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510"/>
  <workbookPr/>
  <mc:AlternateContent xmlns:mc="http://schemas.openxmlformats.org/markup-compatibility/2006">
    <mc:Choice Requires="x15">
      <x15ac:absPath xmlns:x15ac="http://schemas.microsoft.com/office/spreadsheetml/2010/11/ac" url="/Users/robertlikar/Desktop/razpisi za portal/JN preplastitev ceste na pristavi/"/>
    </mc:Choice>
  </mc:AlternateContent>
  <bookViews>
    <workbookView xWindow="0" yWindow="460" windowWidth="51200" windowHeight="27000" tabRatio="867"/>
  </bookViews>
  <sheets>
    <sheet name="Rekapitulacija GOI del" sheetId="7" r:id="rId1"/>
    <sheet name="gradbena dela_" sheetId="6" r:id="rId2"/>
    <sheet name="EI_REKAPITULACIJA_" sheetId="1" r:id="rId3"/>
    <sheet name="EI_JR KAB KAN" sheetId="2" r:id="rId4"/>
    <sheet name="EI_JR ELEKTROMONTAŽA" sheetId="3" r:id="rId5"/>
    <sheet name="EI_NN KAB KAN" sheetId="4" r:id="rId6"/>
    <sheet name="SI_VODOVOD PRISTAVA" sheetId="5" r:id="rId7"/>
  </sheets>
  <definedNames>
    <definedName name="_xlnm.Print_Area" localSheetId="0">'Rekapitulacija GOI del'!$B$2:$D$22</definedName>
    <definedName name="_xlnm.Print_Titles" localSheetId="4">'EI_JR ELEKTROMONTAŽA'!$9:$10</definedName>
    <definedName name="_xlnm.Print_Titles" localSheetId="3">'EI_JR KAB KAN'!$9:$10</definedName>
    <definedName name="_xlnm.Print_Titles" localSheetId="5">'EI_NN KAB KAN'!$9:$10</definedName>
    <definedName name="Z_8AD8D993_DC15_3C4F_A3BA_C0BBC1ED48E5_.wvu.PrintArea" localSheetId="0" hidden="1">'Rekapitulacija GOI del'!$B$2:$D$22</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4"/>
    </ext>
  </extLst>
</workbook>
</file>

<file path=xl/calcChain.xml><?xml version="1.0" encoding="utf-8"?>
<calcChain xmlns="http://schemas.openxmlformats.org/spreadsheetml/2006/main">
  <c r="I84" i="6" l="1"/>
  <c r="I108" i="6"/>
  <c r="I135" i="6"/>
  <c r="I228" i="6"/>
  <c r="I240" i="6"/>
  <c r="I196" i="6"/>
  <c r="I186" i="6"/>
  <c r="I49" i="6"/>
  <c r="I246" i="6"/>
  <c r="I248" i="6"/>
  <c r="I250" i="6"/>
  <c r="I252" i="6"/>
  <c r="I256" i="6"/>
  <c r="D11" i="2"/>
  <c r="F11" i="2"/>
  <c r="D12" i="2"/>
  <c r="F12" i="2"/>
  <c r="D13" i="2"/>
  <c r="F13" i="2"/>
  <c r="F14" i="2"/>
  <c r="D15" i="2"/>
  <c r="F15" i="2"/>
  <c r="D16" i="2"/>
  <c r="F16" i="2"/>
  <c r="F17" i="2"/>
  <c r="F18" i="2"/>
  <c r="F19" i="2"/>
  <c r="F20" i="2"/>
  <c r="F21" i="2"/>
  <c r="F22" i="2"/>
  <c r="F23" i="2"/>
  <c r="F24" i="2"/>
  <c r="F25" i="2"/>
  <c r="F26" i="2"/>
  <c r="F27" i="2"/>
  <c r="F28" i="2"/>
  <c r="F29" i="2"/>
  <c r="F30" i="2"/>
  <c r="F31" i="2"/>
  <c r="F4" i="2"/>
  <c r="D11" i="3"/>
  <c r="F11" i="3"/>
  <c r="F12" i="3"/>
  <c r="F13" i="3"/>
  <c r="F14" i="3"/>
  <c r="F15" i="3"/>
  <c r="F16" i="3"/>
  <c r="F17" i="3"/>
  <c r="F18" i="3"/>
  <c r="F19" i="3"/>
  <c r="I63" i="6"/>
  <c r="I65" i="6"/>
  <c r="I67" i="6"/>
  <c r="I69" i="6"/>
  <c r="I71" i="6"/>
  <c r="I73" i="6"/>
  <c r="I75" i="6"/>
  <c r="I77" i="6"/>
  <c r="I79" i="6"/>
  <c r="I81" i="6"/>
  <c r="I20" i="6"/>
  <c r="I90" i="6"/>
  <c r="I92" i="6"/>
  <c r="I94" i="6"/>
  <c r="I96" i="6"/>
  <c r="I98" i="6"/>
  <c r="I100" i="6"/>
  <c r="I102" i="6"/>
  <c r="I104" i="6"/>
  <c r="I106" i="6"/>
  <c r="I21" i="6"/>
  <c r="I114" i="6"/>
  <c r="I117" i="6"/>
  <c r="I119" i="6"/>
  <c r="I121" i="6"/>
  <c r="I123" i="6"/>
  <c r="I126" i="6"/>
  <c r="I128" i="6"/>
  <c r="I130" i="6"/>
  <c r="I133" i="6"/>
  <c r="I22" i="6"/>
  <c r="I18" i="6"/>
  <c r="I54" i="6"/>
  <c r="I51" i="6"/>
  <c r="I47" i="6"/>
  <c r="I56" i="6"/>
  <c r="I16" i="6"/>
  <c r="I35" i="6"/>
  <c r="I142" i="6"/>
  <c r="I144" i="6"/>
  <c r="I146" i="6"/>
  <c r="I26" i="6"/>
  <c r="I152" i="6"/>
  <c r="I154" i="6"/>
  <c r="I156" i="6"/>
  <c r="I158" i="6"/>
  <c r="I160" i="6"/>
  <c r="I27" i="6"/>
  <c r="I166" i="6"/>
  <c r="I168" i="6"/>
  <c r="I170" i="6"/>
  <c r="I172" i="6"/>
  <c r="I174" i="6"/>
  <c r="I178" i="6"/>
  <c r="I180" i="6"/>
  <c r="I182" i="6"/>
  <c r="I184" i="6"/>
  <c r="I28" i="6"/>
  <c r="I192" i="6"/>
  <c r="I194" i="6"/>
  <c r="I29" i="6"/>
  <c r="I24" i="6"/>
  <c r="I202" i="6"/>
  <c r="I204" i="6"/>
  <c r="I206" i="6"/>
  <c r="I208" i="6"/>
  <c r="I210" i="6"/>
  <c r="I215" i="6"/>
  <c r="I218" i="6"/>
  <c r="I221" i="6"/>
  <c r="I224" i="6"/>
  <c r="I226" i="6"/>
  <c r="I31" i="6"/>
  <c r="I234" i="6"/>
  <c r="I236" i="6"/>
  <c r="I238" i="6"/>
  <c r="I33" i="6"/>
  <c r="I7" i="6"/>
  <c r="D13" i="7"/>
  <c r="F4" i="3"/>
  <c r="E8" i="1"/>
  <c r="E6" i="1"/>
  <c r="D11" i="4"/>
  <c r="F11" i="4"/>
  <c r="D12" i="4"/>
  <c r="F12" i="4"/>
  <c r="D13" i="4"/>
  <c r="F13" i="4"/>
  <c r="F14" i="4"/>
  <c r="D15" i="4"/>
  <c r="F15" i="4"/>
  <c r="D16" i="4"/>
  <c r="F16" i="4"/>
  <c r="F17" i="4"/>
  <c r="F18" i="4"/>
  <c r="F19" i="4"/>
  <c r="F20" i="4"/>
  <c r="F21" i="4"/>
  <c r="F22" i="4"/>
  <c r="F23" i="4"/>
  <c r="F24" i="4"/>
  <c r="F25" i="4"/>
  <c r="F26" i="4"/>
  <c r="F27" i="4"/>
  <c r="F4" i="4"/>
  <c r="E10" i="1"/>
  <c r="E14" i="1"/>
  <c r="D15" i="7"/>
  <c r="F240" i="5"/>
  <c r="F272" i="5"/>
  <c r="F23" i="5"/>
  <c r="F110" i="5"/>
  <c r="F112" i="5"/>
  <c r="F20" i="5"/>
  <c r="F69" i="5"/>
  <c r="F83" i="5"/>
  <c r="F19" i="5"/>
  <c r="F24" i="5"/>
  <c r="F25" i="5"/>
  <c r="D17" i="7"/>
  <c r="D20" i="7"/>
  <c r="F59" i="5"/>
  <c r="F61" i="5"/>
  <c r="F63" i="5"/>
  <c r="F65" i="5"/>
  <c r="F67" i="5"/>
  <c r="F71" i="5"/>
  <c r="F73" i="5"/>
  <c r="F75" i="5"/>
  <c r="F77" i="5"/>
  <c r="F79" i="5"/>
  <c r="F81" i="5"/>
  <c r="F90" i="5"/>
  <c r="F92" i="5"/>
  <c r="F94" i="5"/>
  <c r="F96" i="5"/>
  <c r="F98" i="5"/>
  <c r="F100" i="5"/>
  <c r="F102" i="5"/>
  <c r="F104" i="5"/>
  <c r="F106" i="5"/>
  <c r="F108" i="5"/>
  <c r="F119" i="5"/>
  <c r="F121" i="5"/>
  <c r="F123" i="5"/>
  <c r="F21" i="5"/>
  <c r="F162" i="5"/>
  <c r="F164" i="5"/>
  <c r="F166" i="5"/>
  <c r="F168" i="5"/>
  <c r="F172" i="5"/>
  <c r="F173" i="5"/>
  <c r="F174" i="5"/>
  <c r="F175" i="5"/>
  <c r="F176" i="5"/>
  <c r="F177" i="5"/>
  <c r="F178" i="5"/>
  <c r="F179" i="5"/>
  <c r="F180" i="5"/>
  <c r="F181" i="5"/>
  <c r="F182" i="5"/>
  <c r="F184" i="5"/>
  <c r="F185" i="5"/>
  <c r="F186" i="5"/>
  <c r="F188" i="5"/>
  <c r="F189" i="5"/>
  <c r="F190" i="5"/>
  <c r="F191" i="5"/>
  <c r="F192" i="5"/>
  <c r="F193" i="5"/>
  <c r="F194" i="5"/>
  <c r="F195" i="5"/>
  <c r="F196" i="5"/>
  <c r="F197" i="5"/>
  <c r="F198" i="5"/>
  <c r="F199" i="5"/>
  <c r="F206" i="5"/>
  <c r="F208" i="5"/>
  <c r="F210" i="5"/>
  <c r="F212" i="5"/>
  <c r="F214" i="5"/>
  <c r="F216" i="5"/>
  <c r="F219" i="5"/>
  <c r="F220" i="5"/>
  <c r="F221" i="5"/>
  <c r="F223" i="5"/>
  <c r="F225" i="5"/>
  <c r="F227" i="5"/>
  <c r="F229" i="5"/>
  <c r="F231" i="5"/>
  <c r="F233" i="5"/>
  <c r="F22" i="5"/>
  <c r="F242" i="5"/>
  <c r="F244" i="5"/>
  <c r="F246" i="5"/>
  <c r="F248" i="5"/>
  <c r="F250" i="5"/>
  <c r="F252" i="5"/>
  <c r="F254" i="5"/>
  <c r="F256" i="5"/>
  <c r="F258" i="5"/>
  <c r="F260" i="5"/>
  <c r="F262" i="5"/>
  <c r="F264" i="5"/>
  <c r="F266" i="5"/>
  <c r="F268" i="5"/>
  <c r="F270" i="5"/>
  <c r="D21" i="7"/>
  <c r="D22" i="7"/>
  <c r="I212" i="6"/>
  <c r="I176" i="6"/>
  <c r="H83" i="5"/>
  <c r="H19" i="5"/>
  <c r="H112" i="5"/>
  <c r="H20" i="5"/>
  <c r="H233" i="5"/>
  <c r="H22" i="5"/>
  <c r="H272" i="5"/>
  <c r="H23" i="5"/>
  <c r="H25" i="5"/>
</calcChain>
</file>

<file path=xl/sharedStrings.xml><?xml version="1.0" encoding="utf-8"?>
<sst xmlns="http://schemas.openxmlformats.org/spreadsheetml/2006/main" count="850" uniqueCount="441">
  <si>
    <t>št.</t>
  </si>
  <si>
    <t>OPIS</t>
  </si>
  <si>
    <t>CENA</t>
  </si>
  <si>
    <t>Vse navedene cene so informativne.</t>
  </si>
  <si>
    <t>1. JR GRADBENI DEL – JR KABELSKA KANALIZACIJA (dobava in montaža)</t>
  </si>
  <si>
    <t>JR GRADBENI DEL - KABELSKA KANALIZACIJA SKUPAJ:</t>
  </si>
  <si>
    <t xml:space="preserve">Dobava in montaža materiala, preizkušanje in spuščanje v pogon komplet z vsem potrebnim materialom.
</t>
  </si>
  <si>
    <t>artikel</t>
  </si>
  <si>
    <t>enota</t>
  </si>
  <si>
    <t>količina</t>
  </si>
  <si>
    <t>cena / kos</t>
  </si>
  <si>
    <t>količina * cena</t>
  </si>
  <si>
    <t>m3</t>
  </si>
  <si>
    <t xml:space="preserve">Zasip jarka širine 0,4m v višini 0,7m s tamponskim materialom komplet z nabijanjem v plasteh debeline 10cm do ustrezne zbitosti za pločnik  - izmera v zbitem stanju
</t>
  </si>
  <si>
    <t xml:space="preserve">Priprava posteljice iz peska granulacije 3-7mm (10cm) v jarku širine 0,4m ter delnim zasipom iz peska (20cm) komplet z nabijanjem v plasteh 
</t>
  </si>
  <si>
    <t>m</t>
  </si>
  <si>
    <t xml:space="preserve">Beton MB 15 za obbetoniranje cevi pod cestiščem
</t>
  </si>
  <si>
    <t xml:space="preserve">Odvoz odvečnega materijala
</t>
  </si>
  <si>
    <t xml:space="preserve">Izkop in komplet izdelava tipskega betonskega jaška fi=80cm, l=1m, LTŽ pokrov 600x600mm IMP (teški promet)
</t>
  </si>
  <si>
    <t>kos</t>
  </si>
  <si>
    <t>m2</t>
  </si>
  <si>
    <t xml:space="preserve">PVC opozorilni trak
</t>
  </si>
  <si>
    <t xml:space="preserve">Plastični ščitnik
</t>
  </si>
  <si>
    <t xml:space="preserve">Rezanje asfalta na cestišču in pločniku
</t>
  </si>
  <si>
    <t xml:space="preserve">Asfaltiranje cestišča in pločnika
</t>
  </si>
  <si>
    <t xml:space="preserve">Valjanec Fe Zn 25x4 mm in priklop na ozemljitev,  ter na vse kandelabre JR
</t>
  </si>
  <si>
    <t xml:space="preserve">Zakoličba nove trase JR kabelske kanalizacije
</t>
  </si>
  <si>
    <t xml:space="preserve">Izvedba križanj 
</t>
  </si>
  <si>
    <t>kpl</t>
  </si>
  <si>
    <t>ur</t>
  </si>
  <si>
    <t xml:space="preserve">Projektantski nadzor
</t>
  </si>
  <si>
    <t xml:space="preserve">Stroški nadzora Elektro (ocenjeno)
</t>
  </si>
  <si>
    <t xml:space="preserve">Zaščita gradbišča pri izkopu - zapora ceste (ocenjeno)
</t>
  </si>
  <si>
    <t>2. JR ELEKTROMONTAŽNI DEL -  (dobava in montaža)</t>
  </si>
  <si>
    <t xml:space="preserve"> JR ELEKTROMONTAŽNI DEL SKUPAJ:</t>
  </si>
  <si>
    <t>JR KABELSKA KANALIZACIJA -  GRADBENI DEL</t>
  </si>
  <si>
    <t>JR ELEKTROMONTAŽNI DEL</t>
  </si>
  <si>
    <t>REKAPITULACIJA ELEKTROINSTALACIJ:</t>
  </si>
  <si>
    <t>IZDELAVA PID PROJEKTNE DOKUMENTACIJE (ocenjeno)</t>
  </si>
  <si>
    <t xml:space="preserve">Izkop in komplet izdelava tipskega temelja za steber JR, h=8 m od tal 
</t>
  </si>
  <si>
    <t xml:space="preserve">Strojni in deloma ročni izkop kabelskega kanala v  pločniku, zelenici, cestišču - dimenzije od 0.4x0.8m globine do 0.4x1.3m globine (teren III. - IV. kat)
</t>
  </si>
  <si>
    <t xml:space="preserve">Izkop in komplet izdelava tipskega temelja za steber JR, h=10 m od tal 
</t>
  </si>
  <si>
    <t xml:space="preserve">Kabel za priključitev svetilk
PP00-Y 4 x 2,5 mm2
PP00-Y 3 x 1,5mm2
</t>
  </si>
  <si>
    <t xml:space="preserve">Izdelava kabelskih končnikov za kabel 4x16 mm2 Cu, montaža kabelskih čevljev in priklop kabla.
</t>
  </si>
  <si>
    <t xml:space="preserve">Svetlobnotehnične meritve, meritve kablovoda, pregledi, spuščanje v pogon
</t>
  </si>
  <si>
    <t>NN KABELSKA KANALIZACIJA -  GRADBENI DEL</t>
  </si>
  <si>
    <t>3. NN GRADBENI DEL – NN KABELSKA KANALIZACIJA (dobava in montaža)</t>
  </si>
  <si>
    <t>NN GRADBENI DEL - KABELSKA KANALIZACIJA SKUPAJ:</t>
  </si>
  <si>
    <t xml:space="preserve">Strojni in deloma ročni izkop kabelskega kanala v cestišču - dimenzije od 0.6x1,5m globine (teren III. - IV. kat)
</t>
  </si>
  <si>
    <t xml:space="preserve">Zasip jarka širine 0,6m v višini 0,7m s tamponskim materialom komplet z nabijanjem v plasteh debeline 10cm do ustrezne zbitosti za pločnik  - izmera v zbitem stanju
</t>
  </si>
  <si>
    <t xml:space="preserve">Priprava posteljice iz peska granulacije 3-7mm (10cm) v jarku širine 0,6m ter delnim zasipom iz peska (20cm) komplet z nabijanjem v plasteh 
</t>
  </si>
  <si>
    <t xml:space="preserve">Dobava, polaganje in spajanje kabelske kanalizacije  
- 6 x Stigmaflex cev prereza fi=110 mm +
- 1 x Stigmaflex cev prereza fi=200 mm
v skupni dolžini 25m
</t>
  </si>
  <si>
    <t>Izkop in komplet izdelava tipskega armiranobetonskega jaška 1,5x1,2x1m, 2 x LTŽ pokrov 600x600mm IMP (teški promet)</t>
  </si>
  <si>
    <t xml:space="preserve">Izdelava predojev odprtin v obstoječem kabelskam jašku za potrebe povezave kabelske kanalizacije
</t>
  </si>
  <si>
    <t xml:space="preserve">Valjanec Fe Zn 25x4 mm in priklop na ozemljitev
</t>
  </si>
  <si>
    <t xml:space="preserve">Zakoličba nove trase kabelske kanalizacije
</t>
  </si>
  <si>
    <t xml:space="preserve">Dobava, polaganje in spajanje kabelske kanalizacije za JR svetilke - 1 x Stigmaflex cev prereza fi=110mm
</t>
  </si>
  <si>
    <t xml:space="preserve">Beton MB 15 za obbetoniranje cevi pod cestiščem 
</t>
  </si>
  <si>
    <t xml:space="preserve">Dobava, montaža, polaganje in priklop napajalno krmilnega kabla v RKO/JR omari in v posamezni JR svetilki: tip kabla PP00-A 4x16mm2 + 2,5mm2; uvlečenega v JR kabelsko kanalizacijo 
</t>
  </si>
  <si>
    <t xml:space="preserve">Kandelaber h=10 m od tal (za cono vetra C) – prilagojen za natik svetilke pod kotom 0°, vroče cinkan opremljen z priključno ploščico PVE-5 z 6A varovalko. Ožičen in postavljen v projektiran temelj JR svetilke
</t>
  </si>
  <si>
    <t xml:space="preserve">Kandelaber h=8 m od tal (za cono vetra C) – prilagojen za natik svetilke pod kotom 0°, vroče cinkan opremljen z priključno ploščico PVE-5 z 6A varovalko. Ožičen in postavljen v projektiran temelj JR svetilke
</t>
  </si>
  <si>
    <t>SKUPNA VREDNOST BREZ DDV:</t>
  </si>
  <si>
    <t>SKUPAJ ZAKLJUČNA DELA</t>
  </si>
  <si>
    <t>Izdelava varnostnega načrta (3 izvodi) in kordinacija varstva pri delu.</t>
  </si>
  <si>
    <t>4.16</t>
  </si>
  <si>
    <t>Izdelava projekta izvedenih del - PID (3-izvodi).</t>
  </si>
  <si>
    <t>4.15</t>
  </si>
  <si>
    <t>Nadzor gradbenih del v bližini železnice in železniških signalnih kablov, s strani pristojne strokovne služe.</t>
  </si>
  <si>
    <t>4.14</t>
  </si>
  <si>
    <t>Nadzor gradbenih del v bližini komunalnih vodov (plinovoda, toplovoda, vodovoda, TK, NN), s strani pristojnih strokovnih služb.</t>
  </si>
  <si>
    <t>4.13</t>
  </si>
  <si>
    <t>Upravljavski nadzor.</t>
  </si>
  <si>
    <t>4.12</t>
  </si>
  <si>
    <t>Projektantski nadzor.</t>
  </si>
  <si>
    <t>4.11</t>
  </si>
  <si>
    <t>Izdelava geodetskega posnetka, priprava podatkov za vnos v kataster upravljavca, priprava podatkov po navodilih upravljavca  (4 izvodi + podatki v digitalni obliki).</t>
  </si>
  <si>
    <t>4.10</t>
  </si>
  <si>
    <t>Ponovna montaža obstoječega prometnega znaka, z izdelavo novega betonskega temelja.</t>
  </si>
  <si>
    <t>4.9</t>
  </si>
  <si>
    <t>Ponovna montaža obstoječe ograje iz panelov, na ekološkem otoku.</t>
  </si>
  <si>
    <t>4.8</t>
  </si>
  <si>
    <r>
      <t>m</t>
    </r>
    <r>
      <rPr>
        <vertAlign val="superscript"/>
        <sz val="10"/>
        <rFont val="Arial"/>
        <family val="2"/>
        <charset val="238"/>
      </rPr>
      <t>3</t>
    </r>
  </si>
  <si>
    <t>Dobava in izdelava AB betonskega tlaka debeline do 20 cm, z enojno armaturo Q335, na območju zbirališča odpadkov.</t>
  </si>
  <si>
    <t>4.7</t>
  </si>
  <si>
    <t>Dobava in namestitev cestnih robnikov 15x25 cm, na betonsko posteljico C12/15, kjer so nastale poškodbe zaradi izkopa.</t>
  </si>
  <si>
    <t>4.6</t>
  </si>
  <si>
    <r>
      <t>m</t>
    </r>
    <r>
      <rPr>
        <vertAlign val="superscript"/>
        <sz val="10"/>
        <rFont val="Arial"/>
        <family val="2"/>
        <charset val="238"/>
      </rPr>
      <t>2</t>
    </r>
  </si>
  <si>
    <t>Izdelava obrabne in zaporne plasti bituminizirane zmesi AC 8 surf B 50/70 A3 v debelini 3 cm.</t>
  </si>
  <si>
    <t>4.5</t>
  </si>
  <si>
    <t>Izdelava nosilne plasti bituminizirane zmesi AC 22 base B 50/70 A3 v debelini 5 cm.</t>
  </si>
  <si>
    <t>4.4</t>
  </si>
  <si>
    <t>Izdelava obrabne in zaporne plasti bituminizirane zmesi AC 8 surf B 70/100 A3/Z2 v debelini 3 cm.</t>
  </si>
  <si>
    <t>4.3</t>
  </si>
  <si>
    <t>Izdelava nosilne plasti bituminizirane zmesi AC 22 base B 70/100 A3/Z5 v debelini 8 cm.</t>
  </si>
  <si>
    <t>4.2</t>
  </si>
  <si>
    <t>Fino planiranje in valjanje tamponskih površin pred asfaltiranjem, komplet s komprimiranjem.</t>
  </si>
  <si>
    <t>4.1</t>
  </si>
  <si>
    <t>Znesek</t>
  </si>
  <si>
    <t>Cena/enoto</t>
  </si>
  <si>
    <t>Enota</t>
  </si>
  <si>
    <t>Količina</t>
  </si>
  <si>
    <t>Opis del</t>
  </si>
  <si>
    <t>Zap.št.</t>
  </si>
  <si>
    <t>4. ZAKLJUČNA DELA</t>
  </si>
  <si>
    <t>SKUPAJ MONTAŽERSKA DELA</t>
  </si>
  <si>
    <t>Izdelava zaščite iz PVC cevi na križanju z NN in TK, po detajlu.</t>
  </si>
  <si>
    <t>4.17</t>
  </si>
  <si>
    <t>Izpiranje, dezinfekcija in sanitarni preizkus vodovoda, vključno z nevtralizacijo vode, po zahtevah inštituta za varovanje zdravja ter dostava potrdila o uspešno opravljenem preizkusu pod nadzorom upravljavca.</t>
  </si>
  <si>
    <t xml:space="preserve">Dobava in montaža signalno opozorilnega traku "POZOR VODA".                                    </t>
  </si>
  <si>
    <t>Izvedba prevezav novih odcepov na obstoječe.</t>
  </si>
  <si>
    <t>Tlačni preizkus vodotesnosti cevovoda v skladu z določili iz standarda SIST EN805, skupaj z izdelavo zapisnika.</t>
  </si>
  <si>
    <t>DN80</t>
  </si>
  <si>
    <t>DN100</t>
  </si>
  <si>
    <t>DN200</t>
  </si>
  <si>
    <t>Izvedba priključitve novega vodovoda na obstoječi vodovod, komplet z rezanjem in odstranitvijo starega cevovoda, obveščanjem o zapori vode, praznjenjem in ponovnim polnjenjem cevovoda. Izvede upravljavec vodovoda.</t>
  </si>
  <si>
    <t xml:space="preserve">Izdelava sidrnih spojev po priloženem detajlu, DN100.               </t>
  </si>
  <si>
    <t xml:space="preserve">Izdelava sidrnih spojev po priloženem detajlu, DN200.               </t>
  </si>
  <si>
    <t>Funkcionalni preizkus montiranih hidrantov z izdajo verificiranega poročila po organizaciji, ki ima veljavno pooblastilo Ministrstva za obrambo RS.</t>
  </si>
  <si>
    <t>Dobava in montaža označevalnih tablic za hidrante (SIST EN 1007) na drogu iz poc.cevi 6/4 " L=2400, komplet z izkopom in betoniranjem tipskega temelja.</t>
  </si>
  <si>
    <t>Dobava in montaža nadzemnega požarnega
hidranta. Telo nadzemnega hidranta mora biti iz INOX, glava iz nodularne litine z dvema "C" priključkoma ter enim "B" priključkom.Hidrant mora biti opremljen z izpustno odprtino po kateri odteče stoječa voda iz hidranta.Ustrezati morajo standardu DIN 3222.
DN 80/1200</t>
  </si>
  <si>
    <t>- Teleskopska okrogla cestna kapa (npr. PAM - napis VODA).</t>
  </si>
  <si>
    <t>- Teleskopska vgradna garnitura</t>
  </si>
  <si>
    <t xml:space="preserve"> - Vrtljivo koleno ZAK  (npr. HAWL 6465) DN32</t>
  </si>
  <si>
    <t>- Streme  (npr. HAWL 311) DN100 oziroma DN80</t>
  </si>
  <si>
    <t>- Univerzalni navrtni zasun  (npr. HAWL 243) DN100/32 oziroma DN80/32</t>
  </si>
  <si>
    <t>Izdelava odcepa za nastavek priklopa iz cevovoda NL  z materialom iz specifikacije, komplet z tesnilnim ter montažnim materialom in povezavo na obstoječe interno omrežje.</t>
  </si>
  <si>
    <t>FFR-KOS DN100/80</t>
  </si>
  <si>
    <t>UNIVERZALNA SPOJKA QUICK DN80</t>
  </si>
  <si>
    <t>UNIVERZALNA SPOJKA QUICK DN100</t>
  </si>
  <si>
    <t>MMA-KOS DN100/80</t>
  </si>
  <si>
    <r>
      <t>MMK-KOS 90</t>
    </r>
    <r>
      <rPr>
        <vertAlign val="superscript"/>
        <sz val="10"/>
        <rFont val="Arial"/>
        <family val="2"/>
        <charset val="238"/>
      </rPr>
      <t xml:space="preserve">0 </t>
    </r>
    <r>
      <rPr>
        <sz val="10"/>
        <rFont val="Arial"/>
        <family val="2"/>
        <charset val="238"/>
      </rPr>
      <t>DN100</t>
    </r>
  </si>
  <si>
    <r>
      <t>MMK-KOS 45</t>
    </r>
    <r>
      <rPr>
        <vertAlign val="superscript"/>
        <sz val="10"/>
        <rFont val="Arial"/>
        <family val="2"/>
        <charset val="238"/>
      </rPr>
      <t xml:space="preserve">0 </t>
    </r>
    <r>
      <rPr>
        <sz val="10"/>
        <rFont val="Arial"/>
        <family val="2"/>
        <charset val="238"/>
      </rPr>
      <t>DN100</t>
    </r>
  </si>
  <si>
    <r>
      <t>MMK-KOS 11.25</t>
    </r>
    <r>
      <rPr>
        <vertAlign val="superscript"/>
        <sz val="10"/>
        <rFont val="Arial"/>
        <family val="2"/>
        <charset val="238"/>
      </rPr>
      <t xml:space="preserve">0 </t>
    </r>
    <r>
      <rPr>
        <sz val="10"/>
        <rFont val="Arial"/>
        <family val="2"/>
        <charset val="238"/>
      </rPr>
      <t>DN100</t>
    </r>
  </si>
  <si>
    <t>FFK-KOS 45° DN100</t>
  </si>
  <si>
    <t>Q-KOS DN100</t>
  </si>
  <si>
    <t>ZASUN DN100</t>
  </si>
  <si>
    <t>EU-KOS DN100</t>
  </si>
  <si>
    <t>FF-KOS DN100, L=900mm</t>
  </si>
  <si>
    <t>PODZEMNI ZASUN Z VGRADNO GARNITURO DN80 IN CESTNO TELESKOPSKO KAPO</t>
  </si>
  <si>
    <t>EU-KOS DN80</t>
  </si>
  <si>
    <t>N KOS DN80</t>
  </si>
  <si>
    <t>MMA-KOS DN200/80</t>
  </si>
  <si>
    <t>ZASUN DN200</t>
  </si>
  <si>
    <t>TT-KOS DN200/100</t>
  </si>
  <si>
    <t>FF-KOS DN200, L=700mm</t>
  </si>
  <si>
    <r>
      <t>FFK-KOS 45</t>
    </r>
    <r>
      <rPr>
        <vertAlign val="superscript"/>
        <sz val="10"/>
        <rFont val="Arial"/>
        <family val="2"/>
        <charset val="238"/>
      </rPr>
      <t xml:space="preserve">0 </t>
    </r>
    <r>
      <rPr>
        <sz val="10"/>
        <rFont val="Arial"/>
        <family val="2"/>
        <charset val="238"/>
      </rPr>
      <t>DN200</t>
    </r>
  </si>
  <si>
    <r>
      <t>MMK-KOS 90</t>
    </r>
    <r>
      <rPr>
        <vertAlign val="superscript"/>
        <sz val="10"/>
        <rFont val="Arial"/>
        <family val="2"/>
        <charset val="238"/>
      </rPr>
      <t xml:space="preserve">0 </t>
    </r>
    <r>
      <rPr>
        <sz val="10"/>
        <rFont val="Arial"/>
        <family val="2"/>
        <charset val="238"/>
      </rPr>
      <t>DN200</t>
    </r>
  </si>
  <si>
    <r>
      <t>MMK-KOS 45</t>
    </r>
    <r>
      <rPr>
        <vertAlign val="superscript"/>
        <sz val="10"/>
        <rFont val="Arial"/>
        <family val="2"/>
        <charset val="238"/>
      </rPr>
      <t xml:space="preserve">0 </t>
    </r>
    <r>
      <rPr>
        <sz val="10"/>
        <rFont val="Arial"/>
        <family val="2"/>
        <charset val="238"/>
      </rPr>
      <t>DN200</t>
    </r>
  </si>
  <si>
    <r>
      <t>MMK-KOS 22</t>
    </r>
    <r>
      <rPr>
        <vertAlign val="superscript"/>
        <sz val="10"/>
        <rFont val="Arial"/>
        <family val="2"/>
        <charset val="238"/>
      </rPr>
      <t xml:space="preserve">0 </t>
    </r>
    <r>
      <rPr>
        <sz val="10"/>
        <rFont val="Arial"/>
        <family val="2"/>
        <charset val="238"/>
      </rPr>
      <t>DN200</t>
    </r>
  </si>
  <si>
    <t>UNIVERZALNA SPOJKA QUICK DN200</t>
  </si>
  <si>
    <t>F-KOS DN200</t>
  </si>
  <si>
    <t>EU-KOS DN200</t>
  </si>
  <si>
    <t>Dobava in montaža vodovodnih fazonskih kosov in armatur.</t>
  </si>
  <si>
    <r>
      <t xml:space="preserve">Dobava in montaža PEHD vodovodnih cevi </t>
    </r>
    <r>
      <rPr>
        <b/>
        <sz val="10"/>
        <rFont val="Arial"/>
        <family val="2"/>
        <charset val="238"/>
      </rPr>
      <t>DN32</t>
    </r>
    <r>
      <rPr>
        <sz val="10"/>
        <rFont val="Arial"/>
        <family val="2"/>
        <charset val="238"/>
      </rPr>
      <t>, v zaščitni stigmaflex cevi DN90, na peščeno posteljico debeline 10+DN/10 cm,  komplet s spojnim materialom.</t>
    </r>
  </si>
  <si>
    <r>
      <t xml:space="preserve">Dobava in vgrajevanje cevi za vodovod </t>
    </r>
    <r>
      <rPr>
        <b/>
        <sz val="10"/>
        <rFont val="Arial"/>
        <family val="2"/>
        <charset val="238"/>
      </rPr>
      <t>DN80</t>
    </r>
    <r>
      <rPr>
        <sz val="10"/>
        <rFont val="Arial"/>
        <family val="2"/>
        <charset val="238"/>
      </rPr>
      <t xml:space="preserve"> iz duktilnih litoželeznih cevi C40 zaščitenih proti koroziji, na peščeno posteljico debeline 10+DN/10 cm, komplet s spojnim materialom.</t>
    </r>
  </si>
  <si>
    <r>
      <t xml:space="preserve">Dobava in vgrajevanje cevi za vodovod </t>
    </r>
    <r>
      <rPr>
        <b/>
        <sz val="10"/>
        <rFont val="Arial"/>
        <family val="2"/>
        <charset val="238"/>
      </rPr>
      <t>DN100</t>
    </r>
    <r>
      <rPr>
        <sz val="10"/>
        <rFont val="Arial"/>
        <family val="2"/>
        <charset val="238"/>
      </rPr>
      <t xml:space="preserve"> iz duktilnih litoželeznih cevi C40 zaščitenih proti koroziji, na peščeno posteljico debeline 10+DN/10 cm, komplet s spojnim materialom.</t>
    </r>
  </si>
  <si>
    <r>
      <t>Dobava in vgrajevanje cevi za vodovod</t>
    </r>
    <r>
      <rPr>
        <b/>
        <sz val="10"/>
        <rFont val="Arial"/>
        <family val="2"/>
        <charset val="238"/>
      </rPr>
      <t xml:space="preserve"> DN200</t>
    </r>
    <r>
      <rPr>
        <sz val="10"/>
        <rFont val="Arial"/>
        <family val="2"/>
        <charset val="238"/>
      </rPr>
      <t xml:space="preserve"> iz duktilnih litoželeznih cevi C40 zaščitenih proti koroziji, na peščeno posteljico debeline 10+DN/10 cm, komplet s spojnim materialom.</t>
    </r>
  </si>
  <si>
    <t>Tlačne PP spojke morajo ustrezati DIN 8076-3. Podobno kot proizvajalec  npr. Georg Fischer, FIP.</t>
  </si>
  <si>
    <t>TLAČNE SPOJKE PP ZA PE CEVI</t>
  </si>
  <si>
    <t xml:space="preserve">Fazonski kosi morajo biti izdelani iz duktilne litine GGG 400 v skladu z EN 545:2010, z zunanjo in notranjo epoksi zaščito min. debeline 70 mikronov po postopku kataforeze oz. min debeline 250 mikronov po klasičnem postopku v skladu z EN 14901.  
</t>
  </si>
  <si>
    <t>TLAČNE SPOJKE MEDENINASTE  ZA PE CEVI</t>
  </si>
  <si>
    <t>TLAČNE SPOJKE  ZA PEHD CEVI</t>
  </si>
  <si>
    <t xml:space="preserve">Navrtni zasun za NL  in PE-HD za vgradnjo pod tlakom, komplet z stremenom in kolenom vrtljivim 90° , priključek 34/ D=32 (kot npr. Hawle-ZAK). Teleskopska-vgradbilna garniture za navrtne zasune z navojnim priključkom, vgradbena višina h=0,7-1,2m. Teleskopska cestna kapa d90 (kot npr. PAM), komplet z podložno ploščo Tip. 240.
</t>
  </si>
  <si>
    <t>PRIKLJUČEK: NAVRTNI ZASUN, VGR.GARNITURA IN CESTA KAPA</t>
  </si>
  <si>
    <r>
      <t xml:space="preserve">Vijaki z matico morajo biti izdelani po EN ISO 7091, EN ISO 4016 v pocinkani izvedbi natezne trdnosti min. 5.8.  
Prirobnična tesnila morajo biti iz EPDM gume, ki ustreza uporabi v stiku s pitno vodo. Prirobnična tesnila imajo vgrajen nosilni kovinski obroč in so profilirane oblike (na notranjem premeru ojačitev okrogle oblike). 
</t>
    </r>
    <r>
      <rPr>
        <b/>
        <sz val="9"/>
        <rFont val="Arial"/>
        <family val="2"/>
        <charset val="238"/>
      </rPr>
      <t>Obojčna tesnila morajo biti enaka, kot so ponujena za cevi in fazone.</t>
    </r>
  </si>
  <si>
    <t xml:space="preserve">VIJAČNI IN TESNILNI  MATERIAL </t>
  </si>
  <si>
    <t xml:space="preserve">SPOJKA -UNIVERZALNA: Ohišje - GGG40 z epoksi premazom minimalnega nanosa 250 micronov; Tesnilo: NBR., Varovanje z nazobčanim kovinskim obročem. (podobno kot multi/joint proizvajalca GEORG FISCHER) </t>
  </si>
  <si>
    <t xml:space="preserve"> SPOJKE UNIVERZALNE ZA DUKTILNE IN AZBESTNO - CEMENTNE CEVI</t>
  </si>
  <si>
    <t>Kapa mora biti izdelana iz litine GG 250. Cesta kapa mora imeti samozaporni element. Podobno kot proizvajalec npr. Saint-Gobain PAM.</t>
  </si>
  <si>
    <t xml:space="preserve"> CESTNA KAPA TELESKOPSKA</t>
  </si>
  <si>
    <t>Telo podzemnega hidranta mora biti iz duktilne litine GGG 400.Hidrant mora biti opremljen z izpustno odprtino po kateri odteče stoječa voda iz hidranta. Ustrezati morajo standardu EN 14339:2005.</t>
  </si>
  <si>
    <t>HIDRANT PODZEMNI</t>
  </si>
  <si>
    <t>Telo nadzemnega hidranta mora biti iz INOX materiala, glava iz nodularne litine GGG40. Hidrant mora biti opremljen z izpustno odprtino po kateri odteče stoječa voda iz hidranta. Ustrezati morajo standardu EN14384.  Podobno kot proizvajalec npr. IMP ARMATURE.</t>
  </si>
  <si>
    <t xml:space="preserve">HIDRANTI NADZEMNI </t>
  </si>
  <si>
    <t>EV zasuni morajo biti izdelani iz litine GGG400, z epoxy zaščito minimalne debeline 250 mikronov. Klin zasuna je zaščiten z EPDM elastomerno gumo. Vreteno zasuna je izdelano iz nerjavečega jekla. Tesnenje na vretenu je izvedeno z dvema "O" tesniloma iz NBR. Na obeh straneh klina sta teflonska vodila. Spoj telesa in pokrova mora biti izveden brez vijakov in zagozd. Ustrezati morajo standardu EN 1074 in ISO 7259.  PN16.</t>
  </si>
  <si>
    <t>EV ZASUNI</t>
  </si>
  <si>
    <t xml:space="preserve">Montažno - demontažni kosi morajo biti izdelani iz duktilne litine GGG400, z Epoxy zaščito minimalne debeline 250 mikronov, s stojnimi vijaki in maticami za regulacijo, s koničnim tesnenjem. Vse v skladu z ISO 2531.   </t>
  </si>
  <si>
    <t>MONTAŽNO DEMONTAŽNI KOSI</t>
  </si>
  <si>
    <t>Obojčni kosi z varovanim spojem so opremljeni z ustreznim varovanim tesnilom (Vi tesnilo). Obojčno tesnilo oz. cel spoj mora biti preiskušen skupaj s fazonom (certifikat).</t>
  </si>
  <si>
    <t xml:space="preserve">Fazonski kosi morajo biti opremljeni z odgovarjajočimi tesnili v skladu z 
EN 681-1. </t>
  </si>
  <si>
    <t>Za dimenzije faznov nad DN150se zahteva tlačni razred PN10.</t>
  </si>
  <si>
    <t>Za dimenzije faznov do DN150 se zahteva tlačni razred PN16.</t>
  </si>
  <si>
    <t>Fazonski kakosi</t>
  </si>
  <si>
    <t xml:space="preserve">Cevi morajo biti izdelane na obojko v skladu z EN 545:2010 (na STANDARDNI spoj). Zaščita izvedena:  na zunanji strani mora biti aktivna galvanska zaščita, ki omogoča vgradnjo cevi tudi v agresivno zemljo ( z zlitino Zn + Al debeline 400 g/m2 v razmerju 85% Zn in 15% Al  ) in epoksi premazom, na notranji strani pa s cementno  oblogo. 
Cevi morajo biti imeti siderni spoj, ki mora prenesti najmanj 16 bar.
Obojčno tesnilo oz. cel spoj mora biti preiskušen skupaj s cevjo (certifikat).
</t>
  </si>
  <si>
    <t>Cevi NL</t>
  </si>
  <si>
    <t>Splošne zahteve</t>
  </si>
  <si>
    <t>4. MONTAŽERSKA DELA</t>
  </si>
  <si>
    <t>GRADBENA DELA SKUPAJ:</t>
  </si>
  <si>
    <t>Obzidava cestne kape za hidrante in zasune, z betonom C25/30 C 16/20 - 0.1m3/kos, ter z vsem potrebnim gradbenim materialom.</t>
  </si>
  <si>
    <t>3.2</t>
  </si>
  <si>
    <t>Izdelava vodotesnega jaška VJ3, notranjih dimenzij 1.5x2.1x2.5m, iz AB C25/30 debeline 25cm z hidroizolacijo T4 in zaščito iuz XPS 3cm, komplet z dvojno armaturo Q335, opaži, deljenim pokrovom dim 60x60 cm nosilnosti 250kN z napisom "VODOVOD", inox lestvjio dolžine 2.5 m z teleskopskim podaljškom 1,0m ter protizdrsnimi nastopnimi prečkami, preboji in vsemi pomožnimi deli, po detajlu.</t>
  </si>
  <si>
    <t>3.1</t>
  </si>
  <si>
    <t>3. GRADBENA  DELA</t>
  </si>
  <si>
    <t>SKUPAJ ZEMELJSKA DELA</t>
  </si>
  <si>
    <t xml:space="preserve"> </t>
  </si>
  <si>
    <r>
      <t>Izdelava nevezane nosilne plasti voziščne konstrukcije, iz plasti mešanice enakomerno zrnatega drobljenca 0/32 iz kamnine, v debelini 25 cm, komplet s planiranjem in valjanjem planuma s točnostjo +/-2cm 
OPOMBA: 
- Zmrzlinsko odporen kamniti material z certifikatom.
- Utrjevanjem do potrebne zbitosti EV</t>
    </r>
    <r>
      <rPr>
        <vertAlign val="subscript"/>
        <sz val="10"/>
        <rFont val="Arial"/>
        <family val="2"/>
        <charset val="238"/>
      </rPr>
      <t>2</t>
    </r>
    <r>
      <rPr>
        <sz val="10"/>
        <rFont val="Arial"/>
        <family val="2"/>
        <charset val="238"/>
      </rPr>
      <t xml:space="preserve"> min 80 MPa. 
- Opravljene meritve zbitosti</t>
    </r>
  </si>
  <si>
    <t>2.11</t>
  </si>
  <si>
    <t>Dobava in vgrajevanje drobljenca deb. 0-32 s komprimiranjem v plasteh po 20cm, do zbitosti 98% SPP, za zasip vodovodnih odcepov.</t>
  </si>
  <si>
    <t>2.10</t>
  </si>
  <si>
    <t>Dobava in vgrajevanje drobljenca deb 0-32 s komprimiranjem v plasteh po 20cm, do zbitosti 98% SPP, za zasip cevi in vodovodnih jaškov.</t>
  </si>
  <si>
    <t>2.9</t>
  </si>
  <si>
    <t xml:space="preserve">Dobava in vgrajevanje peska 4/8 mm za posteljico in obsip vodovodnih odcepov do višine 30 cm nad temenom cevi.  </t>
  </si>
  <si>
    <t>2.8</t>
  </si>
  <si>
    <t xml:space="preserve">Dobava in vgrajevanje peska 4/8mm za posteljico in obsip vodovoda do višine 30 cm nad temenom cevi.  </t>
  </si>
  <si>
    <t>2.7</t>
  </si>
  <si>
    <t xml:space="preserve">Ročno planiranje dna rova vodovodnih odcepov in dna jaškov s točnostjo +/-3 cm. </t>
  </si>
  <si>
    <t>2.6</t>
  </si>
  <si>
    <t>Planiranje dna jarka pred polaganjem vodovodnih cevi s točnostjo +/- 3 cm.</t>
  </si>
  <si>
    <t>2.5</t>
  </si>
  <si>
    <t>Dodatni ročni izkop na križanju z obstoječimi komunalnimi vodi in na lokacijah priklopa na obstoječi vodovod.</t>
  </si>
  <si>
    <t>2.4</t>
  </si>
  <si>
    <t>Strojni izkop gradbene jame za vodovodni jasek v zemljini III. in IV. ktg., naklon brežin 60°,  z nakladanjem in odvozom v krajevno deponijo oddaljeno do 10 km, komplet z raztiranjem in plačilom takse.</t>
  </si>
  <si>
    <t>2.3</t>
  </si>
  <si>
    <r>
      <t>Strojni izkop jarka za vodovodne odcepe v zemljini III in IV. kategorije širine 70cm, globine do 1.5m in naklonom brežin 60</t>
    </r>
    <r>
      <rPr>
        <vertAlign val="superscript"/>
        <sz val="10"/>
        <rFont val="Arial"/>
        <family val="2"/>
        <charset val="238"/>
      </rPr>
      <t>0</t>
    </r>
    <r>
      <rPr>
        <sz val="10"/>
        <rFont val="Arial"/>
        <family val="2"/>
        <charset val="238"/>
      </rPr>
      <t xml:space="preserve"> , z nakladanjem in odvozom v krajevno deponijo oddaljeno do 10 km, komplet z raztiranjem in plačilom takse.</t>
    </r>
  </si>
  <si>
    <t>2.2</t>
  </si>
  <si>
    <r>
      <t>Strojni izkop jarka za vodovod v zemljini III. in IV. kategorije širine 80cm, globine do 2m, z naklonom brežin 60</t>
    </r>
    <r>
      <rPr>
        <vertAlign val="superscript"/>
        <sz val="10"/>
        <rFont val="Arial"/>
        <family val="2"/>
        <charset val="238"/>
      </rPr>
      <t>0</t>
    </r>
    <r>
      <rPr>
        <sz val="10"/>
        <rFont val="Arial"/>
        <family val="2"/>
        <charset val="238"/>
      </rPr>
      <t>,</t>
    </r>
    <r>
      <rPr>
        <vertAlign val="superscript"/>
        <sz val="10"/>
        <rFont val="Arial"/>
        <family val="2"/>
        <charset val="238"/>
      </rPr>
      <t xml:space="preserve"> </t>
    </r>
    <r>
      <rPr>
        <sz val="10"/>
        <rFont val="Arial"/>
        <family val="2"/>
        <charset val="238"/>
      </rPr>
      <t xml:space="preserve"> z nakladanjem in odvozom v krajevno deponijo oddaljeno do 10 km, komplet z raztiranjem in plačilom takse.</t>
    </r>
  </si>
  <si>
    <t>2.1</t>
  </si>
  <si>
    <t>2. ZEMELJSKA DELA</t>
  </si>
  <si>
    <t>SKUPAJ PREDDELA</t>
  </si>
  <si>
    <t>Zavarovanje prometa med gradnjo (postavitev zaščitne ograje in premostitvenih objektov za pešce in ostali promet). Postavitev prometne signalizacije v času gradnje, izdelava elaborata prometne ureditve, pridobitev soglasja za zaporo ceste.</t>
  </si>
  <si>
    <t>1.12</t>
  </si>
  <si>
    <t>Demontaža obstoječega prometnega znaka, deponiranje za ponovno uporabo.</t>
  </si>
  <si>
    <t>1.11</t>
  </si>
  <si>
    <t>Demontaža obstoječe ograje iz panelov, na ekološkem otoku, deponiranje za ponovno uporabo.</t>
  </si>
  <si>
    <t>1.10</t>
  </si>
  <si>
    <t>Rušenje obstoječega AB betonskega tlaka debeline do 20 cm, z nakladanjem in odvozom na odlagališče na razdalji do 10 km in plačilom takse.</t>
  </si>
  <si>
    <t>1.9</t>
  </si>
  <si>
    <t xml:space="preserve">Rušenje cestnih betonskih robnikov, komplet z nakladanjem in odvozom na odlagališče na razdalji do 10 km in plačilom takse.      </t>
  </si>
  <si>
    <t>1.8</t>
  </si>
  <si>
    <t>Rušenje obstoječega AB betonskega jaška na lokaciji RJ3, z nakladanjem in odvozom na odlagališče na razdalji do 10 km in plačilom takse.</t>
  </si>
  <si>
    <t>1.7</t>
  </si>
  <si>
    <t xml:space="preserve">Rezkanje asfalta v sloju debeline do 10 cm z odvozom na odlagališče na razdalji do 10 km in plačilom takse. </t>
  </si>
  <si>
    <t>1.6</t>
  </si>
  <si>
    <t>Zakoličba obstoječih komunalnih naprav (križanja in približevanja) in označitev - kanalizacija, vodovod, TK, NN, SŽ sgnalni kabel...</t>
  </si>
  <si>
    <t>1.5</t>
  </si>
  <si>
    <t>Izdelava začasnih prevezav "by-passov" za nemoteno oskrbo prebivalcev z vodo v času gradnje - izvaja upravljavec javnega vodovoda.</t>
  </si>
  <si>
    <t>1.4</t>
  </si>
  <si>
    <t xml:space="preserve">Naprava gradbenih profilov iz količkov z zavarovanjem in meritvami.    </t>
  </si>
  <si>
    <t>1.3</t>
  </si>
  <si>
    <t>Zakoličba trase vodovodnih odcepov z niveliranjem.</t>
  </si>
  <si>
    <t>1.2</t>
  </si>
  <si>
    <t>Zakoličba trase vodovoda z niveliranjem.</t>
  </si>
  <si>
    <t>1.1</t>
  </si>
  <si>
    <t xml:space="preserve">1. PREDDELA </t>
  </si>
  <si>
    <t>SKUPAJ:</t>
  </si>
  <si>
    <t>NEPREDVIDENA DELA - 5%</t>
  </si>
  <si>
    <t>ZAKLJUČNA DELA</t>
  </si>
  <si>
    <t>5.</t>
  </si>
  <si>
    <t>MONTAŽERSKA DELA</t>
  </si>
  <si>
    <t>4.</t>
  </si>
  <si>
    <t>GRADBENA DELA</t>
  </si>
  <si>
    <t>3.</t>
  </si>
  <si>
    <t>ZEMELJSKA DELA</t>
  </si>
  <si>
    <t>2.</t>
  </si>
  <si>
    <t>PREDDELA</t>
  </si>
  <si>
    <t>1.</t>
  </si>
  <si>
    <t>R E K A P I T U L A C I J A</t>
  </si>
  <si>
    <t>VODOVOD ŠEMPETER - NA PRISTAVI</t>
  </si>
  <si>
    <t>EUR</t>
  </si>
  <si>
    <t>Cena brez DDV:</t>
  </si>
  <si>
    <t>Skupaj</t>
  </si>
  <si>
    <t>Nepredvideni stroški</t>
  </si>
  <si>
    <t>KOS</t>
  </si>
  <si>
    <t>N 1 1 101</t>
  </si>
  <si>
    <t>Dobava in postavitev žične kovinske ograje s stebrički in temelji (0,8 x 0,3 m) na medsebojni razdalji 2 m, višine 1,7 m</t>
  </si>
  <si>
    <t>M1</t>
  </si>
  <si>
    <t>N 1 1 126</t>
  </si>
  <si>
    <t xml:space="preserve">Izdelava in postavitev kovinske varnostne ograje za pešce - cevna ograja z vertikalnimi polnili, stebrički na 2 metra, s
protikorozijsko zaščito, dilatacije po navodilu proizvajalca, vključno z ozemljitvijo
</t>
  </si>
  <si>
    <t>N 1 1 134</t>
  </si>
  <si>
    <t>M2</t>
  </si>
  <si>
    <t>M3</t>
  </si>
  <si>
    <t>Podpiranje ravnega nosilca za izvedbo varnostne ograje</t>
  </si>
  <si>
    <t>N 1 1 131</t>
  </si>
  <si>
    <t xml:space="preserve">Pregled temeljnih tal po izkopu- gemehanik . Izsledke zapisati v gradbeni dnevnik. Plačilo geomehanika se izvrši v višini izstavljene fakture geomehanika
</t>
  </si>
  <si>
    <t>URA</t>
  </si>
  <si>
    <t>N 1 1 127</t>
  </si>
  <si>
    <t>(EUR)</t>
  </si>
  <si>
    <t>Znesek brez DDV</t>
  </si>
  <si>
    <t>Cena / EM brez DDV</t>
  </si>
  <si>
    <t>Normativ</t>
  </si>
  <si>
    <t>Postavka</t>
  </si>
  <si>
    <t>Gradbena in obrtniška dela</t>
  </si>
  <si>
    <t>Nivo 1</t>
  </si>
  <si>
    <t>Obnovitev in zavarovanje zakoličbe trase mešane fekalne kanalizacije</t>
  </si>
  <si>
    <t>N 3 1 104</t>
  </si>
  <si>
    <t>Obnovitev in zavarovanje zakoličbe trase TK vodov</t>
  </si>
  <si>
    <t>N 3 1 103</t>
  </si>
  <si>
    <t>Obnovitev in zavarovanje zakoličbe trase elektrike</t>
  </si>
  <si>
    <t>N 3 1 101</t>
  </si>
  <si>
    <t>Ostale komunalne naprave</t>
  </si>
  <si>
    <t xml:space="preserve">Izdelava tankoslojne vzdolžne označbe na vozišču z enokomponentno belo barvo, vključno 250 g/m2 posipa z drobci /
kroglicami stekla, strojno, debelina plasti suhe snovi 250 mikrometra, širina črte 50 cm
</t>
  </si>
  <si>
    <t>S 6 2 127</t>
  </si>
  <si>
    <t>Cena za dvakratno barvanje</t>
  </si>
  <si>
    <t xml:space="preserve">Izdelava tankoslojne vzdolžne označbe na vozišču z enokomponentno belo barvo, vključno 250 g/m2 posipa z drobci /
kroglicami stekla, strojno, debelina plasti suhe snovi 200 mikrometra, širina črte 12 cm
</t>
  </si>
  <si>
    <t>S 6 2 112</t>
  </si>
  <si>
    <t xml:space="preserve">Izdelava tankoslojne vzdolžne označbe na vozišču z enokomponentno belo barvo, vključno 250 g/m2 posipa z drobci /
kroglicami stekla, strojno, debelina plasti suhe snovi 200 mikrometra, širina črte 10 cm
</t>
  </si>
  <si>
    <t>S 6 2 111</t>
  </si>
  <si>
    <t>0,6 x 0,3 m</t>
  </si>
  <si>
    <t xml:space="preserve">Dobava in pritrditev prometnega znaka, podloga iz vroče cinkane jeklene pločevine, znak z ............ barvo-folijo .......
vrste, velikost od 0,11 do 0,20 m2
</t>
  </si>
  <si>
    <t>S 6 1 712</t>
  </si>
  <si>
    <t>0,6 x 0,6 m</t>
  </si>
  <si>
    <t xml:space="preserve">Dobava in pritrditev prometnega znaka, podloga iz vroče cinkane jeklene pločevine, znak z ............ barvo-folijo .......
vrste, velikost od 0,21 do 0,40 m2
</t>
  </si>
  <si>
    <t>S 6 1 713</t>
  </si>
  <si>
    <t xml:space="preserve">Dobava in pritrditev okroglega prometnega znaka, podloga iz vroče cinkane jeklene pločevine, znak z odsevno folijo 1. vrste, premera 600 mm
</t>
  </si>
  <si>
    <t>S 6 1 612</t>
  </si>
  <si>
    <t xml:space="preserve">Dobava in pritrditev trikotnega prometnega znaka, podloga iz vroče cinkane jeklene pločevine, znak z odsevno folijo 1.
vrste, dolžina stranice a = 900 mm
</t>
  </si>
  <si>
    <t>S 6 1 412</t>
  </si>
  <si>
    <t xml:space="preserve">Dobava in pritrditev osmerokotnega prometnega znaka, podloga iz cinkane jeklene pločevine, znak z odsevno folijo 2. vrste, premera 600 mm
</t>
  </si>
  <si>
    <t>N 1 1 109</t>
  </si>
  <si>
    <t>Dobava in vgraditev stebrička za prometni znak iz vroče cinkane jeklene cevi s premerom 64 mm, dolge 3500 mm</t>
  </si>
  <si>
    <t>S 6 1 217</t>
  </si>
  <si>
    <t>Izdelava temelja iz cementnega betona C 12/15, globine 80 cm, premera 30 cm</t>
  </si>
  <si>
    <t>S 6 1 122</t>
  </si>
  <si>
    <t>Prometna oprema</t>
  </si>
  <si>
    <t>Snemanje novozgrajenekanalizacije s TV kontrolnim sistemom</t>
  </si>
  <si>
    <t>N 2 1 115</t>
  </si>
  <si>
    <t>Čiščenje in izpiranje kanala</t>
  </si>
  <si>
    <t>N 2 1 114</t>
  </si>
  <si>
    <t>Zaključna dela</t>
  </si>
  <si>
    <t>Nivo 2</t>
  </si>
  <si>
    <t>Izvedba križanja med metorno kanalizacijo in električnimi vodi ter fekalno kanalizacijo</t>
  </si>
  <si>
    <t>N 1 1 120</t>
  </si>
  <si>
    <t>Izdelava iztočne glave s premerom 250 mm, vključno z utrditvijo brežine do dna vodotoka po detajlu</t>
  </si>
  <si>
    <t>N 2 1 126</t>
  </si>
  <si>
    <t>Dobava in montaža kanalskega pokrova tip C premera 600 mm in okvirja z zaklepanjem</t>
  </si>
  <si>
    <t>N 2 1 119</t>
  </si>
  <si>
    <t>Dobava in montaža kanalskega pokrova tip D premera 600 mm in okvirja z zaklepanjem</t>
  </si>
  <si>
    <t>N 2 1 108</t>
  </si>
  <si>
    <t xml:space="preserve">Dobava in izdelava cestnega požiralnika iz betonskih cevi BC premera 60 cm, s peskolovom globine h = 0,9 m in
vtokom pod robnikom (po detajlu)
</t>
  </si>
  <si>
    <t>N 2 1 107</t>
  </si>
  <si>
    <t xml:space="preserve">Dobava in izdelava cestnega požiralnika iz betonskih cevi BC premera 60 cm, s peskolovom globine h = 0,9 m in
vtokom skozi LŽ rešetko (vključno z rešetko) po detajlu
</t>
  </si>
  <si>
    <t>N 2 1 106</t>
  </si>
  <si>
    <t>Izdelava jaška iz cementnega betona, krožnega prereza s premerom 80 cm, globokega od 0,7 do 1,8 m</t>
  </si>
  <si>
    <t>N 2 1 118</t>
  </si>
  <si>
    <t xml:space="preserve">Dobava in vgradnja polivinil kloridnih kanalizacijskih cevi PVC s premerom 250 mm, na podložniplasti iz cementnega
betona vključno z obetoniranjem po detajlu
</t>
  </si>
  <si>
    <t>N 2 1 102</t>
  </si>
  <si>
    <t xml:space="preserve">Dobava in vgradnja polivinil kloridnih kanalizacijskih cevi PVC s premerom 200 cm, na podložniplasti iz cementnega
betona vključno z obetoniranjem po detajlu
</t>
  </si>
  <si>
    <t>N 2 1 101</t>
  </si>
  <si>
    <t>Kanalizacija</t>
  </si>
  <si>
    <t>Zasip z zrnato kamnino - 3. kategorije - ročno</t>
  </si>
  <si>
    <t>S 2 4 213</t>
  </si>
  <si>
    <t>Ureditev planuma temeljnih tal vezljive zemljine - 3. kategorije</t>
  </si>
  <si>
    <t>S 2 2 112</t>
  </si>
  <si>
    <t xml:space="preserve">Izkop vezljive zemljine/zrnate kamnine - 3. kategorije za temelje, kanalske rove, prepuste, jaške in drenaže, širine do
1,0 m in globine 1,1 do 2,0 m - ročno, planiranje dna ročno
</t>
  </si>
  <si>
    <t>S 2 1 323</t>
  </si>
  <si>
    <t>Zemeljska dela</t>
  </si>
  <si>
    <t>Postavitev in zavarovanje prečnega profila za komunalne vode v ravninskem terenu</t>
  </si>
  <si>
    <t>S 1 1 231</t>
  </si>
  <si>
    <t>Obnova in zavarovanje zakoličbe trase komunalnih vodov v ravninskem terenu</t>
  </si>
  <si>
    <t>KM</t>
  </si>
  <si>
    <t>S 1 1 131</t>
  </si>
  <si>
    <t>Preddela</t>
  </si>
  <si>
    <t>Meteorna kanalizacija</t>
  </si>
  <si>
    <t>Dodatno utrjevanje</t>
  </si>
  <si>
    <t>Izdelava bankine iz gramoza ali naravno zdrobljenega kamnitega materiala, široke od 0,5 do 1,00 m</t>
  </si>
  <si>
    <t>S 3 6 112</t>
  </si>
  <si>
    <t>Dobava in vgraditev predfabriciranega pogreznjenega robnika iz cementnega betona s prerezom 8/20 cm</t>
  </si>
  <si>
    <t>N 1 1 118</t>
  </si>
  <si>
    <t>Dobava in vgraditev predfabriciranega pogreznjenega robnika iz cementnega betona  s prerezom 15/25 cm</t>
  </si>
  <si>
    <t>S 3 5 235</t>
  </si>
  <si>
    <t>Dobava in vgraditev predfabriciranega dvignjenega robnika iz cementnega betona  s prerezom 15/25 cm</t>
  </si>
  <si>
    <t>S 3 5 214</t>
  </si>
  <si>
    <t>Izdelava nevezane nosilne plasti enakomerno zrnatega drobljenca v debelini od 25 cm do 45 cm</t>
  </si>
  <si>
    <t>N 1 1 106</t>
  </si>
  <si>
    <t>Izdelava z bitumnom vezane spodnje nosilne plasti drobljenca zrnavosti 0/22 mm v debelini 7 cm</t>
  </si>
  <si>
    <t>N 1 1 117</t>
  </si>
  <si>
    <t xml:space="preserve">Izdelava obrabne in zaporne plasti bitumenskega betona BB 8s iz zmesi zrn iz silikatnih kamnin in cestogradbenega
bitumna v debelini 30 mm
</t>
  </si>
  <si>
    <t>S 3 2 246</t>
  </si>
  <si>
    <t>50 mm</t>
  </si>
  <si>
    <t xml:space="preserve">Izdelava obrabne in zaporne ali zaščitne plasti bitumenskega betona BB 8k iz zmesi zrn iz karbonatnih kamnin in
cestogradbenega bitumna v debelini .... mm
</t>
  </si>
  <si>
    <t>S 3 2 235</t>
  </si>
  <si>
    <t>Ustroj</t>
  </si>
  <si>
    <t xml:space="preserve">Dobava in montaža borovih pilotov debeline fi 20 cm in dolžine 5 m . Pilote zabijamo s pomočjo bagra. Glava pilota
sega 70 cm v betoski temelj. Poškodovani del pilota zaradi zabijanja se odžaga.
</t>
  </si>
  <si>
    <t>N 1 1 128</t>
  </si>
  <si>
    <t>Prevoz materiala na razdaljo nad 10 do 15 km</t>
  </si>
  <si>
    <t>T</t>
  </si>
  <si>
    <t>S 2 9 121</t>
  </si>
  <si>
    <t>Zasip z zrnato kamnino - 3. kategorije - strojno</t>
  </si>
  <si>
    <t>S 2 4 214</t>
  </si>
  <si>
    <t>Doplačilo za zatravitev s semenom</t>
  </si>
  <si>
    <t>S 2 5 151</t>
  </si>
  <si>
    <t>Humuziranje zelenice brez valjanja, v debelini do 15 cm - strojno</t>
  </si>
  <si>
    <t>S 2 5 132</t>
  </si>
  <si>
    <t>Ureditev planuma temeljnih tal mehke kamnine - 4. kategorije</t>
  </si>
  <si>
    <t>S 2 2 114</t>
  </si>
  <si>
    <t>Široki izkop mehke kamnine - 4. kategorije z nakladanjem</t>
  </si>
  <si>
    <t>S 2 1 243</t>
  </si>
  <si>
    <t>Površinski izkop plodne zemljine - 1. kategorije - strojno z nakladanjem</t>
  </si>
  <si>
    <t>S 2 1 114</t>
  </si>
  <si>
    <t>Odlaganje odpadnega asfalta na komunalno deponijo</t>
  </si>
  <si>
    <t>S 2 9 153</t>
  </si>
  <si>
    <t>Odstranitev lesene panelne ograje obstoječega ekološkega otoka z odvozom na ustrezno deponijo.</t>
  </si>
  <si>
    <t>N 1 1 124</t>
  </si>
  <si>
    <t>Porušitev in odstranitev cementnega betona</t>
  </si>
  <si>
    <t>S 1 2 495</t>
  </si>
  <si>
    <t>Odstranitev znaka na enem podstavku z rušenjem temelja in odstranitvijo skupaj z odvozom na deponijo</t>
  </si>
  <si>
    <t>N 1 1 125</t>
  </si>
  <si>
    <t>Porušitev in odstranitev robnika iz cementnega betona</t>
  </si>
  <si>
    <t>S 1 2 391</t>
  </si>
  <si>
    <t>Rezanje asfaltne plasti s talno diamantno žago, debele 6 do 10 cm</t>
  </si>
  <si>
    <t>S 1 2 382</t>
  </si>
  <si>
    <t>Porušitev in odstranitev asfaltne plasti v debelini 6 do 10 cm</t>
  </si>
  <si>
    <t>S 1 2 322</t>
  </si>
  <si>
    <t>Postavitev in zavarovanje prečnega profila ostale javne ceste v ravninskem terenu</t>
  </si>
  <si>
    <t>S 1 1 221</t>
  </si>
  <si>
    <t>Obnova in zavarovanje zakoličbe osi trase ostale javne ceste v ravninskem terenu</t>
  </si>
  <si>
    <t>S 1 1 121</t>
  </si>
  <si>
    <t>Cestišče s parkiriščem, pločnikom in ekološkim otokom</t>
  </si>
  <si>
    <t>Izdelava projektne dokumentacije za elaborat začasne promene ureditve</t>
  </si>
  <si>
    <t>N 1 1 115</t>
  </si>
  <si>
    <t>Izdelava projektne dokumentacije za projekt izvedenih del</t>
  </si>
  <si>
    <t>S 7 9 514</t>
  </si>
  <si>
    <t>S 7 9 311</t>
  </si>
  <si>
    <t>Priprava in organizacija gradbišča; izdelava varnostnega načrta, izdelava varnostnega načrta organizacije gradbišča v skladu z varnostnim načrtom; ureditev gradbišča c skladu z načrtom (po končanih delih se teren vzpostavi v prvotno
stanje); najem tabel</t>
  </si>
  <si>
    <t>N 1 1 102</t>
  </si>
  <si>
    <t>Priprava gradbišča, nadzor, projektna dokumentacija</t>
  </si>
  <si>
    <t>REKAPITULACIJA STROŠKOV</t>
  </si>
  <si>
    <t>Preplastitev ceste in izvedba novega pločnika v ulici Na Pristavi - DRUGI DEL</t>
  </si>
  <si>
    <t>19-11-1</t>
  </si>
  <si>
    <t>POPIS DEL</t>
  </si>
  <si>
    <t>SKUPAJ Z DDV</t>
  </si>
  <si>
    <t>DDV (22%)</t>
  </si>
  <si>
    <t>SKUPAJ</t>
  </si>
  <si>
    <t>02</t>
  </si>
  <si>
    <t>01</t>
  </si>
  <si>
    <t>00</t>
  </si>
  <si>
    <t>Objekt:</t>
  </si>
  <si>
    <t>5290 Šempeter pri Gorici</t>
  </si>
  <si>
    <t>Trg Ivana Roba 3a</t>
  </si>
  <si>
    <t>OBČINA Šempeter-Vrtojba</t>
  </si>
  <si>
    <t>Investitor:</t>
  </si>
  <si>
    <t>REKAPITULACIJA</t>
  </si>
  <si>
    <t>PREPLASTITEV CESTE IN IZVEDBA NOVEGA PLOČNIKA V ULICI NA PRISTAVI-drugi del</t>
  </si>
  <si>
    <t>GREDBENA DELA</t>
  </si>
  <si>
    <t>ELEKTRIČNE INŠTALACIJE</t>
  </si>
  <si>
    <t>VODOVOD</t>
  </si>
  <si>
    <t>SKUPAJ Cena brez DDV:</t>
  </si>
  <si>
    <t xml:space="preserve">Projektantski nadzor. 
Obračun projektantskega nadzora se bo izvedel po dokazljivih dejanskih stroških na podlagi računa izvajalca
projektantskega nadzora.
</t>
  </si>
  <si>
    <r>
      <t xml:space="preserve">Svetilka z LED sijalko,  montirana na kandelaber višine h=10m in priklopljena. (komplet z montažni, spojnim in pritrdilnim priborom,  sijalkami, komplet s  spuščanjem v pogon)  s cestno optiko FX T3
ZA MONTAŽO PRED PREHODOM ZA PEŠCE
(svetilka v skladu z zahtevami uredbe o mejnih vrednostih svetlobnega onesnaževanja okolja Ur.l.RS.81/2007)
</t>
    </r>
    <r>
      <rPr>
        <b/>
        <sz val="8"/>
        <rFont val="Tahoma"/>
        <family val="2"/>
        <charset val="238"/>
      </rPr>
      <t xml:space="preserve">Proiz.: DISANO ali podobno
Tip: Mini Stelvio 3278 3000K 63W/32 LED 700mA
</t>
    </r>
  </si>
  <si>
    <r>
      <t xml:space="preserve">Svetilka z LED sijalko,  montirana na kandelaber višine h=10m in priklopljena. (komplet z montažni, spojnim in pritrdilnim priborom,  sijalkami, komplet s  spuščanjem v pogon)  s cestno optiko FX T3  
ZA MONTAŽO V KRIŽIŠČU
(svetilka v skladu z zahtevami uredbe o mejnih vrednostih svetlobnega onesnaževanja okolja Ur.l.RS.81/2007)
</t>
    </r>
    <r>
      <rPr>
        <b/>
        <sz val="8"/>
        <rFont val="Tahoma"/>
        <family val="2"/>
        <charset val="238"/>
      </rPr>
      <t xml:space="preserve">Proiz.: DISANO ali podobno
Tip: Mini Stelvio 3278 3000K 63W/32 LED 530mA
</t>
    </r>
  </si>
  <si>
    <r>
      <t xml:space="preserve">Svetilka z LED sijalko,  montirana na kandelaber višine h=10m in priklopljena. (komplet z montažni, spojnim in pritrdilnim priborom,  sijalkami, komplet s  spuščanjem v pogon)  s cestno optiko FX T3  
ZA MONTAŽO V KRIŽIŠČU
(svetilka v skladu z zahtevami uredbe o mejnih vrednostih svetlobnega onesnaževanja okolja Ur.l.RS.81/2007)
</t>
    </r>
    <r>
      <rPr>
        <b/>
        <sz val="8"/>
        <rFont val="Tahoma"/>
        <family val="2"/>
        <charset val="238"/>
      </rPr>
      <t>Proiz.: DISANO ali podobno
Tip: Mini Stelvio 3278 3000K 63W/32 LED 530mA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</si>
</sst>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 #,##0.00\ &quot;€&quot;_-;\-* #,##0.00\ &quot;€&quot;_-;_-* &quot;-&quot;??\ &quot;€&quot;_-;_-@_-"/>
    <numFmt numFmtId="165" formatCode="_-* #,##0.00\ _€_-;\-* #,##0.00\ _€_-;_-* &quot;-&quot;??\ _€_-;_-@_-"/>
    <numFmt numFmtId="166" formatCode="_-* #,##0.00\ _S_I_T_-;\-* #,##0.00\ _S_I_T_-;_-* &quot;-&quot;??\ _S_I_T_-;_-@_-"/>
    <numFmt numFmtId="167" formatCode="#,##0.00&quot; €&quot;"/>
    <numFmt numFmtId="168" formatCode="#,##0.00_ ;[Red]\-#,##0.00\ "/>
    <numFmt numFmtId="169" formatCode="_-* #,##0.00_S_I_T_-;\-* #,##0.00_S_I_T_-;_-* &quot;-&quot;??_S_I_T_-;_-@_-"/>
    <numFmt numFmtId="170" formatCode="0.0"/>
    <numFmt numFmtId="171" formatCode="_ * #,##0.00_-\ _S_I_T_ ;_ * #,##0.00\-\ _S_I_T_ ;_ * &quot;-&quot;??_-\ _S_I_T_ ;_ @_ "/>
    <numFmt numFmtId="172" formatCode="_ * #,##0.00_-\ &quot;SIT&quot;_ ;_ * #,##0.00\-\ &quot;SIT&quot;_ ;_ * &quot;-&quot;??_-\ &quot;SIT&quot;_ ;_ @_ "/>
    <numFmt numFmtId="173" formatCode="_-* #,##0.00\ [$€-1]_-;\-* #,##0.00\ [$€-1]_-;_-* \-??\ [$€-1]_-;_-@_-"/>
    <numFmt numFmtId="174" formatCode="000.00"/>
    <numFmt numFmtId="175" formatCode="00.00"/>
    <numFmt numFmtId="176" formatCode="#,#00"/>
    <numFmt numFmtId="177" formatCode="_-* #,##0.00\ [$€-1]_-;\-* #,##0.00\ [$€-1]_-;_-* &quot;-&quot;??\ [$€-1]_-;_-@_-"/>
    <numFmt numFmtId="178" formatCode="000"/>
    <numFmt numFmtId="179" formatCode="\$#,##0\ ;\(\$#,##0\)"/>
  </numFmts>
  <fonts count="84" x14ac:knownFonts="1">
    <font>
      <sz val="10"/>
      <name val="Arial"/>
      <family val="2"/>
      <charset val="238"/>
    </font>
    <font>
      <b/>
      <sz val="10"/>
      <color indexed="8"/>
      <name val="Tahoma"/>
      <family val="2"/>
      <charset val="238"/>
    </font>
    <font>
      <sz val="8"/>
      <color indexed="8"/>
      <name val="Tahoma"/>
      <family val="2"/>
      <charset val="238"/>
    </font>
    <font>
      <b/>
      <i/>
      <sz val="8"/>
      <color indexed="8"/>
      <name val="Tahoma"/>
      <family val="2"/>
      <charset val="238"/>
    </font>
    <font>
      <b/>
      <sz val="8"/>
      <color indexed="8"/>
      <name val="Tahoma"/>
      <family val="2"/>
      <charset val="238"/>
    </font>
    <font>
      <b/>
      <sz val="8"/>
      <name val="Tahoma"/>
      <family val="2"/>
      <charset val="238"/>
    </font>
    <font>
      <b/>
      <i/>
      <sz val="10"/>
      <color indexed="8"/>
      <name val="Tahoma"/>
      <family val="2"/>
      <charset val="238"/>
    </font>
    <font>
      <sz val="8"/>
      <name val="Tahoma"/>
      <family val="2"/>
      <charset val="238"/>
    </font>
    <font>
      <sz val="10"/>
      <name val="Arial CE"/>
      <family val="2"/>
      <charset val="238"/>
    </font>
    <font>
      <b/>
      <sz val="10"/>
      <name val="Tahoma"/>
      <family val="2"/>
      <charset val="238"/>
    </font>
    <font>
      <sz val="10"/>
      <name val="Tahoma"/>
      <family val="2"/>
      <charset val="238"/>
    </font>
    <font>
      <sz val="8"/>
      <name val="Arial"/>
      <family val="2"/>
      <charset val="238"/>
    </font>
    <font>
      <sz val="10"/>
      <name val="Arial"/>
      <family val="2"/>
      <charset val="238"/>
    </font>
    <font>
      <b/>
      <sz val="18"/>
      <color indexed="56"/>
      <name val="Cambria"/>
      <family val="2"/>
      <charset val="238"/>
    </font>
    <font>
      <b/>
      <sz val="18"/>
      <color theme="3"/>
      <name val="Cambria"/>
      <family val="2"/>
      <charset val="238"/>
      <scheme val="major"/>
    </font>
    <font>
      <i/>
      <sz val="10"/>
      <name val="SL Dutch"/>
    </font>
    <font>
      <b/>
      <sz val="10"/>
      <name val="Arial"/>
      <family val="2"/>
      <charset val="238"/>
    </font>
    <font>
      <sz val="10"/>
      <name val="SLO_Letter_Gothic"/>
      <charset val="238"/>
    </font>
    <font>
      <sz val="10"/>
      <name val="Century Gothic CE"/>
      <charset val="238"/>
    </font>
    <font>
      <vertAlign val="superscript"/>
      <sz val="10"/>
      <name val="Arial"/>
      <family val="2"/>
      <charset val="238"/>
    </font>
    <font>
      <i/>
      <sz val="10"/>
      <name val="Arial CE"/>
      <family val="2"/>
      <charset val="238"/>
    </font>
    <font>
      <sz val="9"/>
      <name val="Arial"/>
      <family val="2"/>
      <charset val="238"/>
    </font>
    <font>
      <b/>
      <sz val="9"/>
      <name val="Arial"/>
      <family val="2"/>
      <charset val="238"/>
    </font>
    <font>
      <vertAlign val="subscript"/>
      <sz val="10"/>
      <name val="Arial"/>
      <family val="2"/>
      <charset val="238"/>
    </font>
    <font>
      <i/>
      <sz val="10"/>
      <name val="Arial"/>
      <family val="2"/>
      <charset val="238"/>
    </font>
    <font>
      <b/>
      <i/>
      <sz val="10"/>
      <name val="Arial"/>
      <family val="2"/>
      <charset val="238"/>
    </font>
    <font>
      <b/>
      <sz val="12"/>
      <name val="Arial"/>
      <family val="2"/>
      <charset val="238"/>
    </font>
    <font>
      <sz val="10"/>
      <color indexed="8"/>
      <name val="Arial"/>
    </font>
    <font>
      <sz val="9"/>
      <color indexed="8"/>
      <name val="Arial"/>
    </font>
    <font>
      <b/>
      <sz val="10"/>
      <color indexed="8"/>
      <name val="Courier New"/>
    </font>
    <font>
      <b/>
      <sz val="9"/>
      <color indexed="8"/>
      <name val="Courier New"/>
    </font>
    <font>
      <sz val="10"/>
      <color indexed="8"/>
      <name val="Courier New"/>
    </font>
    <font>
      <sz val="8"/>
      <color indexed="8"/>
      <name val="Courier New"/>
    </font>
    <font>
      <b/>
      <sz val="11"/>
      <color indexed="8"/>
      <name val="Arial"/>
    </font>
    <font>
      <b/>
      <sz val="11"/>
      <color indexed="8"/>
      <name val="Courier New"/>
    </font>
    <font>
      <b/>
      <sz val="10"/>
      <color indexed="8"/>
      <name val="Arial"/>
    </font>
    <font>
      <sz val="11"/>
      <color indexed="8"/>
      <name val="Courier New"/>
    </font>
    <font>
      <sz val="16"/>
      <color indexed="8"/>
      <name val="Arial"/>
    </font>
    <font>
      <sz val="12"/>
      <color indexed="8"/>
      <name val="Arial"/>
    </font>
    <font>
      <b/>
      <sz val="12"/>
      <color indexed="8"/>
      <name val="Courier New"/>
    </font>
    <font>
      <b/>
      <sz val="12"/>
      <color indexed="8"/>
      <name val="Arial"/>
    </font>
    <font>
      <sz val="12"/>
      <color indexed="8"/>
      <name val="Courier New"/>
    </font>
    <font>
      <b/>
      <sz val="18"/>
      <color indexed="8"/>
      <name val="Arial"/>
    </font>
    <font>
      <sz val="9"/>
      <color theme="1"/>
      <name val="Arial"/>
      <family val="2"/>
      <charset val="238"/>
    </font>
    <font>
      <sz val="10"/>
      <color theme="1"/>
      <name val="Segoe UI"/>
      <family val="2"/>
      <charset val="238"/>
    </font>
    <font>
      <b/>
      <sz val="11"/>
      <color theme="1"/>
      <name val="Segoe UI"/>
      <family val="2"/>
      <charset val="238"/>
    </font>
    <font>
      <sz val="10"/>
      <color rgb="FFFF0000"/>
      <name val="Segoe UI"/>
      <family val="2"/>
      <charset val="238"/>
    </font>
    <font>
      <b/>
      <sz val="10"/>
      <color theme="1"/>
      <name val="Segoe UI"/>
      <family val="2"/>
      <charset val="238"/>
    </font>
    <font>
      <b/>
      <sz val="10"/>
      <color rgb="FFFF0000"/>
      <name val="Segoe UI"/>
      <family val="2"/>
      <charset val="238"/>
    </font>
    <font>
      <sz val="9"/>
      <color theme="1"/>
      <name val="Segoe UI"/>
      <family val="2"/>
      <charset val="238"/>
    </font>
    <font>
      <b/>
      <sz val="10"/>
      <color theme="1"/>
      <name val="Calibri"/>
      <family val="2"/>
      <charset val="238"/>
    </font>
    <font>
      <sz val="10"/>
      <color theme="1"/>
      <name val="Calibri"/>
      <family val="2"/>
      <charset val="238"/>
    </font>
    <font>
      <sz val="11"/>
      <color theme="1"/>
      <name val="Segoe UI"/>
      <family val="2"/>
      <charset val="238"/>
    </font>
    <font>
      <b/>
      <sz val="11"/>
      <name val="Segoe UI"/>
      <family val="2"/>
      <charset val="238"/>
    </font>
    <font>
      <sz val="11"/>
      <color indexed="8"/>
      <name val="Calibri"/>
      <family val="2"/>
      <charset val="238"/>
    </font>
    <font>
      <sz val="11"/>
      <color indexed="9"/>
      <name val="Calibri"/>
      <family val="2"/>
      <charset val="238"/>
    </font>
    <font>
      <sz val="8"/>
      <name val="Helv"/>
      <family val="2"/>
    </font>
    <font>
      <sz val="11"/>
      <color indexed="17"/>
      <name val="Calibri"/>
      <family val="2"/>
      <charset val="238"/>
    </font>
    <font>
      <b/>
      <sz val="11"/>
      <color indexed="63"/>
      <name val="Calibri"/>
      <family val="2"/>
      <charset val="238"/>
    </font>
    <font>
      <sz val="9"/>
      <color theme="1"/>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name val="Calibri"/>
      <family val="2"/>
      <charset val="238"/>
    </font>
    <font>
      <sz val="10"/>
      <name val="Times New Roman"/>
      <family val="1"/>
      <charset val="238"/>
    </font>
    <font>
      <sz val="10"/>
      <name val="Times New Roman CE"/>
      <charset val="238"/>
    </font>
    <font>
      <sz val="11"/>
      <color theme="1"/>
      <name val="Calibri"/>
      <family val="2"/>
      <charset val="238"/>
      <scheme val="minor"/>
    </font>
    <font>
      <sz val="8"/>
      <name val="Times New Roman CE"/>
      <family val="1"/>
      <charset val="238"/>
    </font>
    <font>
      <sz val="10"/>
      <color theme="1"/>
      <name val="Arial"/>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b/>
      <sz val="12"/>
      <color theme="2" tint="-0.499984740745262"/>
      <name val="Arial"/>
    </font>
    <font>
      <sz val="10"/>
      <color theme="2" tint="-0.499984740745262"/>
      <name val="Arial"/>
    </font>
    <font>
      <b/>
      <sz val="12"/>
      <color theme="2" tint="-0.499984740745262"/>
      <name val="Courier New"/>
    </font>
    <font>
      <b/>
      <i/>
      <sz val="10"/>
      <color theme="5" tint="-0.249977111117893"/>
      <name val="Tahoma"/>
      <family val="2"/>
      <charset val="238"/>
    </font>
    <font>
      <sz val="10"/>
      <color theme="4" tint="-0.249977111117893"/>
      <name val="Arial"/>
      <family val="2"/>
      <charset val="238"/>
    </font>
    <font>
      <b/>
      <sz val="10"/>
      <color theme="4" tint="-0.249977111117893"/>
      <name val="Arial"/>
      <family val="2"/>
      <charset val="238"/>
    </font>
  </fonts>
  <fills count="29">
    <fill>
      <patternFill patternType="none"/>
    </fill>
    <fill>
      <patternFill patternType="gray125"/>
    </fill>
    <fill>
      <patternFill patternType="solid">
        <fgColor indexed="22"/>
        <bgColor indexed="31"/>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bgColor indexed="64"/>
      </patternFill>
    </fill>
    <fill>
      <patternFill patternType="solid">
        <fgColor theme="6" tint="0.59999389629810485"/>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theme="4" tint="0.79998168889431442"/>
        <bgColor indexed="64"/>
      </patternFill>
    </fill>
    <fill>
      <patternFill patternType="solid">
        <fgColor indexed="43"/>
        <bgColor indexed="26"/>
      </patternFill>
    </fill>
    <fill>
      <patternFill patternType="solid">
        <fgColor indexed="26"/>
        <bgColor indexed="9"/>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right/>
      <top/>
      <bottom style="hair">
        <color indexed="8"/>
      </bottom>
      <diagonal/>
    </border>
    <border>
      <left style="hair">
        <color indexed="8"/>
      </left>
      <right/>
      <top style="hair">
        <color indexed="8"/>
      </top>
      <bottom/>
      <diagonal/>
    </border>
    <border>
      <left style="hair">
        <color indexed="8"/>
      </left>
      <right/>
      <top/>
      <bottom style="hair">
        <color indexed="8"/>
      </bottom>
      <diagonal/>
    </border>
    <border>
      <left style="hair">
        <color indexed="8"/>
      </left>
      <right style="hair">
        <color indexed="8"/>
      </right>
      <top style="hair">
        <color indexed="8"/>
      </top>
      <bottom style="hair">
        <color indexed="8"/>
      </bottom>
      <diagonal/>
    </border>
    <border>
      <left/>
      <right style="hair">
        <color indexed="8"/>
      </right>
      <top style="hair">
        <color indexed="8"/>
      </top>
      <bottom/>
      <diagonal/>
    </border>
    <border>
      <left style="hair">
        <color indexed="8"/>
      </left>
      <right/>
      <top/>
      <bottom/>
      <diagonal/>
    </border>
    <border>
      <left/>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diagonal/>
    </border>
    <border>
      <left/>
      <right/>
      <top style="thin">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top/>
      <bottom style="medium">
        <color auto="1"/>
      </bottom>
      <diagonal/>
    </border>
    <border>
      <left style="thin">
        <color auto="1"/>
      </left>
      <right style="medium">
        <color auto="1"/>
      </right>
      <top style="thin">
        <color auto="1"/>
      </top>
      <bottom style="double">
        <color auto="1"/>
      </bottom>
      <diagonal/>
    </border>
    <border>
      <left style="medium">
        <color auto="1"/>
      </left>
      <right style="medium">
        <color auto="1"/>
      </right>
      <top style="thin">
        <color auto="1"/>
      </top>
      <bottom style="double">
        <color auto="1"/>
      </bottom>
      <diagonal/>
    </border>
    <border>
      <left/>
      <right/>
      <top/>
      <bottom style="double">
        <color auto="1"/>
      </bottom>
      <diagonal/>
    </border>
    <border>
      <left style="medium">
        <color auto="1"/>
      </left>
      <right style="thin">
        <color auto="1"/>
      </right>
      <top style="thin">
        <color auto="1"/>
      </top>
      <bottom style="double">
        <color auto="1"/>
      </bottom>
      <diagonal/>
    </border>
    <border>
      <left style="thin">
        <color auto="1"/>
      </left>
      <right style="medium">
        <color auto="1"/>
      </right>
      <top/>
      <bottom/>
      <diagonal/>
    </border>
    <border>
      <left style="medium">
        <color auto="1"/>
      </left>
      <right style="medium">
        <color auto="1"/>
      </right>
      <top/>
      <bottom/>
      <diagonal/>
    </border>
    <border>
      <left style="thin">
        <color auto="1"/>
      </left>
      <right style="medium">
        <color auto="1"/>
      </right>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right style="thin">
        <color auto="1"/>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auto="1"/>
      </left>
      <right/>
      <top style="thin">
        <color theme="0" tint="-0.14996795556505021"/>
      </top>
      <bottom style="thin">
        <color theme="0" tint="-0.14996795556505021"/>
      </bottom>
      <diagonal/>
    </border>
  </borders>
  <cellStyleXfs count="551">
    <xf numFmtId="0" fontId="0" fillId="0" borderId="0"/>
    <xf numFmtId="0" fontId="14" fillId="0" borderId="0" applyNumberFormat="0" applyFill="0" applyBorder="0" applyAlignment="0" applyProtection="0"/>
    <xf numFmtId="1" fontId="15" fillId="0" borderId="0"/>
    <xf numFmtId="0" fontId="8" fillId="0" borderId="0"/>
    <xf numFmtId="169" fontId="17" fillId="0" borderId="0" applyFont="0" applyFill="0" applyBorder="0" applyAlignment="0" applyProtection="0"/>
    <xf numFmtId="0" fontId="17" fillId="0" borderId="0"/>
    <xf numFmtId="0" fontId="12" fillId="0" borderId="0"/>
    <xf numFmtId="0" fontId="18" fillId="0" borderId="0"/>
    <xf numFmtId="1" fontId="20" fillId="0" borderId="0">
      <alignment vertical="top"/>
    </xf>
    <xf numFmtId="1" fontId="15" fillId="0" borderId="0"/>
    <xf numFmtId="0" fontId="18" fillId="0" borderId="0"/>
    <xf numFmtId="0" fontId="17" fillId="0" borderId="0"/>
    <xf numFmtId="0" fontId="17" fillId="0" borderId="0"/>
    <xf numFmtId="169" fontId="17" fillId="0" borderId="0" applyFont="0" applyFill="0" applyBorder="0" applyAlignment="0" applyProtection="0"/>
    <xf numFmtId="1" fontId="20" fillId="0" borderId="0">
      <alignment vertical="top"/>
    </xf>
    <xf numFmtId="171" fontId="12" fillId="0" borderId="0" applyFont="0" applyFill="0" applyBorder="0" applyAlignment="0" applyProtection="0"/>
    <xf numFmtId="172" fontId="12" fillId="0" borderId="0" applyFont="0" applyFill="0" applyBorder="0" applyAlignment="0" applyProtection="0"/>
    <xf numFmtId="173" fontId="12" fillId="0" borderId="0"/>
    <xf numFmtId="1" fontId="15" fillId="0" borderId="0"/>
    <xf numFmtId="165" fontId="12" fillId="0" borderId="0" applyFont="0" applyFill="0" applyBorder="0" applyAlignment="0" applyProtection="0"/>
    <xf numFmtId="0" fontId="27" fillId="0" borderId="0" applyNumberFormat="0" applyFill="0" applyBorder="0" applyAlignment="0" applyProtection="0"/>
    <xf numFmtId="0" fontId="43" fillId="0" borderId="0"/>
    <xf numFmtId="4" fontId="50" fillId="0" borderId="0">
      <alignment horizontal="left" vertical="top"/>
    </xf>
    <xf numFmtId="4" fontId="51" fillId="0" borderId="0">
      <alignment horizontal="right" vertical="top" wrapText="1"/>
    </xf>
    <xf numFmtId="0" fontId="54" fillId="7" borderId="0" applyNumberFormat="0" applyBorder="0" applyAlignment="0" applyProtection="0"/>
    <xf numFmtId="0" fontId="54" fillId="7" borderId="0" applyNumberFormat="0" applyBorder="0" applyAlignment="0" applyProtection="0"/>
    <xf numFmtId="0" fontId="54" fillId="7" borderId="0" applyNumberFormat="0" applyBorder="0" applyAlignment="0" applyProtection="0"/>
    <xf numFmtId="0" fontId="54" fillId="7" borderId="0" applyNumberFormat="0" applyBorder="0" applyAlignment="0" applyProtection="0"/>
    <xf numFmtId="0" fontId="54" fillId="7" borderId="0" applyNumberFormat="0" applyBorder="0" applyAlignment="0" applyProtection="0"/>
    <xf numFmtId="0" fontId="54" fillId="7" borderId="0" applyNumberFormat="0" applyBorder="0" applyAlignment="0" applyProtection="0"/>
    <xf numFmtId="0" fontId="54" fillId="7" borderId="0" applyNumberFormat="0" applyBorder="0" applyAlignment="0" applyProtection="0"/>
    <xf numFmtId="0" fontId="54" fillId="7" borderId="0" applyNumberFormat="0" applyBorder="0" applyAlignment="0" applyProtection="0"/>
    <xf numFmtId="0" fontId="54" fillId="7" borderId="0" applyNumberFormat="0" applyBorder="0" applyAlignment="0" applyProtection="0"/>
    <xf numFmtId="0" fontId="54" fillId="7" borderId="0" applyNumberFormat="0" applyBorder="0" applyAlignment="0" applyProtection="0"/>
    <xf numFmtId="0" fontId="54" fillId="7" borderId="0" applyNumberFormat="0" applyBorder="0" applyAlignment="0" applyProtection="0"/>
    <xf numFmtId="0" fontId="54" fillId="7"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1"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2"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5"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4" borderId="0" applyNumberFormat="0" applyBorder="0" applyAlignment="0" applyProtection="0"/>
    <xf numFmtId="0" fontId="55" fillId="14" borderId="0" applyNumberFormat="0" applyBorder="0" applyAlignment="0" applyProtection="0"/>
    <xf numFmtId="0" fontId="55" fillId="14" borderId="0" applyNumberFormat="0" applyBorder="0" applyAlignment="0" applyProtection="0"/>
    <xf numFmtId="0" fontId="55" fillId="14" borderId="0" applyNumberFormat="0" applyBorder="0" applyAlignment="0" applyProtection="0"/>
    <xf numFmtId="0" fontId="55" fillId="14" borderId="0" applyNumberFormat="0" applyBorder="0" applyAlignment="0" applyProtection="0"/>
    <xf numFmtId="0" fontId="55" fillId="14" borderId="0" applyNumberFormat="0" applyBorder="0" applyAlignment="0" applyProtection="0"/>
    <xf numFmtId="0" fontId="55" fillId="14" borderId="0" applyNumberFormat="0" applyBorder="0" applyAlignment="0" applyProtection="0"/>
    <xf numFmtId="0" fontId="55" fillId="14" borderId="0" applyNumberFormat="0" applyBorder="0" applyAlignment="0" applyProtection="0"/>
    <xf numFmtId="0" fontId="55" fillId="14" borderId="0" applyNumberFormat="0" applyBorder="0" applyAlignment="0" applyProtection="0"/>
    <xf numFmtId="0" fontId="55" fillId="14" borderId="0" applyNumberFormat="0" applyBorder="0" applyAlignment="0" applyProtection="0"/>
    <xf numFmtId="0" fontId="55" fillId="14" borderId="0" applyNumberFormat="0" applyBorder="0" applyAlignment="0" applyProtection="0"/>
    <xf numFmtId="0" fontId="55" fillId="14" borderId="0" applyNumberFormat="0" applyBorder="0" applyAlignment="0" applyProtection="0"/>
    <xf numFmtId="0" fontId="55" fillId="15" borderId="0" applyNumberFormat="0" applyBorder="0" applyAlignment="0" applyProtection="0"/>
    <xf numFmtId="0" fontId="55" fillId="15" borderId="0" applyNumberFormat="0" applyBorder="0" applyAlignment="0" applyProtection="0"/>
    <xf numFmtId="0" fontId="55" fillId="15" borderId="0" applyNumberFormat="0" applyBorder="0" applyAlignment="0" applyProtection="0"/>
    <xf numFmtId="0" fontId="55" fillId="15" borderId="0" applyNumberFormat="0" applyBorder="0" applyAlignment="0" applyProtection="0"/>
    <xf numFmtId="0" fontId="55" fillId="15" borderId="0" applyNumberFormat="0" applyBorder="0" applyAlignment="0" applyProtection="0"/>
    <xf numFmtId="0" fontId="55" fillId="15" borderId="0" applyNumberFormat="0" applyBorder="0" applyAlignment="0" applyProtection="0"/>
    <xf numFmtId="0" fontId="55" fillId="15" borderId="0" applyNumberFormat="0" applyBorder="0" applyAlignment="0" applyProtection="0"/>
    <xf numFmtId="0" fontId="55" fillId="15" borderId="0" applyNumberFormat="0" applyBorder="0" applyAlignment="0" applyProtection="0"/>
    <xf numFmtId="0" fontId="55" fillId="15" borderId="0" applyNumberFormat="0" applyBorder="0" applyAlignment="0" applyProtection="0"/>
    <xf numFmtId="0" fontId="55" fillId="15" borderId="0" applyNumberFormat="0" applyBorder="0" applyAlignment="0" applyProtection="0"/>
    <xf numFmtId="0" fontId="55" fillId="15" borderId="0" applyNumberFormat="0" applyBorder="0" applyAlignment="0" applyProtection="0"/>
    <xf numFmtId="0" fontId="55" fillId="15"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0" fontId="55" fillId="20" borderId="0" applyNumberFormat="0" applyBorder="0" applyAlignment="0" applyProtection="0"/>
    <xf numFmtId="3" fontId="56" fillId="0" borderId="0" applyFont="0" applyFill="0" applyBorder="0" applyAlignment="0" applyProtection="0"/>
    <xf numFmtId="179" fontId="56" fillId="0" borderId="0" applyFont="0" applyFill="0" applyBorder="0" applyAlignment="0" applyProtection="0"/>
    <xf numFmtId="0" fontId="56" fillId="0" borderId="0" applyFont="0" applyFill="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57" fillId="9" borderId="0" applyNumberFormat="0" applyBorder="0" applyAlignment="0" applyProtection="0"/>
    <xf numFmtId="0" fontId="8" fillId="0" borderId="0" applyFont="0" applyFill="0" applyBorder="0" applyAlignment="0" applyProtection="0"/>
    <xf numFmtId="2" fontId="56" fillId="0" borderId="0" applyFont="0" applyFill="0" applyBorder="0" applyAlignment="0" applyProtection="0"/>
    <xf numFmtId="0" fontId="58" fillId="2" borderId="8" applyNumberFormat="0" applyAlignment="0" applyProtection="0"/>
    <xf numFmtId="0" fontId="58" fillId="2" borderId="8" applyNumberFormat="0" applyAlignment="0" applyProtection="0"/>
    <xf numFmtId="0" fontId="58" fillId="2" borderId="8" applyNumberFormat="0" applyAlignment="0" applyProtection="0"/>
    <xf numFmtId="0" fontId="58" fillId="2" borderId="8" applyNumberFormat="0" applyAlignment="0" applyProtection="0"/>
    <xf numFmtId="0" fontId="58" fillId="2" borderId="8" applyNumberFormat="0" applyAlignment="0" applyProtection="0"/>
    <xf numFmtId="0" fontId="58" fillId="2" borderId="8" applyNumberFormat="0" applyAlignment="0" applyProtection="0"/>
    <xf numFmtId="0" fontId="58" fillId="2" borderId="8" applyNumberFormat="0" applyAlignment="0" applyProtection="0"/>
    <xf numFmtId="0" fontId="58" fillId="2" borderId="8" applyNumberFormat="0" applyAlignment="0" applyProtection="0"/>
    <xf numFmtId="0" fontId="58" fillId="2" borderId="8" applyNumberFormat="0" applyAlignment="0" applyProtection="0"/>
    <xf numFmtId="0" fontId="58" fillId="2" borderId="8" applyNumberFormat="0" applyAlignment="0" applyProtection="0"/>
    <xf numFmtId="0" fontId="58" fillId="2" borderId="8" applyNumberFormat="0" applyAlignment="0" applyProtection="0"/>
    <xf numFmtId="0" fontId="58" fillId="2" borderId="8" applyNumberFormat="0" applyAlignment="0" applyProtection="0"/>
    <xf numFmtId="4" fontId="59" fillId="0" borderId="0">
      <alignment horizontal="right" vertical="top"/>
    </xf>
    <xf numFmtId="0" fontId="60" fillId="0" borderId="3"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61" fillId="0" borderId="4" applyNumberFormat="0" applyFill="0" applyAlignment="0" applyProtection="0"/>
    <xf numFmtId="0" fontId="61" fillId="0" borderId="4" applyNumberFormat="0" applyFill="0" applyAlignment="0" applyProtection="0"/>
    <xf numFmtId="0" fontId="61" fillId="0" borderId="4" applyNumberFormat="0" applyFill="0" applyAlignment="0" applyProtection="0"/>
    <xf numFmtId="0" fontId="61" fillId="0" borderId="4" applyNumberFormat="0" applyFill="0" applyAlignment="0" applyProtection="0"/>
    <xf numFmtId="0" fontId="61" fillId="0" borderId="4" applyNumberFormat="0" applyFill="0" applyAlignment="0" applyProtection="0"/>
    <xf numFmtId="0" fontId="61" fillId="0" borderId="4" applyNumberFormat="0" applyFill="0" applyAlignment="0" applyProtection="0"/>
    <xf numFmtId="0" fontId="61" fillId="0" borderId="4" applyNumberFormat="0" applyFill="0" applyAlignment="0" applyProtection="0"/>
    <xf numFmtId="0" fontId="61" fillId="0" borderId="4" applyNumberFormat="0" applyFill="0" applyAlignment="0" applyProtection="0"/>
    <xf numFmtId="0" fontId="61" fillId="0" borderId="4" applyNumberFormat="0" applyFill="0" applyAlignment="0" applyProtection="0"/>
    <xf numFmtId="0" fontId="61" fillId="0" borderId="4" applyNumberFormat="0" applyFill="0" applyAlignment="0" applyProtection="0"/>
    <xf numFmtId="0" fontId="61" fillId="0" borderId="4" applyNumberFormat="0" applyFill="0" applyAlignment="0" applyProtection="0"/>
    <xf numFmtId="0" fontId="61" fillId="0" borderId="4" applyNumberFormat="0" applyFill="0" applyAlignment="0" applyProtection="0"/>
    <xf numFmtId="0" fontId="62" fillId="0" borderId="5" applyNumberFormat="0" applyFill="0" applyAlignment="0" applyProtection="0"/>
    <xf numFmtId="0" fontId="62" fillId="0" borderId="5" applyNumberFormat="0" applyFill="0" applyAlignment="0" applyProtection="0"/>
    <xf numFmtId="0" fontId="62" fillId="0" borderId="5" applyNumberFormat="0" applyFill="0" applyAlignment="0" applyProtection="0"/>
    <xf numFmtId="0" fontId="62" fillId="0" borderId="5" applyNumberFormat="0" applyFill="0" applyAlignment="0" applyProtection="0"/>
    <xf numFmtId="0" fontId="62" fillId="0" borderId="5" applyNumberFormat="0" applyFill="0" applyAlignment="0" applyProtection="0"/>
    <xf numFmtId="0" fontId="62" fillId="0" borderId="5" applyNumberFormat="0" applyFill="0" applyAlignment="0" applyProtection="0"/>
    <xf numFmtId="0" fontId="62" fillId="0" borderId="5" applyNumberFormat="0" applyFill="0" applyAlignment="0" applyProtection="0"/>
    <xf numFmtId="0" fontId="62" fillId="0" borderId="5" applyNumberFormat="0" applyFill="0" applyAlignment="0" applyProtection="0"/>
    <xf numFmtId="0" fontId="62" fillId="0" borderId="5" applyNumberFormat="0" applyFill="0" applyAlignment="0" applyProtection="0"/>
    <xf numFmtId="0" fontId="62" fillId="0" borderId="5" applyNumberFormat="0" applyFill="0" applyAlignment="0" applyProtection="0"/>
    <xf numFmtId="0" fontId="62" fillId="0" borderId="5" applyNumberFormat="0" applyFill="0" applyAlignment="0" applyProtection="0"/>
    <xf numFmtId="0" fontId="62" fillId="0" borderId="5"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3" fillId="21" borderId="0" applyNumberFormat="0" applyBorder="0" applyProtection="0">
      <alignment horizontal="left" vertical="top"/>
    </xf>
    <xf numFmtId="0" fontId="64" fillId="0" borderId="0"/>
    <xf numFmtId="0" fontId="64" fillId="0" borderId="0"/>
    <xf numFmtId="0" fontId="64" fillId="0" borderId="0"/>
    <xf numFmtId="0" fontId="65" fillId="0" borderId="0"/>
    <xf numFmtId="0" fontId="65" fillId="0" borderId="0"/>
    <xf numFmtId="0" fontId="64"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4" fillId="0" borderId="0"/>
    <xf numFmtId="0" fontId="65" fillId="0" borderId="0"/>
    <xf numFmtId="0" fontId="64" fillId="0" borderId="0"/>
    <xf numFmtId="0" fontId="64" fillId="0" borderId="0"/>
    <xf numFmtId="0" fontId="64" fillId="0" borderId="0"/>
    <xf numFmtId="0" fontId="12" fillId="0" borderId="0"/>
    <xf numFmtId="0" fontId="64" fillId="0" borderId="0"/>
    <xf numFmtId="0" fontId="12" fillId="0" borderId="0"/>
    <xf numFmtId="0" fontId="64" fillId="0" borderId="0"/>
    <xf numFmtId="0" fontId="66" fillId="0" borderId="0"/>
    <xf numFmtId="0" fontId="64" fillId="0" borderId="0"/>
    <xf numFmtId="0" fontId="64" fillId="0" borderId="0"/>
    <xf numFmtId="0" fontId="64" fillId="0" borderId="0"/>
    <xf numFmtId="0" fontId="64" fillId="0" borderId="0"/>
    <xf numFmtId="0" fontId="64" fillId="0" borderId="0"/>
    <xf numFmtId="0" fontId="67" fillId="0" borderId="0"/>
    <xf numFmtId="0" fontId="68" fillId="0" borderId="0"/>
    <xf numFmtId="0" fontId="12" fillId="0" borderId="0"/>
    <xf numFmtId="0" fontId="69"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69" fillId="22" borderId="0" applyNumberFormat="0" applyBorder="0" applyAlignment="0" applyProtection="0"/>
    <xf numFmtId="0" fontId="64" fillId="0" borderId="0"/>
    <xf numFmtId="0" fontId="65" fillId="0" borderId="0"/>
    <xf numFmtId="0" fontId="64" fillId="23" borderId="7" applyNumberFormat="0" applyAlignment="0" applyProtection="0"/>
    <xf numFmtId="0" fontId="64" fillId="23" borderId="7" applyNumberFormat="0" applyAlignment="0" applyProtection="0"/>
    <xf numFmtId="0" fontId="64" fillId="23" borderId="7" applyNumberFormat="0" applyAlignment="0" applyProtection="0"/>
    <xf numFmtId="0" fontId="64" fillId="23" borderId="7" applyNumberFormat="0" applyAlignment="0" applyProtection="0"/>
    <xf numFmtId="0" fontId="64" fillId="23" borderId="7" applyNumberFormat="0" applyAlignment="0" applyProtection="0"/>
    <xf numFmtId="0" fontId="64" fillId="23" borderId="7" applyNumberFormat="0" applyAlignment="0" applyProtection="0"/>
    <xf numFmtId="0" fontId="64" fillId="23" borderId="7" applyNumberFormat="0" applyAlignment="0" applyProtection="0"/>
    <xf numFmtId="0" fontId="64" fillId="23" borderId="7" applyNumberFormat="0" applyAlignment="0" applyProtection="0"/>
    <xf numFmtId="0" fontId="64" fillId="23" borderId="7" applyNumberFormat="0" applyAlignment="0" applyProtection="0"/>
    <xf numFmtId="0" fontId="64" fillId="23" borderId="7" applyNumberFormat="0" applyAlignment="0" applyProtection="0"/>
    <xf numFmtId="0" fontId="64" fillId="23" borderId="7" applyNumberFormat="0" applyAlignment="0" applyProtection="0"/>
    <xf numFmtId="0" fontId="64" fillId="23" borderId="7" applyNumberFormat="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55" fillId="24" borderId="0" applyNumberFormat="0" applyBorder="0" applyAlignment="0" applyProtection="0"/>
    <xf numFmtId="0" fontId="55" fillId="24" borderId="0" applyNumberFormat="0" applyBorder="0" applyAlignment="0" applyProtection="0"/>
    <xf numFmtId="0" fontId="55" fillId="24" borderId="0" applyNumberFormat="0" applyBorder="0" applyAlignment="0" applyProtection="0"/>
    <xf numFmtId="0" fontId="55" fillId="24" borderId="0" applyNumberFormat="0" applyBorder="0" applyAlignment="0" applyProtection="0"/>
    <xf numFmtId="0" fontId="55" fillId="24" borderId="0" applyNumberFormat="0" applyBorder="0" applyAlignment="0" applyProtection="0"/>
    <xf numFmtId="0" fontId="55" fillId="24" borderId="0" applyNumberFormat="0" applyBorder="0" applyAlignment="0" applyProtection="0"/>
    <xf numFmtId="0" fontId="55" fillId="24" borderId="0" applyNumberFormat="0" applyBorder="0" applyAlignment="0" applyProtection="0"/>
    <xf numFmtId="0" fontId="55" fillId="24" borderId="0" applyNumberFormat="0" applyBorder="0" applyAlignment="0" applyProtection="0"/>
    <xf numFmtId="0" fontId="55" fillId="24" borderId="0" applyNumberFormat="0" applyBorder="0" applyAlignment="0" applyProtection="0"/>
    <xf numFmtId="0" fontId="55" fillId="24" borderId="0" applyNumberFormat="0" applyBorder="0" applyAlignment="0" applyProtection="0"/>
    <xf numFmtId="0" fontId="55" fillId="24" borderId="0" applyNumberFormat="0" applyBorder="0" applyAlignment="0" applyProtection="0"/>
    <xf numFmtId="0" fontId="55" fillId="24"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72" fillId="0" borderId="6" applyNumberFormat="0" applyFill="0" applyAlignment="0" applyProtection="0"/>
    <xf numFmtId="0" fontId="72" fillId="0" borderId="6" applyNumberFormat="0" applyFill="0" applyAlignment="0" applyProtection="0"/>
    <xf numFmtId="0" fontId="72" fillId="0" borderId="6" applyNumberFormat="0" applyFill="0" applyAlignment="0" applyProtection="0"/>
    <xf numFmtId="0" fontId="72" fillId="0" borderId="6" applyNumberFormat="0" applyFill="0" applyAlignment="0" applyProtection="0"/>
    <xf numFmtId="0" fontId="72" fillId="0" borderId="6" applyNumberFormat="0" applyFill="0" applyAlignment="0" applyProtection="0"/>
    <xf numFmtId="0" fontId="72" fillId="0" borderId="6" applyNumberFormat="0" applyFill="0" applyAlignment="0" applyProtection="0"/>
    <xf numFmtId="0" fontId="72" fillId="0" borderId="6" applyNumberFormat="0" applyFill="0" applyAlignment="0" applyProtection="0"/>
    <xf numFmtId="0" fontId="72" fillId="0" borderId="6" applyNumberFormat="0" applyFill="0" applyAlignment="0" applyProtection="0"/>
    <xf numFmtId="0" fontId="72" fillId="0" borderId="6" applyNumberFormat="0" applyFill="0" applyAlignment="0" applyProtection="0"/>
    <xf numFmtId="0" fontId="72" fillId="0" borderId="6" applyNumberFormat="0" applyFill="0" applyAlignment="0" applyProtection="0"/>
    <xf numFmtId="0" fontId="72" fillId="0" borderId="6" applyNumberFormat="0" applyFill="0" applyAlignment="0" applyProtection="0"/>
    <xf numFmtId="0" fontId="72" fillId="0" borderId="6" applyNumberFormat="0" applyFill="0" applyAlignment="0" applyProtection="0"/>
    <xf numFmtId="0" fontId="73" fillId="28" borderId="2" applyNumberFormat="0" applyAlignment="0" applyProtection="0"/>
    <xf numFmtId="0" fontId="73" fillId="28" borderId="2" applyNumberFormat="0" applyAlignment="0" applyProtection="0"/>
    <xf numFmtId="0" fontId="73" fillId="28" borderId="2" applyNumberFormat="0" applyAlignment="0" applyProtection="0"/>
    <xf numFmtId="0" fontId="73" fillId="28" borderId="2" applyNumberFormat="0" applyAlignment="0" applyProtection="0"/>
    <xf numFmtId="0" fontId="73" fillId="28" borderId="2" applyNumberFormat="0" applyAlignment="0" applyProtection="0"/>
    <xf numFmtId="0" fontId="73" fillId="28" borderId="2" applyNumberFormat="0" applyAlignment="0" applyProtection="0"/>
    <xf numFmtId="0" fontId="73" fillId="28" borderId="2" applyNumberFormat="0" applyAlignment="0" applyProtection="0"/>
    <xf numFmtId="0" fontId="73" fillId="28" borderId="2" applyNumberFormat="0" applyAlignment="0" applyProtection="0"/>
    <xf numFmtId="0" fontId="73" fillId="28" borderId="2" applyNumberFormat="0" applyAlignment="0" applyProtection="0"/>
    <xf numFmtId="0" fontId="73" fillId="28" borderId="2" applyNumberFormat="0" applyAlignment="0" applyProtection="0"/>
    <xf numFmtId="0" fontId="73" fillId="28" borderId="2" applyNumberFormat="0" applyAlignment="0" applyProtection="0"/>
    <xf numFmtId="0" fontId="73" fillId="28" borderId="2" applyNumberFormat="0" applyAlignment="0" applyProtection="0"/>
    <xf numFmtId="0" fontId="65" fillId="0" borderId="0"/>
    <xf numFmtId="0" fontId="74" fillId="2" borderId="1" applyNumberFormat="0" applyAlignment="0" applyProtection="0"/>
    <xf numFmtId="0" fontId="74" fillId="2" borderId="1" applyNumberFormat="0" applyAlignment="0" applyProtection="0"/>
    <xf numFmtId="0" fontId="74" fillId="2" borderId="1" applyNumberFormat="0" applyAlignment="0" applyProtection="0"/>
    <xf numFmtId="0" fontId="74" fillId="2" borderId="1" applyNumberFormat="0" applyAlignment="0" applyProtection="0"/>
    <xf numFmtId="0" fontId="74" fillId="2" borderId="1" applyNumberFormat="0" applyAlignment="0" applyProtection="0"/>
    <xf numFmtId="0" fontId="74" fillId="2" borderId="1" applyNumberFormat="0" applyAlignment="0" applyProtection="0"/>
    <xf numFmtId="0" fontId="74" fillId="2" borderId="1" applyNumberFormat="0" applyAlignment="0" applyProtection="0"/>
    <xf numFmtId="0" fontId="74" fillId="2" borderId="1" applyNumberFormat="0" applyAlignment="0" applyProtection="0"/>
    <xf numFmtId="0" fontId="74" fillId="2" borderId="1" applyNumberFormat="0" applyAlignment="0" applyProtection="0"/>
    <xf numFmtId="0" fontId="74" fillId="2" borderId="1" applyNumberFormat="0" applyAlignment="0" applyProtection="0"/>
    <xf numFmtId="0" fontId="74" fillId="2" borderId="1" applyNumberFormat="0" applyAlignment="0" applyProtection="0"/>
    <xf numFmtId="0" fontId="74" fillId="2" borderId="1" applyNumberFormat="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0" fontId="75" fillId="8" borderId="0" applyNumberFormat="0" applyBorder="0" applyAlignment="0" applyProtection="0"/>
    <xf numFmtId="164" fontId="66" fillId="0" borderId="0" applyFont="0" applyFill="0" applyBorder="0" applyAlignment="0" applyProtection="0"/>
    <xf numFmtId="166" fontId="64" fillId="0" borderId="0" applyFont="0" applyFill="0" applyBorder="0" applyAlignment="0" applyProtection="0"/>
    <xf numFmtId="166" fontId="12" fillId="0" borderId="0" applyFont="0" applyFill="0" applyBorder="0" applyAlignment="0" applyProtection="0"/>
    <xf numFmtId="166" fontId="66" fillId="0" borderId="0" applyFont="0" applyFill="0" applyBorder="0" applyAlignment="0" applyProtection="0"/>
    <xf numFmtId="165" fontId="27" fillId="0" borderId="0" applyFont="0" applyFill="0" applyBorder="0" applyAlignment="0" applyProtection="0"/>
    <xf numFmtId="0" fontId="76" fillId="12" borderId="1" applyNumberFormat="0" applyAlignment="0" applyProtection="0"/>
    <xf numFmtId="0" fontId="76" fillId="12" borderId="1" applyNumberFormat="0" applyAlignment="0" applyProtection="0"/>
    <xf numFmtId="0" fontId="76" fillId="12" borderId="1" applyNumberFormat="0" applyAlignment="0" applyProtection="0"/>
    <xf numFmtId="0" fontId="76" fillId="12" borderId="1" applyNumberFormat="0" applyAlignment="0" applyProtection="0"/>
    <xf numFmtId="0" fontId="76" fillId="12" borderId="1" applyNumberFormat="0" applyAlignment="0" applyProtection="0"/>
    <xf numFmtId="0" fontId="76" fillId="12" borderId="1" applyNumberFormat="0" applyAlignment="0" applyProtection="0"/>
    <xf numFmtId="0" fontId="76" fillId="12" borderId="1" applyNumberFormat="0" applyAlignment="0" applyProtection="0"/>
    <xf numFmtId="0" fontId="76" fillId="12" borderId="1" applyNumberFormat="0" applyAlignment="0" applyProtection="0"/>
    <xf numFmtId="0" fontId="76" fillId="12" borderId="1" applyNumberFormat="0" applyAlignment="0" applyProtection="0"/>
    <xf numFmtId="0" fontId="76" fillId="12" borderId="1" applyNumberFormat="0" applyAlignment="0" applyProtection="0"/>
    <xf numFmtId="0" fontId="76" fillId="12" borderId="1" applyNumberFormat="0" applyAlignment="0" applyProtection="0"/>
    <xf numFmtId="0" fontId="76" fillId="12" borderId="1" applyNumberFormat="0" applyAlignment="0" applyProtection="0"/>
    <xf numFmtId="0" fontId="77"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xf numFmtId="0" fontId="77" fillId="0" borderId="9" applyNumberFormat="0" applyFill="0" applyAlignment="0" applyProtection="0"/>
  </cellStyleXfs>
  <cellXfs count="372">
    <xf numFmtId="0" fontId="0" fillId="0" borderId="0" xfId="0"/>
    <xf numFmtId="0" fontId="3" fillId="2" borderId="10" xfId="0" applyFont="1" applyFill="1" applyBorder="1" applyAlignment="1" applyProtection="1">
      <alignment horizontal="center"/>
    </xf>
    <xf numFmtId="167" fontId="3" fillId="2" borderId="11" xfId="0" applyNumberFormat="1" applyFont="1" applyFill="1" applyBorder="1" applyAlignment="1" applyProtection="1">
      <alignment horizontal="right" shrinkToFit="1" readingOrder="1"/>
    </xf>
    <xf numFmtId="167" fontId="3" fillId="2" borderId="12" xfId="0" applyNumberFormat="1" applyFont="1" applyFill="1" applyBorder="1" applyAlignment="1" applyProtection="1">
      <alignment horizontal="right" shrinkToFit="1" readingOrder="1"/>
    </xf>
    <xf numFmtId="167" fontId="3" fillId="2" borderId="12" xfId="0" applyNumberFormat="1" applyFont="1" applyFill="1" applyBorder="1" applyAlignment="1" applyProtection="1">
      <alignment horizontal="right" readingOrder="1"/>
    </xf>
    <xf numFmtId="167" fontId="6" fillId="2" borderId="12" xfId="0" applyNumberFormat="1" applyFont="1" applyFill="1" applyBorder="1" applyAlignment="1" applyProtection="1">
      <alignment horizontal="right" readingOrder="1"/>
    </xf>
    <xf numFmtId="0" fontId="6" fillId="2" borderId="0" xfId="0" applyFont="1" applyFill="1" applyBorder="1" applyAlignment="1" applyProtection="1">
      <alignment horizontal="right"/>
    </xf>
    <xf numFmtId="0" fontId="6" fillId="2" borderId="13" xfId="0" applyFont="1" applyFill="1" applyBorder="1" applyAlignment="1" applyProtection="1">
      <alignment horizontal="right"/>
    </xf>
    <xf numFmtId="0" fontId="0" fillId="0" borderId="0" xfId="0" applyAlignment="1">
      <alignment horizontal="center"/>
    </xf>
    <xf numFmtId="0" fontId="0" fillId="0" borderId="0" xfId="0" applyAlignment="1">
      <alignment horizontal="right"/>
    </xf>
    <xf numFmtId="0" fontId="3" fillId="2" borderId="14" xfId="0" applyFont="1" applyFill="1" applyBorder="1" applyAlignment="1" applyProtection="1">
      <alignment horizontal="center"/>
    </xf>
    <xf numFmtId="0" fontId="3" fillId="2" borderId="15" xfId="0" applyFont="1" applyFill="1" applyBorder="1" applyAlignment="1" applyProtection="1">
      <alignment horizontal="center"/>
    </xf>
    <xf numFmtId="0" fontId="3" fillId="2" borderId="13" xfId="0" applyFont="1" applyFill="1" applyBorder="1" applyAlignment="1" applyProtection="1">
      <alignment horizontal="right"/>
    </xf>
    <xf numFmtId="0" fontId="3" fillId="2" borderId="13" xfId="0" applyFont="1" applyFill="1" applyBorder="1" applyAlignment="1" applyProtection="1">
      <alignment horizontal="right" readingOrder="1"/>
    </xf>
    <xf numFmtId="167" fontId="3" fillId="2" borderId="13" xfId="0" applyNumberFormat="1" applyFont="1" applyFill="1" applyBorder="1" applyAlignment="1" applyProtection="1">
      <alignment horizontal="right" shrinkToFit="1" readingOrder="1"/>
    </xf>
    <xf numFmtId="0" fontId="0" fillId="0" borderId="10" xfId="0" applyBorder="1" applyAlignment="1">
      <alignment horizontal="center" readingOrder="1"/>
    </xf>
    <xf numFmtId="0" fontId="7" fillId="0" borderId="11" xfId="0" applyFont="1" applyBorder="1" applyAlignment="1">
      <alignment horizontal="left" vertical="center" wrapText="1" shrinkToFit="1" readingOrder="1"/>
    </xf>
    <xf numFmtId="0" fontId="0" fillId="0" borderId="11" xfId="0" applyBorder="1" applyAlignment="1">
      <alignment horizontal="right" vertical="center" wrapText="1" shrinkToFit="1"/>
    </xf>
    <xf numFmtId="0" fontId="0" fillId="0" borderId="11" xfId="0" applyBorder="1" applyAlignment="1">
      <alignment horizontal="left" vertical="center" wrapText="1" shrinkToFit="1" readingOrder="1"/>
    </xf>
    <xf numFmtId="0" fontId="0" fillId="0" borderId="12" xfId="0" applyBorder="1" applyAlignment="1">
      <alignment wrapText="1" readingOrder="1"/>
    </xf>
    <xf numFmtId="0" fontId="0" fillId="0" borderId="0" xfId="0" applyAlignment="1">
      <alignment readingOrder="1"/>
    </xf>
    <xf numFmtId="0" fontId="3" fillId="2" borderId="16" xfId="0" applyFont="1" applyFill="1" applyBorder="1" applyAlignment="1" applyProtection="1">
      <alignment horizontal="center"/>
    </xf>
    <xf numFmtId="0" fontId="3" fillId="2" borderId="16" xfId="0" applyFont="1" applyFill="1" applyBorder="1" applyAlignment="1" applyProtection="1">
      <alignment horizontal="right"/>
    </xf>
    <xf numFmtId="0" fontId="3" fillId="2" borderId="16" xfId="0" applyFont="1" applyFill="1" applyBorder="1" applyAlignment="1" applyProtection="1">
      <alignment horizontal="right" readingOrder="1"/>
    </xf>
    <xf numFmtId="167" fontId="3" fillId="2" borderId="16" xfId="0" applyNumberFormat="1" applyFont="1" applyFill="1" applyBorder="1" applyAlignment="1" applyProtection="1">
      <alignment horizontal="right" readingOrder="1"/>
    </xf>
    <xf numFmtId="0" fontId="0" fillId="0" borderId="0" xfId="0" applyBorder="1"/>
    <xf numFmtId="0" fontId="2" fillId="0" borderId="14" xfId="0" applyFont="1" applyFill="1" applyBorder="1" applyAlignment="1" applyProtection="1">
      <alignment horizontal="center" vertical="top" wrapText="1" shrinkToFit="1" readingOrder="1"/>
    </xf>
    <xf numFmtId="0" fontId="7" fillId="0" borderId="11" xfId="0" applyFont="1" applyBorder="1" applyAlignment="1">
      <alignment vertical="top" wrapText="1"/>
    </xf>
    <xf numFmtId="0" fontId="7" fillId="0" borderId="11" xfId="0" applyFont="1" applyBorder="1" applyAlignment="1">
      <alignment horizontal="right" vertical="top" wrapText="1"/>
    </xf>
    <xf numFmtId="167" fontId="2" fillId="0" borderId="11" xfId="0" applyNumberFormat="1" applyFont="1" applyFill="1" applyBorder="1" applyAlignment="1" applyProtection="1">
      <alignment horizontal="right" vertical="top" shrinkToFit="1" readingOrder="1"/>
    </xf>
    <xf numFmtId="167" fontId="2" fillId="0" borderId="17" xfId="0" applyNumberFormat="1" applyFont="1" applyFill="1" applyBorder="1" applyAlignment="1" applyProtection="1">
      <alignment horizontal="right" vertical="top" wrapText="1" shrinkToFit="1" readingOrder="1"/>
    </xf>
    <xf numFmtId="0" fontId="2" fillId="0" borderId="11" xfId="0" applyFont="1" applyFill="1" applyBorder="1" applyAlignment="1" applyProtection="1">
      <alignment horizontal="right" vertical="top" wrapText="1" shrinkToFit="1"/>
    </xf>
    <xf numFmtId="0" fontId="2" fillId="0" borderId="11" xfId="0" applyFont="1" applyFill="1" applyBorder="1" applyAlignment="1" applyProtection="1">
      <alignment horizontal="right" vertical="top" wrapText="1" shrinkToFit="1" readingOrder="1"/>
    </xf>
    <xf numFmtId="167" fontId="2" fillId="0" borderId="12" xfId="0" applyNumberFormat="1" applyFont="1" applyFill="1" applyBorder="1" applyAlignment="1" applyProtection="1">
      <alignment horizontal="right" vertical="top" wrapText="1" shrinkToFit="1" readingOrder="1"/>
    </xf>
    <xf numFmtId="0" fontId="2" fillId="0" borderId="10" xfId="0" applyFont="1" applyFill="1" applyBorder="1" applyAlignment="1" applyProtection="1">
      <alignment horizontal="center" vertical="top" wrapText="1" shrinkToFit="1" readingOrder="1"/>
    </xf>
    <xf numFmtId="0" fontId="8" fillId="0" borderId="0" xfId="0" applyFont="1" applyAlignment="1">
      <alignment vertical="top" wrapText="1"/>
    </xf>
    <xf numFmtId="0" fontId="8" fillId="0" borderId="0" xfId="0" applyFont="1" applyAlignment="1">
      <alignment horizontal="right"/>
    </xf>
    <xf numFmtId="1" fontId="8" fillId="0" borderId="0" xfId="0" applyNumberFormat="1" applyFont="1" applyAlignment="1"/>
    <xf numFmtId="168" fontId="8" fillId="0" borderId="0" xfId="0" applyNumberFormat="1" applyFont="1" applyAlignment="1"/>
    <xf numFmtId="1" fontId="8" fillId="0" borderId="0" xfId="0" applyNumberFormat="1" applyFont="1"/>
    <xf numFmtId="4" fontId="8" fillId="0" borderId="0" xfId="0" applyNumberFormat="1" applyFont="1" applyProtection="1">
      <protection locked="0"/>
    </xf>
    <xf numFmtId="4" fontId="8" fillId="0" borderId="0" xfId="0" applyNumberFormat="1" applyFont="1" applyAlignment="1"/>
    <xf numFmtId="0" fontId="8" fillId="0" borderId="0" xfId="0" applyFont="1"/>
    <xf numFmtId="0" fontId="9" fillId="0" borderId="0" xfId="0" applyFont="1" applyAlignment="1">
      <alignment horizontal="left" vertical="top"/>
    </xf>
    <xf numFmtId="0" fontId="10" fillId="0" borderId="0" xfId="0" applyFont="1" applyFill="1" applyAlignment="1">
      <alignment horizontal="left" wrapText="1"/>
    </xf>
    <xf numFmtId="0" fontId="10" fillId="0" borderId="0" xfId="0" applyFont="1" applyAlignment="1">
      <alignment horizontal="right"/>
    </xf>
    <xf numFmtId="0" fontId="10" fillId="0" borderId="0" xfId="0" applyFont="1" applyAlignment="1">
      <alignment horizontal="center"/>
    </xf>
    <xf numFmtId="4" fontId="10" fillId="0" borderId="0" xfId="0" applyNumberFormat="1" applyFont="1" applyAlignment="1">
      <alignment horizontal="right"/>
    </xf>
    <xf numFmtId="0" fontId="10" fillId="0" borderId="0" xfId="0" applyFont="1" applyAlignment="1">
      <alignment horizontal="left" vertical="top" wrapText="1"/>
    </xf>
    <xf numFmtId="0" fontId="10" fillId="0" borderId="0" xfId="0" applyFont="1" applyAlignment="1">
      <alignment horizontal="right" vertical="top" wrapText="1"/>
    </xf>
    <xf numFmtId="0" fontId="10" fillId="0" borderId="0" xfId="0" applyFont="1" applyAlignment="1">
      <alignment horizontal="center" vertical="top" wrapText="1"/>
    </xf>
    <xf numFmtId="4" fontId="10" fillId="0" borderId="0" xfId="0" applyNumberFormat="1" applyFont="1" applyAlignment="1">
      <alignment horizontal="right" vertical="top" wrapText="1"/>
    </xf>
    <xf numFmtId="9" fontId="10" fillId="0" borderId="0" xfId="0" applyNumberFormat="1" applyFont="1" applyAlignment="1">
      <alignment horizontal="right" vertical="top" wrapText="1"/>
    </xf>
    <xf numFmtId="0" fontId="3" fillId="2" borderId="18" xfId="0" applyFont="1" applyFill="1" applyBorder="1" applyAlignment="1" applyProtection="1">
      <alignment horizontal="center"/>
    </xf>
    <xf numFmtId="0" fontId="6" fillId="2" borderId="0" xfId="0" applyFont="1" applyFill="1" applyBorder="1" applyAlignment="1" applyProtection="1">
      <alignment horizontal="left"/>
    </xf>
    <xf numFmtId="0" fontId="3" fillId="2" borderId="16" xfId="0" applyFont="1" applyFill="1" applyBorder="1" applyAlignment="1" applyProtection="1">
      <alignment horizontal="left"/>
    </xf>
    <xf numFmtId="0" fontId="8" fillId="0" borderId="0" xfId="0" applyFont="1" applyAlignment="1">
      <alignment horizontal="left" vertical="top" wrapText="1"/>
    </xf>
    <xf numFmtId="0" fontId="0" fillId="0" borderId="0" xfId="0" applyAlignment="1">
      <alignment horizontal="left"/>
    </xf>
    <xf numFmtId="0" fontId="4" fillId="3" borderId="10" xfId="0" applyFont="1" applyFill="1" applyBorder="1" applyAlignment="1" applyProtection="1">
      <alignment horizontal="center" wrapText="1" shrinkToFit="1"/>
    </xf>
    <xf numFmtId="167" fontId="4" fillId="3" borderId="12" xfId="0" applyNumberFormat="1" applyFont="1" applyFill="1" applyBorder="1" applyAlignment="1" applyProtection="1">
      <alignment horizontal="right" wrapText="1" shrinkToFit="1" readingOrder="1"/>
    </xf>
    <xf numFmtId="0" fontId="2" fillId="0" borderId="19" xfId="0" applyFont="1" applyFill="1" applyBorder="1" applyAlignment="1" applyProtection="1">
      <alignment horizontal="right" vertical="top" wrapText="1" shrinkToFit="1"/>
    </xf>
    <xf numFmtId="0" fontId="2" fillId="0" borderId="19" xfId="0" applyFont="1" applyFill="1" applyBorder="1" applyAlignment="1" applyProtection="1">
      <alignment horizontal="right" vertical="top" wrapText="1" shrinkToFit="1" readingOrder="1"/>
    </xf>
    <xf numFmtId="0" fontId="7" fillId="0" borderId="11" xfId="0" applyFont="1" applyBorder="1" applyAlignment="1">
      <alignment horizontal="left" vertical="top" wrapText="1" readingOrder="1"/>
    </xf>
    <xf numFmtId="1" fontId="12" fillId="0" borderId="0" xfId="2" applyFont="1"/>
    <xf numFmtId="3" fontId="12" fillId="0" borderId="0" xfId="2" applyNumberFormat="1" applyFont="1" applyAlignment="1">
      <alignment horizontal="right"/>
    </xf>
    <xf numFmtId="1" fontId="12" fillId="0" borderId="0" xfId="2" applyFont="1" applyAlignment="1">
      <alignment horizontal="center"/>
    </xf>
    <xf numFmtId="1" fontId="12" fillId="0" borderId="0" xfId="2" applyNumberFormat="1" applyFont="1" applyFill="1" applyAlignment="1">
      <alignment horizontal="center"/>
    </xf>
    <xf numFmtId="1" fontId="12" fillId="0" borderId="0" xfId="2" applyFont="1" applyAlignment="1">
      <alignment horizontal="justify"/>
    </xf>
    <xf numFmtId="1" fontId="12" fillId="0" borderId="0" xfId="2" applyNumberFormat="1" applyFont="1" applyAlignment="1">
      <alignment horizontal="left" vertical="top"/>
    </xf>
    <xf numFmtId="3" fontId="12" fillId="0" borderId="0" xfId="2" applyNumberFormat="1" applyFont="1" applyFill="1" applyAlignment="1">
      <alignment horizontal="right"/>
    </xf>
    <xf numFmtId="1" fontId="12" fillId="0" borderId="0" xfId="2" applyFont="1" applyFill="1" applyAlignment="1">
      <alignment horizontal="center"/>
    </xf>
    <xf numFmtId="1" fontId="12" fillId="0" borderId="0" xfId="2" applyFont="1" applyFill="1" applyAlignment="1">
      <alignment horizontal="justify"/>
    </xf>
    <xf numFmtId="1" fontId="16" fillId="0" borderId="0" xfId="2" applyNumberFormat="1" applyFont="1" applyAlignment="1">
      <alignment horizontal="left" vertical="top"/>
    </xf>
    <xf numFmtId="1" fontId="12" fillId="0" borderId="0" xfId="2" applyFont="1" applyFill="1" applyBorder="1"/>
    <xf numFmtId="1" fontId="12" fillId="0" borderId="0" xfId="2" applyFont="1" applyFill="1" applyAlignment="1">
      <alignment horizontal="right"/>
    </xf>
    <xf numFmtId="1" fontId="12" fillId="0" borderId="0" xfId="2" applyFont="1" applyFill="1"/>
    <xf numFmtId="1" fontId="16" fillId="0" borderId="0" xfId="2" applyFont="1"/>
    <xf numFmtId="3" fontId="12" fillId="0" borderId="0" xfId="2" applyNumberFormat="1" applyFont="1" applyFill="1" applyAlignment="1">
      <alignment horizontal="right" vertical="top" wrapText="1"/>
    </xf>
    <xf numFmtId="3" fontId="12" fillId="0" borderId="0" xfId="2" applyNumberFormat="1" applyFont="1" applyFill="1" applyAlignment="1">
      <alignment wrapText="1"/>
    </xf>
    <xf numFmtId="4" fontId="12" fillId="0" borderId="0" xfId="3" applyNumberFormat="1" applyFont="1" applyFill="1" applyAlignment="1">
      <alignment horizontal="center" wrapText="1"/>
    </xf>
    <xf numFmtId="4" fontId="12" fillId="0" borderId="0" xfId="2" applyNumberFormat="1" applyFont="1" applyFill="1" applyBorder="1" applyAlignment="1">
      <alignment horizontal="center"/>
    </xf>
    <xf numFmtId="4" fontId="12" fillId="0" borderId="0" xfId="2" applyNumberFormat="1" applyFont="1" applyFill="1" applyAlignment="1">
      <alignment vertical="top" wrapText="1"/>
    </xf>
    <xf numFmtId="0" fontId="16" fillId="0" borderId="0" xfId="3" applyFont="1" applyAlignment="1">
      <alignment horizontal="center" vertical="top" wrapText="1"/>
    </xf>
    <xf numFmtId="164" fontId="16" fillId="0" borderId="23" xfId="2" applyNumberFormat="1" applyFont="1" applyBorder="1"/>
    <xf numFmtId="164" fontId="16" fillId="0" borderId="23" xfId="2" applyNumberFormat="1" applyFont="1" applyFill="1" applyBorder="1" applyAlignment="1">
      <alignment horizontal="right"/>
    </xf>
    <xf numFmtId="3" fontId="16" fillId="0" borderId="23" xfId="2" applyNumberFormat="1" applyFont="1" applyFill="1" applyBorder="1" applyAlignment="1">
      <alignment horizontal="right"/>
    </xf>
    <xf numFmtId="1" fontId="16" fillId="0" borderId="23" xfId="2" applyFont="1" applyFill="1" applyBorder="1" applyAlignment="1">
      <alignment horizontal="center"/>
    </xf>
    <xf numFmtId="1" fontId="16" fillId="0" borderId="23" xfId="2" applyNumberFormat="1" applyFont="1" applyFill="1" applyBorder="1" applyAlignment="1">
      <alignment horizontal="center"/>
    </xf>
    <xf numFmtId="1" fontId="16" fillId="0" borderId="23" xfId="2" applyNumberFormat="1" applyFont="1" applyFill="1" applyBorder="1" applyAlignment="1">
      <alignment horizontal="left" vertical="top"/>
    </xf>
    <xf numFmtId="4" fontId="12" fillId="0" borderId="0" xfId="2" applyNumberFormat="1" applyFont="1" applyFill="1" applyBorder="1"/>
    <xf numFmtId="3" fontId="12" fillId="0" borderId="0" xfId="2" applyNumberFormat="1" applyFont="1" applyFill="1" applyBorder="1" applyAlignment="1">
      <alignment horizontal="right"/>
    </xf>
    <xf numFmtId="1" fontId="12" fillId="0" borderId="0" xfId="2" applyFont="1" applyFill="1" applyBorder="1" applyAlignment="1">
      <alignment horizontal="center"/>
    </xf>
    <xf numFmtId="1" fontId="12" fillId="0" borderId="0" xfId="2" applyNumberFormat="1" applyFont="1" applyFill="1" applyBorder="1" applyAlignment="1">
      <alignment horizontal="center"/>
    </xf>
    <xf numFmtId="1" fontId="12" fillId="0" borderId="0" xfId="2" applyFont="1" applyFill="1" applyBorder="1" applyAlignment="1">
      <alignment horizontal="justify"/>
    </xf>
    <xf numFmtId="1" fontId="16" fillId="0" borderId="0" xfId="2" applyNumberFormat="1" applyFont="1" applyFill="1" applyBorder="1" applyAlignment="1">
      <alignment horizontal="center" vertical="top"/>
    </xf>
    <xf numFmtId="169" fontId="12" fillId="0" borderId="0" xfId="2" applyNumberFormat="1" applyFont="1" applyFill="1" applyAlignment="1">
      <alignment horizontal="right"/>
    </xf>
    <xf numFmtId="170" fontId="12" fillId="0" borderId="0" xfId="2" applyNumberFormat="1" applyFont="1" applyFill="1" applyAlignment="1">
      <alignment horizontal="right"/>
    </xf>
    <xf numFmtId="1" fontId="12" fillId="0" borderId="0" xfId="2" applyFont="1" applyFill="1" applyBorder="1" applyAlignment="1">
      <alignment horizontal="justify" vertical="top"/>
    </xf>
    <xf numFmtId="49" fontId="16" fillId="0" borderId="0" xfId="2" applyNumberFormat="1" applyFont="1" applyFill="1" applyBorder="1" applyAlignment="1">
      <alignment horizontal="right" vertical="top"/>
    </xf>
    <xf numFmtId="0" fontId="12" fillId="0" borderId="0" xfId="5" applyFont="1" applyFill="1" applyAlignment="1">
      <alignment horizontal="right"/>
    </xf>
    <xf numFmtId="170" fontId="12" fillId="0" borderId="0" xfId="5" applyNumberFormat="1" applyFont="1" applyFill="1" applyAlignment="1">
      <alignment horizontal="right"/>
    </xf>
    <xf numFmtId="0" fontId="12" fillId="0" borderId="0" xfId="6" applyFont="1" applyFill="1" applyAlignment="1">
      <alignment horizontal="justify" vertical="top"/>
    </xf>
    <xf numFmtId="2" fontId="12" fillId="0" borderId="0" xfId="2" applyNumberFormat="1" applyFont="1" applyFill="1" applyBorder="1" applyAlignment="1">
      <alignment horizontal="center"/>
    </xf>
    <xf numFmtId="170" fontId="12" fillId="0" borderId="0" xfId="2" applyNumberFormat="1" applyFont="1" applyFill="1" applyBorder="1" applyAlignment="1">
      <alignment horizontal="right"/>
    </xf>
    <xf numFmtId="0" fontId="12" fillId="0" borderId="0" xfId="7" applyFont="1" applyFill="1" applyAlignment="1">
      <alignment horizontal="justify" vertical="top" wrapText="1"/>
    </xf>
    <xf numFmtId="1" fontId="12" fillId="0" borderId="0" xfId="8" applyFont="1" applyFill="1" applyAlignment="1">
      <alignment horizontal="right"/>
    </xf>
    <xf numFmtId="170" fontId="12" fillId="0" borderId="0" xfId="8" applyNumberFormat="1" applyFont="1" applyFill="1" applyBorder="1" applyAlignment="1">
      <alignment horizontal="right"/>
    </xf>
    <xf numFmtId="1" fontId="12" fillId="0" borderId="0" xfId="8" applyFont="1" applyFill="1" applyBorder="1" applyAlignment="1">
      <alignment horizontal="justify" vertical="top" wrapText="1" shrinkToFit="1"/>
    </xf>
    <xf numFmtId="170" fontId="12" fillId="0" borderId="0" xfId="9" applyNumberFormat="1" applyFont="1" applyFill="1" applyBorder="1" applyAlignment="1">
      <alignment horizontal="right"/>
    </xf>
    <xf numFmtId="1" fontId="12" fillId="0" borderId="0" xfId="8" applyFont="1" applyFill="1" applyAlignment="1">
      <alignment horizontal="justify" vertical="top" wrapText="1"/>
    </xf>
    <xf numFmtId="169" fontId="12" fillId="0" borderId="0" xfId="4" applyFont="1" applyFill="1" applyAlignment="1">
      <alignment horizontal="right"/>
    </xf>
    <xf numFmtId="3" fontId="16" fillId="0" borderId="24" xfId="2" applyNumberFormat="1" applyFont="1" applyFill="1" applyBorder="1" applyAlignment="1">
      <alignment horizontal="right"/>
    </xf>
    <xf numFmtId="3" fontId="16" fillId="0" borderId="24" xfId="2" applyNumberFormat="1" applyFont="1" applyFill="1" applyBorder="1" applyAlignment="1">
      <alignment horizontal="center"/>
    </xf>
    <xf numFmtId="1" fontId="16" fillId="0" borderId="24" xfId="2" applyFont="1" applyFill="1" applyBorder="1" applyAlignment="1">
      <alignment horizontal="center"/>
    </xf>
    <xf numFmtId="1" fontId="16" fillId="0" borderId="24" xfId="2" applyNumberFormat="1" applyFont="1" applyFill="1" applyBorder="1" applyAlignment="1">
      <alignment horizontal="center"/>
    </xf>
    <xf numFmtId="1" fontId="16" fillId="0" borderId="24" xfId="2" applyFont="1" applyFill="1" applyBorder="1" applyAlignment="1">
      <alignment horizontal="justify"/>
    </xf>
    <xf numFmtId="1" fontId="16" fillId="0" borderId="24" xfId="2" applyNumberFormat="1" applyFont="1" applyFill="1" applyBorder="1" applyAlignment="1">
      <alignment horizontal="left" vertical="top"/>
    </xf>
    <xf numFmtId="1" fontId="12" fillId="0" borderId="25" xfId="2" applyFont="1" applyBorder="1"/>
    <xf numFmtId="4" fontId="16" fillId="0" borderId="25" xfId="2" applyNumberFormat="1" applyFont="1" applyFill="1" applyBorder="1" applyAlignment="1">
      <alignment horizontal="center"/>
    </xf>
    <xf numFmtId="3" fontId="16" fillId="0" borderId="25" xfId="2" applyNumberFormat="1" applyFont="1" applyFill="1" applyBorder="1" applyAlignment="1">
      <alignment horizontal="right"/>
    </xf>
    <xf numFmtId="1" fontId="16" fillId="0" borderId="25" xfId="2" applyFont="1" applyFill="1" applyBorder="1" applyAlignment="1">
      <alignment horizontal="center"/>
    </xf>
    <xf numFmtId="1" fontId="16" fillId="0" borderId="25" xfId="2" applyNumberFormat="1" applyFont="1" applyFill="1" applyBorder="1" applyAlignment="1">
      <alignment horizontal="center"/>
    </xf>
    <xf numFmtId="1" fontId="16" fillId="0" borderId="25" xfId="2" applyNumberFormat="1" applyFont="1" applyFill="1" applyBorder="1" applyAlignment="1">
      <alignment horizontal="left" vertical="top"/>
    </xf>
    <xf numFmtId="3" fontId="12" fillId="0" borderId="0" xfId="2" applyNumberFormat="1" applyFont="1" applyBorder="1"/>
    <xf numFmtId="1" fontId="12" fillId="0" borderId="0" xfId="2" applyNumberFormat="1" applyFont="1" applyFill="1" applyBorder="1" applyAlignment="1">
      <alignment horizontal="left" vertical="top"/>
    </xf>
    <xf numFmtId="1" fontId="16" fillId="0" borderId="0" xfId="2" applyNumberFormat="1" applyFont="1" applyFill="1" applyBorder="1" applyAlignment="1">
      <alignment horizontal="left" vertical="top"/>
    </xf>
    <xf numFmtId="3" fontId="12" fillId="0" borderId="26" xfId="2" applyNumberFormat="1" applyFont="1" applyFill="1" applyBorder="1" applyAlignment="1">
      <alignment horizontal="right"/>
    </xf>
    <xf numFmtId="4" fontId="12" fillId="0" borderId="26" xfId="2" applyNumberFormat="1" applyFont="1" applyFill="1" applyBorder="1" applyAlignment="1">
      <alignment horizontal="center"/>
    </xf>
    <xf numFmtId="1" fontId="12" fillId="0" borderId="26" xfId="2" applyNumberFormat="1" applyFont="1" applyFill="1" applyBorder="1" applyAlignment="1">
      <alignment horizontal="center"/>
    </xf>
    <xf numFmtId="1" fontId="12" fillId="0" borderId="26" xfId="2" applyNumberFormat="1" applyFont="1" applyFill="1" applyBorder="1" applyAlignment="1">
      <alignment horizontal="left" vertical="top"/>
    </xf>
    <xf numFmtId="1" fontId="16" fillId="0" borderId="26" xfId="2" applyNumberFormat="1" applyFont="1" applyFill="1" applyBorder="1" applyAlignment="1">
      <alignment horizontal="left" vertical="top"/>
    </xf>
    <xf numFmtId="4" fontId="16" fillId="0" borderId="23" xfId="2" applyNumberFormat="1" applyFont="1" applyFill="1" applyBorder="1" applyAlignment="1">
      <alignment horizontal="center"/>
    </xf>
    <xf numFmtId="2" fontId="12" fillId="0" borderId="0" xfId="2" applyNumberFormat="1" applyFont="1"/>
    <xf numFmtId="4" fontId="12" fillId="0" borderId="0" xfId="2" applyNumberFormat="1" applyFont="1" applyFill="1" applyBorder="1" applyAlignment="1">
      <alignment horizontal="right"/>
    </xf>
    <xf numFmtId="1" fontId="12" fillId="0" borderId="0" xfId="2" applyNumberFormat="1" applyFont="1" applyFill="1" applyBorder="1" applyAlignment="1">
      <alignment horizontal="justify" vertical="top"/>
    </xf>
    <xf numFmtId="1" fontId="12" fillId="0" borderId="0" xfId="2" applyNumberFormat="1" applyFont="1" applyFill="1" applyBorder="1" applyAlignment="1">
      <alignment horizontal="center" vertical="top"/>
    </xf>
    <xf numFmtId="0" fontId="12" fillId="0" borderId="0" xfId="10" applyFont="1" applyFill="1" applyAlignment="1">
      <alignment horizontal="right"/>
    </xf>
    <xf numFmtId="170" fontId="12" fillId="0" borderId="0" xfId="10" applyNumberFormat="1" applyFont="1" applyFill="1" applyAlignment="1">
      <alignment horizontal="right"/>
    </xf>
    <xf numFmtId="0" fontId="12" fillId="0" borderId="0" xfId="10" applyFont="1" applyFill="1" applyAlignment="1">
      <alignment horizontal="justify" vertical="top" wrapText="1"/>
    </xf>
    <xf numFmtId="2" fontId="12" fillId="0" borderId="0" xfId="2" applyNumberFormat="1" applyFont="1" applyBorder="1"/>
    <xf numFmtId="1" fontId="12" fillId="0" borderId="0" xfId="2" applyFont="1" applyFill="1" applyAlignment="1">
      <alignment horizontal="justify" vertical="top"/>
    </xf>
    <xf numFmtId="0" fontId="12" fillId="0" borderId="0" xfId="2" applyNumberFormat="1" applyFont="1" applyFill="1" applyBorder="1" applyAlignment="1">
      <alignment horizontal="center"/>
    </xf>
    <xf numFmtId="0" fontId="12" fillId="0" borderId="0" xfId="5" applyFont="1" applyFill="1" applyBorder="1"/>
    <xf numFmtId="2" fontId="12" fillId="0" borderId="0" xfId="2" applyNumberFormat="1" applyFont="1" applyFill="1" applyAlignment="1">
      <alignment horizontal="right"/>
    </xf>
    <xf numFmtId="1" fontId="12" fillId="0" borderId="0" xfId="2" applyNumberFormat="1" applyFont="1" applyFill="1" applyAlignment="1">
      <alignment horizontal="right"/>
    </xf>
    <xf numFmtId="1" fontId="12" fillId="0" borderId="0" xfId="2" quotePrefix="1" applyNumberFormat="1" applyFont="1" applyFill="1" applyBorder="1" applyAlignment="1">
      <alignment horizontal="justify" vertical="top"/>
    </xf>
    <xf numFmtId="0" fontId="12" fillId="0" borderId="0" xfId="6" applyFont="1" applyFill="1" applyBorder="1" applyAlignment="1">
      <alignment horizontal="center"/>
    </xf>
    <xf numFmtId="1" fontId="12" fillId="0" borderId="0" xfId="2" applyFont="1" applyFill="1" applyBorder="1" applyAlignment="1">
      <alignment vertical="center"/>
    </xf>
    <xf numFmtId="1" fontId="12" fillId="0" borderId="0" xfId="2" applyFont="1" applyFill="1" applyBorder="1" applyAlignment="1">
      <alignment horizontal="left"/>
    </xf>
    <xf numFmtId="1" fontId="12" fillId="0" borderId="0" xfId="2" applyFont="1" applyFill="1" applyBorder="1" applyAlignment="1">
      <alignment horizontal="left" vertical="top" wrapText="1"/>
    </xf>
    <xf numFmtId="0" fontId="12" fillId="0" borderId="0" xfId="7" applyFont="1" applyFill="1"/>
    <xf numFmtId="0" fontId="12" fillId="0" borderId="0" xfId="5" applyFont="1" applyFill="1" applyBorder="1" applyAlignment="1">
      <alignment horizontal="left"/>
    </xf>
    <xf numFmtId="1" fontId="12" fillId="0" borderId="0" xfId="2" applyFont="1" applyBorder="1"/>
    <xf numFmtId="1" fontId="21" fillId="0" borderId="0" xfId="2" applyFont="1" applyFill="1" applyAlignment="1">
      <alignment horizontal="justify" vertical="top"/>
    </xf>
    <xf numFmtId="1" fontId="21" fillId="0" borderId="0" xfId="2" applyFont="1" applyFill="1" applyAlignment="1">
      <alignment horizontal="justify" vertical="top" wrapText="1"/>
    </xf>
    <xf numFmtId="4" fontId="21" fillId="0" borderId="0" xfId="2" applyNumberFormat="1" applyFont="1" applyFill="1" applyBorder="1" applyAlignment="1">
      <alignment horizontal="center"/>
    </xf>
    <xf numFmtId="1" fontId="21" fillId="0" borderId="0" xfId="2" applyNumberFormat="1" applyFont="1" applyFill="1" applyBorder="1" applyAlignment="1">
      <alignment horizontal="center"/>
    </xf>
    <xf numFmtId="1" fontId="22" fillId="0" borderId="0" xfId="2" applyFont="1" applyFill="1"/>
    <xf numFmtId="1" fontId="22" fillId="0" borderId="0" xfId="2" applyFont="1" applyFill="1" applyBorder="1" applyAlignment="1">
      <alignment horizontal="justify"/>
    </xf>
    <xf numFmtId="1" fontId="16" fillId="0" borderId="0" xfId="2" applyFont="1" applyFill="1" applyBorder="1" applyAlignment="1">
      <alignment horizontal="justify"/>
    </xf>
    <xf numFmtId="3" fontId="12" fillId="0" borderId="24" xfId="2" applyNumberFormat="1" applyFont="1" applyFill="1" applyBorder="1" applyAlignment="1">
      <alignment horizontal="right"/>
    </xf>
    <xf numFmtId="4" fontId="16" fillId="0" borderId="24" xfId="2" applyNumberFormat="1" applyFont="1" applyFill="1" applyBorder="1" applyAlignment="1">
      <alignment horizontal="center"/>
    </xf>
    <xf numFmtId="1" fontId="16" fillId="0" borderId="27" xfId="2" applyNumberFormat="1" applyFont="1" applyFill="1" applyBorder="1" applyAlignment="1">
      <alignment horizontal="center"/>
    </xf>
    <xf numFmtId="3" fontId="12" fillId="0" borderId="28" xfId="2" applyNumberFormat="1" applyFont="1" applyFill="1" applyBorder="1" applyAlignment="1">
      <alignment horizontal="right"/>
    </xf>
    <xf numFmtId="4" fontId="12" fillId="0" borderId="28" xfId="2" applyNumberFormat="1" applyFont="1" applyFill="1" applyBorder="1" applyAlignment="1">
      <alignment horizontal="center"/>
    </xf>
    <xf numFmtId="1" fontId="12" fillId="0" borderId="28" xfId="2" applyNumberFormat="1" applyFont="1" applyFill="1" applyBorder="1" applyAlignment="1">
      <alignment horizontal="center"/>
    </xf>
    <xf numFmtId="1" fontId="12" fillId="0" borderId="28" xfId="2" applyFont="1" applyFill="1" applyBorder="1" applyAlignment="1">
      <alignment horizontal="justify"/>
    </xf>
    <xf numFmtId="1" fontId="16" fillId="0" borderId="28" xfId="2" applyNumberFormat="1" applyFont="1" applyBorder="1" applyAlignment="1">
      <alignment horizontal="left" vertical="top"/>
    </xf>
    <xf numFmtId="1" fontId="16" fillId="0" borderId="0" xfId="2" applyFont="1" applyFill="1" applyBorder="1"/>
    <xf numFmtId="1" fontId="16" fillId="0" borderId="25" xfId="2" applyFont="1" applyFill="1" applyBorder="1"/>
    <xf numFmtId="2" fontId="16" fillId="0" borderId="23" xfId="2" applyNumberFormat="1" applyFont="1" applyFill="1" applyBorder="1" applyAlignment="1">
      <alignment horizontal="right"/>
    </xf>
    <xf numFmtId="2" fontId="16" fillId="0" borderId="24" xfId="2" applyNumberFormat="1" applyFont="1" applyFill="1" applyBorder="1" applyAlignment="1">
      <alignment horizontal="right"/>
    </xf>
    <xf numFmtId="1" fontId="16" fillId="0" borderId="0" xfId="2" applyNumberFormat="1" applyFont="1" applyFill="1" applyAlignment="1">
      <alignment horizontal="left" vertical="top"/>
    </xf>
    <xf numFmtId="2" fontId="16" fillId="0" borderId="25" xfId="2" applyNumberFormat="1" applyFont="1" applyFill="1" applyBorder="1" applyAlignment="1">
      <alignment horizontal="right"/>
    </xf>
    <xf numFmtId="0" fontId="12" fillId="0" borderId="0" xfId="11" applyFont="1"/>
    <xf numFmtId="0" fontId="12" fillId="0" borderId="0" xfId="12" applyFont="1" applyFill="1" applyBorder="1" applyAlignment="1">
      <alignment horizontal="justify" vertical="top"/>
    </xf>
    <xf numFmtId="0" fontId="12" fillId="0" borderId="0" xfId="11" applyFont="1" applyFill="1" applyBorder="1" applyAlignment="1">
      <alignment horizontal="right"/>
    </xf>
    <xf numFmtId="0" fontId="12" fillId="0" borderId="0" xfId="11" applyFont="1" applyFill="1" applyAlignment="1">
      <alignment horizontal="right"/>
    </xf>
    <xf numFmtId="0" fontId="12" fillId="0" borderId="0" xfId="11" applyFont="1" applyFill="1" applyBorder="1" applyAlignment="1">
      <alignment horizontal="justify" vertical="top" wrapText="1"/>
    </xf>
    <xf numFmtId="1" fontId="12" fillId="0" borderId="0" xfId="2" applyFont="1" applyFill="1" applyBorder="1" applyAlignment="1">
      <alignment horizontal="right"/>
    </xf>
    <xf numFmtId="1" fontId="12" fillId="0" borderId="0" xfId="9" applyFont="1" applyFill="1" applyBorder="1" applyAlignment="1">
      <alignment horizontal="justify" vertical="top"/>
    </xf>
    <xf numFmtId="1" fontId="12" fillId="0" borderId="0" xfId="2" applyFont="1" applyFill="1" applyAlignment="1">
      <alignment horizontal="justify" vertical="top" wrapText="1"/>
    </xf>
    <xf numFmtId="1" fontId="12" fillId="0" borderId="0" xfId="2" applyFont="1" applyFill="1" applyBorder="1" applyAlignment="1">
      <alignment horizontal="justify" vertical="top" wrapText="1"/>
    </xf>
    <xf numFmtId="4" fontId="12" fillId="0" borderId="0" xfId="2" applyNumberFormat="1" applyFont="1" applyFill="1" applyBorder="1" applyAlignment="1">
      <alignment horizontal="justify" vertical="top"/>
    </xf>
    <xf numFmtId="1" fontId="12" fillId="0" borderId="0" xfId="14" applyFont="1" applyFill="1" applyAlignment="1">
      <alignment horizontal="justify" vertical="top" wrapText="1"/>
    </xf>
    <xf numFmtId="0" fontId="12" fillId="0" borderId="0" xfId="5" applyFont="1" applyFill="1" applyAlignment="1">
      <alignment horizontal="justify" vertical="top"/>
    </xf>
    <xf numFmtId="1" fontId="24" fillId="0" borderId="0" xfId="2" applyFont="1" applyAlignment="1">
      <alignment wrapText="1"/>
    </xf>
    <xf numFmtId="0" fontId="12" fillId="0" borderId="0" xfId="7" applyFont="1" applyFill="1" applyBorder="1" applyAlignment="1">
      <alignment horizontal="justify"/>
    </xf>
    <xf numFmtId="1" fontId="16" fillId="0" borderId="0" xfId="2" applyFont="1" applyFill="1" applyBorder="1" applyAlignment="1">
      <alignment horizontal="center"/>
    </xf>
    <xf numFmtId="3" fontId="16" fillId="0" borderId="0" xfId="2" applyNumberFormat="1" applyFont="1" applyFill="1" applyBorder="1" applyAlignment="1">
      <alignment horizontal="right"/>
    </xf>
    <xf numFmtId="2" fontId="16" fillId="0" borderId="0" xfId="2" applyNumberFormat="1" applyFont="1" applyFill="1" applyBorder="1" applyAlignment="1">
      <alignment horizontal="center"/>
    </xf>
    <xf numFmtId="1" fontId="16" fillId="0" borderId="0" xfId="2" applyNumberFormat="1" applyFont="1" applyFill="1" applyBorder="1" applyAlignment="1">
      <alignment horizontal="center"/>
    </xf>
    <xf numFmtId="1" fontId="12" fillId="0" borderId="0" xfId="2" applyFont="1" applyAlignment="1">
      <alignment vertical="top" wrapText="1"/>
    </xf>
    <xf numFmtId="1" fontId="16" fillId="0" borderId="0" xfId="2" applyFont="1" applyAlignment="1">
      <alignment vertical="top" wrapText="1"/>
    </xf>
    <xf numFmtId="1" fontId="16" fillId="0" borderId="0" xfId="2" applyFont="1" applyBorder="1"/>
    <xf numFmtId="1" fontId="16" fillId="0" borderId="25" xfId="2" applyFont="1" applyBorder="1"/>
    <xf numFmtId="164" fontId="16" fillId="0" borderId="26" xfId="2" applyNumberFormat="1" applyFont="1" applyBorder="1"/>
    <xf numFmtId="164" fontId="16" fillId="0" borderId="0" xfId="2" applyNumberFormat="1" applyFont="1" applyBorder="1"/>
    <xf numFmtId="164" fontId="16" fillId="0" borderId="0" xfId="2" applyNumberFormat="1" applyFont="1" applyFill="1" applyBorder="1" applyAlignment="1">
      <alignment horizontal="right"/>
    </xf>
    <xf numFmtId="0" fontId="12" fillId="0" borderId="0" xfId="5" applyFont="1" applyFill="1" applyAlignment="1">
      <alignment horizontal="justify" vertical="top" wrapText="1"/>
    </xf>
    <xf numFmtId="1" fontId="12" fillId="0" borderId="0" xfId="14" applyFont="1" applyFill="1" applyBorder="1" applyAlignment="1">
      <alignment horizontal="right"/>
    </xf>
    <xf numFmtId="0" fontId="12" fillId="0" borderId="0" xfId="7" applyFont="1" applyFill="1" applyAlignment="1">
      <alignment horizontal="justify" vertical="top"/>
    </xf>
    <xf numFmtId="171" fontId="12" fillId="0" borderId="0" xfId="15" applyFont="1" applyFill="1" applyAlignment="1">
      <alignment horizontal="right"/>
    </xf>
    <xf numFmtId="1" fontId="25" fillId="0" borderId="0" xfId="2" applyNumberFormat="1" applyFont="1" applyFill="1" applyBorder="1" applyAlignment="1">
      <alignment horizontal="center"/>
    </xf>
    <xf numFmtId="4" fontId="12" fillId="0" borderId="0" xfId="2" applyNumberFormat="1" applyFont="1" applyFill="1" applyAlignment="1">
      <alignment horizontal="right"/>
    </xf>
    <xf numFmtId="16" fontId="12" fillId="0" borderId="0" xfId="2" applyNumberFormat="1" applyFont="1" applyFill="1"/>
    <xf numFmtId="1" fontId="12" fillId="0" borderId="0" xfId="2" applyFont="1" applyFill="1" applyAlignment="1">
      <alignment horizontal="centerContinuous"/>
    </xf>
    <xf numFmtId="1" fontId="12" fillId="0" borderId="0" xfId="2" applyFont="1" applyAlignment="1">
      <alignment horizontal="centerContinuous"/>
    </xf>
    <xf numFmtId="170" fontId="12" fillId="0" borderId="31" xfId="2" applyNumberFormat="1" applyFont="1" applyFill="1" applyBorder="1" applyAlignment="1">
      <alignment horizontal="right"/>
    </xf>
    <xf numFmtId="164" fontId="16" fillId="0" borderId="33" xfId="16" applyNumberFormat="1" applyFont="1" applyFill="1" applyBorder="1" applyAlignment="1">
      <alignment horizontal="right"/>
    </xf>
    <xf numFmtId="49" fontId="16" fillId="0" borderId="37" xfId="2" applyNumberFormat="1" applyFont="1" applyFill="1" applyBorder="1" applyAlignment="1">
      <alignment horizontal="right" vertical="top"/>
    </xf>
    <xf numFmtId="164" fontId="12" fillId="0" borderId="33" xfId="2" applyNumberFormat="1" applyFont="1" applyFill="1" applyBorder="1" applyAlignment="1">
      <alignment horizontal="right"/>
    </xf>
    <xf numFmtId="164" fontId="12" fillId="0" borderId="30" xfId="15" applyNumberFormat="1" applyFont="1" applyFill="1" applyBorder="1" applyAlignment="1">
      <alignment horizontal="right"/>
    </xf>
    <xf numFmtId="164" fontId="12" fillId="0" borderId="29" xfId="15" applyNumberFormat="1" applyFont="1" applyFill="1" applyBorder="1" applyAlignment="1">
      <alignment horizontal="right"/>
    </xf>
    <xf numFmtId="170" fontId="11" fillId="0" borderId="38" xfId="2" applyNumberFormat="1" applyFont="1" applyFill="1" applyBorder="1" applyAlignment="1">
      <alignment horizontal="right"/>
    </xf>
    <xf numFmtId="1" fontId="12" fillId="0" borderId="39" xfId="2" applyFont="1" applyFill="1" applyBorder="1" applyAlignment="1">
      <alignment horizontal="justify" vertical="top"/>
    </xf>
    <xf numFmtId="49" fontId="12" fillId="0" borderId="32" xfId="2" applyNumberFormat="1" applyFont="1" applyFill="1" applyBorder="1" applyAlignment="1">
      <alignment horizontal="right" vertical="top"/>
    </xf>
    <xf numFmtId="164" fontId="12" fillId="0" borderId="29" xfId="2" applyNumberFormat="1" applyFont="1" applyFill="1" applyBorder="1" applyAlignment="1">
      <alignment horizontal="right"/>
    </xf>
    <xf numFmtId="164" fontId="12" fillId="0" borderId="40" xfId="15" applyNumberFormat="1" applyFont="1" applyFill="1" applyBorder="1" applyAlignment="1">
      <alignment horizontal="right"/>
    </xf>
    <xf numFmtId="164" fontId="12" fillId="0" borderId="41" xfId="15" applyNumberFormat="1" applyFont="1" applyFill="1" applyBorder="1" applyAlignment="1">
      <alignment horizontal="right"/>
    </xf>
    <xf numFmtId="170" fontId="12" fillId="0" borderId="42" xfId="2" applyNumberFormat="1" applyFont="1" applyFill="1" applyBorder="1" applyAlignment="1">
      <alignment horizontal="right"/>
    </xf>
    <xf numFmtId="170" fontId="12" fillId="0" borderId="25" xfId="2" applyNumberFormat="1" applyFont="1" applyFill="1" applyBorder="1" applyAlignment="1">
      <alignment horizontal="right"/>
    </xf>
    <xf numFmtId="170" fontId="11" fillId="0" borderId="26" xfId="2" applyNumberFormat="1" applyFont="1" applyFill="1" applyBorder="1" applyAlignment="1">
      <alignment horizontal="right"/>
    </xf>
    <xf numFmtId="1" fontId="12" fillId="0" borderId="43" xfId="2" applyFont="1" applyFill="1" applyBorder="1" applyAlignment="1">
      <alignment horizontal="justify" vertical="top"/>
    </xf>
    <xf numFmtId="49" fontId="12" fillId="0" borderId="44" xfId="2" applyNumberFormat="1" applyFont="1" applyFill="1" applyBorder="1" applyAlignment="1">
      <alignment horizontal="right" vertical="top"/>
    </xf>
    <xf numFmtId="164" fontId="12" fillId="0" borderId="35" xfId="2" applyNumberFormat="1" applyFont="1" applyFill="1" applyBorder="1" applyAlignment="1">
      <alignment horizontal="right"/>
    </xf>
    <xf numFmtId="1" fontId="12" fillId="0" borderId="45" xfId="2" applyFont="1" applyFill="1" applyBorder="1" applyAlignment="1">
      <alignment horizontal="justify" vertical="top"/>
    </xf>
    <xf numFmtId="49" fontId="12" fillId="0" borderId="46" xfId="2" applyNumberFormat="1" applyFont="1" applyFill="1" applyBorder="1" applyAlignment="1">
      <alignment horizontal="right" vertical="top"/>
    </xf>
    <xf numFmtId="164" fontId="12" fillId="0" borderId="47" xfId="2" applyNumberFormat="1" applyFont="1" applyFill="1" applyBorder="1" applyAlignment="1">
      <alignment horizontal="right"/>
    </xf>
    <xf numFmtId="164" fontId="12" fillId="0" borderId="48" xfId="15" applyNumberFormat="1" applyFont="1" applyFill="1" applyBorder="1" applyAlignment="1">
      <alignment horizontal="right"/>
    </xf>
    <xf numFmtId="164" fontId="12" fillId="0" borderId="47" xfId="15" applyNumberFormat="1" applyFont="1" applyFill="1" applyBorder="1" applyAlignment="1">
      <alignment horizontal="right"/>
    </xf>
    <xf numFmtId="170" fontId="12" fillId="0" borderId="24" xfId="2" applyNumberFormat="1" applyFont="1" applyFill="1" applyBorder="1" applyAlignment="1">
      <alignment horizontal="right"/>
    </xf>
    <xf numFmtId="1" fontId="12" fillId="0" borderId="49" xfId="2" applyFont="1" applyFill="1" applyBorder="1" applyAlignment="1">
      <alignment horizontal="justify" vertical="top"/>
    </xf>
    <xf numFmtId="49" fontId="12" fillId="0" borderId="50" xfId="2" applyNumberFormat="1" applyFont="1" applyFill="1" applyBorder="1" applyAlignment="1">
      <alignment horizontal="right" vertical="top"/>
    </xf>
    <xf numFmtId="3" fontId="12" fillId="0" borderId="0" xfId="2" applyNumberFormat="1" applyFont="1" applyBorder="1" applyAlignment="1">
      <alignment horizontal="right"/>
    </xf>
    <xf numFmtId="1" fontId="12" fillId="0" borderId="0" xfId="2" applyFont="1" applyAlignment="1">
      <alignment horizontal="left"/>
    </xf>
    <xf numFmtId="1" fontId="16" fillId="0" borderId="0" xfId="2" applyFont="1" applyAlignment="1">
      <alignment horizontal="left"/>
    </xf>
    <xf numFmtId="2" fontId="12" fillId="0" borderId="0" xfId="2" applyNumberFormat="1" applyFont="1" applyAlignment="1">
      <alignment horizontal="center"/>
    </xf>
    <xf numFmtId="1" fontId="12" fillId="0" borderId="0" xfId="2" applyFont="1" applyAlignment="1">
      <alignment horizontal="left" vertical="top"/>
    </xf>
    <xf numFmtId="1" fontId="26" fillId="0" borderId="0" xfId="2" applyFont="1" applyAlignment="1">
      <alignment horizontal="left" vertical="top"/>
    </xf>
    <xf numFmtId="2" fontId="12" fillId="0" borderId="0" xfId="2" applyNumberFormat="1" applyFont="1" applyAlignment="1">
      <alignment horizontal="center" vertical="top" wrapText="1" shrinkToFit="1"/>
    </xf>
    <xf numFmtId="1" fontId="12" fillId="0" borderId="0" xfId="2" applyNumberFormat="1" applyFont="1" applyFill="1" applyAlignment="1">
      <alignment horizontal="center" vertical="top" wrapText="1" shrinkToFit="1"/>
    </xf>
    <xf numFmtId="2" fontId="12" fillId="0" borderId="0" xfId="2" applyNumberFormat="1" applyFont="1" applyAlignment="1">
      <alignment horizontal="left" vertical="top" wrapText="1" shrinkToFit="1"/>
    </xf>
    <xf numFmtId="1" fontId="12" fillId="0" borderId="0" xfId="2" applyFont="1" applyAlignment="1">
      <alignment horizontal="left" vertical="top" wrapText="1"/>
    </xf>
    <xf numFmtId="1" fontId="12" fillId="0" borderId="0" xfId="2" applyFont="1" applyAlignment="1">
      <alignment horizontal="justify" vertical="center"/>
    </xf>
    <xf numFmtId="0" fontId="44" fillId="0" borderId="0" xfId="21" applyFont="1" applyAlignment="1">
      <alignment vertical="center"/>
    </xf>
    <xf numFmtId="177" fontId="44" fillId="0" borderId="0" xfId="21" applyNumberFormat="1" applyFont="1" applyAlignment="1">
      <alignment vertical="center"/>
    </xf>
    <xf numFmtId="49" fontId="44" fillId="0" borderId="0" xfId="21" applyNumberFormat="1" applyFont="1" applyAlignment="1">
      <alignment horizontal="center" vertical="center"/>
    </xf>
    <xf numFmtId="0" fontId="45" fillId="0" borderId="0" xfId="21" applyFont="1" applyAlignment="1">
      <alignment vertical="center"/>
    </xf>
    <xf numFmtId="177" fontId="45" fillId="4" borderId="42" xfId="21" applyNumberFormat="1" applyFont="1" applyFill="1" applyBorder="1" applyAlignment="1">
      <alignment vertical="center"/>
    </xf>
    <xf numFmtId="0" fontId="45" fillId="4" borderId="25" xfId="21" applyFont="1" applyFill="1" applyBorder="1" applyAlignment="1">
      <alignment vertical="center"/>
    </xf>
    <xf numFmtId="49" fontId="45" fillId="4" borderId="45" xfId="21" applyNumberFormat="1" applyFont="1" applyFill="1" applyBorder="1" applyAlignment="1">
      <alignment horizontal="center" vertical="center"/>
    </xf>
    <xf numFmtId="177" fontId="44" fillId="5" borderId="51" xfId="21" applyNumberFormat="1" applyFont="1" applyFill="1" applyBorder="1" applyAlignment="1">
      <alignment vertical="center"/>
    </xf>
    <xf numFmtId="0" fontId="44" fillId="5" borderId="0" xfId="21" applyFont="1" applyFill="1" applyBorder="1" applyAlignment="1">
      <alignment vertical="center"/>
    </xf>
    <xf numFmtId="49" fontId="44" fillId="5" borderId="52" xfId="21" applyNumberFormat="1" applyFont="1" applyFill="1" applyBorder="1" applyAlignment="1">
      <alignment horizontal="center" vertical="center"/>
    </xf>
    <xf numFmtId="177" fontId="45" fillId="6" borderId="42" xfId="21" applyNumberFormat="1" applyFont="1" applyFill="1" applyBorder="1" applyAlignment="1">
      <alignment vertical="center"/>
    </xf>
    <xf numFmtId="0" fontId="45" fillId="6" borderId="25" xfId="21" applyFont="1" applyFill="1" applyBorder="1" applyAlignment="1">
      <alignment vertical="center"/>
    </xf>
    <xf numFmtId="49" fontId="45" fillId="6" borderId="45" xfId="21" applyNumberFormat="1" applyFont="1" applyFill="1" applyBorder="1" applyAlignment="1">
      <alignment horizontal="center" vertical="center"/>
    </xf>
    <xf numFmtId="0" fontId="46" fillId="0" borderId="0" xfId="21" applyFont="1" applyAlignment="1">
      <alignment vertical="center"/>
    </xf>
    <xf numFmtId="177" fontId="44" fillId="5" borderId="53" xfId="21" applyNumberFormat="1" applyFont="1" applyFill="1" applyBorder="1" applyAlignment="1">
      <alignment vertical="center"/>
    </xf>
    <xf numFmtId="0" fontId="44" fillId="5" borderId="27" xfId="21" applyFont="1" applyFill="1" applyBorder="1" applyAlignment="1">
      <alignment vertical="center"/>
    </xf>
    <xf numFmtId="49" fontId="44" fillId="5" borderId="36" xfId="21" applyNumberFormat="1" applyFont="1" applyFill="1" applyBorder="1" applyAlignment="1">
      <alignment horizontal="center" vertical="center"/>
    </xf>
    <xf numFmtId="0" fontId="47" fillId="0" borderId="0" xfId="21" applyFont="1" applyAlignment="1">
      <alignment vertical="center"/>
    </xf>
    <xf numFmtId="0" fontId="48" fillId="0" borderId="0" xfId="21" applyFont="1" applyAlignment="1">
      <alignment vertical="center"/>
    </xf>
    <xf numFmtId="177" fontId="47" fillId="5" borderId="54" xfId="21" applyNumberFormat="1" applyFont="1" applyFill="1" applyBorder="1" applyAlignment="1">
      <alignment vertical="center"/>
    </xf>
    <xf numFmtId="0" fontId="47" fillId="5" borderId="55" xfId="21" applyFont="1" applyFill="1" applyBorder="1" applyAlignment="1">
      <alignment vertical="center"/>
    </xf>
    <xf numFmtId="49" fontId="47" fillId="5" borderId="56" xfId="21" applyNumberFormat="1" applyFont="1" applyFill="1" applyBorder="1" applyAlignment="1">
      <alignment horizontal="center" vertical="center"/>
    </xf>
    <xf numFmtId="0" fontId="44" fillId="5" borderId="36" xfId="21" applyFont="1" applyFill="1" applyBorder="1" applyAlignment="1">
      <alignment vertical="center"/>
    </xf>
    <xf numFmtId="0" fontId="44" fillId="5" borderId="52" xfId="21" applyFont="1" applyFill="1" applyBorder="1" applyAlignment="1">
      <alignment vertical="center"/>
    </xf>
    <xf numFmtId="0" fontId="49" fillId="0" borderId="0" xfId="21" applyFont="1" applyAlignment="1">
      <alignment horizontal="left" vertical="center" wrapText="1"/>
    </xf>
    <xf numFmtId="177" fontId="49" fillId="5" borderId="51" xfId="21" applyNumberFormat="1" applyFont="1" applyFill="1" applyBorder="1" applyAlignment="1">
      <alignment horizontal="left" vertical="center" wrapText="1"/>
    </xf>
    <xf numFmtId="4" fontId="47" fillId="5" borderId="0" xfId="22" applyFont="1" applyFill="1" applyBorder="1" applyAlignment="1">
      <alignment horizontal="left" vertical="center"/>
    </xf>
    <xf numFmtId="178" fontId="44" fillId="5" borderId="52" xfId="23" applyNumberFormat="1" applyFont="1" applyFill="1" applyBorder="1" applyAlignment="1">
      <alignment horizontal="right" vertical="center"/>
    </xf>
    <xf numFmtId="0" fontId="52" fillId="0" borderId="0" xfId="21" applyFont="1" applyAlignment="1">
      <alignment horizontal="left" vertical="center" wrapText="1"/>
    </xf>
    <xf numFmtId="177" fontId="52" fillId="5" borderId="51" xfId="21" applyNumberFormat="1" applyFont="1" applyFill="1" applyBorder="1" applyAlignment="1">
      <alignment horizontal="left" vertical="center" wrapText="1"/>
    </xf>
    <xf numFmtId="4" fontId="45" fillId="5" borderId="0" xfId="22" applyFont="1" applyFill="1" applyBorder="1" applyAlignment="1">
      <alignment horizontal="left" vertical="center" wrapText="1"/>
    </xf>
    <xf numFmtId="4" fontId="45" fillId="5" borderId="0" xfId="22" applyFont="1" applyFill="1" applyBorder="1" applyAlignment="1">
      <alignment horizontal="left" vertical="center"/>
    </xf>
    <xf numFmtId="0" fontId="49" fillId="5" borderId="0" xfId="21" applyFont="1" applyFill="1" applyBorder="1" applyAlignment="1">
      <alignment vertical="center" wrapText="1"/>
    </xf>
    <xf numFmtId="4" fontId="53" fillId="0" borderId="0" xfId="1" applyNumberFormat="1" applyFont="1" applyAlignment="1">
      <alignment horizontal="left" vertical="center"/>
    </xf>
    <xf numFmtId="177" fontId="53" fillId="4" borderId="42" xfId="1" applyNumberFormat="1" applyFont="1" applyFill="1" applyBorder="1" applyAlignment="1">
      <alignment horizontal="left" vertical="center"/>
    </xf>
    <xf numFmtId="4" fontId="53" fillId="4" borderId="25" xfId="1" applyNumberFormat="1" applyFont="1" applyFill="1" applyBorder="1" applyAlignment="1">
      <alignment horizontal="left" vertical="center"/>
    </xf>
    <xf numFmtId="178" fontId="53" fillId="4" borderId="45" xfId="1" applyNumberFormat="1" applyFont="1" applyFill="1" applyBorder="1" applyAlignment="1">
      <alignment horizontal="left" vertical="center"/>
    </xf>
    <xf numFmtId="167" fontId="81" fillId="2" borderId="12" xfId="0" applyNumberFormat="1" applyFont="1" applyFill="1" applyBorder="1" applyAlignment="1" applyProtection="1">
      <alignment horizontal="right" readingOrder="1"/>
    </xf>
    <xf numFmtId="1" fontId="82" fillId="0" borderId="36" xfId="2" applyFont="1" applyFill="1" applyBorder="1" applyAlignment="1">
      <alignment horizontal="justify" vertical="top"/>
    </xf>
    <xf numFmtId="170" fontId="83" fillId="0" borderId="27" xfId="2" applyNumberFormat="1" applyFont="1" applyFill="1" applyBorder="1" applyAlignment="1">
      <alignment horizontal="right"/>
    </xf>
    <xf numFmtId="164" fontId="83" fillId="0" borderId="35" xfId="16" applyNumberFormat="1" applyFont="1" applyFill="1" applyBorder="1" applyAlignment="1">
      <alignment horizontal="right"/>
    </xf>
    <xf numFmtId="164" fontId="83" fillId="0" borderId="34" xfId="16" applyNumberFormat="1" applyFont="1" applyFill="1" applyBorder="1" applyAlignment="1">
      <alignment horizontal="right"/>
    </xf>
    <xf numFmtId="0" fontId="0" fillId="0" borderId="0" xfId="11" applyFont="1"/>
    <xf numFmtId="1" fontId="0" fillId="0" borderId="0" xfId="2" applyFont="1"/>
    <xf numFmtId="170" fontId="12" fillId="0" borderId="0" xfId="11" applyNumberFormat="1" applyFont="1" applyFill="1" applyBorder="1" applyAlignment="1">
      <alignment horizontal="right"/>
    </xf>
    <xf numFmtId="0" fontId="27" fillId="0" borderId="0" xfId="20" applyProtection="1">
      <protection locked="0"/>
    </xf>
    <xf numFmtId="167" fontId="2" fillId="0" borderId="11" xfId="0" applyNumberFormat="1" applyFont="1" applyFill="1" applyBorder="1" applyAlignment="1" applyProtection="1">
      <alignment horizontal="right" vertical="top" shrinkToFit="1" readingOrder="1"/>
      <protection locked="0"/>
    </xf>
    <xf numFmtId="4" fontId="12" fillId="0" borderId="0" xfId="2" applyNumberFormat="1" applyFont="1" applyFill="1" applyAlignment="1" applyProtection="1">
      <alignment horizontal="right"/>
      <protection locked="0"/>
    </xf>
    <xf numFmtId="4" fontId="12" fillId="0" borderId="0" xfId="15" applyNumberFormat="1" applyFont="1" applyFill="1" applyAlignment="1" applyProtection="1">
      <alignment horizontal="right"/>
      <protection locked="0"/>
    </xf>
    <xf numFmtId="4" fontId="12" fillId="0" borderId="0" xfId="14" applyNumberFormat="1" applyFont="1" applyFill="1" applyAlignment="1" applyProtection="1">
      <alignment horizontal="right"/>
      <protection locked="0"/>
    </xf>
    <xf numFmtId="4" fontId="12" fillId="0" borderId="0" xfId="2" applyNumberFormat="1" applyFont="1" applyAlignment="1" applyProtection="1">
      <protection locked="0"/>
    </xf>
    <xf numFmtId="2" fontId="12" fillId="0" borderId="0" xfId="5" applyNumberFormat="1" applyFont="1" applyFill="1" applyAlignment="1" applyProtection="1">
      <protection locked="0"/>
    </xf>
    <xf numFmtId="4" fontId="12" fillId="0" borderId="0" xfId="2" applyNumberFormat="1" applyFont="1" applyBorder="1" applyAlignment="1" applyProtection="1">
      <alignment horizontal="right"/>
      <protection locked="0"/>
    </xf>
    <xf numFmtId="2" fontId="12" fillId="0" borderId="0" xfId="2" applyNumberFormat="1" applyFont="1" applyFill="1" applyAlignment="1" applyProtection="1">
      <alignment horizontal="right"/>
      <protection locked="0"/>
    </xf>
    <xf numFmtId="2" fontId="12" fillId="0" borderId="0" xfId="4" applyNumberFormat="1" applyFont="1" applyFill="1" applyAlignment="1" applyProtection="1">
      <alignment horizontal="right"/>
      <protection locked="0"/>
    </xf>
    <xf numFmtId="2" fontId="12" fillId="0" borderId="0" xfId="7" applyNumberFormat="1" applyFont="1" applyFill="1" applyAlignment="1" applyProtection="1">
      <protection locked="0"/>
    </xf>
    <xf numFmtId="2" fontId="12" fillId="0" borderId="0" xfId="13" applyNumberFormat="1" applyFont="1" applyFill="1" applyBorder="1" applyAlignment="1" applyProtection="1">
      <alignment horizontal="right"/>
      <protection locked="0"/>
    </xf>
    <xf numFmtId="3" fontId="12" fillId="0" borderId="0" xfId="2" applyNumberFormat="1" applyFont="1" applyFill="1" applyAlignment="1" applyProtection="1">
      <alignment horizontal="right"/>
      <protection locked="0"/>
    </xf>
    <xf numFmtId="2" fontId="12" fillId="0" borderId="0" xfId="2" applyNumberFormat="1" applyFont="1" applyFill="1" applyBorder="1" applyAlignment="1" applyProtection="1">
      <alignment horizontal="right"/>
      <protection locked="0"/>
    </xf>
    <xf numFmtId="2" fontId="12" fillId="0" borderId="0" xfId="2" applyNumberFormat="1" applyFont="1" applyFill="1" applyBorder="1" applyAlignment="1" applyProtection="1">
      <alignment horizontal="center"/>
      <protection locked="0"/>
    </xf>
    <xf numFmtId="1" fontId="12" fillId="0" borderId="0" xfId="2" applyFont="1" applyProtection="1">
      <protection locked="0"/>
    </xf>
    <xf numFmtId="4" fontId="12" fillId="0" borderId="0" xfId="2" applyNumberFormat="1" applyFont="1" applyFill="1" applyBorder="1" applyAlignment="1" applyProtection="1">
      <alignment horizontal="right"/>
      <protection locked="0"/>
    </xf>
    <xf numFmtId="2" fontId="12" fillId="0" borderId="0" xfId="10" applyNumberFormat="1" applyFont="1" applyFill="1" applyAlignment="1" applyProtection="1">
      <protection locked="0"/>
    </xf>
    <xf numFmtId="2" fontId="12" fillId="0" borderId="0" xfId="8" applyNumberFormat="1" applyFont="1" applyFill="1" applyAlignment="1" applyProtection="1">
      <protection locked="0"/>
    </xf>
    <xf numFmtId="2" fontId="12" fillId="0" borderId="0" xfId="2" applyNumberFormat="1" applyFont="1" applyAlignment="1" applyProtection="1">
      <protection locked="0"/>
    </xf>
    <xf numFmtId="3" fontId="12" fillId="0" borderId="0" xfId="2" applyNumberFormat="1" applyFont="1" applyFill="1" applyBorder="1" applyAlignment="1" applyProtection="1">
      <alignment horizontal="center"/>
      <protection locked="0"/>
    </xf>
    <xf numFmtId="0" fontId="42" fillId="0" borderId="0" xfId="20" applyFont="1" applyAlignment="1" applyProtection="1">
      <alignment horizontal="left" vertical="top"/>
    </xf>
    <xf numFmtId="0" fontId="27" fillId="0" borderId="0" xfId="20" applyProtection="1"/>
    <xf numFmtId="4" fontId="27" fillId="0" borderId="0" xfId="20" applyNumberFormat="1" applyProtection="1"/>
    <xf numFmtId="0" fontId="38" fillId="0" borderId="0" xfId="20" applyFont="1" applyAlignment="1" applyProtection="1">
      <alignment horizontal="left" vertical="top"/>
    </xf>
    <xf numFmtId="0" fontId="41" fillId="0" borderId="0" xfId="20" applyFont="1" applyAlignment="1" applyProtection="1">
      <alignment horizontal="left" vertical="top"/>
    </xf>
    <xf numFmtId="0" fontId="40" fillId="0" borderId="0" xfId="20" applyFont="1" applyAlignment="1" applyProtection="1">
      <alignment horizontal="left" vertical="top"/>
    </xf>
    <xf numFmtId="0" fontId="78" fillId="0" borderId="0" xfId="20" applyFont="1" applyAlignment="1" applyProtection="1">
      <alignment horizontal="left" vertical="top"/>
    </xf>
    <xf numFmtId="0" fontId="79" fillId="0" borderId="0" xfId="20" applyFont="1" applyProtection="1"/>
    <xf numFmtId="4" fontId="79" fillId="0" borderId="0" xfId="20" applyNumberFormat="1" applyFont="1" applyProtection="1"/>
    <xf numFmtId="0" fontId="80" fillId="0" borderId="0" xfId="20" applyFont="1" applyAlignment="1" applyProtection="1">
      <alignment horizontal="left" vertical="top"/>
    </xf>
    <xf numFmtId="0" fontId="39" fillId="0" borderId="0" xfId="20" applyFont="1" applyAlignment="1" applyProtection="1">
      <alignment horizontal="left" vertical="top"/>
    </xf>
    <xf numFmtId="4" fontId="28" fillId="0" borderId="0" xfId="20" applyNumberFormat="1" applyFont="1" applyAlignment="1" applyProtection="1">
      <alignment horizontal="right" vertical="top"/>
    </xf>
    <xf numFmtId="1" fontId="28" fillId="0" borderId="0" xfId="20" applyNumberFormat="1" applyFont="1" applyAlignment="1" applyProtection="1">
      <alignment horizontal="right" vertical="top"/>
    </xf>
    <xf numFmtId="0" fontId="28" fillId="0" borderId="0" xfId="20" applyFont="1" applyAlignment="1" applyProtection="1">
      <alignment horizontal="left" vertical="top"/>
    </xf>
    <xf numFmtId="1" fontId="28" fillId="0" borderId="0" xfId="20" applyNumberFormat="1" applyFont="1" applyAlignment="1" applyProtection="1">
      <alignment horizontal="left" vertical="top"/>
    </xf>
    <xf numFmtId="0" fontId="37" fillId="0" borderId="0" xfId="20" applyFont="1" applyAlignment="1" applyProtection="1">
      <alignment horizontal="left" vertical="top"/>
    </xf>
    <xf numFmtId="0" fontId="32" fillId="0" borderId="0" xfId="20" applyFont="1" applyAlignment="1" applyProtection="1">
      <alignment horizontal="right" vertical="top"/>
    </xf>
    <xf numFmtId="4" fontId="32" fillId="0" borderId="0" xfId="20" applyNumberFormat="1" applyFont="1" applyAlignment="1" applyProtection="1">
      <alignment horizontal="right" vertical="top"/>
    </xf>
    <xf numFmtId="1" fontId="35" fillId="0" borderId="0" xfId="20" applyNumberFormat="1" applyFont="1" applyAlignment="1" applyProtection="1">
      <alignment horizontal="left" vertical="top"/>
    </xf>
    <xf numFmtId="0" fontId="35" fillId="0" borderId="0" xfId="20" applyFont="1" applyAlignment="1" applyProtection="1">
      <alignment horizontal="left" vertical="top"/>
    </xf>
    <xf numFmtId="176" fontId="27" fillId="0" borderId="0" xfId="20" applyNumberFormat="1" applyAlignment="1" applyProtection="1">
      <alignment horizontal="left" vertical="top"/>
    </xf>
    <xf numFmtId="0" fontId="27" fillId="0" borderId="0" xfId="20" applyAlignment="1" applyProtection="1">
      <alignment horizontal="left" vertical="top"/>
    </xf>
    <xf numFmtId="0" fontId="28" fillId="0" borderId="0" xfId="20" applyFont="1" applyAlignment="1" applyProtection="1">
      <alignment horizontal="right" vertical="top"/>
    </xf>
    <xf numFmtId="0" fontId="36" fillId="0" borderId="0" xfId="20" applyFont="1" applyAlignment="1" applyProtection="1">
      <alignment horizontal="left" vertical="top"/>
    </xf>
    <xf numFmtId="0" fontId="34" fillId="0" borderId="0" xfId="20" applyFont="1" applyAlignment="1" applyProtection="1">
      <alignment horizontal="left" vertical="top"/>
    </xf>
    <xf numFmtId="1" fontId="34" fillId="0" borderId="0" xfId="20" applyNumberFormat="1" applyFont="1" applyAlignment="1" applyProtection="1">
      <alignment horizontal="left" vertical="top"/>
    </xf>
    <xf numFmtId="0" fontId="33" fillId="0" borderId="0" xfId="20" applyFont="1" applyAlignment="1" applyProtection="1">
      <alignment horizontal="left" vertical="top"/>
    </xf>
    <xf numFmtId="0" fontId="32" fillId="0" borderId="0" xfId="20" applyFont="1" applyAlignment="1" applyProtection="1">
      <alignment horizontal="left" vertical="top"/>
    </xf>
    <xf numFmtId="1" fontId="31" fillId="0" borderId="0" xfId="20" applyNumberFormat="1" applyFont="1" applyAlignment="1" applyProtection="1">
      <alignment horizontal="left" vertical="top"/>
    </xf>
    <xf numFmtId="0" fontId="31" fillId="0" borderId="0" xfId="20" applyFont="1" applyAlignment="1" applyProtection="1">
      <alignment horizontal="left" vertical="top"/>
    </xf>
    <xf numFmtId="2" fontId="31" fillId="0" borderId="0" xfId="20" applyNumberFormat="1" applyFont="1" applyAlignment="1" applyProtection="1">
      <alignment horizontal="right" vertical="top"/>
    </xf>
    <xf numFmtId="175" fontId="31" fillId="0" borderId="0" xfId="20" applyNumberFormat="1" applyFont="1" applyAlignment="1" applyProtection="1">
      <alignment horizontal="right" vertical="top"/>
    </xf>
    <xf numFmtId="0" fontId="30" fillId="0" borderId="0" xfId="20" applyFont="1" applyAlignment="1" applyProtection="1">
      <alignment horizontal="left" vertical="top"/>
    </xf>
    <xf numFmtId="0" fontId="29" fillId="0" borderId="0" xfId="20" applyFont="1" applyAlignment="1" applyProtection="1">
      <alignment horizontal="right" vertical="top"/>
    </xf>
    <xf numFmtId="176" fontId="34" fillId="0" borderId="0" xfId="20" applyNumberFormat="1" applyFont="1" applyAlignment="1" applyProtection="1">
      <alignment horizontal="left" vertical="top"/>
    </xf>
    <xf numFmtId="174" fontId="31" fillId="0" borderId="0" xfId="20" applyNumberFormat="1" applyFont="1" applyAlignment="1" applyProtection="1">
      <alignment horizontal="right" vertical="top"/>
    </xf>
    <xf numFmtId="0" fontId="28" fillId="0" borderId="0" xfId="20" applyFont="1" applyAlignment="1" applyProtection="1">
      <alignment horizontal="left" vertical="top" wrapText="1"/>
    </xf>
    <xf numFmtId="0" fontId="42" fillId="0" borderId="0" xfId="20" applyFont="1" applyAlignment="1" applyProtection="1">
      <alignment horizontal="left" vertical="top" wrapText="1"/>
    </xf>
    <xf numFmtId="0" fontId="2" fillId="0" borderId="16" xfId="0" applyFont="1" applyBorder="1" applyAlignment="1" applyProtection="1">
      <alignment horizontal="right"/>
    </xf>
    <xf numFmtId="0" fontId="1" fillId="2" borderId="16" xfId="0" applyNumberFormat="1" applyFont="1" applyFill="1" applyBorder="1" applyAlignment="1" applyProtection="1">
      <alignment horizontal="left" vertical="center"/>
    </xf>
    <xf numFmtId="0" fontId="2" fillId="0" borderId="20" xfId="0" applyFont="1" applyBorder="1" applyAlignment="1" applyProtection="1">
      <alignment horizontal="center"/>
    </xf>
    <xf numFmtId="0" fontId="2" fillId="0" borderId="20" xfId="0" applyFont="1" applyFill="1" applyBorder="1" applyAlignment="1" applyProtection="1">
      <alignment horizontal="left"/>
    </xf>
    <xf numFmtId="0" fontId="5" fillId="3" borderId="11" xfId="0" applyFont="1" applyFill="1" applyBorder="1" applyAlignment="1">
      <alignment horizontal="left" wrapText="1" shrinkToFit="1" readingOrder="1"/>
    </xf>
    <xf numFmtId="0" fontId="2" fillId="0" borderId="16" xfId="0" applyFont="1" applyBorder="1" applyAlignment="1" applyProtection="1">
      <alignment horizontal="center"/>
    </xf>
    <xf numFmtId="0" fontId="81" fillId="2" borderId="10" xfId="0" applyFont="1" applyFill="1" applyBorder="1" applyAlignment="1" applyProtection="1">
      <alignment horizontal="right"/>
    </xf>
    <xf numFmtId="0" fontId="81" fillId="2" borderId="11" xfId="0" applyFont="1" applyFill="1" applyBorder="1" applyAlignment="1" applyProtection="1">
      <alignment horizontal="right"/>
    </xf>
    <xf numFmtId="0" fontId="2" fillId="2" borderId="20" xfId="0" applyFont="1" applyFill="1" applyBorder="1" applyAlignment="1" applyProtection="1">
      <alignment horizontal="right" vertical="top" wrapText="1" shrinkToFit="1" readingOrder="1"/>
    </xf>
    <xf numFmtId="0" fontId="2" fillId="2" borderId="21" xfId="0" applyFont="1" applyFill="1" applyBorder="1" applyAlignment="1" applyProtection="1">
      <alignment horizontal="right" vertical="top" wrapText="1" shrinkToFit="1" readingOrder="1"/>
    </xf>
    <xf numFmtId="0" fontId="6" fillId="2" borderId="16" xfId="0" applyNumberFormat="1" applyFont="1" applyFill="1" applyBorder="1" applyAlignment="1" applyProtection="1">
      <alignment horizontal="left" vertical="center"/>
    </xf>
    <xf numFmtId="0" fontId="6" fillId="2" borderId="19" xfId="0" applyFont="1" applyFill="1" applyBorder="1" applyAlignment="1" applyProtection="1">
      <alignment horizontal="right"/>
    </xf>
    <xf numFmtId="0" fontId="2" fillId="0" borderId="22" xfId="0" applyFont="1" applyBorder="1" applyAlignment="1" applyProtection="1">
      <alignment horizontal="center"/>
    </xf>
    <xf numFmtId="0" fontId="2" fillId="0" borderId="21" xfId="0" applyFont="1" applyBorder="1" applyAlignment="1" applyProtection="1">
      <alignment horizontal="center"/>
    </xf>
    <xf numFmtId="0" fontId="2" fillId="0" borderId="22" xfId="0" applyFont="1" applyFill="1" applyBorder="1" applyAlignment="1" applyProtection="1">
      <alignment horizontal="left"/>
    </xf>
    <xf numFmtId="0" fontId="6" fillId="2" borderId="19" xfId="0" applyFont="1" applyFill="1" applyBorder="1" applyAlignment="1" applyProtection="1">
      <alignment horizontal="justify"/>
    </xf>
    <xf numFmtId="1" fontId="22" fillId="0" borderId="0" xfId="2" applyFont="1" applyFill="1" applyAlignment="1">
      <alignment horizontal="justify" vertical="top"/>
    </xf>
    <xf numFmtId="1" fontId="21" fillId="0" borderId="0" xfId="2" applyFont="1" applyFill="1" applyBorder="1" applyAlignment="1">
      <alignment horizontal="justify" vertical="top" wrapText="1"/>
    </xf>
    <xf numFmtId="1" fontId="22" fillId="0" borderId="0" xfId="2" applyFont="1" applyFill="1" applyAlignment="1">
      <alignment horizontal="justify"/>
    </xf>
    <xf numFmtId="1" fontId="21" fillId="0" borderId="0" xfId="2" applyFont="1" applyFill="1" applyAlignment="1">
      <alignment horizontal="justify"/>
    </xf>
    <xf numFmtId="1" fontId="21" fillId="0" borderId="0" xfId="2" applyFont="1" applyFill="1" applyAlignment="1">
      <alignment horizontal="justify" vertical="top"/>
    </xf>
    <xf numFmtId="1" fontId="22" fillId="0" borderId="0" xfId="2" applyFont="1" applyFill="1" applyBorder="1" applyAlignment="1">
      <alignment horizontal="justify"/>
    </xf>
    <xf numFmtId="1" fontId="22" fillId="0" borderId="0" xfId="2" applyFont="1" applyFill="1" applyBorder="1" applyAlignment="1">
      <alignment horizontal="justify" vertical="top" wrapText="1"/>
    </xf>
  </cellXfs>
  <cellStyles count="551">
    <cellStyle name="20 % – Poudarek1 2" xfId="24"/>
    <cellStyle name="20 % – Poudarek1 2 2" xfId="25"/>
    <cellStyle name="20 % – Poudarek1 2 3" xfId="26"/>
    <cellStyle name="20 % – Poudarek1 2 4" xfId="27"/>
    <cellStyle name="20 % – Poudarek1 3" xfId="28"/>
    <cellStyle name="20 % – Poudarek1 3 2" xfId="29"/>
    <cellStyle name="20 % – Poudarek1 3 3" xfId="30"/>
    <cellStyle name="20 % – Poudarek1 3 4" xfId="31"/>
    <cellStyle name="20 % – Poudarek1 4" xfId="32"/>
    <cellStyle name="20 % – Poudarek1 4 2" xfId="33"/>
    <cellStyle name="20 % – Poudarek1 4 3" xfId="34"/>
    <cellStyle name="20 % – Poudarek1 4 4" xfId="35"/>
    <cellStyle name="20 % – Poudarek2 2" xfId="36"/>
    <cellStyle name="20 % – Poudarek2 2 2" xfId="37"/>
    <cellStyle name="20 % – Poudarek2 2 3" xfId="38"/>
    <cellStyle name="20 % – Poudarek2 2 4" xfId="39"/>
    <cellStyle name="20 % – Poudarek2 3" xfId="40"/>
    <cellStyle name="20 % – Poudarek2 3 2" xfId="41"/>
    <cellStyle name="20 % – Poudarek2 3 3" xfId="42"/>
    <cellStyle name="20 % – Poudarek2 3 4" xfId="43"/>
    <cellStyle name="20 % – Poudarek2 4" xfId="44"/>
    <cellStyle name="20 % – Poudarek2 4 2" xfId="45"/>
    <cellStyle name="20 % – Poudarek2 4 3" xfId="46"/>
    <cellStyle name="20 % – Poudarek2 4 4" xfId="47"/>
    <cellStyle name="20 % – Poudarek3 2" xfId="48"/>
    <cellStyle name="20 % – Poudarek3 2 2" xfId="49"/>
    <cellStyle name="20 % – Poudarek3 2 3" xfId="50"/>
    <cellStyle name="20 % – Poudarek3 2 4" xfId="51"/>
    <cellStyle name="20 % – Poudarek3 3" xfId="52"/>
    <cellStyle name="20 % – Poudarek3 3 2" xfId="53"/>
    <cellStyle name="20 % – Poudarek3 3 3" xfId="54"/>
    <cellStyle name="20 % – Poudarek3 3 4" xfId="55"/>
    <cellStyle name="20 % – Poudarek3 4" xfId="56"/>
    <cellStyle name="20 % – Poudarek3 4 2" xfId="57"/>
    <cellStyle name="20 % – Poudarek3 4 3" xfId="58"/>
    <cellStyle name="20 % – Poudarek3 4 4" xfId="59"/>
    <cellStyle name="20 % – Poudarek4 2" xfId="60"/>
    <cellStyle name="20 % – Poudarek4 2 2" xfId="61"/>
    <cellStyle name="20 % – Poudarek4 2 3" xfId="62"/>
    <cellStyle name="20 % – Poudarek4 2 4" xfId="63"/>
    <cellStyle name="20 % – Poudarek4 3" xfId="64"/>
    <cellStyle name="20 % – Poudarek4 3 2" xfId="65"/>
    <cellStyle name="20 % – Poudarek4 3 3" xfId="66"/>
    <cellStyle name="20 % – Poudarek4 3 4" xfId="67"/>
    <cellStyle name="20 % – Poudarek4 4" xfId="68"/>
    <cellStyle name="20 % – Poudarek4 4 2" xfId="69"/>
    <cellStyle name="20 % – Poudarek4 4 3" xfId="70"/>
    <cellStyle name="20 % – Poudarek4 4 4" xfId="71"/>
    <cellStyle name="20 % – Poudarek5 2" xfId="72"/>
    <cellStyle name="20 % – Poudarek5 2 2" xfId="73"/>
    <cellStyle name="20 % – Poudarek5 2 3" xfId="74"/>
    <cellStyle name="20 % – Poudarek5 2 4" xfId="75"/>
    <cellStyle name="20 % – Poudarek5 3" xfId="76"/>
    <cellStyle name="20 % – Poudarek5 3 2" xfId="77"/>
    <cellStyle name="20 % – Poudarek5 3 3" xfId="78"/>
    <cellStyle name="20 % – Poudarek5 3 4" xfId="79"/>
    <cellStyle name="20 % – Poudarek5 4" xfId="80"/>
    <cellStyle name="20 % – Poudarek5 4 2" xfId="81"/>
    <cellStyle name="20 % – Poudarek5 4 3" xfId="82"/>
    <cellStyle name="20 % – Poudarek5 4 4" xfId="83"/>
    <cellStyle name="20 % – Poudarek6 2" xfId="84"/>
    <cellStyle name="20 % – Poudarek6 2 2" xfId="85"/>
    <cellStyle name="20 % – Poudarek6 2 3" xfId="86"/>
    <cellStyle name="20 % – Poudarek6 2 4" xfId="87"/>
    <cellStyle name="20 % – Poudarek6 3" xfId="88"/>
    <cellStyle name="20 % – Poudarek6 3 2" xfId="89"/>
    <cellStyle name="20 % – Poudarek6 3 3" xfId="90"/>
    <cellStyle name="20 % – Poudarek6 3 4" xfId="91"/>
    <cellStyle name="20 % – Poudarek6 4" xfId="92"/>
    <cellStyle name="20 % – Poudarek6 4 2" xfId="93"/>
    <cellStyle name="20 % – Poudarek6 4 3" xfId="94"/>
    <cellStyle name="20 % – Poudarek6 4 4" xfId="95"/>
    <cellStyle name="40 % – Poudarek1 2" xfId="96"/>
    <cellStyle name="40 % – Poudarek1 2 2" xfId="97"/>
    <cellStyle name="40 % – Poudarek1 2 3" xfId="98"/>
    <cellStyle name="40 % – Poudarek1 2 4" xfId="99"/>
    <cellStyle name="40 % – Poudarek1 3" xfId="100"/>
    <cellStyle name="40 % – Poudarek1 3 2" xfId="101"/>
    <cellStyle name="40 % – Poudarek1 3 3" xfId="102"/>
    <cellStyle name="40 % – Poudarek1 3 4" xfId="103"/>
    <cellStyle name="40 % – Poudarek1 4" xfId="104"/>
    <cellStyle name="40 % – Poudarek1 4 2" xfId="105"/>
    <cellStyle name="40 % – Poudarek1 4 3" xfId="106"/>
    <cellStyle name="40 % – Poudarek1 4 4" xfId="107"/>
    <cellStyle name="40 % – Poudarek2 2" xfId="108"/>
    <cellStyle name="40 % – Poudarek2 2 2" xfId="109"/>
    <cellStyle name="40 % – Poudarek2 2 3" xfId="110"/>
    <cellStyle name="40 % – Poudarek2 2 4" xfId="111"/>
    <cellStyle name="40 % – Poudarek2 3" xfId="112"/>
    <cellStyle name="40 % – Poudarek2 3 2" xfId="113"/>
    <cellStyle name="40 % – Poudarek2 3 3" xfId="114"/>
    <cellStyle name="40 % – Poudarek2 3 4" xfId="115"/>
    <cellStyle name="40 % – Poudarek2 4" xfId="116"/>
    <cellStyle name="40 % – Poudarek2 4 2" xfId="117"/>
    <cellStyle name="40 % – Poudarek2 4 3" xfId="118"/>
    <cellStyle name="40 % – Poudarek2 4 4" xfId="119"/>
    <cellStyle name="40 % – Poudarek3 2" xfId="120"/>
    <cellStyle name="40 % – Poudarek3 2 2" xfId="121"/>
    <cellStyle name="40 % – Poudarek3 2 3" xfId="122"/>
    <cellStyle name="40 % – Poudarek3 2 4" xfId="123"/>
    <cellStyle name="40 % – Poudarek3 3" xfId="124"/>
    <cellStyle name="40 % – Poudarek3 3 2" xfId="125"/>
    <cellStyle name="40 % – Poudarek3 3 3" xfId="126"/>
    <cellStyle name="40 % – Poudarek3 3 4" xfId="127"/>
    <cellStyle name="40 % – Poudarek3 4" xfId="128"/>
    <cellStyle name="40 % – Poudarek3 4 2" xfId="129"/>
    <cellStyle name="40 % – Poudarek3 4 3" xfId="130"/>
    <cellStyle name="40 % – Poudarek3 4 4" xfId="131"/>
    <cellStyle name="40 % – Poudarek4 2" xfId="132"/>
    <cellStyle name="40 % – Poudarek4 2 2" xfId="133"/>
    <cellStyle name="40 % – Poudarek4 2 3" xfId="134"/>
    <cellStyle name="40 % – Poudarek4 2 4" xfId="135"/>
    <cellStyle name="40 % – Poudarek4 3" xfId="136"/>
    <cellStyle name="40 % – Poudarek4 3 2" xfId="137"/>
    <cellStyle name="40 % – Poudarek4 3 3" xfId="138"/>
    <cellStyle name="40 % – Poudarek4 3 4" xfId="139"/>
    <cellStyle name="40 % – Poudarek4 4" xfId="140"/>
    <cellStyle name="40 % – Poudarek4 4 2" xfId="141"/>
    <cellStyle name="40 % – Poudarek4 4 3" xfId="142"/>
    <cellStyle name="40 % – Poudarek4 4 4" xfId="143"/>
    <cellStyle name="40 % – Poudarek5 2" xfId="144"/>
    <cellStyle name="40 % – Poudarek5 2 2" xfId="145"/>
    <cellStyle name="40 % – Poudarek5 2 3" xfId="146"/>
    <cellStyle name="40 % – Poudarek5 2 4" xfId="147"/>
    <cellStyle name="40 % – Poudarek5 3" xfId="148"/>
    <cellStyle name="40 % – Poudarek5 3 2" xfId="149"/>
    <cellStyle name="40 % – Poudarek5 3 3" xfId="150"/>
    <cellStyle name="40 % – Poudarek5 3 4" xfId="151"/>
    <cellStyle name="40 % – Poudarek5 4" xfId="152"/>
    <cellStyle name="40 % – Poudarek5 4 2" xfId="153"/>
    <cellStyle name="40 % – Poudarek5 4 3" xfId="154"/>
    <cellStyle name="40 % – Poudarek5 4 4" xfId="155"/>
    <cellStyle name="40 % – Poudarek6 2" xfId="156"/>
    <cellStyle name="40 % – Poudarek6 2 2" xfId="157"/>
    <cellStyle name="40 % – Poudarek6 2 3" xfId="158"/>
    <cellStyle name="40 % – Poudarek6 2 4" xfId="159"/>
    <cellStyle name="40 % – Poudarek6 3" xfId="160"/>
    <cellStyle name="40 % – Poudarek6 3 2" xfId="161"/>
    <cellStyle name="40 % – Poudarek6 3 3" xfId="162"/>
    <cellStyle name="40 % – Poudarek6 3 4" xfId="163"/>
    <cellStyle name="40 % – Poudarek6 4" xfId="164"/>
    <cellStyle name="40 % – Poudarek6 4 2" xfId="165"/>
    <cellStyle name="40 % – Poudarek6 4 3" xfId="166"/>
    <cellStyle name="40 % – Poudarek6 4 4" xfId="167"/>
    <cellStyle name="60 % – Poudarek1 2" xfId="168"/>
    <cellStyle name="60 % – Poudarek1 2 2" xfId="169"/>
    <cellStyle name="60 % – Poudarek1 2 3" xfId="170"/>
    <cellStyle name="60 % – Poudarek1 2 4" xfId="171"/>
    <cellStyle name="60 % – Poudarek1 3" xfId="172"/>
    <cellStyle name="60 % – Poudarek1 3 2" xfId="173"/>
    <cellStyle name="60 % – Poudarek1 3 3" xfId="174"/>
    <cellStyle name="60 % – Poudarek1 3 4" xfId="175"/>
    <cellStyle name="60 % – Poudarek1 4" xfId="176"/>
    <cellStyle name="60 % – Poudarek1 4 2" xfId="177"/>
    <cellStyle name="60 % – Poudarek1 4 3" xfId="178"/>
    <cellStyle name="60 % – Poudarek1 4 4" xfId="179"/>
    <cellStyle name="60 % – Poudarek2 2" xfId="180"/>
    <cellStyle name="60 % – Poudarek2 2 2" xfId="181"/>
    <cellStyle name="60 % – Poudarek2 2 3" xfId="182"/>
    <cellStyle name="60 % – Poudarek2 2 4" xfId="183"/>
    <cellStyle name="60 % – Poudarek2 3" xfId="184"/>
    <cellStyle name="60 % – Poudarek2 3 2" xfId="185"/>
    <cellStyle name="60 % – Poudarek2 3 3" xfId="186"/>
    <cellStyle name="60 % – Poudarek2 3 4" xfId="187"/>
    <cellStyle name="60 % – Poudarek2 4" xfId="188"/>
    <cellStyle name="60 % – Poudarek2 4 2" xfId="189"/>
    <cellStyle name="60 % – Poudarek2 4 3" xfId="190"/>
    <cellStyle name="60 % – Poudarek2 4 4" xfId="191"/>
    <cellStyle name="60 % – Poudarek3 2" xfId="192"/>
    <cellStyle name="60 % – Poudarek3 2 2" xfId="193"/>
    <cellStyle name="60 % – Poudarek3 2 3" xfId="194"/>
    <cellStyle name="60 % – Poudarek3 2 4" xfId="195"/>
    <cellStyle name="60 % – Poudarek3 3" xfId="196"/>
    <cellStyle name="60 % – Poudarek3 3 2" xfId="197"/>
    <cellStyle name="60 % – Poudarek3 3 3" xfId="198"/>
    <cellStyle name="60 % – Poudarek3 3 4" xfId="199"/>
    <cellStyle name="60 % – Poudarek3 4" xfId="200"/>
    <cellStyle name="60 % – Poudarek3 4 2" xfId="201"/>
    <cellStyle name="60 % – Poudarek3 4 3" xfId="202"/>
    <cellStyle name="60 % – Poudarek3 4 4" xfId="203"/>
    <cellStyle name="60 % – Poudarek4 2" xfId="204"/>
    <cellStyle name="60 % – Poudarek4 2 2" xfId="205"/>
    <cellStyle name="60 % – Poudarek4 2 3" xfId="206"/>
    <cellStyle name="60 % – Poudarek4 2 4" xfId="207"/>
    <cellStyle name="60 % – Poudarek4 3" xfId="208"/>
    <cellStyle name="60 % – Poudarek4 3 2" xfId="209"/>
    <cellStyle name="60 % – Poudarek4 3 3" xfId="210"/>
    <cellStyle name="60 % – Poudarek4 3 4" xfId="211"/>
    <cellStyle name="60 % – Poudarek4 4" xfId="212"/>
    <cellStyle name="60 % – Poudarek4 4 2" xfId="213"/>
    <cellStyle name="60 % – Poudarek4 4 3" xfId="214"/>
    <cellStyle name="60 % – Poudarek4 4 4" xfId="215"/>
    <cellStyle name="60 % – Poudarek5 2" xfId="216"/>
    <cellStyle name="60 % – Poudarek5 2 2" xfId="217"/>
    <cellStyle name="60 % – Poudarek5 2 3" xfId="218"/>
    <cellStyle name="60 % – Poudarek5 2 4" xfId="219"/>
    <cellStyle name="60 % – Poudarek5 3" xfId="220"/>
    <cellStyle name="60 % – Poudarek5 3 2" xfId="221"/>
    <cellStyle name="60 % – Poudarek5 3 3" xfId="222"/>
    <cellStyle name="60 % – Poudarek5 3 4" xfId="223"/>
    <cellStyle name="60 % – Poudarek5 4" xfId="224"/>
    <cellStyle name="60 % – Poudarek5 4 2" xfId="225"/>
    <cellStyle name="60 % – Poudarek5 4 3" xfId="226"/>
    <cellStyle name="60 % – Poudarek5 4 4" xfId="227"/>
    <cellStyle name="60 % – Poudarek6 2" xfId="228"/>
    <cellStyle name="60 % – Poudarek6 2 2" xfId="229"/>
    <cellStyle name="60 % – Poudarek6 2 3" xfId="230"/>
    <cellStyle name="60 % – Poudarek6 2 4" xfId="231"/>
    <cellStyle name="60 % – Poudarek6 3" xfId="232"/>
    <cellStyle name="60 % – Poudarek6 3 2" xfId="233"/>
    <cellStyle name="60 % – Poudarek6 3 3" xfId="234"/>
    <cellStyle name="60 % – Poudarek6 3 4" xfId="235"/>
    <cellStyle name="60 % – Poudarek6 4" xfId="236"/>
    <cellStyle name="60 % – Poudarek6 4 2" xfId="237"/>
    <cellStyle name="60 % – Poudarek6 4 3" xfId="238"/>
    <cellStyle name="60 % – Poudarek6 4 4" xfId="239"/>
    <cellStyle name="Comma 2" xfId="15"/>
    <cellStyle name="Comma0" xfId="240"/>
    <cellStyle name="Currency 2" xfId="16"/>
    <cellStyle name="Currency0" xfId="241"/>
    <cellStyle name="Date" xfId="242"/>
    <cellStyle name="Desno" xfId="23"/>
    <cellStyle name="Dobro 2" xfId="243"/>
    <cellStyle name="Dobro 2 2" xfId="244"/>
    <cellStyle name="Dobro 2 3" xfId="245"/>
    <cellStyle name="Dobro 2 4" xfId="246"/>
    <cellStyle name="Dobro 3" xfId="247"/>
    <cellStyle name="Dobro 3 2" xfId="248"/>
    <cellStyle name="Dobro 3 3" xfId="249"/>
    <cellStyle name="Dobro 3 4" xfId="250"/>
    <cellStyle name="Dobro 4" xfId="251"/>
    <cellStyle name="Dobro 4 2" xfId="252"/>
    <cellStyle name="Dobro 4 3" xfId="253"/>
    <cellStyle name="Dobro 4 4" xfId="254"/>
    <cellStyle name="Euro" xfId="255"/>
    <cellStyle name="Fixed" xfId="256"/>
    <cellStyle name="Izhod 2" xfId="257"/>
    <cellStyle name="Izhod 2 2" xfId="258"/>
    <cellStyle name="Izhod 2 3" xfId="259"/>
    <cellStyle name="Izhod 2 4" xfId="260"/>
    <cellStyle name="Izhod 3" xfId="261"/>
    <cellStyle name="Izhod 3 2" xfId="262"/>
    <cellStyle name="Izhod 3 3" xfId="263"/>
    <cellStyle name="Izhod 3 4" xfId="264"/>
    <cellStyle name="Izhod 4" xfId="265"/>
    <cellStyle name="Izhod 4 2" xfId="266"/>
    <cellStyle name="Izhod 4 3" xfId="267"/>
    <cellStyle name="Izhod 4 4" xfId="268"/>
    <cellStyle name="Izračuni" xfId="269"/>
    <cellStyle name="Krepko" xfId="22"/>
    <cellStyle name="Naslov 1 1" xfId="270"/>
    <cellStyle name="Naslov 1 2" xfId="271"/>
    <cellStyle name="Naslov 1 2 2" xfId="272"/>
    <cellStyle name="Naslov 1 2 3" xfId="273"/>
    <cellStyle name="Naslov 1 2 4" xfId="274"/>
    <cellStyle name="Naslov 1 3" xfId="275"/>
    <cellStyle name="Naslov 1 3 2" xfId="276"/>
    <cellStyle name="Naslov 1 3 3" xfId="277"/>
    <cellStyle name="Naslov 1 3 4" xfId="278"/>
    <cellStyle name="Naslov 1 4" xfId="279"/>
    <cellStyle name="Naslov 1 4 2" xfId="280"/>
    <cellStyle name="Naslov 1 4 3" xfId="281"/>
    <cellStyle name="Naslov 1 4 4" xfId="282"/>
    <cellStyle name="Naslov 2 2" xfId="283"/>
    <cellStyle name="Naslov 2 2 2" xfId="284"/>
    <cellStyle name="Naslov 2 2 3" xfId="285"/>
    <cellStyle name="Naslov 2 2 4" xfId="286"/>
    <cellStyle name="Naslov 2 3" xfId="287"/>
    <cellStyle name="Naslov 2 3 2" xfId="288"/>
    <cellStyle name="Naslov 2 3 3" xfId="289"/>
    <cellStyle name="Naslov 2 3 4" xfId="290"/>
    <cellStyle name="Naslov 2 4" xfId="291"/>
    <cellStyle name="Naslov 2 4 2" xfId="292"/>
    <cellStyle name="Naslov 2 4 3" xfId="293"/>
    <cellStyle name="Naslov 2 4 4" xfId="294"/>
    <cellStyle name="Naslov 3 2" xfId="295"/>
    <cellStyle name="Naslov 3 2 2" xfId="296"/>
    <cellStyle name="Naslov 3 2 3" xfId="297"/>
    <cellStyle name="Naslov 3 2 4" xfId="298"/>
    <cellStyle name="Naslov 3 3" xfId="299"/>
    <cellStyle name="Naslov 3 3 2" xfId="300"/>
    <cellStyle name="Naslov 3 3 3" xfId="301"/>
    <cellStyle name="Naslov 3 3 4" xfId="302"/>
    <cellStyle name="Naslov 3 4" xfId="303"/>
    <cellStyle name="Naslov 3 4 2" xfId="304"/>
    <cellStyle name="Naslov 3 4 3" xfId="305"/>
    <cellStyle name="Naslov 3 4 4" xfId="306"/>
    <cellStyle name="Naslov 4 2" xfId="307"/>
    <cellStyle name="Naslov 4 2 2" xfId="308"/>
    <cellStyle name="Naslov 4 2 3" xfId="309"/>
    <cellStyle name="Naslov 4 2 4" xfId="310"/>
    <cellStyle name="Naslov 4 3" xfId="311"/>
    <cellStyle name="Naslov 4 3 2" xfId="312"/>
    <cellStyle name="Naslov 4 3 3" xfId="313"/>
    <cellStyle name="Naslov 4 3 4" xfId="314"/>
    <cellStyle name="Naslov 4 4" xfId="315"/>
    <cellStyle name="Naslov 4 4 2" xfId="316"/>
    <cellStyle name="Naslov 4 4 3" xfId="317"/>
    <cellStyle name="Naslov 4 4 4" xfId="318"/>
    <cellStyle name="Naslov 5" xfId="319"/>
    <cellStyle name="Navadno 2" xfId="6"/>
    <cellStyle name="Navadno 2 2" xfId="320"/>
    <cellStyle name="Navadno 2 2 2" xfId="321"/>
    <cellStyle name="Navadno 2 2 2 2" xfId="322"/>
    <cellStyle name="Navadno 2 2 2 3" xfId="323"/>
    <cellStyle name="Navadno 2 2 3" xfId="324"/>
    <cellStyle name="Navadno 2 2 3 2" xfId="325"/>
    <cellStyle name="Navadno 2 2 4" xfId="326"/>
    <cellStyle name="Navadno 2 3" xfId="327"/>
    <cellStyle name="Navadno 2 3 2" xfId="328"/>
    <cellStyle name="Navadno 2 3 3" xfId="329"/>
    <cellStyle name="Navadno 2 4" xfId="330"/>
    <cellStyle name="Navadno 2 5" xfId="331"/>
    <cellStyle name="Navadno 2_Sum" xfId="332"/>
    <cellStyle name="Navadno 3" xfId="333"/>
    <cellStyle name="Navadno 3 2" xfId="334"/>
    <cellStyle name="Navadno 3 2 2" xfId="335"/>
    <cellStyle name="Navadno 3 3" xfId="336"/>
    <cellStyle name="Navadno 3_Sum" xfId="337"/>
    <cellStyle name="Navadno 4" xfId="338"/>
    <cellStyle name="Navadno 4 2" xfId="339"/>
    <cellStyle name="Navadno 4 3" xfId="340"/>
    <cellStyle name="Navadno 5" xfId="17"/>
    <cellStyle name="Navadno 5 2" xfId="341"/>
    <cellStyle name="Navadno 5 2 2" xfId="342"/>
    <cellStyle name="Navadno 5 2 3" xfId="343"/>
    <cellStyle name="Navadno 5 3" xfId="344"/>
    <cellStyle name="Navadno 6" xfId="345"/>
    <cellStyle name="Navadno 6 2" xfId="346"/>
    <cellStyle name="Navadno 6 3" xfId="347"/>
    <cellStyle name="Navadno 7" xfId="348"/>
    <cellStyle name="Navadno 8" xfId="349"/>
    <cellStyle name="Navadno 9" xfId="350"/>
    <cellStyle name="Navadno_FK1.1,MK1.1" xfId="8"/>
    <cellStyle name="Navadno_List1" xfId="5"/>
    <cellStyle name="Navadno_Ponudba Vodovoda od malna do mostu" xfId="3"/>
    <cellStyle name="Navadno_Predračun" xfId="14"/>
    <cellStyle name="Navadno_Predračun_1" xfId="7"/>
    <cellStyle name="Navadno_Trgovski center Idrija" xfId="10"/>
    <cellStyle name="Navadno_V3B.2" xfId="12"/>
    <cellStyle name="Navadno_V3B.3" xfId="11"/>
    <cellStyle name="Navadno_vodohran Kred" xfId="9"/>
    <cellStyle name="Nevtralno 2" xfId="351"/>
    <cellStyle name="Nevtralno 2 2" xfId="352"/>
    <cellStyle name="Nevtralno 2 3" xfId="353"/>
    <cellStyle name="Nevtralno 2 4" xfId="354"/>
    <cellStyle name="Nevtralno 3" xfId="355"/>
    <cellStyle name="Nevtralno 3 2" xfId="356"/>
    <cellStyle name="Nevtralno 3 3" xfId="357"/>
    <cellStyle name="Nevtralno 3 4" xfId="358"/>
    <cellStyle name="Nevtralno 4" xfId="359"/>
    <cellStyle name="Nevtralno 4 2" xfId="360"/>
    <cellStyle name="Nevtralno 4 3" xfId="361"/>
    <cellStyle name="Nevtralno 4 4" xfId="362"/>
    <cellStyle name="Normal" xfId="0" builtinId="0"/>
    <cellStyle name="Normal 2" xfId="2"/>
    <cellStyle name="Normal 2 2" xfId="363"/>
    <cellStyle name="Normal 3" xfId="20"/>
    <cellStyle name="Normal 4" xfId="21"/>
    <cellStyle name="Normal-10" xfId="364"/>
    <cellStyle name="normal1" xfId="18"/>
    <cellStyle name="Opomba 2" xfId="365"/>
    <cellStyle name="Opomba 2 2" xfId="366"/>
    <cellStyle name="Opomba 2 3" xfId="367"/>
    <cellStyle name="Opomba 2 4" xfId="368"/>
    <cellStyle name="Opomba 3" xfId="369"/>
    <cellStyle name="Opomba 3 2" xfId="370"/>
    <cellStyle name="Opomba 3 3" xfId="371"/>
    <cellStyle name="Opomba 3 4" xfId="372"/>
    <cellStyle name="Opomba 4" xfId="373"/>
    <cellStyle name="Opomba 4 2" xfId="374"/>
    <cellStyle name="Opomba 4 3" xfId="375"/>
    <cellStyle name="Opomba 4 4" xfId="376"/>
    <cellStyle name="Opozorilo 2" xfId="377"/>
    <cellStyle name="Opozorilo 2 2" xfId="378"/>
    <cellStyle name="Opozorilo 2 3" xfId="379"/>
    <cellStyle name="Opozorilo 2 4" xfId="380"/>
    <cellStyle name="Opozorilo 3" xfId="381"/>
    <cellStyle name="Opozorilo 3 2" xfId="382"/>
    <cellStyle name="Opozorilo 3 3" xfId="383"/>
    <cellStyle name="Opozorilo 3 4" xfId="384"/>
    <cellStyle name="Opozorilo 4" xfId="385"/>
    <cellStyle name="Opozorilo 4 2" xfId="386"/>
    <cellStyle name="Opozorilo 4 3" xfId="387"/>
    <cellStyle name="Opozorilo 4 4" xfId="388"/>
    <cellStyle name="Pojasnjevalno besedilo 2" xfId="389"/>
    <cellStyle name="Pojasnjevalno besedilo 2 2" xfId="390"/>
    <cellStyle name="Pojasnjevalno besedilo 2 3" xfId="391"/>
    <cellStyle name="Pojasnjevalno besedilo 2 4" xfId="392"/>
    <cellStyle name="Pojasnjevalno besedilo 3" xfId="393"/>
    <cellStyle name="Pojasnjevalno besedilo 3 2" xfId="394"/>
    <cellStyle name="Pojasnjevalno besedilo 3 3" xfId="395"/>
    <cellStyle name="Pojasnjevalno besedilo 3 4" xfId="396"/>
    <cellStyle name="Pojasnjevalno besedilo 4" xfId="397"/>
    <cellStyle name="Pojasnjevalno besedilo 4 2" xfId="398"/>
    <cellStyle name="Pojasnjevalno besedilo 4 3" xfId="399"/>
    <cellStyle name="Pojasnjevalno besedilo 4 4" xfId="400"/>
    <cellStyle name="Poudarek1 2" xfId="401"/>
    <cellStyle name="Poudarek1 2 2" xfId="402"/>
    <cellStyle name="Poudarek1 2 3" xfId="403"/>
    <cellStyle name="Poudarek1 2 4" xfId="404"/>
    <cellStyle name="Poudarek1 3" xfId="405"/>
    <cellStyle name="Poudarek1 3 2" xfId="406"/>
    <cellStyle name="Poudarek1 3 3" xfId="407"/>
    <cellStyle name="Poudarek1 3 4" xfId="408"/>
    <cellStyle name="Poudarek1 4" xfId="409"/>
    <cellStyle name="Poudarek1 4 2" xfId="410"/>
    <cellStyle name="Poudarek1 4 3" xfId="411"/>
    <cellStyle name="Poudarek1 4 4" xfId="412"/>
    <cellStyle name="Poudarek2 2" xfId="413"/>
    <cellStyle name="Poudarek2 2 2" xfId="414"/>
    <cellStyle name="Poudarek2 2 3" xfId="415"/>
    <cellStyle name="Poudarek2 2 4" xfId="416"/>
    <cellStyle name="Poudarek2 3" xfId="417"/>
    <cellStyle name="Poudarek2 3 2" xfId="418"/>
    <cellStyle name="Poudarek2 3 3" xfId="419"/>
    <cellStyle name="Poudarek2 3 4" xfId="420"/>
    <cellStyle name="Poudarek2 4" xfId="421"/>
    <cellStyle name="Poudarek2 4 2" xfId="422"/>
    <cellStyle name="Poudarek2 4 3" xfId="423"/>
    <cellStyle name="Poudarek2 4 4" xfId="424"/>
    <cellStyle name="Poudarek3 2" xfId="425"/>
    <cellStyle name="Poudarek3 2 2" xfId="426"/>
    <cellStyle name="Poudarek3 2 3" xfId="427"/>
    <cellStyle name="Poudarek3 2 4" xfId="428"/>
    <cellStyle name="Poudarek3 3" xfId="429"/>
    <cellStyle name="Poudarek3 3 2" xfId="430"/>
    <cellStyle name="Poudarek3 3 3" xfId="431"/>
    <cellStyle name="Poudarek3 3 4" xfId="432"/>
    <cellStyle name="Poudarek3 4" xfId="433"/>
    <cellStyle name="Poudarek3 4 2" xfId="434"/>
    <cellStyle name="Poudarek3 4 3" xfId="435"/>
    <cellStyle name="Poudarek3 4 4" xfId="436"/>
    <cellStyle name="Poudarek4 2" xfId="437"/>
    <cellStyle name="Poudarek4 2 2" xfId="438"/>
    <cellStyle name="Poudarek4 2 3" xfId="439"/>
    <cellStyle name="Poudarek4 2 4" xfId="440"/>
    <cellStyle name="Poudarek4 3" xfId="441"/>
    <cellStyle name="Poudarek4 3 2" xfId="442"/>
    <cellStyle name="Poudarek4 3 3" xfId="443"/>
    <cellStyle name="Poudarek4 3 4" xfId="444"/>
    <cellStyle name="Poudarek4 4" xfId="445"/>
    <cellStyle name="Poudarek4 4 2" xfId="446"/>
    <cellStyle name="Poudarek4 4 3" xfId="447"/>
    <cellStyle name="Poudarek4 4 4" xfId="448"/>
    <cellStyle name="Poudarek5 2" xfId="449"/>
    <cellStyle name="Poudarek5 2 2" xfId="450"/>
    <cellStyle name="Poudarek5 2 3" xfId="451"/>
    <cellStyle name="Poudarek5 2 4" xfId="452"/>
    <cellStyle name="Poudarek5 3" xfId="453"/>
    <cellStyle name="Poudarek5 3 2" xfId="454"/>
    <cellStyle name="Poudarek5 3 3" xfId="455"/>
    <cellStyle name="Poudarek5 3 4" xfId="456"/>
    <cellStyle name="Poudarek5 4" xfId="457"/>
    <cellStyle name="Poudarek5 4 2" xfId="458"/>
    <cellStyle name="Poudarek5 4 3" xfId="459"/>
    <cellStyle name="Poudarek5 4 4" xfId="460"/>
    <cellStyle name="Poudarek6 2" xfId="461"/>
    <cellStyle name="Poudarek6 2 2" xfId="462"/>
    <cellStyle name="Poudarek6 2 3" xfId="463"/>
    <cellStyle name="Poudarek6 2 4" xfId="464"/>
    <cellStyle name="Poudarek6 3" xfId="465"/>
    <cellStyle name="Poudarek6 3 2" xfId="466"/>
    <cellStyle name="Poudarek6 3 3" xfId="467"/>
    <cellStyle name="Poudarek6 3 4" xfId="468"/>
    <cellStyle name="Poudarek6 4" xfId="469"/>
    <cellStyle name="Poudarek6 4 2" xfId="470"/>
    <cellStyle name="Poudarek6 4 3" xfId="471"/>
    <cellStyle name="Poudarek6 4 4" xfId="472"/>
    <cellStyle name="Povezana celica 2" xfId="473"/>
    <cellStyle name="Povezana celica 2 2" xfId="474"/>
    <cellStyle name="Povezana celica 2 3" xfId="475"/>
    <cellStyle name="Povezana celica 2 4" xfId="476"/>
    <cellStyle name="Povezana celica 3" xfId="477"/>
    <cellStyle name="Povezana celica 3 2" xfId="478"/>
    <cellStyle name="Povezana celica 3 3" xfId="479"/>
    <cellStyle name="Povezana celica 3 4" xfId="480"/>
    <cellStyle name="Povezana celica 4" xfId="481"/>
    <cellStyle name="Povezana celica 4 2" xfId="482"/>
    <cellStyle name="Povezana celica 4 3" xfId="483"/>
    <cellStyle name="Povezana celica 4 4" xfId="484"/>
    <cellStyle name="Preveri celico 2" xfId="485"/>
    <cellStyle name="Preveri celico 2 2" xfId="486"/>
    <cellStyle name="Preveri celico 2 3" xfId="487"/>
    <cellStyle name="Preveri celico 2 4" xfId="488"/>
    <cellStyle name="Preveri celico 3" xfId="489"/>
    <cellStyle name="Preveri celico 3 2" xfId="490"/>
    <cellStyle name="Preveri celico 3 3" xfId="491"/>
    <cellStyle name="Preveri celico 3 4" xfId="492"/>
    <cellStyle name="Preveri celico 4" xfId="493"/>
    <cellStyle name="Preveri celico 4 2" xfId="494"/>
    <cellStyle name="Preveri celico 4 3" xfId="495"/>
    <cellStyle name="Preveri celico 4 4" xfId="496"/>
    <cellStyle name="Projekt" xfId="497"/>
    <cellStyle name="Računanje 2" xfId="498"/>
    <cellStyle name="Računanje 2 2" xfId="499"/>
    <cellStyle name="Računanje 2 3" xfId="500"/>
    <cellStyle name="Računanje 2 4" xfId="501"/>
    <cellStyle name="Računanje 3" xfId="502"/>
    <cellStyle name="Računanje 3 2" xfId="503"/>
    <cellStyle name="Računanje 3 3" xfId="504"/>
    <cellStyle name="Računanje 3 4" xfId="505"/>
    <cellStyle name="Računanje 4" xfId="506"/>
    <cellStyle name="Računanje 4 2" xfId="507"/>
    <cellStyle name="Računanje 4 3" xfId="508"/>
    <cellStyle name="Računanje 4 4" xfId="509"/>
    <cellStyle name="Slabo 2" xfId="510"/>
    <cellStyle name="Slabo 2 2" xfId="511"/>
    <cellStyle name="Slabo 2 3" xfId="512"/>
    <cellStyle name="Slabo 2 4" xfId="513"/>
    <cellStyle name="Slabo 3" xfId="514"/>
    <cellStyle name="Slabo 3 2" xfId="515"/>
    <cellStyle name="Slabo 3 3" xfId="516"/>
    <cellStyle name="Slabo 3 4" xfId="517"/>
    <cellStyle name="Slabo 4" xfId="518"/>
    <cellStyle name="Slabo 4 2" xfId="519"/>
    <cellStyle name="Slabo 4 3" xfId="520"/>
    <cellStyle name="Slabo 4 4" xfId="521"/>
    <cellStyle name="Title" xfId="1" builtinId="15"/>
    <cellStyle name="Valuta 2" xfId="522"/>
    <cellStyle name="Vejica 2" xfId="523"/>
    <cellStyle name="Vejica 3" xfId="524"/>
    <cellStyle name="Vejica 3 2" xfId="525"/>
    <cellStyle name="Vejica 4" xfId="526"/>
    <cellStyle name="Vejica 5" xfId="19"/>
    <cellStyle name="Vejica_List1" xfId="4"/>
    <cellStyle name="Vejica_V3B.3" xfId="13"/>
    <cellStyle name="Vnos 2" xfId="527"/>
    <cellStyle name="Vnos 2 2" xfId="528"/>
    <cellStyle name="Vnos 2 3" xfId="529"/>
    <cellStyle name="Vnos 2 4" xfId="530"/>
    <cellStyle name="Vnos 3" xfId="531"/>
    <cellStyle name="Vnos 3 2" xfId="532"/>
    <cellStyle name="Vnos 3 3" xfId="533"/>
    <cellStyle name="Vnos 3 4" xfId="534"/>
    <cellStyle name="Vnos 4" xfId="535"/>
    <cellStyle name="Vnos 4 2" xfId="536"/>
    <cellStyle name="Vnos 4 3" xfId="537"/>
    <cellStyle name="Vnos 4 4" xfId="538"/>
    <cellStyle name="Vsota 2" xfId="539"/>
    <cellStyle name="Vsota 2 2" xfId="540"/>
    <cellStyle name="Vsota 2 3" xfId="541"/>
    <cellStyle name="Vsota 2 4" xfId="542"/>
    <cellStyle name="Vsota 3" xfId="543"/>
    <cellStyle name="Vsota 3 2" xfId="544"/>
    <cellStyle name="Vsota 3 3" xfId="545"/>
    <cellStyle name="Vsota 3 4" xfId="546"/>
    <cellStyle name="Vsota 4" xfId="547"/>
    <cellStyle name="Vsota 4 2" xfId="548"/>
    <cellStyle name="Vsota 4 3" xfId="549"/>
    <cellStyle name="Vsota 4 4" xfId="55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pageSetUpPr fitToPage="1"/>
  </sheetPr>
  <dimension ref="B2:F55"/>
  <sheetViews>
    <sheetView showGridLines="0" tabSelected="1" zoomScale="120" zoomScaleNormal="120" zoomScalePageLayoutView="120" workbookViewId="0">
      <selection activeCell="D18" sqref="D18"/>
    </sheetView>
  </sheetViews>
  <sheetFormatPr baseColWidth="10" defaultColWidth="7.5" defaultRowHeight="14" x14ac:dyDescent="0.15"/>
  <cols>
    <col min="1" max="1" width="4.83203125" style="245" customWidth="1"/>
    <col min="2" max="2" width="7.5" style="245"/>
    <col min="3" max="3" width="66.83203125" style="245" customWidth="1"/>
    <col min="4" max="4" width="13.1640625" style="246" customWidth="1"/>
    <col min="5" max="16384" width="7.5" style="245"/>
  </cols>
  <sheetData>
    <row r="2" spans="2:4" s="278" customFormat="1" ht="20" customHeight="1" x14ac:dyDescent="0.15">
      <c r="B2" s="281"/>
      <c r="C2" s="280" t="s">
        <v>431</v>
      </c>
      <c r="D2" s="279"/>
    </row>
    <row r="3" spans="2:4" s="269" customFormat="1" x14ac:dyDescent="0.15">
      <c r="B3" s="272"/>
      <c r="C3" s="277"/>
      <c r="D3" s="270"/>
    </row>
    <row r="4" spans="2:4" s="269" customFormat="1" ht="15" x14ac:dyDescent="0.15">
      <c r="B4" s="272" t="s">
        <v>430</v>
      </c>
      <c r="C4" s="276" t="s">
        <v>429</v>
      </c>
      <c r="D4" s="270"/>
    </row>
    <row r="5" spans="2:4" s="269" customFormat="1" x14ac:dyDescent="0.15">
      <c r="B5" s="272"/>
      <c r="C5" s="271" t="s">
        <v>428</v>
      </c>
      <c r="D5" s="270"/>
    </row>
    <row r="6" spans="2:4" s="269" customFormat="1" x14ac:dyDescent="0.15">
      <c r="B6" s="272"/>
      <c r="C6" s="271" t="s">
        <v>427</v>
      </c>
      <c r="D6" s="270"/>
    </row>
    <row r="7" spans="2:4" s="269" customFormat="1" x14ac:dyDescent="0.15">
      <c r="B7" s="272"/>
      <c r="C7" s="271"/>
      <c r="D7" s="270"/>
    </row>
    <row r="8" spans="2:4" s="273" customFormat="1" ht="15" x14ac:dyDescent="0.15">
      <c r="B8" s="272" t="s">
        <v>426</v>
      </c>
      <c r="C8" s="275" t="s">
        <v>432</v>
      </c>
      <c r="D8" s="274"/>
    </row>
    <row r="9" spans="2:4" s="269" customFormat="1" x14ac:dyDescent="0.15">
      <c r="B9" s="272"/>
      <c r="C9" s="271"/>
      <c r="D9" s="270"/>
    </row>
    <row r="10" spans="2:4" x14ac:dyDescent="0.15">
      <c r="B10" s="268"/>
      <c r="C10" s="253"/>
      <c r="D10" s="252"/>
    </row>
    <row r="11" spans="2:4" x14ac:dyDescent="0.15">
      <c r="B11" s="267"/>
      <c r="C11" s="260"/>
      <c r="D11" s="259"/>
    </row>
    <row r="12" spans="2:4" x14ac:dyDescent="0.15">
      <c r="B12" s="254"/>
      <c r="C12" s="253"/>
      <c r="D12" s="252"/>
    </row>
    <row r="13" spans="2:4" x14ac:dyDescent="0.15">
      <c r="B13" s="266" t="s">
        <v>425</v>
      </c>
      <c r="C13" s="265" t="s">
        <v>433</v>
      </c>
      <c r="D13" s="264">
        <f>'gradbena dela_'!I7</f>
        <v>0</v>
      </c>
    </row>
    <row r="14" spans="2:4" x14ac:dyDescent="0.15">
      <c r="B14" s="254"/>
      <c r="C14" s="253"/>
      <c r="D14" s="252"/>
    </row>
    <row r="15" spans="2:4" x14ac:dyDescent="0.15">
      <c r="B15" s="266" t="s">
        <v>424</v>
      </c>
      <c r="C15" s="265" t="s">
        <v>434</v>
      </c>
      <c r="D15" s="264">
        <f>EI_REKAPITULACIJA_!E14</f>
        <v>0</v>
      </c>
    </row>
    <row r="16" spans="2:4" x14ac:dyDescent="0.15">
      <c r="B16" s="254"/>
      <c r="C16" s="253"/>
      <c r="D16" s="252"/>
    </row>
    <row r="17" spans="2:4" x14ac:dyDescent="0.15">
      <c r="B17" s="266" t="s">
        <v>423</v>
      </c>
      <c r="C17" s="265" t="s">
        <v>435</v>
      </c>
      <c r="D17" s="264">
        <f>'SI_VODOVOD PRISTAVA'!F25</f>
        <v>0</v>
      </c>
    </row>
    <row r="18" spans="2:4" x14ac:dyDescent="0.15">
      <c r="B18" s="254"/>
      <c r="C18" s="253"/>
      <c r="D18" s="252"/>
    </row>
    <row r="19" spans="2:4" x14ac:dyDescent="0.15">
      <c r="B19" s="261"/>
      <c r="C19" s="260"/>
      <c r="D19" s="259"/>
    </row>
    <row r="20" spans="2:4" ht="15" x14ac:dyDescent="0.15">
      <c r="B20" s="257"/>
      <c r="C20" s="256" t="s">
        <v>422</v>
      </c>
      <c r="D20" s="255">
        <f>+D13+D15+D17</f>
        <v>0</v>
      </c>
    </row>
    <row r="21" spans="2:4" x14ac:dyDescent="0.15">
      <c r="B21" s="254"/>
      <c r="C21" s="253" t="s">
        <v>421</v>
      </c>
      <c r="D21" s="252">
        <f>+D20*0.22</f>
        <v>0</v>
      </c>
    </row>
    <row r="22" spans="2:4" ht="15" x14ac:dyDescent="0.15">
      <c r="B22" s="251"/>
      <c r="C22" s="250" t="s">
        <v>420</v>
      </c>
      <c r="D22" s="249">
        <f>+D21+D20</f>
        <v>0</v>
      </c>
    </row>
    <row r="23" spans="2:4" x14ac:dyDescent="0.15">
      <c r="B23" s="247"/>
    </row>
    <row r="24" spans="2:4" x14ac:dyDescent="0.15">
      <c r="B24" s="247"/>
    </row>
    <row r="31" spans="2:4" s="262" customFormat="1" x14ac:dyDescent="0.15">
      <c r="B31" s="245"/>
      <c r="C31" s="245"/>
      <c r="D31" s="246"/>
    </row>
    <row r="33" spans="2:6" s="262" customFormat="1" x14ac:dyDescent="0.15">
      <c r="B33" s="245"/>
      <c r="C33" s="245"/>
      <c r="D33" s="246"/>
    </row>
    <row r="35" spans="2:6" s="262" customFormat="1" x14ac:dyDescent="0.15">
      <c r="B35" s="245"/>
      <c r="C35" s="245"/>
      <c r="D35" s="246"/>
    </row>
    <row r="37" spans="2:6" s="262" customFormat="1" x14ac:dyDescent="0.15">
      <c r="B37" s="245"/>
      <c r="C37" s="245"/>
      <c r="D37" s="246"/>
    </row>
    <row r="43" spans="2:6" s="262" customFormat="1" x14ac:dyDescent="0.15">
      <c r="B43" s="245"/>
      <c r="C43" s="245"/>
      <c r="D43" s="246"/>
    </row>
    <row r="45" spans="2:6" s="262" customFormat="1" x14ac:dyDescent="0.15">
      <c r="B45" s="245"/>
      <c r="C45" s="245"/>
      <c r="D45" s="246"/>
    </row>
    <row r="46" spans="2:6" x14ac:dyDescent="0.15">
      <c r="F46" s="258"/>
    </row>
    <row r="47" spans="2:6" x14ac:dyDescent="0.15">
      <c r="F47" s="258"/>
    </row>
    <row r="48" spans="2:6" x14ac:dyDescent="0.15">
      <c r="F48" s="258"/>
    </row>
    <row r="49" spans="2:6" s="262" customFormat="1" x14ac:dyDescent="0.15">
      <c r="B49" s="245"/>
      <c r="C49" s="245"/>
      <c r="D49" s="246"/>
      <c r="F49" s="263"/>
    </row>
    <row r="50" spans="2:6" x14ac:dyDescent="0.15">
      <c r="F50" s="258"/>
    </row>
    <row r="51" spans="2:6" s="262" customFormat="1" x14ac:dyDescent="0.15">
      <c r="B51" s="245"/>
      <c r="C51" s="245"/>
      <c r="D51" s="246"/>
      <c r="F51" s="263"/>
    </row>
    <row r="52" spans="2:6" x14ac:dyDescent="0.15">
      <c r="F52" s="258"/>
    </row>
    <row r="53" spans="2:6" s="248" customFormat="1" ht="20" customHeight="1" x14ac:dyDescent="0.15">
      <c r="B53" s="245"/>
      <c r="C53" s="245"/>
      <c r="D53" s="246"/>
    </row>
    <row r="54" spans="2:6" ht="20" customHeight="1" x14ac:dyDescent="0.15"/>
    <row r="55" spans="2:6" s="248" customFormat="1" ht="20" customHeight="1" x14ac:dyDescent="0.15">
      <c r="B55" s="245"/>
      <c r="C55" s="245"/>
      <c r="D55" s="246"/>
    </row>
  </sheetData>
  <pageMargins left="0.70866141732283472" right="0.70866141732283472" top="0.78740157480314965" bottom="0.78740157480314965" header="0.31496062992125984" footer="0.31496062992125984"/>
  <pageSetup paperSize="9" scale="93" fitToHeight="0" orientation="portrait" horizontalDpi="4294967294" verticalDpi="0" r:id="rId1"/>
  <headerFooter>
    <oddFooter>&amp;L&amp;"Segoe UI,Običajno"Rekapitulacija GOI dela&amp;R&amp;"Segoe UI,Običajno"&amp;P od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2" tint="-0.499984740745262"/>
  </sheetPr>
  <dimension ref="A1:L259"/>
  <sheetViews>
    <sheetView zoomScale="140" zoomScaleNormal="140" zoomScalePageLayoutView="140" workbookViewId="0">
      <selection activeCell="I7" sqref="I7"/>
    </sheetView>
  </sheetViews>
  <sheetFormatPr baseColWidth="10" defaultColWidth="8.83203125" defaultRowHeight="13" x14ac:dyDescent="0.15"/>
  <cols>
    <col min="1" max="8" width="8.83203125" style="312"/>
    <col min="9" max="9" width="8.83203125" style="313"/>
    <col min="10" max="16384" width="8.83203125" style="312"/>
  </cols>
  <sheetData>
    <row r="1" spans="1:12" ht="23" x14ac:dyDescent="0.15">
      <c r="A1" s="311" t="s">
        <v>419</v>
      </c>
    </row>
    <row r="2" spans="1:12" ht="75" customHeight="1" x14ac:dyDescent="0.15">
      <c r="A2" s="311" t="s">
        <v>418</v>
      </c>
      <c r="C2" s="348" t="s">
        <v>417</v>
      </c>
      <c r="D2" s="348"/>
      <c r="E2" s="348"/>
      <c r="F2" s="348"/>
      <c r="G2" s="348"/>
      <c r="H2" s="348"/>
      <c r="I2" s="348"/>
    </row>
    <row r="3" spans="1:12" ht="17" x14ac:dyDescent="0.15">
      <c r="D3" s="314"/>
      <c r="J3" s="315"/>
    </row>
    <row r="4" spans="1:12" ht="17" x14ac:dyDescent="0.15">
      <c r="D4" s="314"/>
      <c r="J4" s="315"/>
    </row>
    <row r="5" spans="1:12" ht="17" x14ac:dyDescent="0.15">
      <c r="D5" s="314"/>
      <c r="J5" s="315"/>
    </row>
    <row r="6" spans="1:12" ht="16" x14ac:dyDescent="0.15">
      <c r="D6" s="316"/>
    </row>
    <row r="7" spans="1:12" ht="17" x14ac:dyDescent="0.15">
      <c r="D7" s="317" t="s">
        <v>436</v>
      </c>
      <c r="E7" s="318"/>
      <c r="F7" s="318"/>
      <c r="G7" s="318"/>
      <c r="H7" s="318"/>
      <c r="I7" s="319">
        <f>I16+I18+I24+I31+I33+I35</f>
        <v>0</v>
      </c>
      <c r="J7" s="320" t="s">
        <v>258</v>
      </c>
    </row>
    <row r="8" spans="1:12" ht="17" x14ac:dyDescent="0.15">
      <c r="D8" s="316"/>
      <c r="J8" s="321"/>
    </row>
    <row r="9" spans="1:12" ht="17" x14ac:dyDescent="0.15">
      <c r="D9" s="316"/>
      <c r="J9" s="321"/>
    </row>
    <row r="10" spans="1:12" ht="16" x14ac:dyDescent="0.15">
      <c r="B10" s="314"/>
      <c r="H10" s="314"/>
    </row>
    <row r="11" spans="1:12" ht="16" x14ac:dyDescent="0.15">
      <c r="H11" s="314"/>
    </row>
    <row r="12" spans="1:12" x14ac:dyDescent="0.15">
      <c r="I12" s="322"/>
      <c r="J12" s="323"/>
      <c r="K12" s="324"/>
      <c r="L12" s="325"/>
    </row>
    <row r="13" spans="1:12" ht="20" x14ac:dyDescent="0.15">
      <c r="A13" s="326" t="s">
        <v>416</v>
      </c>
    </row>
    <row r="14" spans="1:12" x14ac:dyDescent="0.15">
      <c r="E14" s="327"/>
      <c r="G14" s="327"/>
      <c r="I14" s="328"/>
    </row>
    <row r="15" spans="1:12" x14ac:dyDescent="0.15">
      <c r="E15" s="327"/>
      <c r="G15" s="327"/>
      <c r="I15" s="328"/>
    </row>
    <row r="16" spans="1:12" ht="17" x14ac:dyDescent="0.15">
      <c r="A16" s="329">
        <v>1</v>
      </c>
      <c r="B16" s="330" t="s">
        <v>415</v>
      </c>
      <c r="I16" s="313">
        <f>I56</f>
        <v>0</v>
      </c>
      <c r="J16" s="321" t="s">
        <v>258</v>
      </c>
    </row>
    <row r="17" spans="1:10" x14ac:dyDescent="0.15">
      <c r="A17" s="329"/>
      <c r="B17" s="330"/>
    </row>
    <row r="18" spans="1:10" ht="17" x14ac:dyDescent="0.15">
      <c r="A18" s="329">
        <v>2</v>
      </c>
      <c r="B18" s="330" t="s">
        <v>407</v>
      </c>
      <c r="I18" s="313">
        <f>I20+I21+I22</f>
        <v>0</v>
      </c>
      <c r="J18" s="321" t="s">
        <v>258</v>
      </c>
    </row>
    <row r="19" spans="1:10" x14ac:dyDescent="0.15">
      <c r="A19" s="329"/>
    </row>
    <row r="20" spans="1:10" ht="17" x14ac:dyDescent="0.15">
      <c r="A20" s="331">
        <v>21</v>
      </c>
      <c r="B20" s="332" t="s">
        <v>351</v>
      </c>
      <c r="I20" s="313">
        <f>I84</f>
        <v>0</v>
      </c>
      <c r="J20" s="315" t="s">
        <v>258</v>
      </c>
    </row>
    <row r="21" spans="1:10" ht="17" x14ac:dyDescent="0.15">
      <c r="A21" s="331">
        <v>22</v>
      </c>
      <c r="B21" s="332" t="s">
        <v>345</v>
      </c>
      <c r="I21" s="313">
        <f>I108</f>
        <v>0</v>
      </c>
      <c r="J21" s="315" t="s">
        <v>258</v>
      </c>
    </row>
    <row r="22" spans="1:10" ht="17" x14ac:dyDescent="0.15">
      <c r="A22" s="331">
        <v>23</v>
      </c>
      <c r="B22" s="332" t="s">
        <v>371</v>
      </c>
      <c r="I22" s="313">
        <f>I135</f>
        <v>0</v>
      </c>
      <c r="J22" s="315" t="s">
        <v>258</v>
      </c>
    </row>
    <row r="23" spans="1:10" x14ac:dyDescent="0.15">
      <c r="A23" s="331"/>
      <c r="C23" s="332"/>
    </row>
    <row r="24" spans="1:10" ht="17" x14ac:dyDescent="0.15">
      <c r="A24" s="329">
        <v>3</v>
      </c>
      <c r="B24" s="330" t="s">
        <v>352</v>
      </c>
      <c r="I24" s="313">
        <f>I26+I27+I28+I29</f>
        <v>0</v>
      </c>
      <c r="J24" s="321" t="s">
        <v>258</v>
      </c>
    </row>
    <row r="25" spans="1:10" x14ac:dyDescent="0.15">
      <c r="A25" s="329"/>
      <c r="B25" s="330"/>
    </row>
    <row r="26" spans="1:10" ht="17" x14ac:dyDescent="0.15">
      <c r="A26" s="331">
        <v>31</v>
      </c>
      <c r="B26" s="332" t="s">
        <v>351</v>
      </c>
      <c r="I26" s="313">
        <f>I146</f>
        <v>0</v>
      </c>
      <c r="J26" s="315" t="s">
        <v>258</v>
      </c>
    </row>
    <row r="27" spans="1:10" ht="17" x14ac:dyDescent="0.15">
      <c r="A27" s="331">
        <v>32</v>
      </c>
      <c r="B27" s="332" t="s">
        <v>345</v>
      </c>
      <c r="I27" s="313">
        <f>I160</f>
        <v>0</v>
      </c>
      <c r="J27" s="315" t="s">
        <v>258</v>
      </c>
    </row>
    <row r="28" spans="1:10" ht="17" x14ac:dyDescent="0.15">
      <c r="A28" s="331">
        <v>33</v>
      </c>
      <c r="B28" s="332" t="s">
        <v>338</v>
      </c>
      <c r="I28" s="313">
        <f>I186</f>
        <v>0</v>
      </c>
      <c r="J28" s="315" t="s">
        <v>258</v>
      </c>
    </row>
    <row r="29" spans="1:10" ht="17" x14ac:dyDescent="0.15">
      <c r="A29" s="331">
        <v>34</v>
      </c>
      <c r="B29" s="332" t="s">
        <v>318</v>
      </c>
      <c r="I29" s="313">
        <f>I196</f>
        <v>0</v>
      </c>
      <c r="J29" s="315" t="s">
        <v>258</v>
      </c>
    </row>
    <row r="30" spans="1:10" x14ac:dyDescent="0.15">
      <c r="A30" s="331"/>
      <c r="C30" s="332"/>
    </row>
    <row r="31" spans="1:10" ht="17" x14ac:dyDescent="0.15">
      <c r="A31" s="329">
        <v>4</v>
      </c>
      <c r="B31" s="330" t="s">
        <v>313</v>
      </c>
      <c r="I31" s="313">
        <f>I228</f>
        <v>0</v>
      </c>
      <c r="J31" s="321" t="s">
        <v>258</v>
      </c>
    </row>
    <row r="32" spans="1:10" x14ac:dyDescent="0.15">
      <c r="A32" s="329"/>
      <c r="B32" s="330"/>
    </row>
    <row r="33" spans="1:12" ht="17" x14ac:dyDescent="0.15">
      <c r="A33" s="329">
        <v>5</v>
      </c>
      <c r="B33" s="330" t="s">
        <v>289</v>
      </c>
      <c r="I33" s="313">
        <f>I240</f>
        <v>0</v>
      </c>
      <c r="J33" s="321" t="s">
        <v>258</v>
      </c>
    </row>
    <row r="34" spans="1:12" x14ac:dyDescent="0.15">
      <c r="I34" s="322"/>
      <c r="J34" s="323"/>
      <c r="K34" s="333"/>
      <c r="L34" s="325"/>
    </row>
    <row r="35" spans="1:12" ht="17" x14ac:dyDescent="0.15">
      <c r="A35" s="329">
        <v>6</v>
      </c>
      <c r="B35" s="330" t="s">
        <v>281</v>
      </c>
      <c r="I35" s="313">
        <f>I256</f>
        <v>0</v>
      </c>
      <c r="J35" s="321" t="s">
        <v>258</v>
      </c>
    </row>
    <row r="36" spans="1:12" ht="15" x14ac:dyDescent="0.15">
      <c r="A36" s="330"/>
      <c r="E36" s="332"/>
      <c r="K36" s="334"/>
    </row>
    <row r="37" spans="1:12" ht="15" x14ac:dyDescent="0.15">
      <c r="E37" s="332"/>
      <c r="K37" s="334"/>
    </row>
    <row r="38" spans="1:12" ht="15" x14ac:dyDescent="0.15">
      <c r="E38" s="332"/>
      <c r="K38" s="334"/>
    </row>
    <row r="39" spans="1:12" x14ac:dyDescent="0.15">
      <c r="E39" s="330"/>
    </row>
    <row r="40" spans="1:12" ht="15" x14ac:dyDescent="0.15">
      <c r="E40" s="330"/>
      <c r="K40" s="335"/>
    </row>
    <row r="41" spans="1:12" ht="15" x14ac:dyDescent="0.15">
      <c r="E41" s="330"/>
      <c r="K41" s="335"/>
    </row>
    <row r="42" spans="1:12" ht="15" x14ac:dyDescent="0.15">
      <c r="E42" s="330"/>
      <c r="K42" s="335"/>
    </row>
    <row r="43" spans="1:12" x14ac:dyDescent="0.15">
      <c r="I43" s="322"/>
      <c r="J43" s="323"/>
      <c r="K43" s="333"/>
      <c r="L43" s="325"/>
    </row>
    <row r="44" spans="1:12" ht="15" x14ac:dyDescent="0.15">
      <c r="A44" s="324" t="s">
        <v>282</v>
      </c>
      <c r="B44" s="336">
        <v>1</v>
      </c>
      <c r="D44" s="337" t="s">
        <v>415</v>
      </c>
    </row>
    <row r="45" spans="1:12" x14ac:dyDescent="0.15">
      <c r="B45" s="338" t="s">
        <v>280</v>
      </c>
      <c r="C45" s="338" t="s">
        <v>279</v>
      </c>
      <c r="E45" s="338" t="s">
        <v>100</v>
      </c>
      <c r="G45" s="327" t="s">
        <v>278</v>
      </c>
      <c r="I45" s="328" t="s">
        <v>277</v>
      </c>
    </row>
    <row r="46" spans="1:12" x14ac:dyDescent="0.15">
      <c r="G46" s="327" t="s">
        <v>276</v>
      </c>
      <c r="I46" s="328" t="s">
        <v>276</v>
      </c>
    </row>
    <row r="47" spans="1:12" ht="14" x14ac:dyDescent="0.15">
      <c r="A47" s="339">
        <v>1</v>
      </c>
      <c r="B47" s="340" t="s">
        <v>414</v>
      </c>
      <c r="E47" s="341">
        <v>1</v>
      </c>
      <c r="F47" s="340" t="s">
        <v>262</v>
      </c>
      <c r="G47" s="290"/>
      <c r="I47" s="313">
        <f>E47*G47</f>
        <v>0</v>
      </c>
    </row>
    <row r="48" spans="1:12" ht="38.25" customHeight="1" x14ac:dyDescent="0.15">
      <c r="A48" s="347" t="s">
        <v>413</v>
      </c>
      <c r="B48" s="347"/>
      <c r="C48" s="347"/>
      <c r="D48" s="347"/>
      <c r="E48" s="347"/>
      <c r="F48" s="347"/>
      <c r="G48" s="347"/>
      <c r="H48" s="347"/>
      <c r="I48" s="347"/>
      <c r="J48" s="347"/>
    </row>
    <row r="49" spans="1:10" ht="14" x14ac:dyDescent="0.15">
      <c r="A49" s="339">
        <v>2</v>
      </c>
      <c r="B49" s="340" t="s">
        <v>412</v>
      </c>
      <c r="E49" s="342">
        <v>10</v>
      </c>
      <c r="F49" s="340" t="s">
        <v>274</v>
      </c>
      <c r="G49" s="290"/>
      <c r="I49" s="313">
        <f>E49*G49</f>
        <v>0</v>
      </c>
    </row>
    <row r="50" spans="1:10" ht="37.5" customHeight="1" x14ac:dyDescent="0.15">
      <c r="A50" s="347" t="s">
        <v>437</v>
      </c>
      <c r="B50" s="347"/>
      <c r="C50" s="347"/>
      <c r="D50" s="347"/>
      <c r="E50" s="347"/>
      <c r="F50" s="347"/>
      <c r="G50" s="347"/>
      <c r="H50" s="347"/>
      <c r="I50" s="347"/>
      <c r="J50" s="347"/>
    </row>
    <row r="51" spans="1:10" ht="14" x14ac:dyDescent="0.15">
      <c r="A51" s="339">
        <v>3</v>
      </c>
      <c r="B51" s="340" t="s">
        <v>411</v>
      </c>
      <c r="E51" s="341">
        <v>1</v>
      </c>
      <c r="F51" s="340" t="s">
        <v>262</v>
      </c>
      <c r="G51" s="290"/>
      <c r="I51" s="313">
        <f>E51*G51</f>
        <v>0</v>
      </c>
    </row>
    <row r="52" spans="1:10" x14ac:dyDescent="0.15">
      <c r="A52" s="324" t="s">
        <v>410</v>
      </c>
    </row>
    <row r="53" spans="1:10" x14ac:dyDescent="0.15">
      <c r="A53" s="324"/>
    </row>
    <row r="54" spans="1:10" ht="14" x14ac:dyDescent="0.15">
      <c r="A54" s="339">
        <v>4</v>
      </c>
      <c r="B54" s="340" t="s">
        <v>409</v>
      </c>
      <c r="E54" s="341">
        <v>1</v>
      </c>
      <c r="F54" s="340" t="s">
        <v>262</v>
      </c>
      <c r="G54" s="290"/>
      <c r="I54" s="313">
        <f t="shared" ref="I54" si="0">E54*G54</f>
        <v>0</v>
      </c>
    </row>
    <row r="55" spans="1:10" x14ac:dyDescent="0.15">
      <c r="A55" s="324" t="s">
        <v>408</v>
      </c>
    </row>
    <row r="56" spans="1:10" ht="14" x14ac:dyDescent="0.15">
      <c r="F56" s="343" t="s">
        <v>260</v>
      </c>
      <c r="H56" s="344" t="s">
        <v>259</v>
      </c>
      <c r="I56" s="313">
        <f>SUM(I47+I51+I54)</f>
        <v>0</v>
      </c>
      <c r="J56" s="344" t="s">
        <v>258</v>
      </c>
    </row>
    <row r="57" spans="1:10" ht="14" x14ac:dyDescent="0.15">
      <c r="H57" s="344"/>
      <c r="J57" s="344"/>
    </row>
    <row r="58" spans="1:10" ht="14" x14ac:dyDescent="0.15">
      <c r="H58" s="344"/>
      <c r="J58" s="344"/>
    </row>
    <row r="59" spans="1:10" ht="15" x14ac:dyDescent="0.15">
      <c r="A59" s="324" t="s">
        <v>282</v>
      </c>
      <c r="B59" s="336">
        <v>2</v>
      </c>
      <c r="D59" s="337" t="s">
        <v>407</v>
      </c>
    </row>
    <row r="60" spans="1:10" ht="15" x14ac:dyDescent="0.15">
      <c r="A60" s="324" t="s">
        <v>319</v>
      </c>
      <c r="B60" s="345">
        <v>21</v>
      </c>
      <c r="D60" s="337" t="s">
        <v>351</v>
      </c>
    </row>
    <row r="61" spans="1:10" x14ac:dyDescent="0.15">
      <c r="B61" s="338" t="s">
        <v>280</v>
      </c>
      <c r="C61" s="338" t="s">
        <v>279</v>
      </c>
      <c r="E61" s="338" t="s">
        <v>100</v>
      </c>
      <c r="G61" s="327" t="s">
        <v>278</v>
      </c>
      <c r="I61" s="328" t="s">
        <v>277</v>
      </c>
    </row>
    <row r="62" spans="1:10" x14ac:dyDescent="0.15">
      <c r="G62" s="327" t="s">
        <v>276</v>
      </c>
      <c r="I62" s="328" t="s">
        <v>276</v>
      </c>
    </row>
    <row r="63" spans="1:10" ht="14" x14ac:dyDescent="0.15">
      <c r="A63" s="339">
        <v>1</v>
      </c>
      <c r="B63" s="340" t="s">
        <v>406</v>
      </c>
      <c r="E63" s="341">
        <v>0.38</v>
      </c>
      <c r="F63" s="340" t="s">
        <v>349</v>
      </c>
      <c r="G63" s="290"/>
      <c r="I63" s="313">
        <f>E63*G63</f>
        <v>0</v>
      </c>
    </row>
    <row r="64" spans="1:10" x14ac:dyDescent="0.15">
      <c r="A64" s="324" t="s">
        <v>405</v>
      </c>
    </row>
    <row r="65" spans="1:9" ht="14" x14ac:dyDescent="0.15">
      <c r="A65" s="339">
        <v>2</v>
      </c>
      <c r="B65" s="340" t="s">
        <v>404</v>
      </c>
      <c r="E65" s="341">
        <v>6</v>
      </c>
      <c r="F65" s="340" t="s">
        <v>262</v>
      </c>
      <c r="G65" s="290"/>
      <c r="I65" s="313">
        <f t="shared" ref="I65:I81" si="1">E65*G65</f>
        <v>0</v>
      </c>
    </row>
    <row r="66" spans="1:9" x14ac:dyDescent="0.15">
      <c r="A66" s="324" t="s">
        <v>403</v>
      </c>
    </row>
    <row r="67" spans="1:9" ht="14" x14ac:dyDescent="0.15">
      <c r="A67" s="339">
        <v>3</v>
      </c>
      <c r="B67" s="340" t="s">
        <v>402</v>
      </c>
      <c r="E67" s="346">
        <v>600</v>
      </c>
      <c r="F67" s="340" t="s">
        <v>269</v>
      </c>
      <c r="G67" s="290"/>
      <c r="I67" s="313">
        <f t="shared" si="1"/>
        <v>0</v>
      </c>
    </row>
    <row r="68" spans="1:9" x14ac:dyDescent="0.15">
      <c r="A68" s="324" t="s">
        <v>401</v>
      </c>
    </row>
    <row r="69" spans="1:9" ht="14" x14ac:dyDescent="0.15">
      <c r="A69" s="339">
        <v>4</v>
      </c>
      <c r="B69" s="340" t="s">
        <v>400</v>
      </c>
      <c r="E69" s="342">
        <v>40</v>
      </c>
      <c r="F69" s="340" t="s">
        <v>265</v>
      </c>
      <c r="G69" s="290"/>
      <c r="I69" s="313">
        <f t="shared" si="1"/>
        <v>0</v>
      </c>
    </row>
    <row r="70" spans="1:9" x14ac:dyDescent="0.15">
      <c r="A70" s="324" t="s">
        <v>399</v>
      </c>
    </row>
    <row r="71" spans="1:9" ht="14" x14ac:dyDescent="0.15">
      <c r="A71" s="339">
        <v>5</v>
      </c>
      <c r="B71" s="340" t="s">
        <v>398</v>
      </c>
      <c r="E71" s="342">
        <v>75</v>
      </c>
      <c r="F71" s="340" t="s">
        <v>265</v>
      </c>
      <c r="G71" s="290"/>
      <c r="I71" s="313">
        <f t="shared" si="1"/>
        <v>0</v>
      </c>
    </row>
    <row r="72" spans="1:9" x14ac:dyDescent="0.15">
      <c r="A72" s="324" t="s">
        <v>397</v>
      </c>
    </row>
    <row r="73" spans="1:9" ht="14" x14ac:dyDescent="0.15">
      <c r="A73" s="339">
        <v>6</v>
      </c>
      <c r="B73" s="340" t="s">
        <v>396</v>
      </c>
      <c r="E73" s="341">
        <v>4</v>
      </c>
      <c r="F73" s="340" t="s">
        <v>262</v>
      </c>
      <c r="G73" s="290"/>
      <c r="I73" s="313">
        <f t="shared" si="1"/>
        <v>0</v>
      </c>
    </row>
    <row r="74" spans="1:9" x14ac:dyDescent="0.15">
      <c r="A74" s="324" t="s">
        <v>395</v>
      </c>
    </row>
    <row r="75" spans="1:9" ht="14" x14ac:dyDescent="0.15">
      <c r="A75" s="339">
        <v>7</v>
      </c>
      <c r="B75" s="340" t="s">
        <v>394</v>
      </c>
      <c r="E75" s="341">
        <v>7</v>
      </c>
      <c r="F75" s="340" t="s">
        <v>270</v>
      </c>
      <c r="G75" s="290"/>
      <c r="I75" s="313">
        <f t="shared" si="1"/>
        <v>0</v>
      </c>
    </row>
    <row r="76" spans="1:9" x14ac:dyDescent="0.15">
      <c r="A76" s="324" t="s">
        <v>393</v>
      </c>
    </row>
    <row r="77" spans="1:9" ht="14" x14ac:dyDescent="0.15">
      <c r="A77" s="339">
        <v>8</v>
      </c>
      <c r="B77" s="340" t="s">
        <v>392</v>
      </c>
      <c r="E77" s="341">
        <v>1</v>
      </c>
      <c r="F77" s="340" t="s">
        <v>262</v>
      </c>
      <c r="G77" s="290"/>
      <c r="I77" s="313">
        <f t="shared" si="1"/>
        <v>0</v>
      </c>
    </row>
    <row r="78" spans="1:9" x14ac:dyDescent="0.15">
      <c r="A78" s="324" t="s">
        <v>391</v>
      </c>
    </row>
    <row r="79" spans="1:9" ht="14" x14ac:dyDescent="0.15">
      <c r="A79" s="339">
        <v>9</v>
      </c>
      <c r="B79" s="340" t="s">
        <v>390</v>
      </c>
      <c r="E79" s="346">
        <v>150</v>
      </c>
      <c r="F79" s="340" t="s">
        <v>375</v>
      </c>
      <c r="G79" s="290"/>
      <c r="I79" s="313">
        <f t="shared" si="1"/>
        <v>0</v>
      </c>
    </row>
    <row r="80" spans="1:9" x14ac:dyDescent="0.15">
      <c r="A80" s="324" t="s">
        <v>389</v>
      </c>
    </row>
    <row r="81" spans="1:12" ht="14" x14ac:dyDescent="0.15">
      <c r="A81" s="339">
        <v>10</v>
      </c>
      <c r="B81" s="340" t="s">
        <v>263</v>
      </c>
      <c r="E81" s="341">
        <v>1</v>
      </c>
      <c r="F81" s="340" t="s">
        <v>262</v>
      </c>
      <c r="G81" s="290"/>
      <c r="I81" s="313">
        <f t="shared" si="1"/>
        <v>0</v>
      </c>
    </row>
    <row r="82" spans="1:12" x14ac:dyDescent="0.15">
      <c r="A82" s="324" t="s">
        <v>261</v>
      </c>
    </row>
    <row r="83" spans="1:12" x14ac:dyDescent="0.15">
      <c r="I83" s="322"/>
      <c r="J83" s="323"/>
      <c r="K83" s="333"/>
      <c r="L83" s="325"/>
    </row>
    <row r="84" spans="1:12" ht="14" x14ac:dyDescent="0.15">
      <c r="F84" s="343" t="s">
        <v>260</v>
      </c>
      <c r="H84" s="344" t="s">
        <v>259</v>
      </c>
      <c r="I84" s="313">
        <f>SUM(I63:I81)</f>
        <v>0</v>
      </c>
      <c r="J84" s="344" t="s">
        <v>258</v>
      </c>
    </row>
    <row r="85" spans="1:12" ht="14" x14ac:dyDescent="0.15">
      <c r="H85" s="344"/>
      <c r="J85" s="344"/>
    </row>
    <row r="86" spans="1:12" ht="14" x14ac:dyDescent="0.15">
      <c r="H86" s="344"/>
      <c r="J86" s="344"/>
    </row>
    <row r="87" spans="1:12" ht="15" x14ac:dyDescent="0.15">
      <c r="A87" s="324" t="s">
        <v>319</v>
      </c>
      <c r="B87" s="345">
        <v>22</v>
      </c>
      <c r="D87" s="337" t="s">
        <v>345</v>
      </c>
    </row>
    <row r="88" spans="1:12" x14ac:dyDescent="0.15">
      <c r="B88" s="338" t="s">
        <v>280</v>
      </c>
      <c r="C88" s="338" t="s">
        <v>279</v>
      </c>
      <c r="E88" s="338" t="s">
        <v>100</v>
      </c>
      <c r="G88" s="327" t="s">
        <v>278</v>
      </c>
      <c r="I88" s="328" t="s">
        <v>277</v>
      </c>
    </row>
    <row r="89" spans="1:12" x14ac:dyDescent="0.15">
      <c r="G89" s="327" t="s">
        <v>276</v>
      </c>
      <c r="I89" s="328" t="s">
        <v>276</v>
      </c>
    </row>
    <row r="90" spans="1:12" ht="14" x14ac:dyDescent="0.15">
      <c r="A90" s="339">
        <v>1</v>
      </c>
      <c r="B90" s="340" t="s">
        <v>388</v>
      </c>
      <c r="E90" s="341">
        <v>6</v>
      </c>
      <c r="F90" s="340" t="s">
        <v>270</v>
      </c>
      <c r="G90" s="290"/>
      <c r="I90" s="313">
        <f>E90*G90</f>
        <v>0</v>
      </c>
    </row>
    <row r="91" spans="1:12" x14ac:dyDescent="0.15">
      <c r="A91" s="324" t="s">
        <v>387</v>
      </c>
      <c r="G91" s="290"/>
    </row>
    <row r="92" spans="1:12" ht="14" x14ac:dyDescent="0.15">
      <c r="A92" s="339">
        <v>2</v>
      </c>
      <c r="B92" s="340" t="s">
        <v>386</v>
      </c>
      <c r="E92" s="346">
        <v>370</v>
      </c>
      <c r="F92" s="340" t="s">
        <v>270</v>
      </c>
      <c r="G92" s="290"/>
      <c r="I92" s="313">
        <f t="shared" ref="I92:I104" si="2">E92*G92</f>
        <v>0</v>
      </c>
    </row>
    <row r="93" spans="1:12" x14ac:dyDescent="0.15">
      <c r="A93" s="324" t="s">
        <v>385</v>
      </c>
      <c r="G93" s="290"/>
    </row>
    <row r="94" spans="1:12" ht="14" x14ac:dyDescent="0.15">
      <c r="A94" s="339">
        <v>3</v>
      </c>
      <c r="B94" s="340" t="s">
        <v>384</v>
      </c>
      <c r="E94" s="346">
        <v>835.5</v>
      </c>
      <c r="F94" s="340" t="s">
        <v>269</v>
      </c>
      <c r="G94" s="290"/>
      <c r="I94" s="313">
        <f t="shared" si="2"/>
        <v>0</v>
      </c>
    </row>
    <row r="95" spans="1:12" x14ac:dyDescent="0.15">
      <c r="A95" s="324" t="s">
        <v>383</v>
      </c>
      <c r="G95" s="290"/>
    </row>
    <row r="96" spans="1:12" ht="14" x14ac:dyDescent="0.15">
      <c r="A96" s="339">
        <v>4</v>
      </c>
      <c r="B96" s="340" t="s">
        <v>382</v>
      </c>
      <c r="E96" s="346">
        <v>201.5</v>
      </c>
      <c r="F96" s="340" t="s">
        <v>269</v>
      </c>
      <c r="G96" s="290"/>
      <c r="I96" s="313">
        <f t="shared" si="2"/>
        <v>0</v>
      </c>
    </row>
    <row r="97" spans="1:10" x14ac:dyDescent="0.15">
      <c r="A97" s="324" t="s">
        <v>381</v>
      </c>
      <c r="G97" s="290"/>
    </row>
    <row r="98" spans="1:10" ht="14" x14ac:dyDescent="0.15">
      <c r="A98" s="339">
        <v>5</v>
      </c>
      <c r="B98" s="340" t="s">
        <v>380</v>
      </c>
      <c r="E98" s="346">
        <v>201.5</v>
      </c>
      <c r="F98" s="340" t="s">
        <v>269</v>
      </c>
      <c r="G98" s="290"/>
      <c r="I98" s="313">
        <f t="shared" si="2"/>
        <v>0</v>
      </c>
    </row>
    <row r="99" spans="1:10" x14ac:dyDescent="0.15">
      <c r="A99" s="324" t="s">
        <v>379</v>
      </c>
      <c r="G99" s="290"/>
    </row>
    <row r="100" spans="1:10" ht="14" x14ac:dyDescent="0.15">
      <c r="A100" s="339">
        <v>6</v>
      </c>
      <c r="B100" s="340" t="s">
        <v>378</v>
      </c>
      <c r="E100" s="341">
        <v>2</v>
      </c>
      <c r="F100" s="340" t="s">
        <v>270</v>
      </c>
      <c r="G100" s="290"/>
      <c r="I100" s="313">
        <f t="shared" si="2"/>
        <v>0</v>
      </c>
    </row>
    <row r="101" spans="1:10" x14ac:dyDescent="0.15">
      <c r="A101" s="324" t="s">
        <v>377</v>
      </c>
      <c r="G101" s="290"/>
    </row>
    <row r="102" spans="1:10" ht="14" x14ac:dyDescent="0.15">
      <c r="A102" s="339">
        <v>7</v>
      </c>
      <c r="B102" s="340" t="s">
        <v>376</v>
      </c>
      <c r="E102" s="346">
        <v>730</v>
      </c>
      <c r="F102" s="340" t="s">
        <v>375</v>
      </c>
      <c r="G102" s="290"/>
      <c r="I102" s="313">
        <f t="shared" si="2"/>
        <v>0</v>
      </c>
    </row>
    <row r="103" spans="1:10" x14ac:dyDescent="0.15">
      <c r="A103" s="324" t="s">
        <v>374</v>
      </c>
      <c r="G103" s="290"/>
    </row>
    <row r="104" spans="1:10" ht="14" x14ac:dyDescent="0.15">
      <c r="A104" s="339">
        <v>8</v>
      </c>
      <c r="B104" s="340" t="s">
        <v>373</v>
      </c>
      <c r="E104" s="342">
        <v>30</v>
      </c>
      <c r="F104" s="340" t="s">
        <v>262</v>
      </c>
      <c r="G104" s="290"/>
      <c r="I104" s="313">
        <f t="shared" si="2"/>
        <v>0</v>
      </c>
    </row>
    <row r="105" spans="1:10" ht="24.75" customHeight="1" x14ac:dyDescent="0.15">
      <c r="A105" s="347" t="s">
        <v>372</v>
      </c>
      <c r="B105" s="347"/>
      <c r="C105" s="347"/>
      <c r="D105" s="347"/>
      <c r="E105" s="347"/>
      <c r="F105" s="347"/>
      <c r="G105" s="347"/>
      <c r="H105" s="347"/>
      <c r="I105" s="347"/>
      <c r="J105" s="347"/>
    </row>
    <row r="106" spans="1:10" ht="14" x14ac:dyDescent="0.15">
      <c r="A106" s="339">
        <v>9</v>
      </c>
      <c r="B106" s="340" t="s">
        <v>263</v>
      </c>
      <c r="E106" s="341">
        <v>1</v>
      </c>
      <c r="F106" s="340" t="s">
        <v>262</v>
      </c>
      <c r="G106" s="290"/>
      <c r="I106" s="313">
        <f>E106*G106</f>
        <v>0</v>
      </c>
    </row>
    <row r="107" spans="1:10" x14ac:dyDescent="0.15">
      <c r="A107" s="324" t="s">
        <v>261</v>
      </c>
    </row>
    <row r="108" spans="1:10" ht="14" x14ac:dyDescent="0.15">
      <c r="F108" s="343" t="s">
        <v>260</v>
      </c>
      <c r="H108" s="344" t="s">
        <v>259</v>
      </c>
      <c r="I108" s="313">
        <f>SUM(I90:I104)+I106</f>
        <v>0</v>
      </c>
      <c r="J108" s="344" t="s">
        <v>258</v>
      </c>
    </row>
    <row r="109" spans="1:10" ht="14" x14ac:dyDescent="0.15">
      <c r="H109" s="344"/>
      <c r="J109" s="344"/>
    </row>
    <row r="110" spans="1:10" ht="14" x14ac:dyDescent="0.15">
      <c r="H110" s="344"/>
      <c r="J110" s="344"/>
    </row>
    <row r="111" spans="1:10" ht="15" x14ac:dyDescent="0.15">
      <c r="A111" s="324" t="s">
        <v>319</v>
      </c>
      <c r="B111" s="345">
        <v>23</v>
      </c>
      <c r="D111" s="337" t="s">
        <v>371</v>
      </c>
    </row>
    <row r="112" spans="1:10" x14ac:dyDescent="0.15">
      <c r="B112" s="338" t="s">
        <v>280</v>
      </c>
      <c r="C112" s="338" t="s">
        <v>279</v>
      </c>
      <c r="E112" s="338" t="s">
        <v>100</v>
      </c>
      <c r="G112" s="327" t="s">
        <v>278</v>
      </c>
      <c r="I112" s="328" t="s">
        <v>277</v>
      </c>
    </row>
    <row r="113" spans="1:12" x14ac:dyDescent="0.15">
      <c r="G113" s="327" t="s">
        <v>276</v>
      </c>
      <c r="I113" s="328" t="s">
        <v>276</v>
      </c>
    </row>
    <row r="114" spans="1:12" ht="14" x14ac:dyDescent="0.15">
      <c r="A114" s="339">
        <v>1</v>
      </c>
      <c r="B114" s="340" t="s">
        <v>370</v>
      </c>
      <c r="E114" s="346">
        <v>165</v>
      </c>
      <c r="F114" s="340" t="s">
        <v>269</v>
      </c>
      <c r="G114" s="290"/>
      <c r="I114" s="313">
        <f>E114*G114</f>
        <v>0</v>
      </c>
    </row>
    <row r="115" spans="1:12" ht="25.5" customHeight="1" x14ac:dyDescent="0.15">
      <c r="A115" s="347" t="s">
        <v>369</v>
      </c>
      <c r="B115" s="347"/>
      <c r="C115" s="347"/>
      <c r="D115" s="347"/>
      <c r="E115" s="347"/>
      <c r="F115" s="347"/>
      <c r="G115" s="347"/>
      <c r="H115" s="347"/>
      <c r="I115" s="347"/>
      <c r="J115" s="347"/>
    </row>
    <row r="116" spans="1:12" x14ac:dyDescent="0.15">
      <c r="A116" s="324" t="s">
        <v>368</v>
      </c>
    </row>
    <row r="117" spans="1:12" ht="14" x14ac:dyDescent="0.15">
      <c r="A117" s="339">
        <v>2</v>
      </c>
      <c r="B117" s="340" t="s">
        <v>367</v>
      </c>
      <c r="E117" s="346">
        <v>700</v>
      </c>
      <c r="F117" s="340" t="s">
        <v>269</v>
      </c>
      <c r="G117" s="290"/>
      <c r="I117" s="313">
        <f>E117*G117</f>
        <v>0</v>
      </c>
    </row>
    <row r="118" spans="1:12" ht="25.5" customHeight="1" x14ac:dyDescent="0.15">
      <c r="A118" s="347" t="s">
        <v>366</v>
      </c>
      <c r="B118" s="347"/>
      <c r="C118" s="347"/>
      <c r="D118" s="347"/>
      <c r="E118" s="347"/>
      <c r="F118" s="347"/>
      <c r="G118" s="347"/>
      <c r="H118" s="347"/>
      <c r="I118" s="347"/>
      <c r="J118" s="347"/>
    </row>
    <row r="119" spans="1:12" ht="14" x14ac:dyDescent="0.15">
      <c r="A119" s="339">
        <v>3</v>
      </c>
      <c r="B119" s="340" t="s">
        <v>365</v>
      </c>
      <c r="E119" s="346">
        <v>700</v>
      </c>
      <c r="F119" s="340" t="s">
        <v>269</v>
      </c>
      <c r="G119" s="290"/>
      <c r="I119" s="313">
        <f>E119*G119</f>
        <v>0</v>
      </c>
    </row>
    <row r="120" spans="1:12" x14ac:dyDescent="0.15">
      <c r="A120" s="324" t="s">
        <v>364</v>
      </c>
    </row>
    <row r="121" spans="1:12" ht="14" x14ac:dyDescent="0.15">
      <c r="A121" s="339">
        <v>4</v>
      </c>
      <c r="B121" s="340" t="s">
        <v>363</v>
      </c>
      <c r="E121" s="346">
        <v>350</v>
      </c>
      <c r="F121" s="340" t="s">
        <v>270</v>
      </c>
      <c r="G121" s="290"/>
      <c r="I121" s="313">
        <f t="shared" ref="I121:I133" si="3">E121*G121</f>
        <v>0</v>
      </c>
    </row>
    <row r="122" spans="1:12" x14ac:dyDescent="0.15">
      <c r="A122" s="324" t="s">
        <v>362</v>
      </c>
    </row>
    <row r="123" spans="1:12" ht="14" x14ac:dyDescent="0.15">
      <c r="A123" s="339">
        <v>5</v>
      </c>
      <c r="B123" s="340" t="s">
        <v>361</v>
      </c>
      <c r="E123" s="346">
        <v>236</v>
      </c>
      <c r="F123" s="340" t="s">
        <v>265</v>
      </c>
      <c r="G123" s="290"/>
      <c r="I123" s="313">
        <f t="shared" si="3"/>
        <v>0</v>
      </c>
    </row>
    <row r="124" spans="1:12" x14ac:dyDescent="0.15">
      <c r="A124" s="324" t="s">
        <v>360</v>
      </c>
    </row>
    <row r="125" spans="1:12" x14ac:dyDescent="0.15">
      <c r="J125" s="323"/>
      <c r="K125" s="333"/>
      <c r="L125" s="325"/>
    </row>
    <row r="126" spans="1:12" ht="14" x14ac:dyDescent="0.15">
      <c r="A126" s="339">
        <v>6</v>
      </c>
      <c r="B126" s="340" t="s">
        <v>359</v>
      </c>
      <c r="E126" s="342">
        <v>56</v>
      </c>
      <c r="F126" s="340" t="s">
        <v>265</v>
      </c>
      <c r="G126" s="290"/>
      <c r="I126" s="313">
        <f t="shared" si="3"/>
        <v>0</v>
      </c>
    </row>
    <row r="127" spans="1:12" x14ac:dyDescent="0.15">
      <c r="A127" s="324" t="s">
        <v>358</v>
      </c>
    </row>
    <row r="128" spans="1:12" ht="14" x14ac:dyDescent="0.15">
      <c r="A128" s="339">
        <v>7</v>
      </c>
      <c r="B128" s="340" t="s">
        <v>357</v>
      </c>
      <c r="E128" s="342">
        <v>91</v>
      </c>
      <c r="F128" s="340" t="s">
        <v>265</v>
      </c>
      <c r="G128" s="290"/>
      <c r="I128" s="313">
        <f t="shared" si="3"/>
        <v>0</v>
      </c>
    </row>
    <row r="129" spans="1:10" x14ac:dyDescent="0.15">
      <c r="A129" s="324" t="s">
        <v>356</v>
      </c>
    </row>
    <row r="130" spans="1:10" ht="14" x14ac:dyDescent="0.15">
      <c r="A130" s="339">
        <v>8</v>
      </c>
      <c r="B130" s="340" t="s">
        <v>355</v>
      </c>
      <c r="E130" s="346">
        <v>100</v>
      </c>
      <c r="F130" s="340" t="s">
        <v>269</v>
      </c>
      <c r="G130" s="290"/>
      <c r="I130" s="313">
        <f t="shared" si="3"/>
        <v>0</v>
      </c>
    </row>
    <row r="131" spans="1:10" x14ac:dyDescent="0.15">
      <c r="A131" s="324" t="s">
        <v>354</v>
      </c>
    </row>
    <row r="132" spans="1:10" x14ac:dyDescent="0.15">
      <c r="A132" s="324" t="s">
        <v>353</v>
      </c>
    </row>
    <row r="133" spans="1:10" ht="14" x14ac:dyDescent="0.15">
      <c r="A133" s="339">
        <v>9</v>
      </c>
      <c r="B133" s="340" t="s">
        <v>263</v>
      </c>
      <c r="E133" s="341">
        <v>1</v>
      </c>
      <c r="F133" s="340" t="s">
        <v>262</v>
      </c>
      <c r="G133" s="290"/>
      <c r="I133" s="313">
        <f t="shared" si="3"/>
        <v>0</v>
      </c>
    </row>
    <row r="134" spans="1:10" x14ac:dyDescent="0.15">
      <c r="A134" s="324" t="s">
        <v>261</v>
      </c>
    </row>
    <row r="135" spans="1:10" ht="14" x14ac:dyDescent="0.15">
      <c r="F135" s="343" t="s">
        <v>260</v>
      </c>
      <c r="H135" s="344" t="s">
        <v>259</v>
      </c>
      <c r="I135" s="313">
        <f>I114+I117+I119+I121+I123+I126+I128+I130+I133</f>
        <v>0</v>
      </c>
      <c r="J135" s="344" t="s">
        <v>258</v>
      </c>
    </row>
    <row r="136" spans="1:10" ht="14" x14ac:dyDescent="0.15">
      <c r="H136" s="344"/>
      <c r="J136" s="344"/>
    </row>
    <row r="137" spans="1:10" ht="14" x14ac:dyDescent="0.15">
      <c r="H137" s="344"/>
      <c r="J137" s="344"/>
    </row>
    <row r="138" spans="1:10" ht="15" x14ac:dyDescent="0.15">
      <c r="A138" s="324" t="s">
        <v>282</v>
      </c>
      <c r="B138" s="336">
        <v>3</v>
      </c>
      <c r="D138" s="337" t="s">
        <v>352</v>
      </c>
    </row>
    <row r="139" spans="1:10" ht="15" x14ac:dyDescent="0.15">
      <c r="A139" s="324" t="s">
        <v>319</v>
      </c>
      <c r="B139" s="345">
        <v>31</v>
      </c>
      <c r="D139" s="337" t="s">
        <v>351</v>
      </c>
    </row>
    <row r="140" spans="1:10" x14ac:dyDescent="0.15">
      <c r="B140" s="338" t="s">
        <v>280</v>
      </c>
      <c r="C140" s="338" t="s">
        <v>279</v>
      </c>
      <c r="E140" s="338" t="s">
        <v>100</v>
      </c>
      <c r="G140" s="327" t="s">
        <v>278</v>
      </c>
      <c r="I140" s="328" t="s">
        <v>277</v>
      </c>
    </row>
    <row r="141" spans="1:10" x14ac:dyDescent="0.15">
      <c r="G141" s="327" t="s">
        <v>276</v>
      </c>
      <c r="I141" s="328" t="s">
        <v>276</v>
      </c>
    </row>
    <row r="142" spans="1:10" ht="14" x14ac:dyDescent="0.15">
      <c r="A142" s="339">
        <v>1</v>
      </c>
      <c r="B142" s="340" t="s">
        <v>350</v>
      </c>
      <c r="E142" s="341">
        <v>0.25</v>
      </c>
      <c r="F142" s="340" t="s">
        <v>349</v>
      </c>
      <c r="G142" s="290"/>
      <c r="I142" s="313">
        <f>E142*G142</f>
        <v>0</v>
      </c>
    </row>
    <row r="143" spans="1:10" x14ac:dyDescent="0.15">
      <c r="A143" s="324" t="s">
        <v>348</v>
      </c>
    </row>
    <row r="144" spans="1:10" ht="14" x14ac:dyDescent="0.15">
      <c r="A144" s="339">
        <v>2</v>
      </c>
      <c r="B144" s="340" t="s">
        <v>347</v>
      </c>
      <c r="E144" s="342">
        <v>12</v>
      </c>
      <c r="F144" s="340" t="s">
        <v>262</v>
      </c>
      <c r="G144" s="290"/>
      <c r="I144" s="313">
        <f t="shared" ref="I144" si="4">E144*G144</f>
        <v>0</v>
      </c>
    </row>
    <row r="145" spans="1:10" x14ac:dyDescent="0.15">
      <c r="A145" s="324" t="s">
        <v>346</v>
      </c>
    </row>
    <row r="146" spans="1:10" ht="14" x14ac:dyDescent="0.15">
      <c r="F146" s="343" t="s">
        <v>260</v>
      </c>
      <c r="H146" s="344" t="s">
        <v>259</v>
      </c>
      <c r="I146" s="313">
        <f>SUM(I142:I144)</f>
        <v>0</v>
      </c>
      <c r="J146" s="344" t="s">
        <v>258</v>
      </c>
    </row>
    <row r="147" spans="1:10" ht="14" x14ac:dyDescent="0.15">
      <c r="H147" s="344"/>
      <c r="J147" s="344"/>
    </row>
    <row r="148" spans="1:10" ht="14" x14ac:dyDescent="0.15">
      <c r="H148" s="344"/>
      <c r="J148" s="344"/>
    </row>
    <row r="149" spans="1:10" ht="15" x14ac:dyDescent="0.15">
      <c r="A149" s="324" t="s">
        <v>319</v>
      </c>
      <c r="B149" s="345">
        <v>32</v>
      </c>
      <c r="D149" s="337" t="s">
        <v>345</v>
      </c>
    </row>
    <row r="150" spans="1:10" x14ac:dyDescent="0.15">
      <c r="B150" s="338" t="s">
        <v>280</v>
      </c>
      <c r="C150" s="338" t="s">
        <v>279</v>
      </c>
      <c r="E150" s="338" t="s">
        <v>100</v>
      </c>
      <c r="G150" s="327" t="s">
        <v>278</v>
      </c>
      <c r="I150" s="328" t="s">
        <v>277</v>
      </c>
    </row>
    <row r="151" spans="1:10" x14ac:dyDescent="0.15">
      <c r="G151" s="327" t="s">
        <v>276</v>
      </c>
      <c r="I151" s="328" t="s">
        <v>276</v>
      </c>
    </row>
    <row r="152" spans="1:10" ht="14" x14ac:dyDescent="0.15">
      <c r="A152" s="339">
        <v>1</v>
      </c>
      <c r="B152" s="340" t="s">
        <v>344</v>
      </c>
      <c r="E152" s="346">
        <v>175</v>
      </c>
      <c r="F152" s="340" t="s">
        <v>270</v>
      </c>
      <c r="G152" s="290"/>
      <c r="I152" s="313">
        <f>E152*G152</f>
        <v>0</v>
      </c>
    </row>
    <row r="153" spans="1:10" ht="25.5" customHeight="1" x14ac:dyDescent="0.15">
      <c r="A153" s="347" t="s">
        <v>343</v>
      </c>
      <c r="B153" s="347"/>
      <c r="C153" s="347"/>
      <c r="D153" s="347"/>
      <c r="E153" s="347"/>
      <c r="F153" s="347"/>
      <c r="G153" s="347"/>
      <c r="H153" s="347"/>
      <c r="I153" s="347"/>
      <c r="J153" s="347"/>
    </row>
    <row r="154" spans="1:10" ht="14" x14ac:dyDescent="0.15">
      <c r="A154" s="339">
        <v>2</v>
      </c>
      <c r="B154" s="340" t="s">
        <v>342</v>
      </c>
      <c r="E154" s="346">
        <v>200</v>
      </c>
      <c r="F154" s="340" t="s">
        <v>269</v>
      </c>
      <c r="G154" s="290"/>
      <c r="I154" s="313">
        <f>E154*G154</f>
        <v>0</v>
      </c>
    </row>
    <row r="155" spans="1:10" x14ac:dyDescent="0.15">
      <c r="A155" s="324" t="s">
        <v>341</v>
      </c>
      <c r="G155" s="290"/>
    </row>
    <row r="156" spans="1:10" ht="14" x14ac:dyDescent="0.15">
      <c r="A156" s="339">
        <v>3</v>
      </c>
      <c r="B156" s="340" t="s">
        <v>340</v>
      </c>
      <c r="E156" s="346">
        <v>100</v>
      </c>
      <c r="F156" s="340" t="s">
        <v>270</v>
      </c>
      <c r="G156" s="290"/>
      <c r="I156" s="313">
        <f t="shared" ref="I156:I158" si="5">E156*G156</f>
        <v>0</v>
      </c>
    </row>
    <row r="157" spans="1:10" x14ac:dyDescent="0.15">
      <c r="A157" s="324" t="s">
        <v>339</v>
      </c>
      <c r="G157" s="290"/>
    </row>
    <row r="158" spans="1:10" ht="14" x14ac:dyDescent="0.15">
      <c r="A158" s="339">
        <v>4</v>
      </c>
      <c r="B158" s="340" t="s">
        <v>263</v>
      </c>
      <c r="E158" s="341">
        <v>1</v>
      </c>
      <c r="F158" s="340" t="s">
        <v>262</v>
      </c>
      <c r="G158" s="290"/>
      <c r="I158" s="313">
        <f t="shared" si="5"/>
        <v>0</v>
      </c>
    </row>
    <row r="159" spans="1:10" x14ac:dyDescent="0.15">
      <c r="A159" s="324" t="s">
        <v>261</v>
      </c>
    </row>
    <row r="160" spans="1:10" ht="14" x14ac:dyDescent="0.15">
      <c r="F160" s="343" t="s">
        <v>260</v>
      </c>
      <c r="H160" s="344" t="s">
        <v>259</v>
      </c>
      <c r="I160" s="313">
        <f>I152+I154+I156+I158</f>
        <v>0</v>
      </c>
      <c r="J160" s="344" t="s">
        <v>258</v>
      </c>
    </row>
    <row r="161" spans="1:10" ht="14" x14ac:dyDescent="0.15">
      <c r="H161" s="344"/>
      <c r="J161" s="344"/>
    </row>
    <row r="162" spans="1:10" ht="14" x14ac:dyDescent="0.15">
      <c r="H162" s="344"/>
      <c r="J162" s="344"/>
    </row>
    <row r="163" spans="1:10" ht="15" x14ac:dyDescent="0.15">
      <c r="A163" s="324" t="s">
        <v>319</v>
      </c>
      <c r="B163" s="345">
        <v>33</v>
      </c>
      <c r="D163" s="337" t="s">
        <v>338</v>
      </c>
    </row>
    <row r="164" spans="1:10" x14ac:dyDescent="0.15">
      <c r="B164" s="338" t="s">
        <v>280</v>
      </c>
      <c r="C164" s="338" t="s">
        <v>279</v>
      </c>
      <c r="E164" s="338" t="s">
        <v>100</v>
      </c>
      <c r="G164" s="327" t="s">
        <v>278</v>
      </c>
      <c r="I164" s="328" t="s">
        <v>277</v>
      </c>
    </row>
    <row r="165" spans="1:10" x14ac:dyDescent="0.15">
      <c r="G165" s="327" t="s">
        <v>276</v>
      </c>
      <c r="I165" s="328" t="s">
        <v>276</v>
      </c>
    </row>
    <row r="166" spans="1:10" ht="14" x14ac:dyDescent="0.15">
      <c r="A166" s="339">
        <v>1</v>
      </c>
      <c r="B166" s="340" t="s">
        <v>337</v>
      </c>
      <c r="E166" s="342">
        <v>16</v>
      </c>
      <c r="F166" s="340" t="s">
        <v>265</v>
      </c>
      <c r="G166" s="290"/>
      <c r="I166" s="313">
        <f>E166*G166</f>
        <v>0</v>
      </c>
    </row>
    <row r="167" spans="1:10" ht="24.75" customHeight="1" x14ac:dyDescent="0.15">
      <c r="A167" s="347" t="s">
        <v>336</v>
      </c>
      <c r="B167" s="347"/>
      <c r="C167" s="347"/>
      <c r="D167" s="347"/>
      <c r="E167" s="347"/>
      <c r="F167" s="347"/>
      <c r="G167" s="347"/>
      <c r="H167" s="347"/>
      <c r="I167" s="347"/>
      <c r="J167" s="347"/>
    </row>
    <row r="168" spans="1:10" ht="14" x14ac:dyDescent="0.15">
      <c r="A168" s="339">
        <v>2</v>
      </c>
      <c r="B168" s="340" t="s">
        <v>335</v>
      </c>
      <c r="E168" s="346">
        <v>100</v>
      </c>
      <c r="F168" s="340" t="s">
        <v>265</v>
      </c>
      <c r="G168" s="290"/>
      <c r="I168" s="313">
        <f>E168*G168</f>
        <v>0</v>
      </c>
    </row>
    <row r="169" spans="1:10" ht="24.75" customHeight="1" x14ac:dyDescent="0.15">
      <c r="A169" s="347" t="s">
        <v>334</v>
      </c>
      <c r="B169" s="347"/>
      <c r="C169" s="347"/>
      <c r="D169" s="347"/>
      <c r="E169" s="347"/>
      <c r="F169" s="347"/>
      <c r="G169" s="347"/>
      <c r="H169" s="347"/>
      <c r="I169" s="347"/>
      <c r="J169" s="347"/>
    </row>
    <row r="170" spans="1:10" ht="14" x14ac:dyDescent="0.15">
      <c r="A170" s="339">
        <v>3</v>
      </c>
      <c r="B170" s="340" t="s">
        <v>333</v>
      </c>
      <c r="E170" s="341">
        <v>4</v>
      </c>
      <c r="F170" s="340" t="s">
        <v>262</v>
      </c>
      <c r="G170" s="290"/>
      <c r="I170" s="313">
        <f>E170*G170</f>
        <v>0</v>
      </c>
    </row>
    <row r="171" spans="1:10" x14ac:dyDescent="0.15">
      <c r="A171" s="324" t="s">
        <v>332</v>
      </c>
    </row>
    <row r="172" spans="1:10" ht="14" x14ac:dyDescent="0.15">
      <c r="A172" s="339">
        <v>4</v>
      </c>
      <c r="B172" s="340" t="s">
        <v>331</v>
      </c>
      <c r="E172" s="341">
        <v>2</v>
      </c>
      <c r="F172" s="340" t="s">
        <v>262</v>
      </c>
      <c r="G172" s="290"/>
      <c r="I172" s="313">
        <f>E172*G172</f>
        <v>0</v>
      </c>
    </row>
    <row r="173" spans="1:10" ht="25.5" customHeight="1" x14ac:dyDescent="0.15">
      <c r="A173" s="347" t="s">
        <v>330</v>
      </c>
      <c r="B173" s="347"/>
      <c r="C173" s="347"/>
      <c r="D173" s="347"/>
      <c r="E173" s="347"/>
      <c r="F173" s="347"/>
      <c r="G173" s="347"/>
      <c r="H173" s="347"/>
      <c r="I173" s="347"/>
      <c r="J173" s="347"/>
    </row>
    <row r="174" spans="1:10" ht="14" x14ac:dyDescent="0.15">
      <c r="A174" s="339">
        <v>5</v>
      </c>
      <c r="B174" s="340" t="s">
        <v>329</v>
      </c>
      <c r="E174" s="341">
        <v>3</v>
      </c>
      <c r="F174" s="340" t="s">
        <v>262</v>
      </c>
      <c r="G174" s="290"/>
      <c r="I174" s="313">
        <f>E174*G174</f>
        <v>0</v>
      </c>
    </row>
    <row r="175" spans="1:10" ht="24" customHeight="1" x14ac:dyDescent="0.15">
      <c r="A175" s="347" t="s">
        <v>328</v>
      </c>
      <c r="B175" s="347"/>
      <c r="C175" s="347"/>
      <c r="D175" s="347"/>
      <c r="E175" s="347"/>
      <c r="F175" s="347"/>
      <c r="G175" s="347"/>
      <c r="H175" s="347"/>
      <c r="I175" s="347"/>
      <c r="J175" s="347"/>
    </row>
    <row r="176" spans="1:10" ht="14" x14ac:dyDescent="0.15">
      <c r="A176" s="339">
        <v>6</v>
      </c>
      <c r="B176" s="340" t="s">
        <v>327</v>
      </c>
      <c r="E176" s="341">
        <v>4</v>
      </c>
      <c r="F176" s="340" t="s">
        <v>262</v>
      </c>
      <c r="G176" s="290"/>
      <c r="I176" s="313">
        <f>E176*G176</f>
        <v>0</v>
      </c>
    </row>
    <row r="177" spans="1:10" x14ac:dyDescent="0.15">
      <c r="A177" s="324" t="s">
        <v>326</v>
      </c>
    </row>
    <row r="178" spans="1:10" ht="14" x14ac:dyDescent="0.15">
      <c r="A178" s="339">
        <v>7</v>
      </c>
      <c r="B178" s="340" t="s">
        <v>325</v>
      </c>
      <c r="E178" s="341">
        <v>3</v>
      </c>
      <c r="F178" s="340" t="s">
        <v>262</v>
      </c>
      <c r="G178" s="290"/>
      <c r="I178" s="313">
        <f t="shared" ref="I178:I184" si="6">E178*G178</f>
        <v>0</v>
      </c>
    </row>
    <row r="179" spans="1:10" x14ac:dyDescent="0.15">
      <c r="A179" s="324" t="s">
        <v>324</v>
      </c>
    </row>
    <row r="180" spans="1:10" ht="14" x14ac:dyDescent="0.15">
      <c r="A180" s="339">
        <v>8</v>
      </c>
      <c r="B180" s="340" t="s">
        <v>323</v>
      </c>
      <c r="E180" s="341">
        <v>1</v>
      </c>
      <c r="F180" s="340" t="s">
        <v>262</v>
      </c>
      <c r="G180" s="290"/>
      <c r="I180" s="313">
        <f t="shared" si="6"/>
        <v>0</v>
      </c>
    </row>
    <row r="181" spans="1:10" x14ac:dyDescent="0.15">
      <c r="A181" s="324" t="s">
        <v>322</v>
      </c>
    </row>
    <row r="182" spans="1:10" ht="14" x14ac:dyDescent="0.15">
      <c r="A182" s="339">
        <v>9</v>
      </c>
      <c r="B182" s="340" t="s">
        <v>321</v>
      </c>
      <c r="E182" s="342">
        <v>10</v>
      </c>
      <c r="F182" s="340" t="s">
        <v>262</v>
      </c>
      <c r="G182" s="290"/>
      <c r="I182" s="313">
        <f t="shared" si="6"/>
        <v>0</v>
      </c>
    </row>
    <row r="183" spans="1:10" x14ac:dyDescent="0.15">
      <c r="A183" s="324" t="s">
        <v>320</v>
      </c>
    </row>
    <row r="184" spans="1:10" ht="14" x14ac:dyDescent="0.15">
      <c r="A184" s="339">
        <v>10</v>
      </c>
      <c r="B184" s="340" t="s">
        <v>263</v>
      </c>
      <c r="E184" s="341">
        <v>1</v>
      </c>
      <c r="F184" s="340" t="s">
        <v>262</v>
      </c>
      <c r="G184" s="290"/>
      <c r="I184" s="313">
        <f t="shared" si="6"/>
        <v>0</v>
      </c>
    </row>
    <row r="185" spans="1:10" x14ac:dyDescent="0.15">
      <c r="A185" s="324" t="s">
        <v>261</v>
      </c>
    </row>
    <row r="186" spans="1:10" ht="14" x14ac:dyDescent="0.15">
      <c r="F186" s="343" t="s">
        <v>260</v>
      </c>
      <c r="H186" s="344" t="s">
        <v>259</v>
      </c>
      <c r="I186" s="313">
        <f>I166+I168+I170+I172+I174+I178+I180+I182+I184+I176</f>
        <v>0</v>
      </c>
      <c r="J186" s="344" t="s">
        <v>258</v>
      </c>
    </row>
    <row r="187" spans="1:10" ht="14" x14ac:dyDescent="0.15">
      <c r="H187" s="344"/>
      <c r="J187" s="344"/>
    </row>
    <row r="188" spans="1:10" ht="14" x14ac:dyDescent="0.15">
      <c r="H188" s="344"/>
      <c r="J188" s="344"/>
    </row>
    <row r="189" spans="1:10" ht="15" x14ac:dyDescent="0.15">
      <c r="A189" s="324" t="s">
        <v>319</v>
      </c>
      <c r="B189" s="345">
        <v>34</v>
      </c>
      <c r="D189" s="337" t="s">
        <v>318</v>
      </c>
    </row>
    <row r="190" spans="1:10" x14ac:dyDescent="0.15">
      <c r="B190" s="338" t="s">
        <v>280</v>
      </c>
      <c r="C190" s="338" t="s">
        <v>279</v>
      </c>
      <c r="E190" s="338" t="s">
        <v>100</v>
      </c>
      <c r="G190" s="327" t="s">
        <v>278</v>
      </c>
      <c r="I190" s="328" t="s">
        <v>277</v>
      </c>
    </row>
    <row r="191" spans="1:10" x14ac:dyDescent="0.15">
      <c r="G191" s="327" t="s">
        <v>276</v>
      </c>
      <c r="I191" s="328" t="s">
        <v>276</v>
      </c>
    </row>
    <row r="192" spans="1:10" ht="14" x14ac:dyDescent="0.15">
      <c r="A192" s="339">
        <v>1</v>
      </c>
      <c r="B192" s="340" t="s">
        <v>317</v>
      </c>
      <c r="E192" s="346">
        <v>245</v>
      </c>
      <c r="F192" s="340" t="s">
        <v>265</v>
      </c>
      <c r="G192" s="290"/>
      <c r="I192" s="313">
        <f>E192*G192</f>
        <v>0</v>
      </c>
    </row>
    <row r="193" spans="1:10" x14ac:dyDescent="0.15">
      <c r="A193" s="324" t="s">
        <v>316</v>
      </c>
      <c r="G193" s="290"/>
    </row>
    <row r="194" spans="1:10" ht="14" x14ac:dyDescent="0.15">
      <c r="A194" s="339">
        <v>2</v>
      </c>
      <c r="B194" s="340" t="s">
        <v>315</v>
      </c>
      <c r="E194" s="346">
        <v>100</v>
      </c>
      <c r="F194" s="340" t="s">
        <v>265</v>
      </c>
      <c r="G194" s="290"/>
      <c r="I194" s="313">
        <f>E194*G194</f>
        <v>0</v>
      </c>
    </row>
    <row r="195" spans="1:10" x14ac:dyDescent="0.15">
      <c r="A195" s="324" t="s">
        <v>314</v>
      </c>
    </row>
    <row r="196" spans="1:10" ht="14" x14ac:dyDescent="0.15">
      <c r="F196" s="343" t="s">
        <v>260</v>
      </c>
      <c r="H196" s="344" t="s">
        <v>259</v>
      </c>
      <c r="I196" s="313">
        <f>I192+I194</f>
        <v>0</v>
      </c>
      <c r="J196" s="344" t="s">
        <v>258</v>
      </c>
    </row>
    <row r="197" spans="1:10" ht="14" x14ac:dyDescent="0.15">
      <c r="H197" s="344"/>
      <c r="J197" s="344"/>
    </row>
    <row r="198" spans="1:10" ht="14" x14ac:dyDescent="0.15">
      <c r="H198" s="344"/>
      <c r="J198" s="344"/>
    </row>
    <row r="199" spans="1:10" ht="15" x14ac:dyDescent="0.15">
      <c r="A199" s="324" t="s">
        <v>282</v>
      </c>
      <c r="B199" s="336">
        <v>4</v>
      </c>
      <c r="D199" s="337" t="s">
        <v>313</v>
      </c>
    </row>
    <row r="200" spans="1:10" x14ac:dyDescent="0.15">
      <c r="B200" s="338" t="s">
        <v>280</v>
      </c>
      <c r="C200" s="338" t="s">
        <v>279</v>
      </c>
      <c r="E200" s="338" t="s">
        <v>100</v>
      </c>
      <c r="G200" s="327" t="s">
        <v>278</v>
      </c>
      <c r="I200" s="328" t="s">
        <v>277</v>
      </c>
    </row>
    <row r="201" spans="1:10" x14ac:dyDescent="0.15">
      <c r="G201" s="327" t="s">
        <v>276</v>
      </c>
      <c r="I201" s="328" t="s">
        <v>276</v>
      </c>
    </row>
    <row r="202" spans="1:10" ht="14" x14ac:dyDescent="0.15">
      <c r="A202" s="339">
        <v>1</v>
      </c>
      <c r="B202" s="340" t="s">
        <v>312</v>
      </c>
      <c r="E202" s="341">
        <v>5</v>
      </c>
      <c r="F202" s="340" t="s">
        <v>262</v>
      </c>
      <c r="G202" s="290"/>
      <c r="I202" s="313">
        <f>E202*G202</f>
        <v>0</v>
      </c>
    </row>
    <row r="203" spans="1:10" x14ac:dyDescent="0.15">
      <c r="A203" s="324" t="s">
        <v>311</v>
      </c>
    </row>
    <row r="204" spans="1:10" ht="14" x14ac:dyDescent="0.15">
      <c r="A204" s="339">
        <v>2</v>
      </c>
      <c r="B204" s="340" t="s">
        <v>310</v>
      </c>
      <c r="E204" s="341">
        <v>5</v>
      </c>
      <c r="F204" s="340" t="s">
        <v>262</v>
      </c>
      <c r="G204" s="290"/>
      <c r="I204" s="313">
        <f>E204*G204</f>
        <v>0</v>
      </c>
    </row>
    <row r="205" spans="1:10" x14ac:dyDescent="0.15">
      <c r="A205" s="324" t="s">
        <v>309</v>
      </c>
    </row>
    <row r="206" spans="1:10" ht="14" x14ac:dyDescent="0.15">
      <c r="A206" s="339">
        <v>3</v>
      </c>
      <c r="B206" s="340" t="s">
        <v>308</v>
      </c>
      <c r="E206" s="341">
        <v>1</v>
      </c>
      <c r="F206" s="340" t="s">
        <v>262</v>
      </c>
      <c r="G206" s="290"/>
      <c r="I206" s="313">
        <f>E206*G206</f>
        <v>0</v>
      </c>
    </row>
    <row r="207" spans="1:10" ht="24.75" customHeight="1" x14ac:dyDescent="0.15">
      <c r="A207" s="347" t="s">
        <v>307</v>
      </c>
      <c r="B207" s="347"/>
      <c r="C207" s="347"/>
      <c r="D207" s="347"/>
      <c r="E207" s="347"/>
      <c r="F207" s="347"/>
      <c r="G207" s="347"/>
      <c r="H207" s="347"/>
      <c r="I207" s="347"/>
      <c r="J207" s="347"/>
    </row>
    <row r="208" spans="1:10" ht="14" x14ac:dyDescent="0.15">
      <c r="A208" s="339">
        <v>4</v>
      </c>
      <c r="B208" s="340" t="s">
        <v>306</v>
      </c>
      <c r="E208" s="341">
        <v>1</v>
      </c>
      <c r="F208" s="340" t="s">
        <v>262</v>
      </c>
      <c r="G208" s="290"/>
      <c r="I208" s="313">
        <f>E208*G208</f>
        <v>0</v>
      </c>
    </row>
    <row r="209" spans="1:10" ht="25.5" customHeight="1" x14ac:dyDescent="0.15">
      <c r="A209" s="347" t="s">
        <v>305</v>
      </c>
      <c r="B209" s="347"/>
      <c r="C209" s="347"/>
      <c r="D209" s="347"/>
      <c r="E209" s="347"/>
      <c r="F209" s="347"/>
      <c r="G209" s="347"/>
      <c r="H209" s="347"/>
      <c r="I209" s="347"/>
      <c r="J209" s="347"/>
    </row>
    <row r="210" spans="1:10" ht="14" x14ac:dyDescent="0.15">
      <c r="A210" s="339">
        <v>5</v>
      </c>
      <c r="B210" s="340" t="s">
        <v>304</v>
      </c>
      <c r="E210" s="341">
        <v>1</v>
      </c>
      <c r="F210" s="340" t="s">
        <v>262</v>
      </c>
      <c r="G210" s="290"/>
      <c r="I210" s="313">
        <f>E210*G210</f>
        <v>0</v>
      </c>
    </row>
    <row r="211" spans="1:10" ht="25.5" customHeight="1" x14ac:dyDescent="0.15">
      <c r="A211" s="347" t="s">
        <v>303</v>
      </c>
      <c r="B211" s="347"/>
      <c r="C211" s="347"/>
      <c r="D211" s="347"/>
      <c r="E211" s="347"/>
      <c r="F211" s="347"/>
      <c r="G211" s="347"/>
      <c r="H211" s="347"/>
      <c r="I211" s="347"/>
      <c r="J211" s="347"/>
    </row>
    <row r="212" spans="1:10" ht="14" x14ac:dyDescent="0.15">
      <c r="A212" s="339">
        <v>6</v>
      </c>
      <c r="B212" s="340" t="s">
        <v>302</v>
      </c>
      <c r="E212" s="341">
        <v>2</v>
      </c>
      <c r="F212" s="340" t="s">
        <v>262</v>
      </c>
      <c r="G212" s="290"/>
      <c r="I212" s="313">
        <f>E212*G212</f>
        <v>0</v>
      </c>
    </row>
    <row r="213" spans="1:10" ht="25.5" customHeight="1" x14ac:dyDescent="0.15">
      <c r="A213" s="347" t="s">
        <v>301</v>
      </c>
      <c r="B213" s="347"/>
      <c r="C213" s="347"/>
      <c r="D213" s="347"/>
      <c r="E213" s="347"/>
      <c r="F213" s="347"/>
      <c r="G213" s="347"/>
      <c r="H213" s="347"/>
      <c r="I213" s="347"/>
      <c r="J213" s="347"/>
    </row>
    <row r="214" spans="1:10" x14ac:dyDescent="0.15">
      <c r="A214" s="324" t="s">
        <v>300</v>
      </c>
    </row>
    <row r="215" spans="1:10" ht="14" x14ac:dyDescent="0.15">
      <c r="A215" s="339">
        <v>7</v>
      </c>
      <c r="B215" s="340" t="s">
        <v>299</v>
      </c>
      <c r="E215" s="341">
        <v>1</v>
      </c>
      <c r="F215" s="340" t="s">
        <v>262</v>
      </c>
      <c r="G215" s="290"/>
      <c r="I215" s="313">
        <f>E215*G215</f>
        <v>0</v>
      </c>
    </row>
    <row r="216" spans="1:10" ht="26.25" customHeight="1" x14ac:dyDescent="0.15">
      <c r="A216" s="347" t="s">
        <v>298</v>
      </c>
      <c r="B216" s="347"/>
      <c r="C216" s="347"/>
      <c r="D216" s="347"/>
      <c r="E216" s="347"/>
      <c r="F216" s="347"/>
      <c r="G216" s="347"/>
      <c r="H216" s="347"/>
      <c r="I216" s="347"/>
      <c r="J216" s="347"/>
    </row>
    <row r="217" spans="1:10" x14ac:dyDescent="0.15">
      <c r="A217" s="324" t="s">
        <v>297</v>
      </c>
    </row>
    <row r="218" spans="1:10" ht="14" x14ac:dyDescent="0.15">
      <c r="A218" s="339">
        <v>8</v>
      </c>
      <c r="B218" s="340" t="s">
        <v>296</v>
      </c>
      <c r="E218" s="342">
        <v>50</v>
      </c>
      <c r="F218" s="340" t="s">
        <v>265</v>
      </c>
      <c r="G218" s="290"/>
      <c r="I218" s="313">
        <f>E218*G218</f>
        <v>0</v>
      </c>
    </row>
    <row r="219" spans="1:10" ht="25.5" customHeight="1" x14ac:dyDescent="0.15">
      <c r="A219" s="347" t="s">
        <v>295</v>
      </c>
      <c r="B219" s="347"/>
      <c r="C219" s="347"/>
      <c r="D219" s="347"/>
      <c r="E219" s="347"/>
      <c r="F219" s="347"/>
      <c r="G219" s="347"/>
      <c r="H219" s="347"/>
      <c r="I219" s="347"/>
      <c r="J219" s="347"/>
    </row>
    <row r="220" spans="1:10" x14ac:dyDescent="0.15">
      <c r="A220" s="324" t="s">
        <v>292</v>
      </c>
    </row>
    <row r="221" spans="1:10" ht="14" x14ac:dyDescent="0.15">
      <c r="A221" s="339">
        <v>9</v>
      </c>
      <c r="B221" s="340" t="s">
        <v>294</v>
      </c>
      <c r="E221" s="341">
        <v>4</v>
      </c>
      <c r="F221" s="340" t="s">
        <v>265</v>
      </c>
      <c r="G221" s="290"/>
      <c r="I221" s="313">
        <f>E221*G221</f>
        <v>0</v>
      </c>
    </row>
    <row r="222" spans="1:10" ht="24.75" customHeight="1" x14ac:dyDescent="0.15">
      <c r="A222" s="347" t="s">
        <v>293</v>
      </c>
      <c r="B222" s="347"/>
      <c r="C222" s="347"/>
      <c r="D222" s="347"/>
      <c r="E222" s="347"/>
      <c r="F222" s="347"/>
      <c r="G222" s="347"/>
      <c r="H222" s="347"/>
      <c r="I222" s="347"/>
      <c r="J222" s="347"/>
    </row>
    <row r="223" spans="1:10" x14ac:dyDescent="0.15">
      <c r="A223" s="324" t="s">
        <v>292</v>
      </c>
    </row>
    <row r="224" spans="1:10" ht="14" x14ac:dyDescent="0.15">
      <c r="A224" s="339">
        <v>10</v>
      </c>
      <c r="B224" s="340" t="s">
        <v>291</v>
      </c>
      <c r="E224" s="341">
        <v>7.5</v>
      </c>
      <c r="F224" s="340" t="s">
        <v>265</v>
      </c>
      <c r="G224" s="290"/>
      <c r="I224" s="313">
        <f>E224*G224</f>
        <v>0</v>
      </c>
    </row>
    <row r="225" spans="1:10" ht="25.5" customHeight="1" x14ac:dyDescent="0.15">
      <c r="A225" s="347" t="s">
        <v>290</v>
      </c>
      <c r="B225" s="347"/>
      <c r="C225" s="347"/>
      <c r="D225" s="347"/>
      <c r="E225" s="347"/>
      <c r="F225" s="347"/>
      <c r="G225" s="347"/>
      <c r="H225" s="347"/>
      <c r="I225" s="347"/>
      <c r="J225" s="347"/>
    </row>
    <row r="226" spans="1:10" ht="14" x14ac:dyDescent="0.15">
      <c r="A226" s="339">
        <v>11</v>
      </c>
      <c r="B226" s="340" t="s">
        <v>263</v>
      </c>
      <c r="E226" s="341">
        <v>1</v>
      </c>
      <c r="F226" s="340" t="s">
        <v>262</v>
      </c>
      <c r="G226" s="290"/>
      <c r="I226" s="313">
        <f>E226*G226</f>
        <v>0</v>
      </c>
    </row>
    <row r="227" spans="1:10" x14ac:dyDescent="0.15">
      <c r="A227" s="324" t="s">
        <v>261</v>
      </c>
    </row>
    <row r="228" spans="1:10" ht="14" x14ac:dyDescent="0.15">
      <c r="F228" s="343" t="s">
        <v>260</v>
      </c>
      <c r="H228" s="344" t="s">
        <v>259</v>
      </c>
      <c r="I228" s="313">
        <f>I202+I204+I206+I208+I210+I215+I218+I221+I224+I226+I212</f>
        <v>0</v>
      </c>
      <c r="J228" s="344" t="s">
        <v>258</v>
      </c>
    </row>
    <row r="229" spans="1:10" ht="14" x14ac:dyDescent="0.15">
      <c r="H229" s="344"/>
      <c r="J229" s="344"/>
    </row>
    <row r="230" spans="1:10" ht="14" x14ac:dyDescent="0.15">
      <c r="H230" s="344"/>
      <c r="J230" s="344"/>
    </row>
    <row r="231" spans="1:10" ht="15" x14ac:dyDescent="0.15">
      <c r="A231" s="324" t="s">
        <v>282</v>
      </c>
      <c r="B231" s="336">
        <v>5</v>
      </c>
      <c r="D231" s="337" t="s">
        <v>289</v>
      </c>
    </row>
    <row r="232" spans="1:10" x14ac:dyDescent="0.15">
      <c r="B232" s="338" t="s">
        <v>280</v>
      </c>
      <c r="C232" s="338" t="s">
        <v>279</v>
      </c>
      <c r="E232" s="338" t="s">
        <v>100</v>
      </c>
      <c r="G232" s="327" t="s">
        <v>278</v>
      </c>
      <c r="I232" s="328" t="s">
        <v>277</v>
      </c>
    </row>
    <row r="233" spans="1:10" x14ac:dyDescent="0.15">
      <c r="G233" s="327" t="s">
        <v>276</v>
      </c>
      <c r="I233" s="328" t="s">
        <v>276</v>
      </c>
    </row>
    <row r="234" spans="1:10" ht="14" x14ac:dyDescent="0.15">
      <c r="A234" s="339">
        <v>1</v>
      </c>
      <c r="B234" s="340" t="s">
        <v>288</v>
      </c>
      <c r="E234" s="346">
        <v>175</v>
      </c>
      <c r="F234" s="340" t="s">
        <v>265</v>
      </c>
      <c r="G234" s="290"/>
      <c r="I234" s="313">
        <f>E234*G234</f>
        <v>0</v>
      </c>
    </row>
    <row r="235" spans="1:10" x14ac:dyDescent="0.15">
      <c r="A235" s="324" t="s">
        <v>287</v>
      </c>
      <c r="G235" s="290"/>
    </row>
    <row r="236" spans="1:10" ht="14" x14ac:dyDescent="0.15">
      <c r="A236" s="339">
        <v>2</v>
      </c>
      <c r="B236" s="340" t="s">
        <v>286</v>
      </c>
      <c r="E236" s="346">
        <v>117</v>
      </c>
      <c r="F236" s="340" t="s">
        <v>265</v>
      </c>
      <c r="G236" s="290"/>
      <c r="I236" s="313">
        <f t="shared" ref="I236:I238" si="7">E236*G236</f>
        <v>0</v>
      </c>
    </row>
    <row r="237" spans="1:10" x14ac:dyDescent="0.15">
      <c r="A237" s="324" t="s">
        <v>285</v>
      </c>
      <c r="G237" s="290"/>
    </row>
    <row r="238" spans="1:10" ht="14" x14ac:dyDescent="0.15">
      <c r="A238" s="339">
        <v>3</v>
      </c>
      <c r="B238" s="340" t="s">
        <v>284</v>
      </c>
      <c r="E238" s="342">
        <v>30</v>
      </c>
      <c r="F238" s="340" t="s">
        <v>265</v>
      </c>
      <c r="G238" s="290"/>
      <c r="I238" s="313">
        <f t="shared" si="7"/>
        <v>0</v>
      </c>
    </row>
    <row r="239" spans="1:10" x14ac:dyDescent="0.15">
      <c r="A239" s="324" t="s">
        <v>283</v>
      </c>
    </row>
    <row r="240" spans="1:10" ht="14" x14ac:dyDescent="0.15">
      <c r="F240" s="343" t="s">
        <v>260</v>
      </c>
      <c r="H240" s="344" t="s">
        <v>259</v>
      </c>
      <c r="I240" s="313">
        <f>SUM(I234:I238)</f>
        <v>0</v>
      </c>
      <c r="J240" s="344" t="s">
        <v>258</v>
      </c>
    </row>
    <row r="241" spans="1:10" ht="14" x14ac:dyDescent="0.15">
      <c r="H241" s="344"/>
      <c r="J241" s="344"/>
    </row>
    <row r="242" spans="1:10" ht="14" x14ac:dyDescent="0.15">
      <c r="H242" s="344"/>
      <c r="J242" s="344"/>
    </row>
    <row r="243" spans="1:10" ht="15" x14ac:dyDescent="0.15">
      <c r="A243" s="324" t="s">
        <v>282</v>
      </c>
      <c r="B243" s="336">
        <v>6</v>
      </c>
      <c r="D243" s="337" t="s">
        <v>281</v>
      </c>
    </row>
    <row r="244" spans="1:10" x14ac:dyDescent="0.15">
      <c r="B244" s="338" t="s">
        <v>280</v>
      </c>
      <c r="C244" s="338" t="s">
        <v>279</v>
      </c>
      <c r="E244" s="338" t="s">
        <v>100</v>
      </c>
      <c r="G244" s="327" t="s">
        <v>278</v>
      </c>
      <c r="I244" s="328" t="s">
        <v>277</v>
      </c>
    </row>
    <row r="245" spans="1:10" x14ac:dyDescent="0.15">
      <c r="G245" s="327" t="s">
        <v>276</v>
      </c>
      <c r="I245" s="328" t="s">
        <v>276</v>
      </c>
    </row>
    <row r="246" spans="1:10" ht="14" x14ac:dyDescent="0.15">
      <c r="A246" s="339">
        <v>1</v>
      </c>
      <c r="B246" s="340" t="s">
        <v>275</v>
      </c>
      <c r="E246" s="341">
        <v>5</v>
      </c>
      <c r="F246" s="340" t="s">
        <v>274</v>
      </c>
      <c r="G246" s="290"/>
      <c r="I246" s="313">
        <f>E246*G246</f>
        <v>0</v>
      </c>
    </row>
    <row r="247" spans="1:10" ht="25.5" customHeight="1" x14ac:dyDescent="0.15">
      <c r="A247" s="347" t="s">
        <v>273</v>
      </c>
      <c r="B247" s="347"/>
      <c r="C247" s="347"/>
      <c r="D247" s="347"/>
      <c r="E247" s="347"/>
      <c r="F247" s="347"/>
      <c r="G247" s="347"/>
      <c r="H247" s="347"/>
      <c r="I247" s="347"/>
      <c r="J247" s="347"/>
    </row>
    <row r="248" spans="1:10" ht="14" x14ac:dyDescent="0.15">
      <c r="A248" s="339">
        <v>6</v>
      </c>
      <c r="B248" s="340" t="s">
        <v>272</v>
      </c>
      <c r="E248" s="341">
        <v>5.5</v>
      </c>
      <c r="F248" s="340" t="s">
        <v>269</v>
      </c>
      <c r="G248" s="290"/>
      <c r="I248" s="313">
        <f>E248*G248</f>
        <v>0</v>
      </c>
    </row>
    <row r="249" spans="1:10" x14ac:dyDescent="0.15">
      <c r="A249" s="324" t="s">
        <v>271</v>
      </c>
    </row>
    <row r="250" spans="1:10" ht="14" x14ac:dyDescent="0.15">
      <c r="A250" s="339">
        <v>11</v>
      </c>
      <c r="B250" s="340" t="s">
        <v>268</v>
      </c>
      <c r="E250" s="342">
        <v>10</v>
      </c>
      <c r="F250" s="340" t="s">
        <v>265</v>
      </c>
      <c r="G250" s="290"/>
      <c r="I250" s="313">
        <f>E250*G250</f>
        <v>0</v>
      </c>
    </row>
    <row r="251" spans="1:10" ht="25.5" customHeight="1" x14ac:dyDescent="0.15">
      <c r="A251" s="347" t="s">
        <v>267</v>
      </c>
      <c r="B251" s="347"/>
      <c r="C251" s="347"/>
      <c r="D251" s="347"/>
      <c r="E251" s="347"/>
      <c r="F251" s="347"/>
      <c r="G251" s="347"/>
      <c r="H251" s="347"/>
      <c r="I251" s="347"/>
      <c r="J251" s="347"/>
    </row>
    <row r="252" spans="1:10" ht="14" x14ac:dyDescent="0.15">
      <c r="A252" s="339">
        <v>12</v>
      </c>
      <c r="B252" s="340" t="s">
        <v>266</v>
      </c>
      <c r="E252" s="346">
        <v>100</v>
      </c>
      <c r="F252" s="340" t="s">
        <v>265</v>
      </c>
      <c r="G252" s="290"/>
      <c r="I252" s="313">
        <f>E252*G252</f>
        <v>0</v>
      </c>
    </row>
    <row r="253" spans="1:10" x14ac:dyDescent="0.15">
      <c r="A253" s="324" t="s">
        <v>264</v>
      </c>
    </row>
    <row r="254" spans="1:10" ht="14" x14ac:dyDescent="0.15">
      <c r="A254" s="339"/>
      <c r="B254" s="340"/>
      <c r="E254" s="341"/>
      <c r="F254" s="340"/>
    </row>
    <row r="255" spans="1:10" x14ac:dyDescent="0.15">
      <c r="A255" s="324"/>
    </row>
    <row r="256" spans="1:10" ht="14" x14ac:dyDescent="0.15">
      <c r="F256" s="343" t="s">
        <v>260</v>
      </c>
      <c r="H256" s="344" t="s">
        <v>259</v>
      </c>
      <c r="I256" s="313">
        <f>I246+I248+I250+I252</f>
        <v>0</v>
      </c>
      <c r="J256" s="344" t="s">
        <v>258</v>
      </c>
    </row>
    <row r="257" spans="8:12" ht="14" x14ac:dyDescent="0.15">
      <c r="H257" s="344"/>
      <c r="J257" s="344"/>
    </row>
    <row r="258" spans="8:12" ht="14" x14ac:dyDescent="0.15">
      <c r="H258" s="344"/>
      <c r="J258" s="344"/>
    </row>
    <row r="259" spans="8:12" x14ac:dyDescent="0.15">
      <c r="I259" s="322"/>
      <c r="J259" s="333"/>
      <c r="L259" s="325"/>
    </row>
  </sheetData>
  <sheetProtection selectLockedCells="1"/>
  <mergeCells count="21">
    <mergeCell ref="A175:J175"/>
    <mergeCell ref="A251:J251"/>
    <mergeCell ref="A247:J247"/>
    <mergeCell ref="A225:J225"/>
    <mergeCell ref="A222:J222"/>
    <mergeCell ref="A219:J219"/>
    <mergeCell ref="A216:J216"/>
    <mergeCell ref="A213:J213"/>
    <mergeCell ref="A211:J211"/>
    <mergeCell ref="A209:J209"/>
    <mergeCell ref="A207:J207"/>
    <mergeCell ref="A50:J50"/>
    <mergeCell ref="A48:J48"/>
    <mergeCell ref="C2:I2"/>
    <mergeCell ref="A173:J173"/>
    <mergeCell ref="A169:J169"/>
    <mergeCell ref="A167:J167"/>
    <mergeCell ref="A153:J153"/>
    <mergeCell ref="A118:J118"/>
    <mergeCell ref="A115:J115"/>
    <mergeCell ref="A105:J105"/>
  </mergeCells>
  <pageMargins left="0.75" right="0.75" top="1" bottom="1" header="0.5" footer="0.5"/>
  <pageSetup paperSize="9" orientation="portrait" horizontalDpi="0" verticalDpi="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E15"/>
  <sheetViews>
    <sheetView zoomScaleSheetLayoutView="100" workbookViewId="0">
      <selection activeCell="E14" sqref="E14"/>
    </sheetView>
  </sheetViews>
  <sheetFormatPr baseColWidth="10" defaultColWidth="8.83203125" defaultRowHeight="13" x14ac:dyDescent="0.15"/>
  <cols>
    <col min="1" max="1" width="3.5" customWidth="1"/>
    <col min="3" max="3" width="45.5" customWidth="1"/>
    <col min="4" max="4" width="10.6640625" customWidth="1"/>
    <col min="5" max="5" width="18.5" customWidth="1"/>
  </cols>
  <sheetData>
    <row r="1" spans="1:5" x14ac:dyDescent="0.15">
      <c r="A1" s="350" t="s">
        <v>37</v>
      </c>
      <c r="B1" s="350"/>
      <c r="C1" s="350"/>
      <c r="D1" s="350"/>
      <c r="E1" s="350"/>
    </row>
    <row r="2" spans="1:5" x14ac:dyDescent="0.15">
      <c r="A2" s="350"/>
      <c r="B2" s="350"/>
      <c r="C2" s="350"/>
      <c r="D2" s="350"/>
      <c r="E2" s="350"/>
    </row>
    <row r="3" spans="1:5" x14ac:dyDescent="0.15">
      <c r="A3" s="351"/>
      <c r="B3" s="351"/>
      <c r="C3" s="351"/>
      <c r="D3" s="351"/>
      <c r="E3" s="351"/>
    </row>
    <row r="4" spans="1:5" x14ac:dyDescent="0.15">
      <c r="A4" s="1" t="s">
        <v>0</v>
      </c>
      <c r="B4" s="1" t="s">
        <v>1</v>
      </c>
      <c r="C4" s="2"/>
      <c r="D4" s="3"/>
      <c r="E4" s="4" t="s">
        <v>2</v>
      </c>
    </row>
    <row r="5" spans="1:5" x14ac:dyDescent="0.15">
      <c r="A5" s="352"/>
      <c r="B5" s="352"/>
      <c r="C5" s="352"/>
      <c r="D5" s="352"/>
      <c r="E5" s="352"/>
    </row>
    <row r="6" spans="1:5" ht="20" customHeight="1" x14ac:dyDescent="0.15">
      <c r="A6" s="58">
        <v>1</v>
      </c>
      <c r="B6" s="353" t="s">
        <v>35</v>
      </c>
      <c r="C6" s="353"/>
      <c r="D6" s="353"/>
      <c r="E6" s="59">
        <f>+'EI_JR KAB KAN'!F4</f>
        <v>0</v>
      </c>
    </row>
    <row r="7" spans="1:5" x14ac:dyDescent="0.15">
      <c r="A7" s="354"/>
      <c r="B7" s="354"/>
      <c r="C7" s="354"/>
      <c r="D7" s="354"/>
      <c r="E7" s="354"/>
    </row>
    <row r="8" spans="1:5" ht="20" customHeight="1" x14ac:dyDescent="0.15">
      <c r="A8" s="58">
        <v>2</v>
      </c>
      <c r="B8" s="353" t="s">
        <v>36</v>
      </c>
      <c r="C8" s="353"/>
      <c r="D8" s="353"/>
      <c r="E8" s="59">
        <f>+'EI_JR ELEKTROMONTAŽA'!F4</f>
        <v>0</v>
      </c>
    </row>
    <row r="9" spans="1:5" x14ac:dyDescent="0.15">
      <c r="A9" s="354"/>
      <c r="B9" s="354"/>
      <c r="C9" s="354"/>
      <c r="D9" s="354"/>
      <c r="E9" s="354"/>
    </row>
    <row r="10" spans="1:5" ht="20" customHeight="1" x14ac:dyDescent="0.15">
      <c r="A10" s="58">
        <v>3</v>
      </c>
      <c r="B10" s="353" t="s">
        <v>45</v>
      </c>
      <c r="C10" s="353"/>
      <c r="D10" s="353"/>
      <c r="E10" s="59">
        <f>+'EI_NN KAB KAN'!F4</f>
        <v>0</v>
      </c>
    </row>
    <row r="11" spans="1:5" x14ac:dyDescent="0.15">
      <c r="A11" s="354"/>
      <c r="B11" s="354"/>
      <c r="C11" s="354"/>
      <c r="D11" s="354"/>
      <c r="E11" s="354"/>
    </row>
    <row r="12" spans="1:5" ht="20" customHeight="1" x14ac:dyDescent="0.15">
      <c r="A12" s="58">
        <v>4</v>
      </c>
      <c r="B12" s="353" t="s">
        <v>38</v>
      </c>
      <c r="C12" s="353"/>
      <c r="D12" s="353"/>
      <c r="E12" s="59"/>
    </row>
    <row r="13" spans="1:5" x14ac:dyDescent="0.15">
      <c r="A13" s="354"/>
      <c r="B13" s="354"/>
      <c r="C13" s="354"/>
      <c r="D13" s="354"/>
      <c r="E13" s="354"/>
    </row>
    <row r="14" spans="1:5" ht="20" customHeight="1" x14ac:dyDescent="0.15">
      <c r="A14" s="355" t="s">
        <v>61</v>
      </c>
      <c r="B14" s="356"/>
      <c r="C14" s="356"/>
      <c r="D14" s="356"/>
      <c r="E14" s="282">
        <f>SUM(E6:E12)</f>
        <v>0</v>
      </c>
    </row>
    <row r="15" spans="1:5" x14ac:dyDescent="0.15">
      <c r="A15" s="349" t="s">
        <v>3</v>
      </c>
      <c r="B15" s="349"/>
      <c r="C15" s="349"/>
      <c r="D15" s="349"/>
      <c r="E15" s="349"/>
    </row>
  </sheetData>
  <mergeCells count="13">
    <mergeCell ref="A15:E15"/>
    <mergeCell ref="A1:E2"/>
    <mergeCell ref="A3:E3"/>
    <mergeCell ref="A5:E5"/>
    <mergeCell ref="B6:D6"/>
    <mergeCell ref="B8:D8"/>
    <mergeCell ref="A9:E9"/>
    <mergeCell ref="A7:E7"/>
    <mergeCell ref="B10:D10"/>
    <mergeCell ref="A11:E11"/>
    <mergeCell ref="A14:D14"/>
    <mergeCell ref="B12:D12"/>
    <mergeCell ref="A13:E13"/>
  </mergeCells>
  <phoneticPr fontId="11" type="noConversion"/>
  <pageMargins left="0.74791666666666667" right="0.74791666666666667" top="0.98402777777777783" bottom="0.98402777777777783" header="0.51180555555555562" footer="0.51180555555555562"/>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AV119"/>
  <sheetViews>
    <sheetView zoomScale="120" zoomScaleNormal="120" zoomScaleSheetLayoutView="100" zoomScalePageLayoutView="120" workbookViewId="0">
      <pane ySplit="9" topLeftCell="A10" activePane="bottomLeft" state="frozen"/>
      <selection activeCell="B10" sqref="B10:D10"/>
      <selection pane="bottomLeft" activeCell="F4" sqref="F4"/>
    </sheetView>
  </sheetViews>
  <sheetFormatPr baseColWidth="10" defaultColWidth="8.83203125" defaultRowHeight="13" x14ac:dyDescent="0.15"/>
  <cols>
    <col min="1" max="1" width="3.5" style="8" customWidth="1"/>
    <col min="2" max="2" width="42.5" customWidth="1"/>
    <col min="3" max="3" width="6" style="9" customWidth="1"/>
    <col min="4" max="4" width="7.6640625" style="9" customWidth="1"/>
    <col min="5" max="5" width="10.33203125" style="9" customWidth="1"/>
    <col min="6" max="6" width="15" style="9" customWidth="1"/>
  </cols>
  <sheetData>
    <row r="1" spans="1:48" x14ac:dyDescent="0.15">
      <c r="A1" s="359" t="s">
        <v>4</v>
      </c>
      <c r="B1" s="359"/>
      <c r="C1" s="359"/>
      <c r="D1" s="359"/>
      <c r="E1" s="359"/>
      <c r="F1" s="359"/>
    </row>
    <row r="2" spans="1:48" x14ac:dyDescent="0.15">
      <c r="A2" s="359"/>
      <c r="B2" s="359"/>
      <c r="C2" s="359"/>
      <c r="D2" s="359"/>
      <c r="E2" s="359"/>
      <c r="F2" s="359"/>
    </row>
    <row r="3" spans="1:48" x14ac:dyDescent="0.15">
      <c r="A3" s="351"/>
      <c r="B3" s="351"/>
      <c r="C3" s="351"/>
      <c r="D3" s="351"/>
      <c r="E3" s="351"/>
      <c r="F3" s="351"/>
    </row>
    <row r="4" spans="1:48" x14ac:dyDescent="0.15">
      <c r="A4" s="10"/>
      <c r="B4" s="360" t="s">
        <v>5</v>
      </c>
      <c r="C4" s="360"/>
      <c r="D4" s="360"/>
      <c r="E4" s="360"/>
      <c r="F4" s="5">
        <f>SUM(F11:F34)</f>
        <v>0</v>
      </c>
    </row>
    <row r="5" spans="1:48" x14ac:dyDescent="0.15">
      <c r="A5" s="11"/>
      <c r="B5" s="12"/>
      <c r="C5" s="12"/>
      <c r="D5" s="13"/>
      <c r="E5" s="14"/>
      <c r="F5" s="4"/>
    </row>
    <row r="6" spans="1:48" x14ac:dyDescent="0.15">
      <c r="A6" s="361"/>
      <c r="B6" s="361"/>
      <c r="C6" s="361"/>
      <c r="D6" s="361"/>
      <c r="E6" s="361"/>
      <c r="F6" s="361"/>
    </row>
    <row r="7" spans="1:48" s="20" customFormat="1" ht="33" x14ac:dyDescent="0.15">
      <c r="A7" s="15"/>
      <c r="B7" s="16" t="s">
        <v>6</v>
      </c>
      <c r="C7" s="17"/>
      <c r="D7" s="18"/>
      <c r="E7" s="18"/>
      <c r="F7" s="19"/>
    </row>
    <row r="8" spans="1:48" x14ac:dyDescent="0.15">
      <c r="A8" s="362"/>
      <c r="B8" s="362"/>
      <c r="C8" s="362"/>
      <c r="D8" s="362"/>
      <c r="E8" s="362"/>
      <c r="F8" s="362"/>
    </row>
    <row r="9" spans="1:48" x14ac:dyDescent="0.15">
      <c r="A9" s="21" t="s">
        <v>0</v>
      </c>
      <c r="B9" s="21" t="s">
        <v>7</v>
      </c>
      <c r="C9" s="22" t="s">
        <v>8</v>
      </c>
      <c r="D9" s="23" t="s">
        <v>9</v>
      </c>
      <c r="E9" s="3" t="s">
        <v>10</v>
      </c>
      <c r="F9" s="24" t="s">
        <v>11</v>
      </c>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row>
    <row r="10" spans="1:48" x14ac:dyDescent="0.15">
      <c r="A10" s="363"/>
      <c r="B10" s="363"/>
      <c r="C10" s="363"/>
      <c r="D10" s="363"/>
      <c r="E10" s="363"/>
      <c r="F10" s="363"/>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row>
    <row r="11" spans="1:48" ht="44" x14ac:dyDescent="0.15">
      <c r="A11" s="26">
        <v>1</v>
      </c>
      <c r="B11" s="27" t="s">
        <v>40</v>
      </c>
      <c r="C11" s="28" t="s">
        <v>12</v>
      </c>
      <c r="D11" s="27">
        <f>160*1*0.4</f>
        <v>64</v>
      </c>
      <c r="E11" s="291"/>
      <c r="F11" s="30">
        <f t="shared" ref="F11:F31" si="0">+D11*E11</f>
        <v>0</v>
      </c>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row>
    <row r="12" spans="1:48" ht="44" x14ac:dyDescent="0.15">
      <c r="A12" s="26">
        <v>2</v>
      </c>
      <c r="B12" s="27" t="s">
        <v>13</v>
      </c>
      <c r="C12" s="28" t="s">
        <v>12</v>
      </c>
      <c r="D12" s="27">
        <f>(D11)*0.7</f>
        <v>44.8</v>
      </c>
      <c r="E12" s="291"/>
      <c r="F12" s="30">
        <f t="shared" si="0"/>
        <v>0</v>
      </c>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row>
    <row r="13" spans="1:48" ht="44" x14ac:dyDescent="0.15">
      <c r="A13" s="26">
        <v>3</v>
      </c>
      <c r="B13" s="27" t="s">
        <v>14</v>
      </c>
      <c r="C13" s="28" t="s">
        <v>12</v>
      </c>
      <c r="D13" s="27">
        <f>(D11)*0.2</f>
        <v>12.8</v>
      </c>
      <c r="E13" s="291"/>
      <c r="F13" s="30">
        <f t="shared" si="0"/>
        <v>0</v>
      </c>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row>
    <row r="14" spans="1:48" ht="33" x14ac:dyDescent="0.15">
      <c r="A14" s="26">
        <v>4</v>
      </c>
      <c r="B14" s="27" t="s">
        <v>56</v>
      </c>
      <c r="C14" s="28" t="s">
        <v>15</v>
      </c>
      <c r="D14" s="27">
        <v>150</v>
      </c>
      <c r="E14" s="291"/>
      <c r="F14" s="30">
        <f t="shared" si="0"/>
        <v>0</v>
      </c>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row>
    <row r="15" spans="1:48" ht="22" x14ac:dyDescent="0.15">
      <c r="A15" s="26">
        <v>5</v>
      </c>
      <c r="B15" s="27" t="s">
        <v>57</v>
      </c>
      <c r="C15" s="28" t="s">
        <v>12</v>
      </c>
      <c r="D15" s="27">
        <f>+(D11)*0.3</f>
        <v>19.2</v>
      </c>
      <c r="E15" s="291"/>
      <c r="F15" s="30">
        <f t="shared" si="0"/>
        <v>0</v>
      </c>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row>
    <row r="16" spans="1:48" ht="22" x14ac:dyDescent="0.15">
      <c r="A16" s="26">
        <v>6</v>
      </c>
      <c r="B16" s="27" t="s">
        <v>17</v>
      </c>
      <c r="C16" s="28" t="s">
        <v>12</v>
      </c>
      <c r="D16" s="27">
        <f>+(D11)*0.5</f>
        <v>32</v>
      </c>
      <c r="E16" s="291"/>
      <c r="F16" s="30">
        <f t="shared" si="0"/>
        <v>0</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row>
    <row r="17" spans="1:48" ht="33" x14ac:dyDescent="0.15">
      <c r="A17" s="26">
        <v>7</v>
      </c>
      <c r="B17" s="27" t="s">
        <v>18</v>
      </c>
      <c r="C17" s="28" t="s">
        <v>19</v>
      </c>
      <c r="D17" s="27">
        <v>4</v>
      </c>
      <c r="E17" s="291"/>
      <c r="F17" s="30">
        <f t="shared" si="0"/>
        <v>0</v>
      </c>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row>
    <row r="18" spans="1:48" ht="55" x14ac:dyDescent="0.15">
      <c r="A18" s="26">
        <v>8</v>
      </c>
      <c r="B18" s="27" t="s">
        <v>60</v>
      </c>
      <c r="C18" s="28" t="s">
        <v>19</v>
      </c>
      <c r="D18" s="27">
        <v>3</v>
      </c>
      <c r="E18" s="291"/>
      <c r="F18" s="30">
        <f t="shared" si="0"/>
        <v>0</v>
      </c>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row>
    <row r="19" spans="1:48" ht="55" x14ac:dyDescent="0.15">
      <c r="A19" s="26">
        <v>9</v>
      </c>
      <c r="B19" s="27" t="s">
        <v>59</v>
      </c>
      <c r="C19" s="28" t="s">
        <v>19</v>
      </c>
      <c r="D19" s="27">
        <v>1</v>
      </c>
      <c r="E19" s="291"/>
      <c r="F19" s="30">
        <f>+D19*E19</f>
        <v>0</v>
      </c>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row>
    <row r="20" spans="1:48" ht="22" x14ac:dyDescent="0.15">
      <c r="A20" s="26">
        <v>10</v>
      </c>
      <c r="B20" s="27" t="s">
        <v>39</v>
      </c>
      <c r="C20" s="28" t="s">
        <v>19</v>
      </c>
      <c r="D20" s="27">
        <v>3</v>
      </c>
      <c r="E20" s="291"/>
      <c r="F20" s="30">
        <f t="shared" si="0"/>
        <v>0</v>
      </c>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row>
    <row r="21" spans="1:48" ht="33" x14ac:dyDescent="0.15">
      <c r="A21" s="26">
        <v>11</v>
      </c>
      <c r="B21" s="27" t="s">
        <v>41</v>
      </c>
      <c r="C21" s="28" t="s">
        <v>19</v>
      </c>
      <c r="D21" s="27">
        <v>1</v>
      </c>
      <c r="E21" s="291"/>
      <c r="F21" s="30">
        <f>+D21*E21</f>
        <v>0</v>
      </c>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row>
    <row r="22" spans="1:48" ht="22" x14ac:dyDescent="0.15">
      <c r="A22" s="26">
        <v>12</v>
      </c>
      <c r="B22" s="27" t="s">
        <v>21</v>
      </c>
      <c r="C22" s="28" t="s">
        <v>15</v>
      </c>
      <c r="D22" s="27">
        <v>160</v>
      </c>
      <c r="E22" s="291"/>
      <c r="F22" s="30">
        <f t="shared" si="0"/>
        <v>0</v>
      </c>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row>
    <row r="23" spans="1:48" ht="22" x14ac:dyDescent="0.15">
      <c r="A23" s="26">
        <v>13</v>
      </c>
      <c r="B23" s="27" t="s">
        <v>22</v>
      </c>
      <c r="C23" s="28" t="s">
        <v>15</v>
      </c>
      <c r="D23" s="27">
        <v>160</v>
      </c>
      <c r="E23" s="291"/>
      <c r="F23" s="30">
        <f t="shared" si="0"/>
        <v>0</v>
      </c>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row>
    <row r="24" spans="1:48" ht="22" x14ac:dyDescent="0.15">
      <c r="A24" s="26">
        <v>14</v>
      </c>
      <c r="B24" s="27" t="s">
        <v>23</v>
      </c>
      <c r="C24" s="28" t="s">
        <v>20</v>
      </c>
      <c r="D24" s="27">
        <v>80</v>
      </c>
      <c r="E24" s="291"/>
      <c r="F24" s="30">
        <f t="shared" si="0"/>
        <v>0</v>
      </c>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row>
    <row r="25" spans="1:48" ht="22" x14ac:dyDescent="0.15">
      <c r="A25" s="26">
        <v>15</v>
      </c>
      <c r="B25" s="27" t="s">
        <v>24</v>
      </c>
      <c r="C25" s="28" t="s">
        <v>20</v>
      </c>
      <c r="D25" s="27">
        <v>80</v>
      </c>
      <c r="E25" s="291"/>
      <c r="F25" s="30">
        <f t="shared" si="0"/>
        <v>0</v>
      </c>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row>
    <row r="26" spans="1:48" ht="33" x14ac:dyDescent="0.15">
      <c r="A26" s="26">
        <v>16</v>
      </c>
      <c r="B26" s="27" t="s">
        <v>25</v>
      </c>
      <c r="C26" s="28" t="s">
        <v>15</v>
      </c>
      <c r="D26" s="27">
        <v>180</v>
      </c>
      <c r="E26" s="291"/>
      <c r="F26" s="30">
        <f t="shared" si="0"/>
        <v>0</v>
      </c>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row>
    <row r="27" spans="1:48" s="25" customFormat="1" ht="22" x14ac:dyDescent="0.15">
      <c r="A27" s="26">
        <v>17</v>
      </c>
      <c r="B27" s="27" t="s">
        <v>26</v>
      </c>
      <c r="C27" s="28" t="s">
        <v>15</v>
      </c>
      <c r="D27" s="27">
        <v>150</v>
      </c>
      <c r="E27" s="291"/>
      <c r="F27" s="30">
        <f t="shared" si="0"/>
        <v>0</v>
      </c>
    </row>
    <row r="28" spans="1:48" s="25" customFormat="1" ht="22" x14ac:dyDescent="0.15">
      <c r="A28" s="26">
        <v>18</v>
      </c>
      <c r="B28" s="27" t="s">
        <v>27</v>
      </c>
      <c r="C28" s="28" t="s">
        <v>28</v>
      </c>
      <c r="D28" s="27">
        <v>6</v>
      </c>
      <c r="E28" s="291"/>
      <c r="F28" s="30">
        <f t="shared" si="0"/>
        <v>0</v>
      </c>
    </row>
    <row r="29" spans="1:48" ht="22" x14ac:dyDescent="0.15">
      <c r="A29" s="26">
        <v>20</v>
      </c>
      <c r="B29" s="27" t="s">
        <v>30</v>
      </c>
      <c r="C29" s="31" t="s">
        <v>29</v>
      </c>
      <c r="D29" s="32">
        <v>8</v>
      </c>
      <c r="E29" s="291"/>
      <c r="F29" s="33">
        <f t="shared" si="0"/>
        <v>0</v>
      </c>
    </row>
    <row r="30" spans="1:48" ht="22" x14ac:dyDescent="0.15">
      <c r="A30" s="26">
        <v>21</v>
      </c>
      <c r="B30" s="27" t="s">
        <v>31</v>
      </c>
      <c r="C30" s="31" t="s">
        <v>29</v>
      </c>
      <c r="D30" s="32">
        <v>8</v>
      </c>
      <c r="E30" s="291"/>
      <c r="F30" s="33">
        <f t="shared" si="0"/>
        <v>0</v>
      </c>
    </row>
    <row r="31" spans="1:48" ht="22" x14ac:dyDescent="0.15">
      <c r="A31" s="26">
        <v>22</v>
      </c>
      <c r="B31" s="27" t="s">
        <v>32</v>
      </c>
      <c r="C31" s="31" t="s">
        <v>28</v>
      </c>
      <c r="D31" s="32">
        <v>1</v>
      </c>
      <c r="E31" s="291"/>
      <c r="F31" s="33">
        <f t="shared" si="0"/>
        <v>0</v>
      </c>
    </row>
    <row r="32" spans="1:48" x14ac:dyDescent="0.15">
      <c r="A32" s="34"/>
      <c r="B32" s="27"/>
      <c r="C32" s="31"/>
      <c r="D32" s="32"/>
      <c r="E32" s="29"/>
      <c r="F32" s="33"/>
    </row>
    <row r="33" spans="1:6" ht="5.25" customHeight="1" x14ac:dyDescent="0.15">
      <c r="A33" s="357"/>
      <c r="B33" s="357"/>
      <c r="C33" s="357"/>
      <c r="D33" s="357"/>
      <c r="E33" s="357"/>
      <c r="F33" s="357"/>
    </row>
    <row r="34" spans="1:6" ht="5.25" customHeight="1" x14ac:dyDescent="0.15">
      <c r="A34" s="358"/>
      <c r="B34" s="358"/>
      <c r="C34" s="358"/>
      <c r="D34" s="358"/>
      <c r="E34" s="358"/>
      <c r="F34" s="358"/>
    </row>
    <row r="39" spans="1:6" x14ac:dyDescent="0.15">
      <c r="B39" s="35"/>
      <c r="C39" s="36"/>
      <c r="D39" s="37"/>
      <c r="E39" s="38"/>
      <c r="F39" s="38"/>
    </row>
    <row r="40" spans="1:6" x14ac:dyDescent="0.15">
      <c r="B40" s="35"/>
      <c r="C40" s="36"/>
      <c r="D40" s="37"/>
      <c r="E40" s="38"/>
      <c r="F40" s="38"/>
    </row>
    <row r="41" spans="1:6" x14ac:dyDescent="0.15">
      <c r="B41" s="35"/>
      <c r="C41" s="36"/>
      <c r="D41" s="37"/>
      <c r="E41" s="38"/>
      <c r="F41" s="38"/>
    </row>
    <row r="42" spans="1:6" x14ac:dyDescent="0.15">
      <c r="B42" s="35"/>
      <c r="C42" s="36"/>
      <c r="D42" s="39"/>
      <c r="E42" s="40"/>
      <c r="F42" s="38"/>
    </row>
    <row r="43" spans="1:6" x14ac:dyDescent="0.15">
      <c r="B43" s="35"/>
      <c r="C43" s="36"/>
      <c r="D43" s="39"/>
      <c r="E43" s="40"/>
      <c r="F43" s="38"/>
    </row>
    <row r="44" spans="1:6" x14ac:dyDescent="0.15">
      <c r="B44" s="35"/>
      <c r="C44" s="36"/>
      <c r="D44" s="39"/>
      <c r="E44" s="40"/>
      <c r="F44" s="38"/>
    </row>
    <row r="45" spans="1:6" x14ac:dyDescent="0.15">
      <c r="B45" s="35"/>
      <c r="C45" s="36"/>
      <c r="D45" s="39"/>
      <c r="E45" s="40"/>
      <c r="F45" s="38"/>
    </row>
    <row r="46" spans="1:6" x14ac:dyDescent="0.15">
      <c r="B46" s="35"/>
      <c r="C46" s="36"/>
      <c r="D46" s="39"/>
      <c r="E46" s="40"/>
      <c r="F46" s="38"/>
    </row>
    <row r="47" spans="1:6" x14ac:dyDescent="0.15">
      <c r="B47" s="35"/>
      <c r="C47" s="36"/>
      <c r="D47" s="39"/>
      <c r="E47" s="40"/>
      <c r="F47" s="38"/>
    </row>
    <row r="48" spans="1:6" x14ac:dyDescent="0.15">
      <c r="B48" s="35"/>
      <c r="C48" s="36"/>
      <c r="D48" s="39"/>
      <c r="E48" s="40"/>
      <c r="F48" s="38"/>
    </row>
    <row r="49" spans="2:6" x14ac:dyDescent="0.15">
      <c r="B49" s="35"/>
      <c r="C49" s="36"/>
      <c r="D49" s="37"/>
      <c r="E49" s="38"/>
      <c r="F49" s="38"/>
    </row>
    <row r="50" spans="2:6" x14ac:dyDescent="0.15">
      <c r="B50" s="35"/>
      <c r="C50" s="36"/>
      <c r="D50" s="37"/>
      <c r="E50" s="38"/>
      <c r="F50" s="38"/>
    </row>
    <row r="51" spans="2:6" x14ac:dyDescent="0.15">
      <c r="B51" s="35"/>
      <c r="C51" s="36"/>
      <c r="D51" s="37"/>
      <c r="E51" s="38"/>
      <c r="F51" s="38"/>
    </row>
    <row r="52" spans="2:6" x14ac:dyDescent="0.15">
      <c r="B52" s="35"/>
      <c r="C52" s="36"/>
      <c r="D52" s="37"/>
      <c r="E52" s="38"/>
      <c r="F52" s="38"/>
    </row>
    <row r="53" spans="2:6" x14ac:dyDescent="0.15">
      <c r="B53" s="35"/>
      <c r="C53" s="36"/>
      <c r="D53" s="37"/>
      <c r="E53" s="38"/>
      <c r="F53" s="38"/>
    </row>
    <row r="56" spans="2:6" x14ac:dyDescent="0.15">
      <c r="B56" s="35"/>
      <c r="C56" s="36"/>
      <c r="D56" s="41"/>
    </row>
    <row r="57" spans="2:6" x14ac:dyDescent="0.15">
      <c r="B57" s="35"/>
      <c r="C57" s="36"/>
      <c r="D57" s="41"/>
    </row>
    <row r="58" spans="2:6" x14ac:dyDescent="0.15">
      <c r="B58" s="35"/>
      <c r="C58" s="36"/>
      <c r="D58" s="42"/>
    </row>
    <row r="59" spans="2:6" x14ac:dyDescent="0.15">
      <c r="B59" s="35"/>
      <c r="C59" s="36"/>
      <c r="D59" s="42"/>
    </row>
    <row r="60" spans="2:6" x14ac:dyDescent="0.15">
      <c r="B60" s="35"/>
      <c r="C60" s="36"/>
      <c r="D60" s="42"/>
    </row>
    <row r="61" spans="2:6" x14ac:dyDescent="0.15">
      <c r="B61" s="35"/>
      <c r="C61" s="36"/>
      <c r="D61" s="42"/>
    </row>
    <row r="62" spans="2:6" x14ac:dyDescent="0.15">
      <c r="B62" s="35"/>
      <c r="C62" s="36"/>
      <c r="D62" s="42"/>
    </row>
    <row r="63" spans="2:6" x14ac:dyDescent="0.15">
      <c r="B63" s="35"/>
      <c r="C63" s="36"/>
      <c r="D63" s="42"/>
    </row>
    <row r="64" spans="2:6" x14ac:dyDescent="0.15">
      <c r="B64" s="35"/>
      <c r="C64" s="36"/>
      <c r="D64" s="42"/>
    </row>
    <row r="65" spans="1:6" x14ac:dyDescent="0.15">
      <c r="B65" s="35"/>
      <c r="C65" s="36"/>
      <c r="D65" s="41"/>
    </row>
    <row r="66" spans="1:6" x14ac:dyDescent="0.15">
      <c r="B66" s="35"/>
      <c r="C66" s="36"/>
      <c r="D66" s="41"/>
    </row>
    <row r="67" spans="1:6" x14ac:dyDescent="0.15">
      <c r="B67" s="35"/>
      <c r="C67" s="36"/>
      <c r="D67" s="41"/>
    </row>
    <row r="68" spans="1:6" x14ac:dyDescent="0.15">
      <c r="B68" s="35"/>
      <c r="C68" s="36"/>
      <c r="D68" s="41"/>
    </row>
    <row r="69" spans="1:6" x14ac:dyDescent="0.15">
      <c r="B69" s="35"/>
      <c r="C69" s="36"/>
      <c r="D69" s="41"/>
    </row>
    <row r="72" spans="1:6" x14ac:dyDescent="0.15">
      <c r="A72" s="43"/>
      <c r="B72" s="44"/>
      <c r="C72" s="45"/>
      <c r="D72" s="46"/>
      <c r="E72" s="47"/>
      <c r="F72" s="47"/>
    </row>
    <row r="73" spans="1:6" x14ac:dyDescent="0.15">
      <c r="A73" s="43"/>
      <c r="B73" s="48"/>
      <c r="C73" s="45"/>
      <c r="D73" s="46"/>
      <c r="E73" s="47"/>
      <c r="F73" s="47"/>
    </row>
    <row r="74" spans="1:6" x14ac:dyDescent="0.15">
      <c r="A74" s="48"/>
      <c r="B74" s="48"/>
      <c r="C74" s="49"/>
      <c r="D74" s="50"/>
      <c r="E74" s="51"/>
      <c r="F74" s="51"/>
    </row>
    <row r="75" spans="1:6" x14ac:dyDescent="0.15">
      <c r="A75" s="48"/>
      <c r="B75" s="48"/>
      <c r="C75" s="49"/>
      <c r="D75" s="50"/>
      <c r="E75" s="51"/>
      <c r="F75" s="51"/>
    </row>
    <row r="76" spans="1:6" x14ac:dyDescent="0.15">
      <c r="A76" s="48"/>
      <c r="B76" s="48"/>
      <c r="C76" s="49"/>
      <c r="D76" s="50"/>
      <c r="E76" s="51"/>
      <c r="F76" s="51"/>
    </row>
    <row r="77" spans="1:6" x14ac:dyDescent="0.15">
      <c r="A77" s="48"/>
      <c r="B77" s="48"/>
      <c r="C77" s="49"/>
      <c r="D77" s="50"/>
      <c r="E77" s="51"/>
      <c r="F77" s="51"/>
    </row>
    <row r="78" spans="1:6" x14ac:dyDescent="0.15">
      <c r="A78" s="48"/>
      <c r="B78" s="48"/>
      <c r="C78" s="49"/>
      <c r="D78" s="50"/>
      <c r="E78" s="51"/>
      <c r="F78" s="51"/>
    </row>
    <row r="79" spans="1:6" x14ac:dyDescent="0.15">
      <c r="A79" s="48"/>
      <c r="B79" s="48"/>
      <c r="C79" s="49"/>
      <c r="D79" s="50"/>
      <c r="E79" s="51"/>
      <c r="F79" s="51"/>
    </row>
    <row r="80" spans="1:6" x14ac:dyDescent="0.15">
      <c r="A80" s="48"/>
      <c r="B80" s="48"/>
      <c r="C80" s="49"/>
      <c r="D80" s="50"/>
      <c r="E80" s="51"/>
      <c r="F80" s="51"/>
    </row>
    <row r="81" spans="1:6" x14ac:dyDescent="0.15">
      <c r="A81" s="48"/>
      <c r="B81" s="48"/>
      <c r="C81" s="49"/>
      <c r="D81" s="50"/>
      <c r="E81" s="51"/>
      <c r="F81" s="51"/>
    </row>
    <row r="82" spans="1:6" x14ac:dyDescent="0.15">
      <c r="A82" s="48"/>
      <c r="B82" s="48"/>
      <c r="C82" s="49"/>
      <c r="D82" s="50"/>
      <c r="E82" s="51"/>
      <c r="F82" s="51"/>
    </row>
    <row r="83" spans="1:6" x14ac:dyDescent="0.15">
      <c r="A83" s="48"/>
      <c r="B83" s="48"/>
      <c r="C83" s="49"/>
      <c r="D83" s="50"/>
      <c r="E83" s="51"/>
      <c r="F83" s="51"/>
    </row>
    <row r="84" spans="1:6" x14ac:dyDescent="0.15">
      <c r="A84" s="48"/>
      <c r="B84" s="48"/>
      <c r="C84" s="49"/>
      <c r="D84" s="50"/>
      <c r="E84" s="51"/>
      <c r="F84" s="51"/>
    </row>
    <row r="85" spans="1:6" x14ac:dyDescent="0.15">
      <c r="A85" s="48"/>
      <c r="B85" s="48"/>
      <c r="C85" s="49"/>
      <c r="D85" s="50"/>
      <c r="E85" s="51"/>
      <c r="F85" s="51"/>
    </row>
    <row r="86" spans="1:6" x14ac:dyDescent="0.15">
      <c r="A86" s="48"/>
      <c r="B86" s="48"/>
      <c r="C86" s="49"/>
      <c r="D86" s="50"/>
      <c r="E86" s="51"/>
      <c r="F86" s="51"/>
    </row>
    <row r="87" spans="1:6" x14ac:dyDescent="0.15">
      <c r="A87" s="48"/>
      <c r="B87" s="48"/>
      <c r="C87" s="49"/>
      <c r="D87" s="50"/>
      <c r="E87" s="51"/>
      <c r="F87" s="51"/>
    </row>
    <row r="88" spans="1:6" x14ac:dyDescent="0.15">
      <c r="A88" s="48"/>
      <c r="B88" s="48"/>
      <c r="C88" s="49"/>
      <c r="D88" s="50"/>
      <c r="E88" s="51"/>
      <c r="F88" s="51"/>
    </row>
    <row r="91" spans="1:6" x14ac:dyDescent="0.15">
      <c r="A91" s="48"/>
      <c r="B91" s="48"/>
      <c r="C91" s="49"/>
      <c r="D91" s="48"/>
      <c r="E91" s="51"/>
      <c r="F91" s="51"/>
    </row>
    <row r="92" spans="1:6" x14ac:dyDescent="0.15">
      <c r="A92" s="48"/>
      <c r="B92" s="48"/>
      <c r="C92" s="49"/>
      <c r="D92" s="48"/>
      <c r="E92" s="48"/>
      <c r="F92" s="48"/>
    </row>
    <row r="93" spans="1:6" x14ac:dyDescent="0.15">
      <c r="A93" s="48"/>
      <c r="B93" s="48"/>
      <c r="C93" s="49"/>
      <c r="D93" s="48"/>
      <c r="E93" s="51"/>
      <c r="F93" s="51"/>
    </row>
    <row r="94" spans="1:6" x14ac:dyDescent="0.15">
      <c r="A94" s="48"/>
      <c r="B94" s="48"/>
      <c r="C94" s="49"/>
      <c r="D94" s="48"/>
      <c r="E94" s="51"/>
      <c r="F94" s="48"/>
    </row>
    <row r="95" spans="1:6" x14ac:dyDescent="0.15">
      <c r="A95" s="48"/>
      <c r="B95" s="48"/>
      <c r="C95" s="49"/>
      <c r="D95" s="48"/>
      <c r="E95" s="51"/>
      <c r="F95" s="51"/>
    </row>
    <row r="96" spans="1:6" x14ac:dyDescent="0.15">
      <c r="A96" s="48"/>
      <c r="B96" s="48"/>
      <c r="C96" s="49"/>
      <c r="D96" s="48"/>
      <c r="E96" s="51"/>
      <c r="F96" s="48"/>
    </row>
    <row r="97" spans="1:6" x14ac:dyDescent="0.15">
      <c r="A97" s="48"/>
      <c r="B97" s="48"/>
      <c r="C97" s="49"/>
      <c r="D97" s="48"/>
      <c r="E97" s="51"/>
      <c r="F97" s="51"/>
    </row>
    <row r="98" spans="1:6" x14ac:dyDescent="0.15">
      <c r="A98" s="48"/>
      <c r="B98" s="48"/>
      <c r="C98" s="49"/>
      <c r="D98" s="48"/>
      <c r="E98" s="51"/>
      <c r="F98" s="48"/>
    </row>
    <row r="99" spans="1:6" x14ac:dyDescent="0.15">
      <c r="A99" s="48"/>
      <c r="B99" s="48"/>
      <c r="C99" s="49"/>
      <c r="D99" s="48"/>
      <c r="E99" s="51"/>
      <c r="F99" s="51"/>
    </row>
    <row r="100" spans="1:6" x14ac:dyDescent="0.15">
      <c r="A100" s="48"/>
      <c r="B100" s="48"/>
      <c r="C100" s="49"/>
      <c r="D100" s="48"/>
      <c r="E100" s="51"/>
      <c r="F100" s="48"/>
    </row>
    <row r="101" spans="1:6" x14ac:dyDescent="0.15">
      <c r="A101" s="48"/>
      <c r="B101" s="48"/>
      <c r="C101" s="49"/>
      <c r="D101" s="48"/>
      <c r="E101" s="51"/>
      <c r="F101" s="51"/>
    </row>
    <row r="102" spans="1:6" x14ac:dyDescent="0.15">
      <c r="A102" s="48"/>
      <c r="B102" s="48"/>
      <c r="C102" s="49"/>
      <c r="D102" s="48"/>
      <c r="E102" s="51"/>
      <c r="F102" s="48"/>
    </row>
    <row r="103" spans="1:6" x14ac:dyDescent="0.15">
      <c r="A103" s="48"/>
      <c r="B103" s="48"/>
      <c r="C103" s="49"/>
      <c r="D103" s="48"/>
      <c r="E103" s="51"/>
      <c r="F103" s="51"/>
    </row>
    <row r="104" spans="1:6" x14ac:dyDescent="0.15">
      <c r="A104" s="48"/>
      <c r="B104" s="48"/>
      <c r="C104" s="49"/>
      <c r="D104" s="48"/>
      <c r="E104" s="48"/>
      <c r="F104" s="48"/>
    </row>
    <row r="105" spans="1:6" x14ac:dyDescent="0.15">
      <c r="A105" s="48"/>
      <c r="B105" s="48"/>
      <c r="C105" s="49"/>
      <c r="D105" s="48"/>
      <c r="E105" s="51"/>
      <c r="F105" s="51"/>
    </row>
    <row r="106" spans="1:6" x14ac:dyDescent="0.15">
      <c r="A106" s="48"/>
      <c r="B106" s="48"/>
      <c r="C106" s="49"/>
      <c r="D106" s="48"/>
      <c r="E106" s="51"/>
      <c r="F106" s="48"/>
    </row>
    <row r="107" spans="1:6" x14ac:dyDescent="0.15">
      <c r="A107" s="48"/>
      <c r="B107" s="48"/>
      <c r="C107" s="49"/>
      <c r="D107" s="50"/>
      <c r="E107" s="51"/>
      <c r="F107" s="51"/>
    </row>
    <row r="108" spans="1:6" x14ac:dyDescent="0.15">
      <c r="A108" s="48"/>
      <c r="B108" s="48"/>
      <c r="C108" s="49"/>
      <c r="D108" s="50"/>
      <c r="E108" s="51"/>
      <c r="F108" s="48"/>
    </row>
    <row r="109" spans="1:6" x14ac:dyDescent="0.15">
      <c r="A109" s="48"/>
      <c r="B109" s="48"/>
      <c r="C109" s="49"/>
      <c r="D109" s="48"/>
      <c r="E109" s="51"/>
      <c r="F109" s="51"/>
    </row>
    <row r="110" spans="1:6" x14ac:dyDescent="0.15">
      <c r="A110" s="48"/>
      <c r="B110" s="48"/>
      <c r="C110" s="49"/>
      <c r="D110" s="48"/>
      <c r="E110" s="51"/>
      <c r="F110" s="48"/>
    </row>
    <row r="111" spans="1:6" x14ac:dyDescent="0.15">
      <c r="A111" s="48"/>
      <c r="B111" s="48"/>
      <c r="C111" s="49"/>
      <c r="D111" s="48"/>
      <c r="E111" s="51"/>
      <c r="F111" s="51"/>
    </row>
    <row r="112" spans="1:6" x14ac:dyDescent="0.15">
      <c r="A112" s="48"/>
      <c r="B112" s="48"/>
      <c r="C112" s="49"/>
      <c r="D112" s="48"/>
      <c r="E112" s="51"/>
      <c r="F112" s="48"/>
    </row>
    <row r="113" spans="1:6" x14ac:dyDescent="0.15">
      <c r="A113" s="48"/>
      <c r="B113" s="48"/>
      <c r="C113" s="49"/>
      <c r="D113" s="48"/>
      <c r="E113" s="51"/>
      <c r="F113" s="51"/>
    </row>
    <row r="114" spans="1:6" x14ac:dyDescent="0.15">
      <c r="A114" s="48"/>
      <c r="B114" s="48"/>
      <c r="C114" s="49"/>
      <c r="D114" s="48"/>
      <c r="E114" s="51"/>
      <c r="F114" s="48"/>
    </row>
    <row r="115" spans="1:6" x14ac:dyDescent="0.15">
      <c r="A115" s="48"/>
      <c r="B115" s="48"/>
      <c r="C115" s="49"/>
      <c r="D115" s="48"/>
      <c r="E115" s="51"/>
      <c r="F115" s="51"/>
    </row>
    <row r="116" spans="1:6" x14ac:dyDescent="0.15">
      <c r="A116" s="48"/>
      <c r="B116" s="48"/>
      <c r="C116" s="49"/>
      <c r="D116" s="48"/>
      <c r="E116" s="51"/>
      <c r="F116" s="51"/>
    </row>
    <row r="117" spans="1:6" x14ac:dyDescent="0.15">
      <c r="A117" s="48"/>
      <c r="B117" s="48"/>
      <c r="C117" s="52"/>
      <c r="D117" s="48"/>
      <c r="E117" s="51"/>
      <c r="F117" s="51"/>
    </row>
    <row r="118" spans="1:6" x14ac:dyDescent="0.15">
      <c r="A118" s="48"/>
      <c r="B118" s="48"/>
      <c r="C118" s="49"/>
      <c r="D118" s="48"/>
      <c r="E118" s="51"/>
      <c r="F118" s="51"/>
    </row>
    <row r="119" spans="1:6" x14ac:dyDescent="0.15">
      <c r="A119" s="48"/>
      <c r="B119" s="48"/>
      <c r="C119" s="49"/>
      <c r="D119" s="48"/>
      <c r="E119" s="51"/>
      <c r="F119" s="51"/>
    </row>
  </sheetData>
  <sheetProtection selectLockedCells="1"/>
  <mergeCells count="8">
    <mergeCell ref="A33:F33"/>
    <mergeCell ref="A34:F34"/>
    <mergeCell ref="A1:F2"/>
    <mergeCell ref="A3:F3"/>
    <mergeCell ref="B4:E4"/>
    <mergeCell ref="A6:F6"/>
    <mergeCell ref="A8:F8"/>
    <mergeCell ref="A10:F10"/>
  </mergeCells>
  <phoneticPr fontId="11" type="noConversion"/>
  <pageMargins left="0.8" right="0.74791666666666667" top="0.74027777777777781" bottom="0.8" header="0.51180555555555562" footer="0.5"/>
  <pageSetup paperSize="9" firstPageNumber="0" orientation="portrait" horizontalDpi="300" verticalDpi="300"/>
  <headerFooter>
    <oddFooter>&amp;R&amp;8&amp;UStran &amp;P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AV107"/>
  <sheetViews>
    <sheetView zoomScale="140" zoomScaleNormal="140" zoomScaleSheetLayoutView="100" zoomScalePageLayoutView="140" workbookViewId="0">
      <pane ySplit="9" topLeftCell="A10" activePane="bottomLeft" state="frozen"/>
      <selection activeCell="B10" sqref="B10:D10"/>
      <selection pane="bottomLeft" activeCell="B13" sqref="B13"/>
    </sheetView>
  </sheetViews>
  <sheetFormatPr baseColWidth="10" defaultColWidth="8.83203125" defaultRowHeight="13" x14ac:dyDescent="0.15"/>
  <cols>
    <col min="1" max="1" width="3.5" style="8" customWidth="1"/>
    <col min="2" max="2" width="42.5" style="57" customWidth="1"/>
    <col min="3" max="3" width="6" style="9" customWidth="1"/>
    <col min="4" max="4" width="7.6640625" style="9" customWidth="1"/>
    <col min="5" max="5" width="10.33203125" style="9" customWidth="1"/>
    <col min="6" max="6" width="15" style="9" customWidth="1"/>
  </cols>
  <sheetData>
    <row r="1" spans="1:48" x14ac:dyDescent="0.15">
      <c r="A1" s="359" t="s">
        <v>33</v>
      </c>
      <c r="B1" s="359"/>
      <c r="C1" s="359"/>
      <c r="D1" s="359"/>
      <c r="E1" s="359"/>
      <c r="F1" s="359"/>
    </row>
    <row r="2" spans="1:48" x14ac:dyDescent="0.15">
      <c r="A2" s="359"/>
      <c r="B2" s="359"/>
      <c r="C2" s="359"/>
      <c r="D2" s="359"/>
      <c r="E2" s="359"/>
      <c r="F2" s="359"/>
    </row>
    <row r="3" spans="1:48" x14ac:dyDescent="0.15">
      <c r="A3" s="351"/>
      <c r="B3" s="351"/>
      <c r="C3" s="351"/>
      <c r="D3" s="351"/>
      <c r="E3" s="351"/>
      <c r="F3" s="351"/>
    </row>
    <row r="4" spans="1:48" x14ac:dyDescent="0.15">
      <c r="A4" s="10"/>
      <c r="B4" s="364" t="s">
        <v>34</v>
      </c>
      <c r="C4" s="364"/>
      <c r="D4" s="364"/>
      <c r="E4" s="364"/>
      <c r="F4" s="5">
        <f>SUM(F11:F22)</f>
        <v>0</v>
      </c>
    </row>
    <row r="5" spans="1:48" x14ac:dyDescent="0.15">
      <c r="A5" s="53"/>
      <c r="B5" s="54"/>
      <c r="C5" s="6"/>
      <c r="D5" s="7"/>
      <c r="E5" s="7"/>
      <c r="F5" s="5"/>
    </row>
    <row r="6" spans="1:48" x14ac:dyDescent="0.15">
      <c r="A6" s="361"/>
      <c r="B6" s="361"/>
      <c r="C6" s="361"/>
      <c r="D6" s="361"/>
      <c r="E6" s="361"/>
      <c r="F6" s="361"/>
    </row>
    <row r="7" spans="1:48" s="20" customFormat="1" ht="33" x14ac:dyDescent="0.15">
      <c r="A7" s="26"/>
      <c r="B7" s="27" t="s">
        <v>6</v>
      </c>
      <c r="C7" s="28"/>
      <c r="D7" s="27"/>
      <c r="E7" s="29"/>
      <c r="F7" s="30"/>
    </row>
    <row r="8" spans="1:48" x14ac:dyDescent="0.15">
      <c r="A8" s="362"/>
      <c r="B8" s="362"/>
      <c r="C8" s="362"/>
      <c r="D8" s="362"/>
      <c r="E8" s="362"/>
      <c r="F8" s="362"/>
    </row>
    <row r="9" spans="1:48" x14ac:dyDescent="0.15">
      <c r="A9" s="21" t="s">
        <v>0</v>
      </c>
      <c r="B9" s="55" t="s">
        <v>7</v>
      </c>
      <c r="C9" s="22" t="s">
        <v>8</v>
      </c>
      <c r="D9" s="23" t="s">
        <v>9</v>
      </c>
      <c r="E9" s="3" t="s">
        <v>10</v>
      </c>
      <c r="F9" s="24" t="s">
        <v>11</v>
      </c>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row>
    <row r="10" spans="1:48" x14ac:dyDescent="0.15">
      <c r="A10" s="363"/>
      <c r="B10" s="363"/>
      <c r="C10" s="363"/>
      <c r="D10" s="363"/>
      <c r="E10" s="363"/>
      <c r="F10" s="363"/>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row>
    <row r="11" spans="1:48" s="25" customFormat="1" ht="44" x14ac:dyDescent="0.15">
      <c r="A11" s="26">
        <v>1</v>
      </c>
      <c r="B11" s="27" t="s">
        <v>42</v>
      </c>
      <c r="C11" s="60" t="s">
        <v>15</v>
      </c>
      <c r="D11" s="61">
        <f>4*8</f>
        <v>32</v>
      </c>
      <c r="E11" s="291"/>
      <c r="F11" s="30">
        <f t="shared" ref="F11:F19" si="0">+D11*E11</f>
        <v>0</v>
      </c>
    </row>
    <row r="12" spans="1:48" s="25" customFormat="1" ht="44" x14ac:dyDescent="0.15">
      <c r="A12" s="26">
        <v>2</v>
      </c>
      <c r="B12" s="27" t="s">
        <v>58</v>
      </c>
      <c r="C12" s="28" t="s">
        <v>15</v>
      </c>
      <c r="D12" s="27">
        <v>180</v>
      </c>
      <c r="E12" s="291"/>
      <c r="F12" s="30">
        <f t="shared" si="0"/>
        <v>0</v>
      </c>
    </row>
    <row r="13" spans="1:48" s="25" customFormat="1" ht="99" x14ac:dyDescent="0.15">
      <c r="A13" s="26">
        <v>3</v>
      </c>
      <c r="B13" s="62" t="s">
        <v>438</v>
      </c>
      <c r="C13" s="60" t="s">
        <v>19</v>
      </c>
      <c r="D13" s="61">
        <v>1</v>
      </c>
      <c r="E13" s="291"/>
      <c r="F13" s="30">
        <f t="shared" si="0"/>
        <v>0</v>
      </c>
    </row>
    <row r="14" spans="1:48" s="25" customFormat="1" ht="99" x14ac:dyDescent="0.15">
      <c r="A14" s="26">
        <v>4</v>
      </c>
      <c r="B14" s="62" t="s">
        <v>439</v>
      </c>
      <c r="C14" s="60" t="s">
        <v>19</v>
      </c>
      <c r="D14" s="61">
        <v>2</v>
      </c>
      <c r="E14" s="291"/>
      <c r="F14" s="30">
        <f>+D14*E14</f>
        <v>0</v>
      </c>
    </row>
    <row r="15" spans="1:48" s="25" customFormat="1" ht="88" x14ac:dyDescent="0.15">
      <c r="A15" s="26">
        <v>5</v>
      </c>
      <c r="B15" s="62" t="s">
        <v>440</v>
      </c>
      <c r="C15" s="60" t="s">
        <v>19</v>
      </c>
      <c r="D15" s="61">
        <v>1</v>
      </c>
      <c r="E15" s="291"/>
      <c r="F15" s="30">
        <f t="shared" si="0"/>
        <v>0</v>
      </c>
    </row>
    <row r="16" spans="1:48" s="25" customFormat="1" ht="33" x14ac:dyDescent="0.15">
      <c r="A16" s="26">
        <v>6</v>
      </c>
      <c r="B16" s="27" t="s">
        <v>43</v>
      </c>
      <c r="C16" s="60" t="s">
        <v>19</v>
      </c>
      <c r="D16" s="61">
        <v>8</v>
      </c>
      <c r="E16" s="291"/>
      <c r="F16" s="30">
        <f t="shared" si="0"/>
        <v>0</v>
      </c>
    </row>
    <row r="17" spans="1:6" s="25" customFormat="1" ht="33" x14ac:dyDescent="0.15">
      <c r="A17" s="26">
        <v>7</v>
      </c>
      <c r="B17" s="27" t="s">
        <v>44</v>
      </c>
      <c r="C17" s="28" t="s">
        <v>28</v>
      </c>
      <c r="D17" s="27">
        <v>1</v>
      </c>
      <c r="E17" s="291"/>
      <c r="F17" s="30">
        <f t="shared" si="0"/>
        <v>0</v>
      </c>
    </row>
    <row r="18" spans="1:6" s="25" customFormat="1" ht="22" x14ac:dyDescent="0.15">
      <c r="A18" s="26">
        <v>9</v>
      </c>
      <c r="B18" s="27" t="s">
        <v>30</v>
      </c>
      <c r="C18" s="31" t="s">
        <v>29</v>
      </c>
      <c r="D18" s="32">
        <v>5</v>
      </c>
      <c r="E18" s="291"/>
      <c r="F18" s="30">
        <f t="shared" si="0"/>
        <v>0</v>
      </c>
    </row>
    <row r="19" spans="1:6" s="25" customFormat="1" ht="22" x14ac:dyDescent="0.15">
      <c r="A19" s="26">
        <v>10</v>
      </c>
      <c r="B19" s="27" t="s">
        <v>31</v>
      </c>
      <c r="C19" s="31" t="s">
        <v>29</v>
      </c>
      <c r="D19" s="32">
        <v>5</v>
      </c>
      <c r="E19" s="291"/>
      <c r="F19" s="30">
        <f t="shared" si="0"/>
        <v>0</v>
      </c>
    </row>
    <row r="20" spans="1:6" s="25" customFormat="1" x14ac:dyDescent="0.15">
      <c r="A20" s="26"/>
      <c r="B20" s="27"/>
      <c r="C20" s="28"/>
      <c r="D20" s="27"/>
      <c r="E20" s="29"/>
      <c r="F20" s="30"/>
    </row>
    <row r="21" spans="1:6" ht="4.5" customHeight="1" x14ac:dyDescent="0.15">
      <c r="A21" s="357"/>
      <c r="B21" s="357"/>
      <c r="C21" s="357"/>
      <c r="D21" s="357"/>
      <c r="E21" s="357"/>
      <c r="F21" s="357"/>
    </row>
    <row r="22" spans="1:6" ht="4.5" customHeight="1" x14ac:dyDescent="0.15">
      <c r="A22" s="358"/>
      <c r="B22" s="358"/>
      <c r="C22" s="358"/>
      <c r="D22" s="358"/>
      <c r="E22" s="358"/>
      <c r="F22" s="358"/>
    </row>
    <row r="24" spans="1:6" x14ac:dyDescent="0.15">
      <c r="B24" s="56"/>
    </row>
    <row r="25" spans="1:6" x14ac:dyDescent="0.15">
      <c r="B25" s="56"/>
    </row>
    <row r="26" spans="1:6" x14ac:dyDescent="0.15">
      <c r="B26" s="56"/>
    </row>
    <row r="27" spans="1:6" x14ac:dyDescent="0.15">
      <c r="B27" s="56"/>
      <c r="C27" s="36"/>
      <c r="D27" s="37"/>
      <c r="E27" s="38"/>
      <c r="F27" s="38"/>
    </row>
    <row r="28" spans="1:6" x14ac:dyDescent="0.15">
      <c r="B28" s="56"/>
      <c r="C28" s="36"/>
      <c r="D28" s="37"/>
      <c r="E28" s="38"/>
      <c r="F28" s="38"/>
    </row>
    <row r="29" spans="1:6" x14ac:dyDescent="0.15">
      <c r="B29" s="56"/>
      <c r="C29" s="36"/>
      <c r="D29" s="37"/>
      <c r="E29" s="38"/>
      <c r="F29" s="38"/>
    </row>
    <row r="30" spans="1:6" x14ac:dyDescent="0.15">
      <c r="B30" s="56"/>
      <c r="C30" s="36"/>
      <c r="D30" s="39"/>
      <c r="E30" s="40"/>
      <c r="F30" s="38"/>
    </row>
    <row r="31" spans="1:6" x14ac:dyDescent="0.15">
      <c r="B31" s="56"/>
      <c r="C31" s="36"/>
      <c r="D31" s="39"/>
      <c r="E31" s="40"/>
      <c r="F31" s="38"/>
    </row>
    <row r="32" spans="1:6" x14ac:dyDescent="0.15">
      <c r="B32" s="56"/>
      <c r="C32" s="36"/>
      <c r="D32" s="39"/>
      <c r="E32" s="40"/>
      <c r="F32" s="38"/>
    </row>
    <row r="33" spans="2:6" x14ac:dyDescent="0.15">
      <c r="B33" s="56"/>
      <c r="C33" s="36"/>
      <c r="D33" s="39"/>
      <c r="E33" s="40"/>
      <c r="F33" s="38"/>
    </row>
    <row r="34" spans="2:6" x14ac:dyDescent="0.15">
      <c r="B34" s="56"/>
      <c r="C34" s="36"/>
      <c r="D34" s="39"/>
      <c r="E34" s="40"/>
      <c r="F34" s="38"/>
    </row>
    <row r="35" spans="2:6" x14ac:dyDescent="0.15">
      <c r="B35" s="56"/>
      <c r="C35" s="36"/>
      <c r="D35" s="39"/>
      <c r="E35" s="40"/>
      <c r="F35" s="38"/>
    </row>
    <row r="36" spans="2:6" x14ac:dyDescent="0.15">
      <c r="B36" s="56"/>
      <c r="C36" s="36"/>
      <c r="D36" s="39"/>
      <c r="E36" s="40"/>
      <c r="F36" s="38"/>
    </row>
    <row r="37" spans="2:6" x14ac:dyDescent="0.15">
      <c r="B37" s="56"/>
      <c r="C37" s="36"/>
      <c r="D37" s="37"/>
      <c r="E37" s="38"/>
      <c r="F37" s="38"/>
    </row>
    <row r="38" spans="2:6" x14ac:dyDescent="0.15">
      <c r="B38" s="56"/>
      <c r="C38" s="36"/>
      <c r="D38" s="37"/>
      <c r="E38" s="38"/>
      <c r="F38" s="38"/>
    </row>
    <row r="39" spans="2:6" x14ac:dyDescent="0.15">
      <c r="B39" s="56"/>
      <c r="C39" s="36"/>
      <c r="D39" s="37"/>
      <c r="E39" s="38"/>
      <c r="F39" s="38"/>
    </row>
    <row r="40" spans="2:6" x14ac:dyDescent="0.15">
      <c r="B40" s="56"/>
      <c r="C40" s="36"/>
      <c r="D40" s="37"/>
      <c r="E40" s="38"/>
      <c r="F40" s="38"/>
    </row>
    <row r="41" spans="2:6" x14ac:dyDescent="0.15">
      <c r="B41" s="56"/>
      <c r="C41" s="36"/>
      <c r="D41" s="37"/>
      <c r="E41" s="38"/>
      <c r="F41" s="38"/>
    </row>
    <row r="44" spans="2:6" x14ac:dyDescent="0.15">
      <c r="B44" s="56"/>
      <c r="C44" s="36"/>
      <c r="D44" s="41"/>
    </row>
    <row r="45" spans="2:6" x14ac:dyDescent="0.15">
      <c r="B45" s="56"/>
      <c r="C45" s="36"/>
      <c r="D45" s="41"/>
    </row>
    <row r="46" spans="2:6" x14ac:dyDescent="0.15">
      <c r="B46" s="56"/>
      <c r="C46" s="36"/>
      <c r="D46" s="42"/>
    </row>
    <row r="47" spans="2:6" x14ac:dyDescent="0.15">
      <c r="B47" s="56"/>
      <c r="C47" s="36"/>
      <c r="D47" s="42"/>
    </row>
    <row r="48" spans="2:6" x14ac:dyDescent="0.15">
      <c r="B48" s="56"/>
      <c r="C48" s="36"/>
      <c r="D48" s="42"/>
    </row>
    <row r="49" spans="1:6" x14ac:dyDescent="0.15">
      <c r="B49" s="56"/>
      <c r="C49" s="36"/>
      <c r="D49" s="42"/>
    </row>
    <row r="50" spans="1:6" x14ac:dyDescent="0.15">
      <c r="B50" s="56"/>
      <c r="C50" s="36"/>
      <c r="D50" s="42"/>
    </row>
    <row r="51" spans="1:6" x14ac:dyDescent="0.15">
      <c r="B51" s="56"/>
      <c r="C51" s="36"/>
      <c r="D51" s="42"/>
    </row>
    <row r="52" spans="1:6" x14ac:dyDescent="0.15">
      <c r="B52" s="56"/>
      <c r="C52" s="36"/>
      <c r="D52" s="42"/>
    </row>
    <row r="53" spans="1:6" x14ac:dyDescent="0.15">
      <c r="B53" s="56"/>
      <c r="C53" s="36"/>
      <c r="D53" s="41"/>
    </row>
    <row r="54" spans="1:6" x14ac:dyDescent="0.15">
      <c r="B54" s="56"/>
      <c r="C54" s="36"/>
      <c r="D54" s="41"/>
    </row>
    <row r="55" spans="1:6" x14ac:dyDescent="0.15">
      <c r="B55" s="56"/>
      <c r="C55" s="36"/>
      <c r="D55" s="41"/>
    </row>
    <row r="56" spans="1:6" x14ac:dyDescent="0.15">
      <c r="B56" s="56"/>
      <c r="C56" s="36"/>
      <c r="D56" s="41"/>
    </row>
    <row r="57" spans="1:6" x14ac:dyDescent="0.15">
      <c r="B57" s="56"/>
      <c r="C57" s="36"/>
      <c r="D57" s="41"/>
    </row>
    <row r="60" spans="1:6" x14ac:dyDescent="0.15">
      <c r="A60" s="43"/>
      <c r="B60" s="44"/>
      <c r="C60" s="45"/>
      <c r="D60" s="46"/>
      <c r="E60" s="47"/>
      <c r="F60" s="47"/>
    </row>
    <row r="61" spans="1:6" x14ac:dyDescent="0.15">
      <c r="A61" s="43"/>
      <c r="B61" s="48"/>
      <c r="C61" s="45"/>
      <c r="D61" s="46"/>
      <c r="E61" s="47"/>
      <c r="F61" s="47"/>
    </row>
    <row r="62" spans="1:6" x14ac:dyDescent="0.15">
      <c r="A62" s="48"/>
      <c r="B62" s="48"/>
      <c r="C62" s="49"/>
      <c r="D62" s="50"/>
      <c r="E62" s="51"/>
      <c r="F62" s="51"/>
    </row>
    <row r="63" spans="1:6" x14ac:dyDescent="0.15">
      <c r="A63" s="48"/>
      <c r="B63" s="48"/>
      <c r="C63" s="49"/>
      <c r="D63" s="50"/>
      <c r="E63" s="51"/>
      <c r="F63" s="51"/>
    </row>
    <row r="64" spans="1:6" x14ac:dyDescent="0.15">
      <c r="A64" s="48"/>
      <c r="B64" s="48"/>
      <c r="C64" s="49"/>
      <c r="D64" s="50"/>
      <c r="E64" s="51"/>
      <c r="F64" s="51"/>
    </row>
    <row r="65" spans="1:6" x14ac:dyDescent="0.15">
      <c r="A65" s="48"/>
      <c r="B65" s="48"/>
      <c r="C65" s="49"/>
      <c r="D65" s="50"/>
      <c r="E65" s="51"/>
      <c r="F65" s="51"/>
    </row>
    <row r="66" spans="1:6" x14ac:dyDescent="0.15">
      <c r="A66" s="48"/>
      <c r="B66" s="48"/>
      <c r="C66" s="49"/>
      <c r="D66" s="50"/>
      <c r="E66" s="51"/>
      <c r="F66" s="51"/>
    </row>
    <row r="67" spans="1:6" x14ac:dyDescent="0.15">
      <c r="A67" s="48"/>
      <c r="B67" s="48"/>
      <c r="C67" s="49"/>
      <c r="D67" s="50"/>
      <c r="E67" s="51"/>
      <c r="F67" s="51"/>
    </row>
    <row r="68" spans="1:6" x14ac:dyDescent="0.15">
      <c r="A68" s="48"/>
      <c r="B68" s="48"/>
      <c r="C68" s="49"/>
      <c r="D68" s="50"/>
      <c r="E68" s="51"/>
      <c r="F68" s="51"/>
    </row>
    <row r="69" spans="1:6" x14ac:dyDescent="0.15">
      <c r="A69" s="48"/>
      <c r="B69" s="48"/>
      <c r="C69" s="49"/>
      <c r="D69" s="50"/>
      <c r="E69" s="51"/>
      <c r="F69" s="51"/>
    </row>
    <row r="70" spans="1:6" x14ac:dyDescent="0.15">
      <c r="A70" s="48"/>
      <c r="B70" s="48"/>
      <c r="C70" s="49"/>
      <c r="D70" s="50"/>
      <c r="E70" s="51"/>
      <c r="F70" s="51"/>
    </row>
    <row r="71" spans="1:6" x14ac:dyDescent="0.15">
      <c r="A71" s="48"/>
      <c r="B71" s="48"/>
      <c r="C71" s="49"/>
      <c r="D71" s="50"/>
      <c r="E71" s="51"/>
      <c r="F71" s="51"/>
    </row>
    <row r="72" spans="1:6" x14ac:dyDescent="0.15">
      <c r="A72" s="48"/>
      <c r="B72" s="48"/>
      <c r="C72" s="49"/>
      <c r="D72" s="50"/>
      <c r="E72" s="51"/>
      <c r="F72" s="51"/>
    </row>
    <row r="73" spans="1:6" x14ac:dyDescent="0.15">
      <c r="A73" s="48"/>
      <c r="B73" s="48"/>
      <c r="C73" s="49"/>
      <c r="D73" s="50"/>
      <c r="E73" s="51"/>
      <c r="F73" s="51"/>
    </row>
    <row r="74" spans="1:6" x14ac:dyDescent="0.15">
      <c r="A74" s="48"/>
      <c r="B74" s="48"/>
      <c r="C74" s="49"/>
      <c r="D74" s="50"/>
      <c r="E74" s="51"/>
      <c r="F74" s="51"/>
    </row>
    <row r="75" spans="1:6" x14ac:dyDescent="0.15">
      <c r="A75" s="48"/>
      <c r="B75" s="48"/>
      <c r="C75" s="49"/>
      <c r="D75" s="50"/>
      <c r="E75" s="51"/>
      <c r="F75" s="51"/>
    </row>
    <row r="76" spans="1:6" x14ac:dyDescent="0.15">
      <c r="A76" s="48"/>
      <c r="B76" s="48"/>
      <c r="C76" s="49"/>
      <c r="D76" s="50"/>
      <c r="E76" s="51"/>
      <c r="F76" s="51"/>
    </row>
    <row r="79" spans="1:6" x14ac:dyDescent="0.15">
      <c r="A79" s="48"/>
      <c r="B79" s="48"/>
      <c r="C79" s="49"/>
      <c r="D79" s="48"/>
      <c r="E79" s="51"/>
      <c r="F79" s="51"/>
    </row>
    <row r="80" spans="1:6" x14ac:dyDescent="0.15">
      <c r="A80" s="48"/>
      <c r="B80" s="48"/>
      <c r="C80" s="49"/>
      <c r="D80" s="48"/>
      <c r="E80" s="48"/>
      <c r="F80" s="48"/>
    </row>
    <row r="81" spans="1:6" x14ac:dyDescent="0.15">
      <c r="A81" s="48"/>
      <c r="B81" s="48"/>
      <c r="C81" s="49"/>
      <c r="D81" s="48"/>
      <c r="E81" s="51"/>
      <c r="F81" s="51"/>
    </row>
    <row r="82" spans="1:6" x14ac:dyDescent="0.15">
      <c r="A82" s="48"/>
      <c r="B82" s="48"/>
      <c r="C82" s="49"/>
      <c r="D82" s="48"/>
      <c r="E82" s="51"/>
      <c r="F82" s="48"/>
    </row>
    <row r="83" spans="1:6" x14ac:dyDescent="0.15">
      <c r="A83" s="48"/>
      <c r="B83" s="48"/>
      <c r="C83" s="49"/>
      <c r="D83" s="48"/>
      <c r="E83" s="51"/>
      <c r="F83" s="51"/>
    </row>
    <row r="84" spans="1:6" x14ac:dyDescent="0.15">
      <c r="A84" s="48"/>
      <c r="B84" s="48"/>
      <c r="C84" s="49"/>
      <c r="D84" s="48"/>
      <c r="E84" s="51"/>
      <c r="F84" s="48"/>
    </row>
    <row r="85" spans="1:6" x14ac:dyDescent="0.15">
      <c r="A85" s="48"/>
      <c r="B85" s="48"/>
      <c r="C85" s="49"/>
      <c r="D85" s="48"/>
      <c r="E85" s="51"/>
      <c r="F85" s="51"/>
    </row>
    <row r="86" spans="1:6" x14ac:dyDescent="0.15">
      <c r="A86" s="48"/>
      <c r="B86" s="48"/>
      <c r="C86" s="49"/>
      <c r="D86" s="48"/>
      <c r="E86" s="51"/>
      <c r="F86" s="48"/>
    </row>
    <row r="87" spans="1:6" x14ac:dyDescent="0.15">
      <c r="A87" s="48"/>
      <c r="B87" s="48"/>
      <c r="C87" s="49"/>
      <c r="D87" s="48"/>
      <c r="E87" s="51"/>
      <c r="F87" s="51"/>
    </row>
    <row r="88" spans="1:6" x14ac:dyDescent="0.15">
      <c r="A88" s="48"/>
      <c r="B88" s="48"/>
      <c r="C88" s="49"/>
      <c r="D88" s="48"/>
      <c r="E88" s="51"/>
      <c r="F88" s="48"/>
    </row>
    <row r="89" spans="1:6" x14ac:dyDescent="0.15">
      <c r="A89" s="48"/>
      <c r="B89" s="48"/>
      <c r="C89" s="49"/>
      <c r="D89" s="48"/>
      <c r="E89" s="51"/>
      <c r="F89" s="51"/>
    </row>
    <row r="90" spans="1:6" x14ac:dyDescent="0.15">
      <c r="A90" s="48"/>
      <c r="B90" s="48"/>
      <c r="C90" s="49"/>
      <c r="D90" s="48"/>
      <c r="E90" s="51"/>
      <c r="F90" s="48"/>
    </row>
    <row r="91" spans="1:6" x14ac:dyDescent="0.15">
      <c r="A91" s="48"/>
      <c r="B91" s="48"/>
      <c r="C91" s="49"/>
      <c r="D91" s="48"/>
      <c r="E91" s="51"/>
      <c r="F91" s="51"/>
    </row>
    <row r="92" spans="1:6" x14ac:dyDescent="0.15">
      <c r="A92" s="48"/>
      <c r="B92" s="48"/>
      <c r="C92" s="49"/>
      <c r="D92" s="48"/>
      <c r="E92" s="48"/>
      <c r="F92" s="48"/>
    </row>
    <row r="93" spans="1:6" x14ac:dyDescent="0.15">
      <c r="A93" s="48"/>
      <c r="B93" s="48"/>
      <c r="C93" s="49"/>
      <c r="D93" s="48"/>
      <c r="E93" s="51"/>
      <c r="F93" s="51"/>
    </row>
    <row r="94" spans="1:6" x14ac:dyDescent="0.15">
      <c r="A94" s="48"/>
      <c r="B94" s="48"/>
      <c r="C94" s="49"/>
      <c r="D94" s="48"/>
      <c r="E94" s="51"/>
      <c r="F94" s="48"/>
    </row>
    <row r="95" spans="1:6" x14ac:dyDescent="0.15">
      <c r="A95" s="48"/>
      <c r="B95" s="48"/>
      <c r="C95" s="49"/>
      <c r="D95" s="50"/>
      <c r="E95" s="51"/>
      <c r="F95" s="51"/>
    </row>
    <row r="96" spans="1:6" x14ac:dyDescent="0.15">
      <c r="A96" s="48"/>
      <c r="B96" s="48"/>
      <c r="C96" s="49"/>
      <c r="D96" s="50"/>
      <c r="E96" s="51"/>
      <c r="F96" s="48"/>
    </row>
    <row r="97" spans="1:6" x14ac:dyDescent="0.15">
      <c r="A97" s="48"/>
      <c r="B97" s="48"/>
      <c r="C97" s="49"/>
      <c r="D97" s="48"/>
      <c r="E97" s="51"/>
      <c r="F97" s="51"/>
    </row>
    <row r="98" spans="1:6" x14ac:dyDescent="0.15">
      <c r="A98" s="48"/>
      <c r="B98" s="48"/>
      <c r="C98" s="49"/>
      <c r="D98" s="48"/>
      <c r="E98" s="51"/>
      <c r="F98" s="48"/>
    </row>
    <row r="99" spans="1:6" x14ac:dyDescent="0.15">
      <c r="A99" s="48"/>
      <c r="B99" s="48"/>
      <c r="C99" s="49"/>
      <c r="D99" s="48"/>
      <c r="E99" s="51"/>
      <c r="F99" s="51"/>
    </row>
    <row r="100" spans="1:6" x14ac:dyDescent="0.15">
      <c r="A100" s="48"/>
      <c r="B100" s="48"/>
      <c r="C100" s="49"/>
      <c r="D100" s="48"/>
      <c r="E100" s="51"/>
      <c r="F100" s="48"/>
    </row>
    <row r="101" spans="1:6" x14ac:dyDescent="0.15">
      <c r="A101" s="48"/>
      <c r="B101" s="48"/>
      <c r="C101" s="49"/>
      <c r="D101" s="48"/>
      <c r="E101" s="51"/>
      <c r="F101" s="51"/>
    </row>
    <row r="102" spans="1:6" x14ac:dyDescent="0.15">
      <c r="A102" s="48"/>
      <c r="B102" s="48"/>
      <c r="C102" s="49"/>
      <c r="D102" s="48"/>
      <c r="E102" s="51"/>
      <c r="F102" s="48"/>
    </row>
    <row r="103" spans="1:6" x14ac:dyDescent="0.15">
      <c r="A103" s="48"/>
      <c r="B103" s="48"/>
      <c r="C103" s="49"/>
      <c r="D103" s="48"/>
      <c r="E103" s="51"/>
      <c r="F103" s="51"/>
    </row>
    <row r="104" spans="1:6" x14ac:dyDescent="0.15">
      <c r="A104" s="48"/>
      <c r="B104" s="48"/>
      <c r="C104" s="49"/>
      <c r="D104" s="48"/>
      <c r="E104" s="51"/>
      <c r="F104" s="51"/>
    </row>
    <row r="105" spans="1:6" x14ac:dyDescent="0.15">
      <c r="A105" s="48"/>
      <c r="B105" s="48"/>
      <c r="C105" s="52"/>
      <c r="D105" s="48"/>
      <c r="E105" s="51"/>
      <c r="F105" s="51"/>
    </row>
    <row r="106" spans="1:6" x14ac:dyDescent="0.15">
      <c r="A106" s="48"/>
      <c r="B106" s="48"/>
      <c r="C106" s="49"/>
      <c r="D106" s="48"/>
      <c r="E106" s="51"/>
      <c r="F106" s="51"/>
    </row>
    <row r="107" spans="1:6" x14ac:dyDescent="0.15">
      <c r="A107" s="48"/>
      <c r="B107" s="48"/>
      <c r="C107" s="49"/>
      <c r="D107" s="48"/>
      <c r="E107" s="51"/>
      <c r="F107" s="51"/>
    </row>
  </sheetData>
  <sheetProtection selectLockedCells="1"/>
  <mergeCells count="8">
    <mergeCell ref="A21:F21"/>
    <mergeCell ref="A22:F22"/>
    <mergeCell ref="A1:F2"/>
    <mergeCell ref="A3:F3"/>
    <mergeCell ref="B4:E4"/>
    <mergeCell ref="A6:F6"/>
    <mergeCell ref="A8:F8"/>
    <mergeCell ref="A10:F10"/>
  </mergeCells>
  <phoneticPr fontId="11" type="noConversion"/>
  <pageMargins left="0.8" right="0.74791666666666667" top="0.74027777777777781" bottom="0.8" header="0.51180555555555562" footer="0.5"/>
  <pageSetup paperSize="9" firstPageNumber="0" orientation="portrait" horizontalDpi="300" verticalDpi="300"/>
  <headerFooter>
    <oddFooter>&amp;R&amp;8&amp;UStran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AV115"/>
  <sheetViews>
    <sheetView zoomScaleSheetLayoutView="100" workbookViewId="0">
      <pane ySplit="9" topLeftCell="A10" activePane="bottomLeft" state="frozen"/>
      <selection activeCell="B10" sqref="B10:D10"/>
      <selection pane="bottomLeft" activeCell="E11" sqref="E11:E27"/>
    </sheetView>
  </sheetViews>
  <sheetFormatPr baseColWidth="10" defaultColWidth="8.83203125" defaultRowHeight="13" x14ac:dyDescent="0.15"/>
  <cols>
    <col min="1" max="1" width="3.5" style="8" customWidth="1"/>
    <col min="2" max="2" width="42.5" customWidth="1"/>
    <col min="3" max="3" width="6" style="9" customWidth="1"/>
    <col min="4" max="4" width="7.6640625" style="9" customWidth="1"/>
    <col min="5" max="5" width="10.33203125" style="9" customWidth="1"/>
    <col min="6" max="6" width="15" style="9" customWidth="1"/>
  </cols>
  <sheetData>
    <row r="1" spans="1:48" x14ac:dyDescent="0.15">
      <c r="A1" s="359" t="s">
        <v>46</v>
      </c>
      <c r="B1" s="359"/>
      <c r="C1" s="359"/>
      <c r="D1" s="359"/>
      <c r="E1" s="359"/>
      <c r="F1" s="359"/>
    </row>
    <row r="2" spans="1:48" x14ac:dyDescent="0.15">
      <c r="A2" s="359"/>
      <c r="B2" s="359"/>
      <c r="C2" s="359"/>
      <c r="D2" s="359"/>
      <c r="E2" s="359"/>
      <c r="F2" s="359"/>
    </row>
    <row r="3" spans="1:48" x14ac:dyDescent="0.15">
      <c r="A3" s="351"/>
      <c r="B3" s="351"/>
      <c r="C3" s="351"/>
      <c r="D3" s="351"/>
      <c r="E3" s="351"/>
      <c r="F3" s="351"/>
    </row>
    <row r="4" spans="1:48" x14ac:dyDescent="0.15">
      <c r="A4" s="10"/>
      <c r="B4" s="360" t="s">
        <v>47</v>
      </c>
      <c r="C4" s="360"/>
      <c r="D4" s="360"/>
      <c r="E4" s="360"/>
      <c r="F4" s="5">
        <f>SUM(F11:F30)</f>
        <v>0</v>
      </c>
    </row>
    <row r="5" spans="1:48" x14ac:dyDescent="0.15">
      <c r="A5" s="11"/>
      <c r="B5" s="12"/>
      <c r="C5" s="12"/>
      <c r="D5" s="13"/>
      <c r="E5" s="14"/>
      <c r="F5" s="4"/>
    </row>
    <row r="6" spans="1:48" x14ac:dyDescent="0.15">
      <c r="A6" s="361"/>
      <c r="B6" s="361"/>
      <c r="C6" s="361"/>
      <c r="D6" s="361"/>
      <c r="E6" s="361"/>
      <c r="F6" s="361"/>
    </row>
    <row r="7" spans="1:48" s="20" customFormat="1" ht="33" x14ac:dyDescent="0.15">
      <c r="A7" s="15"/>
      <c r="B7" s="16" t="s">
        <v>6</v>
      </c>
      <c r="C7" s="17"/>
      <c r="D7" s="18"/>
      <c r="E7" s="18"/>
      <c r="F7" s="19"/>
    </row>
    <row r="8" spans="1:48" x14ac:dyDescent="0.15">
      <c r="A8" s="362"/>
      <c r="B8" s="362"/>
      <c r="C8" s="362"/>
      <c r="D8" s="362"/>
      <c r="E8" s="362"/>
      <c r="F8" s="362"/>
    </row>
    <row r="9" spans="1:48" x14ac:dyDescent="0.15">
      <c r="A9" s="21" t="s">
        <v>0</v>
      </c>
      <c r="B9" s="21" t="s">
        <v>7</v>
      </c>
      <c r="C9" s="22" t="s">
        <v>8</v>
      </c>
      <c r="D9" s="23" t="s">
        <v>9</v>
      </c>
      <c r="E9" s="3" t="s">
        <v>10</v>
      </c>
      <c r="F9" s="24" t="s">
        <v>11</v>
      </c>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row>
    <row r="10" spans="1:48" x14ac:dyDescent="0.15">
      <c r="A10" s="363"/>
      <c r="B10" s="363"/>
      <c r="C10" s="363"/>
      <c r="D10" s="363"/>
      <c r="E10" s="363"/>
      <c r="F10" s="363"/>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row>
    <row r="11" spans="1:48" ht="33" x14ac:dyDescent="0.15">
      <c r="A11" s="26">
        <v>1</v>
      </c>
      <c r="B11" s="27" t="s">
        <v>48</v>
      </c>
      <c r="C11" s="28" t="s">
        <v>12</v>
      </c>
      <c r="D11" s="27">
        <f>25*1.5*0.6</f>
        <v>22.5</v>
      </c>
      <c r="E11" s="291"/>
      <c r="F11" s="30">
        <f t="shared" ref="F11:F27" si="0">+D11*E11</f>
        <v>0</v>
      </c>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row>
    <row r="12" spans="1:48" ht="44" x14ac:dyDescent="0.15">
      <c r="A12" s="26">
        <v>2</v>
      </c>
      <c r="B12" s="27" t="s">
        <v>49</v>
      </c>
      <c r="C12" s="28" t="s">
        <v>12</v>
      </c>
      <c r="D12" s="27">
        <f>(D11)*0.7</f>
        <v>15.749999999999998</v>
      </c>
      <c r="E12" s="291"/>
      <c r="F12" s="30">
        <f t="shared" si="0"/>
        <v>0</v>
      </c>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row>
    <row r="13" spans="1:48" ht="44" x14ac:dyDescent="0.15">
      <c r="A13" s="26">
        <v>3</v>
      </c>
      <c r="B13" s="27" t="s">
        <v>50</v>
      </c>
      <c r="C13" s="28" t="s">
        <v>12</v>
      </c>
      <c r="D13" s="27">
        <f>(D11)*0.2</f>
        <v>4.5</v>
      </c>
      <c r="E13" s="291"/>
      <c r="F13" s="30">
        <f t="shared" si="0"/>
        <v>0</v>
      </c>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row>
    <row r="14" spans="1:48" ht="55" x14ac:dyDescent="0.15">
      <c r="A14" s="26">
        <v>4</v>
      </c>
      <c r="B14" s="27" t="s">
        <v>51</v>
      </c>
      <c r="C14" s="28" t="s">
        <v>28</v>
      </c>
      <c r="D14" s="27">
        <v>1</v>
      </c>
      <c r="E14" s="291"/>
      <c r="F14" s="30">
        <f t="shared" si="0"/>
        <v>0</v>
      </c>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row>
    <row r="15" spans="1:48" ht="22" x14ac:dyDescent="0.15">
      <c r="A15" s="26">
        <v>5</v>
      </c>
      <c r="B15" s="27" t="s">
        <v>16</v>
      </c>
      <c r="C15" s="28" t="s">
        <v>12</v>
      </c>
      <c r="D15" s="27">
        <f>+(D11)*0.3</f>
        <v>6.75</v>
      </c>
      <c r="E15" s="291"/>
      <c r="F15" s="30">
        <f t="shared" si="0"/>
        <v>0</v>
      </c>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row>
    <row r="16" spans="1:48" ht="22" x14ac:dyDescent="0.15">
      <c r="A16" s="26">
        <v>6</v>
      </c>
      <c r="B16" s="27" t="s">
        <v>17</v>
      </c>
      <c r="C16" s="28" t="s">
        <v>12</v>
      </c>
      <c r="D16" s="27">
        <f>+(D11)*0.5</f>
        <v>11.25</v>
      </c>
      <c r="E16" s="291"/>
      <c r="F16" s="30">
        <f t="shared" si="0"/>
        <v>0</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row>
    <row r="17" spans="1:48" ht="22" x14ac:dyDescent="0.15">
      <c r="A17" s="26">
        <v>7</v>
      </c>
      <c r="B17" s="27" t="s">
        <v>52</v>
      </c>
      <c r="C17" s="28" t="s">
        <v>19</v>
      </c>
      <c r="D17" s="27">
        <v>1</v>
      </c>
      <c r="E17" s="291"/>
      <c r="F17" s="30">
        <f t="shared" si="0"/>
        <v>0</v>
      </c>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row>
    <row r="18" spans="1:48" ht="33" x14ac:dyDescent="0.15">
      <c r="A18" s="26">
        <v>8</v>
      </c>
      <c r="B18" s="27" t="s">
        <v>53</v>
      </c>
      <c r="C18" s="28" t="s">
        <v>28</v>
      </c>
      <c r="D18" s="27">
        <v>1</v>
      </c>
      <c r="E18" s="291"/>
      <c r="F18" s="30">
        <f t="shared" si="0"/>
        <v>0</v>
      </c>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row>
    <row r="19" spans="1:48" ht="22" x14ac:dyDescent="0.15">
      <c r="A19" s="26">
        <v>9</v>
      </c>
      <c r="B19" s="27" t="s">
        <v>21</v>
      </c>
      <c r="C19" s="28" t="s">
        <v>15</v>
      </c>
      <c r="D19" s="27">
        <v>25</v>
      </c>
      <c r="E19" s="291"/>
      <c r="F19" s="30">
        <f t="shared" si="0"/>
        <v>0</v>
      </c>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row>
    <row r="20" spans="1:48" ht="22" x14ac:dyDescent="0.15">
      <c r="A20" s="26">
        <v>10</v>
      </c>
      <c r="B20" s="27" t="s">
        <v>22</v>
      </c>
      <c r="C20" s="28" t="s">
        <v>15</v>
      </c>
      <c r="D20" s="27">
        <v>25</v>
      </c>
      <c r="E20" s="291"/>
      <c r="F20" s="30">
        <f t="shared" si="0"/>
        <v>0</v>
      </c>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row>
    <row r="21" spans="1:48" ht="22" x14ac:dyDescent="0.15">
      <c r="A21" s="26">
        <v>11</v>
      </c>
      <c r="B21" s="27" t="s">
        <v>23</v>
      </c>
      <c r="C21" s="28" t="s">
        <v>20</v>
      </c>
      <c r="D21" s="27">
        <v>15</v>
      </c>
      <c r="E21" s="291"/>
      <c r="F21" s="30">
        <f t="shared" si="0"/>
        <v>0</v>
      </c>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row>
    <row r="22" spans="1:48" ht="22" x14ac:dyDescent="0.15">
      <c r="A22" s="26">
        <v>12</v>
      </c>
      <c r="B22" s="27" t="s">
        <v>24</v>
      </c>
      <c r="C22" s="28" t="s">
        <v>20</v>
      </c>
      <c r="D22" s="27">
        <v>15</v>
      </c>
      <c r="E22" s="291"/>
      <c r="F22" s="30">
        <f t="shared" si="0"/>
        <v>0</v>
      </c>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row>
    <row r="23" spans="1:48" ht="22" x14ac:dyDescent="0.15">
      <c r="A23" s="26">
        <v>13</v>
      </c>
      <c r="B23" s="27" t="s">
        <v>54</v>
      </c>
      <c r="C23" s="28" t="s">
        <v>15</v>
      </c>
      <c r="D23" s="27">
        <v>30</v>
      </c>
      <c r="E23" s="291"/>
      <c r="F23" s="30">
        <f t="shared" si="0"/>
        <v>0</v>
      </c>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row>
    <row r="24" spans="1:48" s="25" customFormat="1" ht="22" x14ac:dyDescent="0.15">
      <c r="A24" s="26">
        <v>14</v>
      </c>
      <c r="B24" s="27" t="s">
        <v>55</v>
      </c>
      <c r="C24" s="28" t="s">
        <v>15</v>
      </c>
      <c r="D24" s="27">
        <v>30</v>
      </c>
      <c r="E24" s="291"/>
      <c r="F24" s="30">
        <f t="shared" si="0"/>
        <v>0</v>
      </c>
    </row>
    <row r="25" spans="1:48" s="25" customFormat="1" ht="22" x14ac:dyDescent="0.15">
      <c r="A25" s="26">
        <v>15</v>
      </c>
      <c r="B25" s="27" t="s">
        <v>27</v>
      </c>
      <c r="C25" s="28" t="s">
        <v>28</v>
      </c>
      <c r="D25" s="27">
        <v>2</v>
      </c>
      <c r="E25" s="291"/>
      <c r="F25" s="30">
        <f t="shared" si="0"/>
        <v>0</v>
      </c>
    </row>
    <row r="26" spans="1:48" ht="22" x14ac:dyDescent="0.15">
      <c r="A26" s="26">
        <v>17</v>
      </c>
      <c r="B26" s="27" t="s">
        <v>30</v>
      </c>
      <c r="C26" s="31" t="s">
        <v>29</v>
      </c>
      <c r="D26" s="32">
        <v>4</v>
      </c>
      <c r="E26" s="291"/>
      <c r="F26" s="33">
        <f t="shared" si="0"/>
        <v>0</v>
      </c>
    </row>
    <row r="27" spans="1:48" ht="22" x14ac:dyDescent="0.15">
      <c r="A27" s="26">
        <v>18</v>
      </c>
      <c r="B27" s="27" t="s">
        <v>31</v>
      </c>
      <c r="C27" s="31" t="s">
        <v>29</v>
      </c>
      <c r="D27" s="32">
        <v>4</v>
      </c>
      <c r="E27" s="291"/>
      <c r="F27" s="33">
        <f t="shared" si="0"/>
        <v>0</v>
      </c>
    </row>
    <row r="28" spans="1:48" x14ac:dyDescent="0.15">
      <c r="A28" s="34"/>
      <c r="B28" s="27"/>
      <c r="C28" s="31"/>
      <c r="D28" s="32"/>
      <c r="E28" s="29"/>
      <c r="F28" s="33"/>
    </row>
    <row r="29" spans="1:48" ht="5.25" customHeight="1" x14ac:dyDescent="0.15">
      <c r="A29" s="357"/>
      <c r="B29" s="357"/>
      <c r="C29" s="357"/>
      <c r="D29" s="357"/>
      <c r="E29" s="357"/>
      <c r="F29" s="357"/>
    </row>
    <row r="30" spans="1:48" ht="5.25" customHeight="1" x14ac:dyDescent="0.15">
      <c r="A30" s="358"/>
      <c r="B30" s="358"/>
      <c r="C30" s="358"/>
      <c r="D30" s="358"/>
      <c r="E30" s="358"/>
      <c r="F30" s="358"/>
    </row>
    <row r="35" spans="2:6" x14ac:dyDescent="0.15">
      <c r="B35" s="35"/>
      <c r="C35" s="36"/>
      <c r="D35" s="37"/>
      <c r="E35" s="38"/>
      <c r="F35" s="38"/>
    </row>
    <row r="36" spans="2:6" x14ac:dyDescent="0.15">
      <c r="B36" s="35"/>
      <c r="C36" s="36"/>
      <c r="D36" s="37"/>
      <c r="E36" s="38"/>
      <c r="F36" s="38"/>
    </row>
    <row r="37" spans="2:6" x14ac:dyDescent="0.15">
      <c r="B37" s="35"/>
      <c r="C37" s="36"/>
      <c r="D37" s="37"/>
      <c r="E37" s="38"/>
      <c r="F37" s="38"/>
    </row>
    <row r="38" spans="2:6" x14ac:dyDescent="0.15">
      <c r="B38" s="35"/>
      <c r="C38" s="36"/>
      <c r="D38" s="39"/>
      <c r="E38" s="40"/>
      <c r="F38" s="38"/>
    </row>
    <row r="39" spans="2:6" x14ac:dyDescent="0.15">
      <c r="B39" s="35"/>
      <c r="C39" s="36"/>
      <c r="D39" s="39"/>
      <c r="E39" s="40"/>
      <c r="F39" s="38"/>
    </row>
    <row r="40" spans="2:6" x14ac:dyDescent="0.15">
      <c r="B40" s="35"/>
      <c r="C40" s="36"/>
      <c r="D40" s="39"/>
      <c r="E40" s="40"/>
      <c r="F40" s="38"/>
    </row>
    <row r="41" spans="2:6" x14ac:dyDescent="0.15">
      <c r="B41" s="35"/>
      <c r="C41" s="36"/>
      <c r="D41" s="39"/>
      <c r="E41" s="40"/>
      <c r="F41" s="38"/>
    </row>
    <row r="42" spans="2:6" x14ac:dyDescent="0.15">
      <c r="B42" s="35"/>
      <c r="C42" s="36"/>
      <c r="D42" s="39"/>
      <c r="E42" s="40"/>
      <c r="F42" s="38"/>
    </row>
    <row r="43" spans="2:6" x14ac:dyDescent="0.15">
      <c r="B43" s="35"/>
      <c r="C43" s="36"/>
      <c r="D43" s="39"/>
      <c r="E43" s="40"/>
      <c r="F43" s="38"/>
    </row>
    <row r="44" spans="2:6" x14ac:dyDescent="0.15">
      <c r="B44" s="35"/>
      <c r="C44" s="36"/>
      <c r="D44" s="39"/>
      <c r="E44" s="40"/>
      <c r="F44" s="38"/>
    </row>
    <row r="45" spans="2:6" x14ac:dyDescent="0.15">
      <c r="B45" s="35"/>
      <c r="C45" s="36"/>
      <c r="D45" s="37"/>
      <c r="E45" s="38"/>
      <c r="F45" s="38"/>
    </row>
    <row r="46" spans="2:6" x14ac:dyDescent="0.15">
      <c r="B46" s="35"/>
      <c r="C46" s="36"/>
      <c r="D46" s="37"/>
      <c r="E46" s="38"/>
      <c r="F46" s="38"/>
    </row>
    <row r="47" spans="2:6" x14ac:dyDescent="0.15">
      <c r="B47" s="35"/>
      <c r="C47" s="36"/>
      <c r="D47" s="37"/>
      <c r="E47" s="38"/>
      <c r="F47" s="38"/>
    </row>
    <row r="48" spans="2:6" x14ac:dyDescent="0.15">
      <c r="B48" s="35"/>
      <c r="C48" s="36"/>
      <c r="D48" s="37"/>
      <c r="E48" s="38"/>
      <c r="F48" s="38"/>
    </row>
    <row r="49" spans="2:6" x14ac:dyDescent="0.15">
      <c r="B49" s="35"/>
      <c r="C49" s="36"/>
      <c r="D49" s="37"/>
      <c r="E49" s="38"/>
      <c r="F49" s="38"/>
    </row>
    <row r="52" spans="2:6" x14ac:dyDescent="0.15">
      <c r="B52" s="35"/>
      <c r="C52" s="36"/>
      <c r="D52" s="41"/>
    </row>
    <row r="53" spans="2:6" x14ac:dyDescent="0.15">
      <c r="B53" s="35"/>
      <c r="C53" s="36"/>
      <c r="D53" s="41"/>
    </row>
    <row r="54" spans="2:6" x14ac:dyDescent="0.15">
      <c r="B54" s="35"/>
      <c r="C54" s="36"/>
      <c r="D54" s="42"/>
    </row>
    <row r="55" spans="2:6" x14ac:dyDescent="0.15">
      <c r="B55" s="35"/>
      <c r="C55" s="36"/>
      <c r="D55" s="42"/>
    </row>
    <row r="56" spans="2:6" x14ac:dyDescent="0.15">
      <c r="B56" s="35"/>
      <c r="C56" s="36"/>
      <c r="D56" s="42"/>
    </row>
    <row r="57" spans="2:6" x14ac:dyDescent="0.15">
      <c r="B57" s="35"/>
      <c r="C57" s="36"/>
      <c r="D57" s="42"/>
    </row>
    <row r="58" spans="2:6" x14ac:dyDescent="0.15">
      <c r="B58" s="35"/>
      <c r="C58" s="36"/>
      <c r="D58" s="42"/>
    </row>
    <row r="59" spans="2:6" x14ac:dyDescent="0.15">
      <c r="B59" s="35"/>
      <c r="C59" s="36"/>
      <c r="D59" s="42"/>
    </row>
    <row r="60" spans="2:6" x14ac:dyDescent="0.15">
      <c r="B60" s="35"/>
      <c r="C60" s="36"/>
      <c r="D60" s="42"/>
    </row>
    <row r="61" spans="2:6" x14ac:dyDescent="0.15">
      <c r="B61" s="35"/>
      <c r="C61" s="36"/>
      <c r="D61" s="41"/>
    </row>
    <row r="62" spans="2:6" x14ac:dyDescent="0.15">
      <c r="B62" s="35"/>
      <c r="C62" s="36"/>
      <c r="D62" s="41"/>
    </row>
    <row r="63" spans="2:6" x14ac:dyDescent="0.15">
      <c r="B63" s="35"/>
      <c r="C63" s="36"/>
      <c r="D63" s="41"/>
    </row>
    <row r="64" spans="2:6" x14ac:dyDescent="0.15">
      <c r="B64" s="35"/>
      <c r="C64" s="36"/>
      <c r="D64" s="41"/>
    </row>
    <row r="65" spans="1:6" x14ac:dyDescent="0.15">
      <c r="B65" s="35"/>
      <c r="C65" s="36"/>
      <c r="D65" s="41"/>
    </row>
    <row r="68" spans="1:6" x14ac:dyDescent="0.15">
      <c r="A68" s="43"/>
      <c r="B68" s="44"/>
      <c r="C68" s="45"/>
      <c r="D68" s="46"/>
      <c r="E68" s="47"/>
      <c r="F68" s="47"/>
    </row>
    <row r="69" spans="1:6" x14ac:dyDescent="0.15">
      <c r="A69" s="43"/>
      <c r="B69" s="48"/>
      <c r="C69" s="45"/>
      <c r="D69" s="46"/>
      <c r="E69" s="47"/>
      <c r="F69" s="47"/>
    </row>
    <row r="70" spans="1:6" x14ac:dyDescent="0.15">
      <c r="A70" s="48"/>
      <c r="B70" s="48"/>
      <c r="C70" s="49"/>
      <c r="D70" s="50"/>
      <c r="E70" s="51"/>
      <c r="F70" s="51"/>
    </row>
    <row r="71" spans="1:6" x14ac:dyDescent="0.15">
      <c r="A71" s="48"/>
      <c r="B71" s="48"/>
      <c r="C71" s="49"/>
      <c r="D71" s="50"/>
      <c r="E71" s="51"/>
      <c r="F71" s="51"/>
    </row>
    <row r="72" spans="1:6" x14ac:dyDescent="0.15">
      <c r="A72" s="48"/>
      <c r="B72" s="48"/>
      <c r="C72" s="49"/>
      <c r="D72" s="50"/>
      <c r="E72" s="51"/>
      <c r="F72" s="51"/>
    </row>
    <row r="73" spans="1:6" x14ac:dyDescent="0.15">
      <c r="A73" s="48"/>
      <c r="B73" s="48"/>
      <c r="C73" s="49"/>
      <c r="D73" s="50"/>
      <c r="E73" s="51"/>
      <c r="F73" s="51"/>
    </row>
    <row r="74" spans="1:6" x14ac:dyDescent="0.15">
      <c r="A74" s="48"/>
      <c r="B74" s="48"/>
      <c r="C74" s="49"/>
      <c r="D74" s="50"/>
      <c r="E74" s="51"/>
      <c r="F74" s="51"/>
    </row>
    <row r="75" spans="1:6" x14ac:dyDescent="0.15">
      <c r="A75" s="48"/>
      <c r="B75" s="48"/>
      <c r="C75" s="49"/>
      <c r="D75" s="50"/>
      <c r="E75" s="51"/>
      <c r="F75" s="51"/>
    </row>
    <row r="76" spans="1:6" x14ac:dyDescent="0.15">
      <c r="A76" s="48"/>
      <c r="B76" s="48"/>
      <c r="C76" s="49"/>
      <c r="D76" s="50"/>
      <c r="E76" s="51"/>
      <c r="F76" s="51"/>
    </row>
    <row r="77" spans="1:6" x14ac:dyDescent="0.15">
      <c r="A77" s="48"/>
      <c r="B77" s="48"/>
      <c r="C77" s="49"/>
      <c r="D77" s="50"/>
      <c r="E77" s="51"/>
      <c r="F77" s="51"/>
    </row>
    <row r="78" spans="1:6" x14ac:dyDescent="0.15">
      <c r="A78" s="48"/>
      <c r="B78" s="48"/>
      <c r="C78" s="49"/>
      <c r="D78" s="50"/>
      <c r="E78" s="51"/>
      <c r="F78" s="51"/>
    </row>
    <row r="79" spans="1:6" x14ac:dyDescent="0.15">
      <c r="A79" s="48"/>
      <c r="B79" s="48"/>
      <c r="C79" s="49"/>
      <c r="D79" s="50"/>
      <c r="E79" s="51"/>
      <c r="F79" s="51"/>
    </row>
    <row r="80" spans="1:6" x14ac:dyDescent="0.15">
      <c r="A80" s="48"/>
      <c r="B80" s="48"/>
      <c r="C80" s="49"/>
      <c r="D80" s="50"/>
      <c r="E80" s="51"/>
      <c r="F80" s="51"/>
    </row>
    <row r="81" spans="1:6" x14ac:dyDescent="0.15">
      <c r="A81" s="48"/>
      <c r="B81" s="48"/>
      <c r="C81" s="49"/>
      <c r="D81" s="50"/>
      <c r="E81" s="51"/>
      <c r="F81" s="51"/>
    </row>
    <row r="82" spans="1:6" x14ac:dyDescent="0.15">
      <c r="A82" s="48"/>
      <c r="B82" s="48"/>
      <c r="C82" s="49"/>
      <c r="D82" s="50"/>
      <c r="E82" s="51"/>
      <c r="F82" s="51"/>
    </row>
    <row r="83" spans="1:6" x14ac:dyDescent="0.15">
      <c r="A83" s="48"/>
      <c r="B83" s="48"/>
      <c r="C83" s="49"/>
      <c r="D83" s="50"/>
      <c r="E83" s="51"/>
      <c r="F83" s="51"/>
    </row>
    <row r="84" spans="1:6" x14ac:dyDescent="0.15">
      <c r="A84" s="48"/>
      <c r="B84" s="48"/>
      <c r="C84" s="49"/>
      <c r="D84" s="50"/>
      <c r="E84" s="51"/>
      <c r="F84" s="51"/>
    </row>
    <row r="87" spans="1:6" x14ac:dyDescent="0.15">
      <c r="A87" s="48"/>
      <c r="B87" s="48"/>
      <c r="C87" s="49"/>
      <c r="D87" s="48"/>
      <c r="E87" s="51"/>
      <c r="F87" s="51"/>
    </row>
    <row r="88" spans="1:6" x14ac:dyDescent="0.15">
      <c r="A88" s="48"/>
      <c r="B88" s="48"/>
      <c r="C88" s="49"/>
      <c r="D88" s="48"/>
      <c r="E88" s="48"/>
      <c r="F88" s="48"/>
    </row>
    <row r="89" spans="1:6" x14ac:dyDescent="0.15">
      <c r="A89" s="48"/>
      <c r="B89" s="48"/>
      <c r="C89" s="49"/>
      <c r="D89" s="48"/>
      <c r="E89" s="51"/>
      <c r="F89" s="51"/>
    </row>
    <row r="90" spans="1:6" x14ac:dyDescent="0.15">
      <c r="A90" s="48"/>
      <c r="B90" s="48"/>
      <c r="C90" s="49"/>
      <c r="D90" s="48"/>
      <c r="E90" s="51"/>
      <c r="F90" s="48"/>
    </row>
    <row r="91" spans="1:6" x14ac:dyDescent="0.15">
      <c r="A91" s="48"/>
      <c r="B91" s="48"/>
      <c r="C91" s="49"/>
      <c r="D91" s="48"/>
      <c r="E91" s="51"/>
      <c r="F91" s="51"/>
    </row>
    <row r="92" spans="1:6" x14ac:dyDescent="0.15">
      <c r="A92" s="48"/>
      <c r="B92" s="48"/>
      <c r="C92" s="49"/>
      <c r="D92" s="48"/>
      <c r="E92" s="51"/>
      <c r="F92" s="48"/>
    </row>
    <row r="93" spans="1:6" x14ac:dyDescent="0.15">
      <c r="A93" s="48"/>
      <c r="B93" s="48"/>
      <c r="C93" s="49"/>
      <c r="D93" s="48"/>
      <c r="E93" s="51"/>
      <c r="F93" s="51"/>
    </row>
    <row r="94" spans="1:6" x14ac:dyDescent="0.15">
      <c r="A94" s="48"/>
      <c r="B94" s="48"/>
      <c r="C94" s="49"/>
      <c r="D94" s="48"/>
      <c r="E94" s="51"/>
      <c r="F94" s="48"/>
    </row>
    <row r="95" spans="1:6" x14ac:dyDescent="0.15">
      <c r="A95" s="48"/>
      <c r="B95" s="48"/>
      <c r="C95" s="49"/>
      <c r="D95" s="48"/>
      <c r="E95" s="51"/>
      <c r="F95" s="51"/>
    </row>
    <row r="96" spans="1:6" x14ac:dyDescent="0.15">
      <c r="A96" s="48"/>
      <c r="B96" s="48"/>
      <c r="C96" s="49"/>
      <c r="D96" s="48"/>
      <c r="E96" s="51"/>
      <c r="F96" s="48"/>
    </row>
    <row r="97" spans="1:6" x14ac:dyDescent="0.15">
      <c r="A97" s="48"/>
      <c r="B97" s="48"/>
      <c r="C97" s="49"/>
      <c r="D97" s="48"/>
      <c r="E97" s="51"/>
      <c r="F97" s="51"/>
    </row>
    <row r="98" spans="1:6" x14ac:dyDescent="0.15">
      <c r="A98" s="48"/>
      <c r="B98" s="48"/>
      <c r="C98" s="49"/>
      <c r="D98" s="48"/>
      <c r="E98" s="51"/>
      <c r="F98" s="48"/>
    </row>
    <row r="99" spans="1:6" x14ac:dyDescent="0.15">
      <c r="A99" s="48"/>
      <c r="B99" s="48"/>
      <c r="C99" s="49"/>
      <c r="D99" s="48"/>
      <c r="E99" s="51"/>
      <c r="F99" s="51"/>
    </row>
    <row r="100" spans="1:6" x14ac:dyDescent="0.15">
      <c r="A100" s="48"/>
      <c r="B100" s="48"/>
      <c r="C100" s="49"/>
      <c r="D100" s="48"/>
      <c r="E100" s="48"/>
      <c r="F100" s="48"/>
    </row>
    <row r="101" spans="1:6" x14ac:dyDescent="0.15">
      <c r="A101" s="48"/>
      <c r="B101" s="48"/>
      <c r="C101" s="49"/>
      <c r="D101" s="48"/>
      <c r="E101" s="51"/>
      <c r="F101" s="51"/>
    </row>
    <row r="102" spans="1:6" x14ac:dyDescent="0.15">
      <c r="A102" s="48"/>
      <c r="B102" s="48"/>
      <c r="C102" s="49"/>
      <c r="D102" s="48"/>
      <c r="E102" s="51"/>
      <c r="F102" s="48"/>
    </row>
    <row r="103" spans="1:6" x14ac:dyDescent="0.15">
      <c r="A103" s="48"/>
      <c r="B103" s="48"/>
      <c r="C103" s="49"/>
      <c r="D103" s="50"/>
      <c r="E103" s="51"/>
      <c r="F103" s="51"/>
    </row>
    <row r="104" spans="1:6" x14ac:dyDescent="0.15">
      <c r="A104" s="48"/>
      <c r="B104" s="48"/>
      <c r="C104" s="49"/>
      <c r="D104" s="50"/>
      <c r="E104" s="51"/>
      <c r="F104" s="48"/>
    </row>
    <row r="105" spans="1:6" x14ac:dyDescent="0.15">
      <c r="A105" s="48"/>
      <c r="B105" s="48"/>
      <c r="C105" s="49"/>
      <c r="D105" s="48"/>
      <c r="E105" s="51"/>
      <c r="F105" s="51"/>
    </row>
    <row r="106" spans="1:6" x14ac:dyDescent="0.15">
      <c r="A106" s="48"/>
      <c r="B106" s="48"/>
      <c r="C106" s="49"/>
      <c r="D106" s="48"/>
      <c r="E106" s="51"/>
      <c r="F106" s="48"/>
    </row>
    <row r="107" spans="1:6" x14ac:dyDescent="0.15">
      <c r="A107" s="48"/>
      <c r="B107" s="48"/>
      <c r="C107" s="49"/>
      <c r="D107" s="48"/>
      <c r="E107" s="51"/>
      <c r="F107" s="51"/>
    </row>
    <row r="108" spans="1:6" x14ac:dyDescent="0.15">
      <c r="A108" s="48"/>
      <c r="B108" s="48"/>
      <c r="C108" s="49"/>
      <c r="D108" s="48"/>
      <c r="E108" s="51"/>
      <c r="F108" s="48"/>
    </row>
    <row r="109" spans="1:6" x14ac:dyDescent="0.15">
      <c r="A109" s="48"/>
      <c r="B109" s="48"/>
      <c r="C109" s="49"/>
      <c r="D109" s="48"/>
      <c r="E109" s="51"/>
      <c r="F109" s="51"/>
    </row>
    <row r="110" spans="1:6" x14ac:dyDescent="0.15">
      <c r="A110" s="48"/>
      <c r="B110" s="48"/>
      <c r="C110" s="49"/>
      <c r="D110" s="48"/>
      <c r="E110" s="51"/>
      <c r="F110" s="48"/>
    </row>
    <row r="111" spans="1:6" x14ac:dyDescent="0.15">
      <c r="A111" s="48"/>
      <c r="B111" s="48"/>
      <c r="C111" s="49"/>
      <c r="D111" s="48"/>
      <c r="E111" s="51"/>
      <c r="F111" s="51"/>
    </row>
    <row r="112" spans="1:6" x14ac:dyDescent="0.15">
      <c r="A112" s="48"/>
      <c r="B112" s="48"/>
      <c r="C112" s="49"/>
      <c r="D112" s="48"/>
      <c r="E112" s="51"/>
      <c r="F112" s="51"/>
    </row>
    <row r="113" spans="1:6" x14ac:dyDescent="0.15">
      <c r="A113" s="48"/>
      <c r="B113" s="48"/>
      <c r="C113" s="52"/>
      <c r="D113" s="48"/>
      <c r="E113" s="51"/>
      <c r="F113" s="51"/>
    </row>
    <row r="114" spans="1:6" x14ac:dyDescent="0.15">
      <c r="A114" s="48"/>
      <c r="B114" s="48"/>
      <c r="C114" s="49"/>
      <c r="D114" s="48"/>
      <c r="E114" s="51"/>
      <c r="F114" s="51"/>
    </row>
    <row r="115" spans="1:6" x14ac:dyDescent="0.15">
      <c r="A115" s="48"/>
      <c r="B115" s="48"/>
      <c r="C115" s="49"/>
      <c r="D115" s="48"/>
      <c r="E115" s="51"/>
      <c r="F115" s="51"/>
    </row>
  </sheetData>
  <sheetProtection selectLockedCells="1"/>
  <mergeCells count="8">
    <mergeCell ref="A29:F29"/>
    <mergeCell ref="A30:F30"/>
    <mergeCell ref="A1:F2"/>
    <mergeCell ref="A3:F3"/>
    <mergeCell ref="B4:E4"/>
    <mergeCell ref="A6:F6"/>
    <mergeCell ref="A8:F8"/>
    <mergeCell ref="A10:F10"/>
  </mergeCells>
  <pageMargins left="0.8" right="0.74791666666666667" top="0.74027777777777781" bottom="0.8" header="0.51180555555555562" footer="0.5"/>
  <pageSetup paperSize="9" firstPageNumber="0" orientation="portrait" horizontalDpi="300" verticalDpi="300"/>
  <headerFooter>
    <oddFooter>&amp;R&amp;8&amp;UStran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39997558519241921"/>
  </sheetPr>
  <dimension ref="A3:Q1342"/>
  <sheetViews>
    <sheetView view="pageBreakPreview" topLeftCell="A242" zoomScaleSheetLayoutView="100" workbookViewId="0">
      <selection activeCell="F272" sqref="F272"/>
    </sheetView>
  </sheetViews>
  <sheetFormatPr baseColWidth="10" defaultColWidth="7.5" defaultRowHeight="13" x14ac:dyDescent="0.15"/>
  <cols>
    <col min="1" max="1" width="5.33203125" style="68" customWidth="1"/>
    <col min="2" max="2" width="33.83203125" style="67" customWidth="1"/>
    <col min="3" max="3" width="6.83203125" style="66" customWidth="1"/>
    <col min="4" max="4" width="6.5" style="65" customWidth="1"/>
    <col min="5" max="5" width="9" style="64" customWidth="1"/>
    <col min="6" max="6" width="14.1640625" style="64" customWidth="1"/>
    <col min="7" max="7" width="14.1640625" style="63" customWidth="1"/>
    <col min="8" max="8" width="15.1640625" style="63" hidden="1" customWidth="1"/>
    <col min="9" max="9" width="10.5" style="63" customWidth="1"/>
    <col min="10" max="10" width="20.1640625" style="63" customWidth="1"/>
    <col min="11" max="16384" width="7.5" style="63"/>
  </cols>
  <sheetData>
    <row r="3" spans="1:9" x14ac:dyDescent="0.15">
      <c r="A3" s="243"/>
      <c r="B3" s="242"/>
      <c r="C3" s="241"/>
      <c r="D3" s="240"/>
      <c r="G3" s="235"/>
      <c r="H3" s="132"/>
      <c r="I3" s="132"/>
    </row>
    <row r="4" spans="1:9" x14ac:dyDescent="0.15">
      <c r="A4" s="238"/>
      <c r="B4" s="244"/>
      <c r="H4" s="132"/>
      <c r="I4" s="132"/>
    </row>
    <row r="5" spans="1:9" ht="12.75" customHeight="1" x14ac:dyDescent="0.15">
      <c r="A5" s="243"/>
      <c r="B5" s="242"/>
      <c r="C5" s="241"/>
      <c r="D5" s="240"/>
      <c r="G5" s="235"/>
      <c r="H5" s="132"/>
      <c r="I5" s="132"/>
    </row>
    <row r="9" spans="1:9" ht="16" x14ac:dyDescent="0.15">
      <c r="B9" s="239" t="s">
        <v>257</v>
      </c>
    </row>
    <row r="10" spans="1:9" s="73" customFormat="1" ht="16" x14ac:dyDescent="0.15">
      <c r="A10" s="238"/>
      <c r="B10" s="239"/>
      <c r="C10" s="92"/>
      <c r="D10" s="91"/>
      <c r="E10" s="90"/>
      <c r="F10" s="90"/>
    </row>
    <row r="11" spans="1:9" s="73" customFormat="1" x14ac:dyDescent="0.15">
      <c r="A11" s="238"/>
      <c r="B11" s="238"/>
      <c r="C11" s="92"/>
      <c r="D11" s="91"/>
      <c r="E11" s="90"/>
      <c r="F11" s="90"/>
    </row>
    <row r="12" spans="1:9" s="73" customFormat="1" x14ac:dyDescent="0.15">
      <c r="A12" s="238"/>
      <c r="B12" s="238"/>
      <c r="C12" s="92"/>
      <c r="D12" s="91"/>
      <c r="E12" s="90"/>
      <c r="F12" s="90"/>
    </row>
    <row r="13" spans="1:9" s="73" customFormat="1" x14ac:dyDescent="0.15">
      <c r="A13" s="238"/>
      <c r="B13" s="238"/>
      <c r="C13" s="92"/>
      <c r="D13" s="91"/>
      <c r="E13" s="90"/>
      <c r="F13" s="90"/>
    </row>
    <row r="14" spans="1:9" s="73" customFormat="1" x14ac:dyDescent="0.15">
      <c r="A14" s="238"/>
      <c r="B14" s="238"/>
      <c r="C14" s="92"/>
      <c r="D14" s="91"/>
      <c r="E14" s="90"/>
      <c r="F14" s="90"/>
    </row>
    <row r="15" spans="1:9" x14ac:dyDescent="0.15">
      <c r="A15" s="235"/>
      <c r="B15" s="65"/>
      <c r="D15" s="237"/>
    </row>
    <row r="16" spans="1:9" x14ac:dyDescent="0.15">
      <c r="A16" s="235"/>
      <c r="B16" s="236" t="s">
        <v>256</v>
      </c>
    </row>
    <row r="17" spans="1:8" x14ac:dyDescent="0.15">
      <c r="A17" s="235"/>
      <c r="B17" s="235"/>
    </row>
    <row r="18" spans="1:8" ht="14" thickBot="1" x14ac:dyDescent="0.2">
      <c r="A18" s="235"/>
      <c r="B18" s="235"/>
      <c r="F18" s="234"/>
    </row>
    <row r="19" spans="1:8" x14ac:dyDescent="0.15">
      <c r="A19" s="233" t="s">
        <v>255</v>
      </c>
      <c r="B19" s="232" t="s">
        <v>254</v>
      </c>
      <c r="C19" s="231"/>
      <c r="D19" s="231"/>
      <c r="E19" s="231"/>
      <c r="F19" s="230">
        <f>+F83</f>
        <v>0</v>
      </c>
      <c r="G19" s="229"/>
      <c r="H19" s="228">
        <f>+H83</f>
        <v>0</v>
      </c>
    </row>
    <row r="20" spans="1:8" x14ac:dyDescent="0.15">
      <c r="A20" s="227" t="s">
        <v>253</v>
      </c>
      <c r="B20" s="226" t="s">
        <v>252</v>
      </c>
      <c r="C20" s="221"/>
      <c r="D20" s="221"/>
      <c r="E20" s="220"/>
      <c r="F20" s="219">
        <f>+F112</f>
        <v>0</v>
      </c>
      <c r="G20" s="218"/>
      <c r="H20" s="225">
        <f>+H112</f>
        <v>0</v>
      </c>
    </row>
    <row r="21" spans="1:8" x14ac:dyDescent="0.15">
      <c r="A21" s="224" t="s">
        <v>251</v>
      </c>
      <c r="B21" s="97" t="s">
        <v>250</v>
      </c>
      <c r="C21" s="103"/>
      <c r="D21" s="221"/>
      <c r="E21" s="220"/>
      <c r="F21" s="219">
        <f>F123</f>
        <v>0</v>
      </c>
      <c r="G21" s="218"/>
      <c r="H21" s="225"/>
    </row>
    <row r="22" spans="1:8" x14ac:dyDescent="0.15">
      <c r="A22" s="224" t="s">
        <v>249</v>
      </c>
      <c r="B22" s="223" t="s">
        <v>248</v>
      </c>
      <c r="C22" s="222"/>
      <c r="D22" s="221"/>
      <c r="E22" s="220"/>
      <c r="F22" s="219">
        <f>+F233</f>
        <v>0</v>
      </c>
      <c r="G22" s="218"/>
      <c r="H22" s="225">
        <f>+H233</f>
        <v>0</v>
      </c>
    </row>
    <row r="23" spans="1:8" ht="12.75" customHeight="1" thickBot="1" x14ac:dyDescent="0.2">
      <c r="A23" s="224" t="s">
        <v>247</v>
      </c>
      <c r="B23" s="223" t="s">
        <v>246</v>
      </c>
      <c r="C23" s="222"/>
      <c r="D23" s="221"/>
      <c r="E23" s="220"/>
      <c r="F23" s="219">
        <f>+F272</f>
        <v>0</v>
      </c>
      <c r="G23" s="218"/>
      <c r="H23" s="217">
        <f>+H272</f>
        <v>0</v>
      </c>
    </row>
    <row r="24" spans="1:8" ht="12.75" customHeight="1" thickTop="1" thickBot="1" x14ac:dyDescent="0.2">
      <c r="A24" s="216"/>
      <c r="B24" s="215" t="s">
        <v>245</v>
      </c>
      <c r="C24" s="214"/>
      <c r="D24" s="208"/>
      <c r="E24" s="208"/>
      <c r="F24" s="213">
        <f>SUM(F19:F23)*0.05</f>
        <v>0</v>
      </c>
      <c r="G24" s="212"/>
      <c r="H24" s="211"/>
    </row>
    <row r="25" spans="1:8" ht="14" thickTop="1" x14ac:dyDescent="0.15">
      <c r="A25" s="210"/>
      <c r="B25" s="283" t="s">
        <v>244</v>
      </c>
      <c r="C25" s="284"/>
      <c r="D25" s="284"/>
      <c r="E25" s="284"/>
      <c r="F25" s="285">
        <f>SUM(F19:F24)</f>
        <v>0</v>
      </c>
      <c r="G25" s="286"/>
      <c r="H25" s="209">
        <f>SUM(H19:H23)</f>
        <v>0</v>
      </c>
    </row>
    <row r="26" spans="1:8" x14ac:dyDescent="0.15">
      <c r="B26" s="207"/>
      <c r="D26" s="91"/>
    </row>
    <row r="27" spans="1:8" x14ac:dyDescent="0.15">
      <c r="B27" s="207"/>
      <c r="D27" s="91"/>
    </row>
    <row r="28" spans="1:8" x14ac:dyDescent="0.15">
      <c r="B28" s="207"/>
      <c r="D28" s="91"/>
    </row>
    <row r="29" spans="1:8" x14ac:dyDescent="0.15">
      <c r="B29" s="207"/>
      <c r="D29" s="91"/>
    </row>
    <row r="30" spans="1:8" x14ac:dyDescent="0.15">
      <c r="B30" s="207"/>
      <c r="D30" s="91"/>
    </row>
    <row r="31" spans="1:8" x14ac:dyDescent="0.15">
      <c r="B31" s="207"/>
      <c r="D31" s="91"/>
    </row>
    <row r="32" spans="1:8" x14ac:dyDescent="0.15">
      <c r="B32" s="207"/>
      <c r="D32" s="91"/>
    </row>
    <row r="33" spans="1:6" x14ac:dyDescent="0.15">
      <c r="B33" s="207"/>
      <c r="D33" s="91"/>
    </row>
    <row r="34" spans="1:6" x14ac:dyDescent="0.15">
      <c r="B34" s="207"/>
      <c r="D34" s="91"/>
    </row>
    <row r="35" spans="1:6" x14ac:dyDescent="0.15">
      <c r="B35" s="207"/>
      <c r="D35" s="91"/>
    </row>
    <row r="36" spans="1:6" x14ac:dyDescent="0.15">
      <c r="B36" s="207"/>
      <c r="D36" s="91"/>
    </row>
    <row r="37" spans="1:6" x14ac:dyDescent="0.15">
      <c r="B37" s="207"/>
      <c r="D37" s="91"/>
    </row>
    <row r="38" spans="1:6" x14ac:dyDescent="0.15">
      <c r="B38" s="207"/>
      <c r="D38" s="91"/>
    </row>
    <row r="39" spans="1:6" x14ac:dyDescent="0.15">
      <c r="B39" s="207"/>
      <c r="D39" s="91"/>
    </row>
    <row r="40" spans="1:6" x14ac:dyDescent="0.15">
      <c r="B40" s="207"/>
      <c r="D40" s="91"/>
    </row>
    <row r="41" spans="1:6" x14ac:dyDescent="0.15">
      <c r="B41" s="207"/>
      <c r="D41" s="91"/>
    </row>
    <row r="42" spans="1:6" x14ac:dyDescent="0.15">
      <c r="B42" s="207"/>
      <c r="D42" s="91"/>
    </row>
    <row r="43" spans="1:6" x14ac:dyDescent="0.15">
      <c r="B43" s="207"/>
      <c r="D43" s="91"/>
    </row>
    <row r="44" spans="1:6" x14ac:dyDescent="0.15">
      <c r="B44" s="207"/>
      <c r="D44" s="91"/>
    </row>
    <row r="45" spans="1:6" x14ac:dyDescent="0.15">
      <c r="B45" s="207"/>
      <c r="D45" s="91"/>
    </row>
    <row r="46" spans="1:6" x14ac:dyDescent="0.15">
      <c r="B46" s="207"/>
      <c r="D46" s="91"/>
    </row>
    <row r="47" spans="1:6" x14ac:dyDescent="0.15">
      <c r="B47" s="207"/>
      <c r="D47" s="91"/>
    </row>
    <row r="48" spans="1:6" x14ac:dyDescent="0.15">
      <c r="A48" s="72"/>
      <c r="B48" s="206"/>
      <c r="D48" s="91"/>
      <c r="E48" s="69"/>
      <c r="F48" s="69"/>
    </row>
    <row r="49" spans="1:13" x14ac:dyDescent="0.15">
      <c r="A49" s="72"/>
      <c r="B49" s="206"/>
      <c r="D49" s="91"/>
      <c r="E49" s="69"/>
      <c r="F49" s="69"/>
    </row>
    <row r="50" spans="1:13" x14ac:dyDescent="0.15">
      <c r="A50" s="72"/>
      <c r="B50" s="206"/>
      <c r="D50" s="91"/>
      <c r="E50" s="69"/>
      <c r="F50" s="69"/>
    </row>
    <row r="51" spans="1:13" x14ac:dyDescent="0.15">
      <c r="A51" s="72"/>
      <c r="B51" s="206"/>
      <c r="D51" s="91"/>
      <c r="E51" s="69"/>
      <c r="F51" s="69"/>
    </row>
    <row r="52" spans="1:13" x14ac:dyDescent="0.15">
      <c r="A52" s="72"/>
      <c r="B52" s="206"/>
      <c r="D52" s="91"/>
      <c r="E52" s="69"/>
      <c r="F52" s="69"/>
    </row>
    <row r="53" spans="1:13" x14ac:dyDescent="0.15">
      <c r="A53" s="72"/>
      <c r="B53" s="206"/>
      <c r="D53" s="91"/>
      <c r="E53" s="69"/>
      <c r="F53" s="69"/>
    </row>
    <row r="54" spans="1:13" x14ac:dyDescent="0.15">
      <c r="A54" s="72"/>
      <c r="B54" s="206"/>
      <c r="D54" s="91"/>
      <c r="E54" s="69"/>
      <c r="F54" s="69"/>
    </row>
    <row r="55" spans="1:13" s="168" customFormat="1" x14ac:dyDescent="0.15">
      <c r="A55" s="122"/>
      <c r="B55" s="122" t="s">
        <v>243</v>
      </c>
      <c r="C55" s="121"/>
      <c r="D55" s="120"/>
      <c r="E55" s="119"/>
      <c r="F55" s="119"/>
      <c r="G55" s="118"/>
      <c r="H55" s="169"/>
    </row>
    <row r="56" spans="1:13" ht="14" thickBot="1" x14ac:dyDescent="0.2">
      <c r="A56" s="72"/>
      <c r="B56" s="71"/>
      <c r="D56" s="70"/>
      <c r="E56" s="70"/>
      <c r="F56" s="74"/>
      <c r="G56" s="70"/>
      <c r="H56" s="70"/>
    </row>
    <row r="57" spans="1:13" s="76" customFormat="1" x14ac:dyDescent="0.15">
      <c r="A57" s="116" t="s">
        <v>102</v>
      </c>
      <c r="B57" s="115" t="s">
        <v>101</v>
      </c>
      <c r="C57" s="114" t="s">
        <v>100</v>
      </c>
      <c r="D57" s="113" t="s">
        <v>99</v>
      </c>
      <c r="E57" s="112" t="s">
        <v>98</v>
      </c>
      <c r="F57" s="111" t="s">
        <v>97</v>
      </c>
      <c r="G57" s="111" t="s">
        <v>97</v>
      </c>
      <c r="H57" s="111"/>
    </row>
    <row r="58" spans="1:13" x14ac:dyDescent="0.15">
      <c r="A58" s="125"/>
      <c r="B58" s="93"/>
      <c r="C58" s="103"/>
      <c r="D58" s="179"/>
      <c r="E58" s="204"/>
      <c r="F58" s="69"/>
    </row>
    <row r="59" spans="1:13" x14ac:dyDescent="0.15">
      <c r="A59" s="98" t="s">
        <v>242</v>
      </c>
      <c r="B59" s="97" t="s">
        <v>241</v>
      </c>
      <c r="C59" s="103">
        <v>194</v>
      </c>
      <c r="D59" s="179" t="s">
        <v>15</v>
      </c>
      <c r="E59" s="292"/>
      <c r="F59" s="95">
        <f>C59*E59</f>
        <v>0</v>
      </c>
    </row>
    <row r="60" spans="1:13" x14ac:dyDescent="0.15">
      <c r="A60" s="98"/>
      <c r="B60" s="97"/>
      <c r="C60" s="103"/>
      <c r="D60" s="179"/>
      <c r="E60" s="292"/>
      <c r="F60" s="69"/>
      <c r="J60" s="202"/>
    </row>
    <row r="61" spans="1:13" ht="26" x14ac:dyDescent="0.15">
      <c r="A61" s="98" t="s">
        <v>240</v>
      </c>
      <c r="B61" s="97" t="s">
        <v>239</v>
      </c>
      <c r="C61" s="103">
        <v>14.1</v>
      </c>
      <c r="D61" s="179" t="s">
        <v>15</v>
      </c>
      <c r="E61" s="292"/>
      <c r="F61" s="95">
        <f>C61*E61</f>
        <v>0</v>
      </c>
    </row>
    <row r="62" spans="1:13" x14ac:dyDescent="0.15">
      <c r="A62" s="98"/>
      <c r="B62" s="97"/>
      <c r="C62" s="103"/>
      <c r="D62" s="179"/>
      <c r="E62" s="292"/>
      <c r="F62" s="69"/>
    </row>
    <row r="63" spans="1:13" ht="26" x14ac:dyDescent="0.15">
      <c r="A63" s="98" t="s">
        <v>238</v>
      </c>
      <c r="B63" s="97" t="s">
        <v>237</v>
      </c>
      <c r="C63" s="103">
        <v>10</v>
      </c>
      <c r="D63" s="179" t="s">
        <v>19</v>
      </c>
      <c r="E63" s="292"/>
      <c r="F63" s="95">
        <f>C63*E63</f>
        <v>0</v>
      </c>
      <c r="H63" s="152"/>
      <c r="I63" s="152"/>
      <c r="J63" s="152"/>
      <c r="K63" s="152"/>
      <c r="L63" s="152"/>
      <c r="M63" s="152"/>
    </row>
    <row r="64" spans="1:13" x14ac:dyDescent="0.15">
      <c r="A64" s="98"/>
      <c r="B64" s="205"/>
      <c r="C64" s="103"/>
      <c r="D64" s="74"/>
      <c r="E64" s="292"/>
      <c r="F64" s="69"/>
      <c r="H64" s="152"/>
      <c r="I64" s="90"/>
      <c r="J64" s="152"/>
      <c r="K64" s="152"/>
      <c r="L64" s="152"/>
      <c r="M64" s="152"/>
    </row>
    <row r="65" spans="1:13" ht="52" x14ac:dyDescent="0.15">
      <c r="A65" s="98" t="s">
        <v>236</v>
      </c>
      <c r="B65" s="104" t="s">
        <v>235</v>
      </c>
      <c r="C65" s="103">
        <v>50</v>
      </c>
      <c r="D65" s="74" t="s">
        <v>15</v>
      </c>
      <c r="E65" s="292"/>
      <c r="F65" s="95">
        <f>C65*E65</f>
        <v>0</v>
      </c>
      <c r="G65" s="203"/>
      <c r="H65" s="203"/>
      <c r="I65" s="203"/>
      <c r="J65" s="203"/>
      <c r="K65" s="203"/>
      <c r="L65" s="203"/>
      <c r="M65" s="152"/>
    </row>
    <row r="66" spans="1:13" x14ac:dyDescent="0.15">
      <c r="A66" s="98"/>
      <c r="B66" s="140"/>
      <c r="C66" s="103"/>
      <c r="D66" s="74"/>
      <c r="E66" s="293"/>
      <c r="F66" s="202"/>
      <c r="G66" s="179"/>
    </row>
    <row r="67" spans="1:13" ht="52" x14ac:dyDescent="0.15">
      <c r="A67" s="98" t="s">
        <v>234</v>
      </c>
      <c r="B67" s="201" t="s">
        <v>233</v>
      </c>
      <c r="C67" s="103">
        <v>5</v>
      </c>
      <c r="D67" s="200" t="s">
        <v>19</v>
      </c>
      <c r="E67" s="294"/>
      <c r="F67" s="95">
        <f>C67*E67</f>
        <v>0</v>
      </c>
    </row>
    <row r="68" spans="1:13" x14ac:dyDescent="0.15">
      <c r="A68" s="98"/>
      <c r="B68" s="201"/>
      <c r="C68" s="103"/>
      <c r="D68" s="200"/>
      <c r="E68" s="294"/>
      <c r="F68" s="95"/>
    </row>
    <row r="69" spans="1:13" ht="39" x14ac:dyDescent="0.15">
      <c r="A69" s="98" t="s">
        <v>232</v>
      </c>
      <c r="B69" s="104" t="s">
        <v>231</v>
      </c>
      <c r="C69" s="103">
        <v>260</v>
      </c>
      <c r="D69" s="74" t="s">
        <v>86</v>
      </c>
      <c r="E69" s="295"/>
      <c r="F69" s="95">
        <f>C69*E69</f>
        <v>0</v>
      </c>
      <c r="J69" s="288"/>
    </row>
    <row r="70" spans="1:13" x14ac:dyDescent="0.15">
      <c r="A70" s="98"/>
      <c r="B70" s="104"/>
      <c r="C70" s="103"/>
      <c r="D70" s="74"/>
      <c r="E70" s="295"/>
      <c r="F70" s="95"/>
    </row>
    <row r="71" spans="1:13" ht="52" x14ac:dyDescent="0.15">
      <c r="A71" s="98" t="s">
        <v>230</v>
      </c>
      <c r="B71" s="104" t="s">
        <v>229</v>
      </c>
      <c r="C71" s="103">
        <v>4.5</v>
      </c>
      <c r="D71" s="74" t="s">
        <v>81</v>
      </c>
      <c r="E71" s="295"/>
      <c r="F71" s="95">
        <f>C71*E71</f>
        <v>0</v>
      </c>
    </row>
    <row r="72" spans="1:13" x14ac:dyDescent="0.15">
      <c r="A72" s="98"/>
      <c r="B72" s="104"/>
      <c r="C72" s="103"/>
      <c r="D72" s="74"/>
      <c r="E72" s="295"/>
      <c r="F72" s="95"/>
    </row>
    <row r="73" spans="1:13" ht="52" x14ac:dyDescent="0.15">
      <c r="A73" s="98" t="s">
        <v>228</v>
      </c>
      <c r="B73" s="199" t="s">
        <v>227</v>
      </c>
      <c r="C73" s="100">
        <v>12</v>
      </c>
      <c r="D73" s="99" t="s">
        <v>15</v>
      </c>
      <c r="E73" s="296"/>
      <c r="F73" s="95">
        <f>C73*E73</f>
        <v>0</v>
      </c>
    </row>
    <row r="74" spans="1:13" x14ac:dyDescent="0.15">
      <c r="A74" s="98"/>
      <c r="B74" s="104"/>
      <c r="C74" s="103"/>
      <c r="D74" s="74"/>
      <c r="E74" s="295"/>
      <c r="F74" s="95"/>
    </row>
    <row r="75" spans="1:13" ht="52" x14ac:dyDescent="0.15">
      <c r="A75" s="98" t="s">
        <v>226</v>
      </c>
      <c r="B75" s="104" t="s">
        <v>225</v>
      </c>
      <c r="C75" s="103">
        <v>6.2</v>
      </c>
      <c r="D75" s="74" t="s">
        <v>81</v>
      </c>
      <c r="E75" s="295"/>
      <c r="F75" s="95">
        <f>C75*E75</f>
        <v>0</v>
      </c>
    </row>
    <row r="76" spans="1:13" x14ac:dyDescent="0.15">
      <c r="A76" s="98"/>
      <c r="B76" s="104"/>
      <c r="C76" s="103"/>
      <c r="D76" s="74"/>
      <c r="E76" s="295"/>
      <c r="F76" s="95"/>
    </row>
    <row r="77" spans="1:13" ht="39" x14ac:dyDescent="0.15">
      <c r="A77" s="98" t="s">
        <v>224</v>
      </c>
      <c r="B77" s="104" t="s">
        <v>223</v>
      </c>
      <c r="C77" s="103">
        <v>1</v>
      </c>
      <c r="D77" s="99" t="s">
        <v>19</v>
      </c>
      <c r="E77" s="296"/>
      <c r="F77" s="95">
        <f>C77*E77</f>
        <v>0</v>
      </c>
    </row>
    <row r="78" spans="1:13" x14ac:dyDescent="0.15">
      <c r="A78" s="98"/>
      <c r="B78" s="104"/>
      <c r="C78" s="103"/>
      <c r="D78" s="74"/>
      <c r="E78" s="295"/>
      <c r="F78" s="95"/>
    </row>
    <row r="79" spans="1:13" ht="26" x14ac:dyDescent="0.15">
      <c r="A79" s="98" t="s">
        <v>222</v>
      </c>
      <c r="B79" s="104" t="s">
        <v>221</v>
      </c>
      <c r="C79" s="103">
        <v>1</v>
      </c>
      <c r="D79" s="99" t="s">
        <v>19</v>
      </c>
      <c r="E79" s="296"/>
      <c r="F79" s="95">
        <f>C79*E79</f>
        <v>0</v>
      </c>
    </row>
    <row r="80" spans="1:13" x14ac:dyDescent="0.15">
      <c r="A80" s="98"/>
      <c r="B80" s="104"/>
      <c r="C80" s="103"/>
      <c r="D80" s="74"/>
      <c r="E80" s="295"/>
      <c r="F80" s="95"/>
    </row>
    <row r="81" spans="1:10" ht="91" x14ac:dyDescent="0.15">
      <c r="A81" s="98" t="s">
        <v>220</v>
      </c>
      <c r="B81" s="104" t="s">
        <v>219</v>
      </c>
      <c r="C81" s="103">
        <v>1</v>
      </c>
      <c r="D81" s="179" t="s">
        <v>19</v>
      </c>
      <c r="E81" s="297"/>
      <c r="F81" s="95">
        <f>C81*E81</f>
        <v>0</v>
      </c>
    </row>
    <row r="82" spans="1:10" s="192" customFormat="1" ht="12.75" customHeight="1" x14ac:dyDescent="0.15">
      <c r="A82" s="94"/>
      <c r="B82" s="93"/>
      <c r="C82" s="103"/>
      <c r="D82" s="91"/>
      <c r="E82" s="69"/>
      <c r="F82" s="69"/>
      <c r="G82" s="152"/>
      <c r="H82" s="63"/>
    </row>
    <row r="83" spans="1:10" s="193" customFormat="1" ht="12.75" customHeight="1" thickBot="1" x14ac:dyDescent="0.2">
      <c r="A83" s="88"/>
      <c r="B83" s="88" t="s">
        <v>218</v>
      </c>
      <c r="C83" s="87"/>
      <c r="D83" s="86"/>
      <c r="E83" s="85"/>
      <c r="F83" s="84">
        <f>SUM(F58:F82)</f>
        <v>0</v>
      </c>
      <c r="G83" s="83"/>
      <c r="H83" s="83">
        <f>F83</f>
        <v>0</v>
      </c>
    </row>
    <row r="84" spans="1:10" s="193" customFormat="1" ht="12.75" customHeight="1" x14ac:dyDescent="0.15">
      <c r="A84" s="125"/>
      <c r="B84" s="125"/>
      <c r="C84" s="191"/>
      <c r="D84" s="188"/>
      <c r="E84" s="189"/>
      <c r="F84" s="198"/>
      <c r="G84" s="197"/>
      <c r="H84" s="196"/>
    </row>
    <row r="85" spans="1:10" s="193" customFormat="1" ht="12.75" customHeight="1" x14ac:dyDescent="0.15">
      <c r="A85" s="125"/>
      <c r="B85" s="125"/>
      <c r="C85" s="191"/>
      <c r="D85" s="188"/>
      <c r="E85" s="189"/>
      <c r="F85" s="198"/>
      <c r="G85" s="197"/>
      <c r="H85" s="196"/>
    </row>
    <row r="86" spans="1:10" s="193" customFormat="1" x14ac:dyDescent="0.15">
      <c r="A86" s="122"/>
      <c r="B86" s="122" t="s">
        <v>217</v>
      </c>
      <c r="C86" s="121"/>
      <c r="D86" s="120"/>
      <c r="E86" s="119"/>
      <c r="F86" s="119"/>
      <c r="G86" s="118"/>
      <c r="H86" s="195"/>
      <c r="I86" s="194"/>
      <c r="J86" s="194"/>
    </row>
    <row r="87" spans="1:10" s="192" customFormat="1" ht="14" thickBot="1" x14ac:dyDescent="0.2">
      <c r="A87" s="72"/>
      <c r="B87" s="71"/>
      <c r="C87" s="66"/>
      <c r="D87" s="70"/>
      <c r="E87" s="69"/>
      <c r="F87" s="69"/>
      <c r="G87" s="63"/>
      <c r="H87" s="63"/>
      <c r="I87" s="63"/>
      <c r="J87" s="63"/>
    </row>
    <row r="88" spans="1:10" s="76" customFormat="1" x14ac:dyDescent="0.15">
      <c r="A88" s="116" t="s">
        <v>102</v>
      </c>
      <c r="B88" s="115" t="s">
        <v>101</v>
      </c>
      <c r="C88" s="114" t="s">
        <v>100</v>
      </c>
      <c r="D88" s="113" t="s">
        <v>99</v>
      </c>
      <c r="E88" s="112" t="s">
        <v>98</v>
      </c>
      <c r="F88" s="111" t="s">
        <v>97</v>
      </c>
      <c r="G88" s="111" t="s">
        <v>97</v>
      </c>
      <c r="H88" s="111"/>
    </row>
    <row r="89" spans="1:10" s="76" customFormat="1" x14ac:dyDescent="0.15">
      <c r="A89" s="125"/>
      <c r="B89" s="159"/>
      <c r="C89" s="191"/>
      <c r="D89" s="188"/>
      <c r="E89" s="190"/>
      <c r="F89" s="189"/>
      <c r="G89" s="188"/>
    </row>
    <row r="90" spans="1:10" ht="80" x14ac:dyDescent="0.15">
      <c r="A90" s="98" t="s">
        <v>216</v>
      </c>
      <c r="B90" s="97" t="s">
        <v>215</v>
      </c>
      <c r="C90" s="103">
        <v>489</v>
      </c>
      <c r="D90" s="179" t="s">
        <v>81</v>
      </c>
      <c r="E90" s="298"/>
      <c r="F90" s="95">
        <f>C90*E90</f>
        <v>0</v>
      </c>
    </row>
    <row r="91" spans="1:10" x14ac:dyDescent="0.15">
      <c r="A91" s="125"/>
      <c r="B91" s="97"/>
      <c r="C91" s="103"/>
      <c r="D91" s="179"/>
      <c r="E91" s="298"/>
      <c r="F91" s="95"/>
    </row>
    <row r="92" spans="1:10" ht="67.5" customHeight="1" x14ac:dyDescent="0.15">
      <c r="A92" s="98" t="s">
        <v>214</v>
      </c>
      <c r="B92" s="187" t="s">
        <v>213</v>
      </c>
      <c r="C92" s="103">
        <v>34.799999999999997</v>
      </c>
      <c r="D92" s="179" t="s">
        <v>81</v>
      </c>
      <c r="E92" s="298"/>
      <c r="F92" s="95">
        <f>C92*E92</f>
        <v>0</v>
      </c>
    </row>
    <row r="93" spans="1:10" x14ac:dyDescent="0.15">
      <c r="A93" s="125"/>
      <c r="B93" s="97"/>
      <c r="C93" s="103"/>
      <c r="D93" s="179"/>
      <c r="E93" s="298"/>
      <c r="F93" s="69"/>
      <c r="J93" s="186"/>
    </row>
    <row r="94" spans="1:10" ht="65" x14ac:dyDescent="0.15">
      <c r="A94" s="98" t="s">
        <v>212</v>
      </c>
      <c r="B94" s="187" t="s">
        <v>211</v>
      </c>
      <c r="C94" s="103">
        <v>66.2</v>
      </c>
      <c r="D94" s="179" t="s">
        <v>81</v>
      </c>
      <c r="E94" s="298"/>
      <c r="F94" s="95">
        <f>C94*E94</f>
        <v>0</v>
      </c>
      <c r="J94" s="186"/>
    </row>
    <row r="95" spans="1:10" x14ac:dyDescent="0.15">
      <c r="A95" s="125"/>
      <c r="B95" s="97"/>
      <c r="C95" s="103"/>
      <c r="D95" s="179"/>
      <c r="E95" s="298"/>
      <c r="F95" s="69"/>
      <c r="J95" s="186"/>
    </row>
    <row r="96" spans="1:10" ht="39" x14ac:dyDescent="0.15">
      <c r="A96" s="98" t="s">
        <v>210</v>
      </c>
      <c r="B96" s="185" t="s">
        <v>209</v>
      </c>
      <c r="C96" s="100">
        <v>4</v>
      </c>
      <c r="D96" s="99" t="s">
        <v>81</v>
      </c>
      <c r="E96" s="299"/>
      <c r="F96" s="95">
        <f>C96*E96</f>
        <v>0</v>
      </c>
      <c r="I96" s="152"/>
      <c r="J96" s="152"/>
    </row>
    <row r="97" spans="1:17" x14ac:dyDescent="0.15">
      <c r="A97" s="125"/>
      <c r="B97" s="97"/>
      <c r="C97" s="103"/>
      <c r="D97" s="179"/>
      <c r="E97" s="298"/>
      <c r="F97" s="69"/>
      <c r="I97" s="152"/>
      <c r="J97" s="152"/>
    </row>
    <row r="98" spans="1:17" ht="26" x14ac:dyDescent="0.15">
      <c r="A98" s="98" t="s">
        <v>208</v>
      </c>
      <c r="B98" s="97" t="s">
        <v>207</v>
      </c>
      <c r="C98" s="103">
        <v>155.19999999999999</v>
      </c>
      <c r="D98" s="179" t="s">
        <v>86</v>
      </c>
      <c r="E98" s="298"/>
      <c r="F98" s="95">
        <f>C98*E98</f>
        <v>0</v>
      </c>
      <c r="J98" s="152"/>
    </row>
    <row r="99" spans="1:17" x14ac:dyDescent="0.15">
      <c r="A99" s="125"/>
      <c r="B99" s="97"/>
      <c r="C99" s="103"/>
      <c r="D99" s="179"/>
      <c r="E99" s="298"/>
      <c r="F99" s="69"/>
      <c r="J99" s="152"/>
    </row>
    <row r="100" spans="1:17" ht="26" x14ac:dyDescent="0.15">
      <c r="A100" s="98" t="s">
        <v>206</v>
      </c>
      <c r="B100" s="184" t="s">
        <v>205</v>
      </c>
      <c r="C100" s="103">
        <v>9.8000000000000007</v>
      </c>
      <c r="D100" s="179" t="s">
        <v>86</v>
      </c>
      <c r="E100" s="298"/>
      <c r="F100" s="95">
        <f>C100*E100</f>
        <v>0</v>
      </c>
      <c r="J100" s="152"/>
    </row>
    <row r="101" spans="1:17" s="152" customFormat="1" x14ac:dyDescent="0.15">
      <c r="A101" s="125"/>
      <c r="B101" s="183"/>
      <c r="C101" s="103"/>
      <c r="D101" s="179"/>
      <c r="E101" s="298"/>
      <c r="F101" s="69"/>
      <c r="G101" s="63"/>
      <c r="H101" s="63"/>
      <c r="I101" s="73"/>
    </row>
    <row r="102" spans="1:17" s="152" customFormat="1" ht="39" x14ac:dyDescent="0.15">
      <c r="A102" s="98" t="s">
        <v>204</v>
      </c>
      <c r="B102" s="97" t="s">
        <v>203</v>
      </c>
      <c r="C102" s="103">
        <v>100.4</v>
      </c>
      <c r="D102" s="179" t="s">
        <v>81</v>
      </c>
      <c r="E102" s="298"/>
      <c r="F102" s="95">
        <f>C102*E102</f>
        <v>0</v>
      </c>
      <c r="G102" s="63"/>
      <c r="H102" s="63"/>
      <c r="I102" s="63"/>
      <c r="J102" s="63"/>
    </row>
    <row r="103" spans="1:17" s="152" customFormat="1" x14ac:dyDescent="0.15">
      <c r="A103" s="125"/>
      <c r="B103" s="97"/>
      <c r="C103" s="103"/>
      <c r="D103" s="179"/>
      <c r="E103" s="298"/>
      <c r="F103" s="69"/>
      <c r="G103" s="63"/>
      <c r="H103" s="63"/>
      <c r="I103" s="63"/>
      <c r="J103" s="63"/>
    </row>
    <row r="104" spans="1:17" s="152" customFormat="1" ht="39" x14ac:dyDescent="0.15">
      <c r="A104" s="98" t="s">
        <v>202</v>
      </c>
      <c r="B104" s="182" t="s">
        <v>201</v>
      </c>
      <c r="C104" s="103">
        <v>6.2</v>
      </c>
      <c r="D104" s="179" t="s">
        <v>81</v>
      </c>
      <c r="E104" s="298"/>
      <c r="F104" s="95">
        <f>C104*E104</f>
        <v>0</v>
      </c>
      <c r="G104" s="63"/>
      <c r="H104" s="63"/>
      <c r="I104" s="63"/>
      <c r="J104" s="63"/>
    </row>
    <row r="105" spans="1:17" s="152" customFormat="1" x14ac:dyDescent="0.15">
      <c r="A105" s="125"/>
      <c r="B105" s="182"/>
      <c r="C105" s="103"/>
      <c r="D105" s="179"/>
      <c r="E105" s="298"/>
      <c r="F105" s="95"/>
      <c r="G105" s="63"/>
      <c r="H105" s="63"/>
      <c r="I105" s="63"/>
      <c r="J105" s="63"/>
    </row>
    <row r="106" spans="1:17" ht="52" x14ac:dyDescent="0.15">
      <c r="A106" s="98" t="s">
        <v>200</v>
      </c>
      <c r="B106" s="180" t="s">
        <v>199</v>
      </c>
      <c r="C106" s="103">
        <v>316.8</v>
      </c>
      <c r="D106" s="179" t="s">
        <v>81</v>
      </c>
      <c r="E106" s="298"/>
      <c r="F106" s="95">
        <f>C106*E106</f>
        <v>0</v>
      </c>
    </row>
    <row r="107" spans="1:17" x14ac:dyDescent="0.15">
      <c r="A107" s="125"/>
      <c r="B107" s="180"/>
      <c r="C107" s="103"/>
      <c r="D107" s="179"/>
      <c r="E107" s="298"/>
      <c r="F107" s="95"/>
    </row>
    <row r="108" spans="1:17" ht="52" x14ac:dyDescent="0.15">
      <c r="A108" s="98" t="s">
        <v>198</v>
      </c>
      <c r="B108" s="181" t="s">
        <v>197</v>
      </c>
      <c r="C108" s="96">
        <v>28.6</v>
      </c>
      <c r="D108" s="74" t="s">
        <v>81</v>
      </c>
      <c r="E108" s="300"/>
      <c r="F108" s="95">
        <f>C108*E108</f>
        <v>0</v>
      </c>
    </row>
    <row r="109" spans="1:17" x14ac:dyDescent="0.15">
      <c r="A109" s="125"/>
      <c r="B109" s="180"/>
      <c r="C109" s="103"/>
      <c r="D109" s="179"/>
      <c r="E109" s="298"/>
      <c r="F109" s="95"/>
    </row>
    <row r="110" spans="1:17" ht="144.75" customHeight="1" x14ac:dyDescent="0.15">
      <c r="A110" s="98" t="s">
        <v>196</v>
      </c>
      <c r="B110" s="178" t="s">
        <v>195</v>
      </c>
      <c r="C110" s="289">
        <v>65</v>
      </c>
      <c r="D110" s="177" t="s">
        <v>81</v>
      </c>
      <c r="E110" s="301"/>
      <c r="F110" s="95">
        <f>C110*E110</f>
        <v>0</v>
      </c>
      <c r="G110" s="176"/>
      <c r="H110" s="175"/>
      <c r="I110" s="174"/>
      <c r="J110" s="287"/>
      <c r="K110" s="174"/>
      <c r="L110" s="174"/>
      <c r="M110" s="174"/>
      <c r="N110" s="174"/>
      <c r="O110" s="174"/>
      <c r="P110" s="174"/>
      <c r="Q110" s="174"/>
    </row>
    <row r="111" spans="1:17" x14ac:dyDescent="0.15">
      <c r="A111" s="94"/>
      <c r="B111" s="93" t="s">
        <v>194</v>
      </c>
      <c r="C111" s="92"/>
      <c r="D111" s="91"/>
      <c r="E111" s="69"/>
      <c r="F111" s="69"/>
    </row>
    <row r="112" spans="1:17" s="76" customFormat="1" ht="14" thickBot="1" x14ac:dyDescent="0.2">
      <c r="A112" s="88"/>
      <c r="B112" s="88" t="s">
        <v>193</v>
      </c>
      <c r="C112" s="87"/>
      <c r="D112" s="86"/>
      <c r="E112" s="85"/>
      <c r="F112" s="84">
        <f>SUM(F89:F111)</f>
        <v>0</v>
      </c>
      <c r="G112" s="83"/>
      <c r="H112" s="83">
        <f>F112</f>
        <v>0</v>
      </c>
    </row>
    <row r="113" spans="1:10" x14ac:dyDescent="0.15">
      <c r="A113" s="72"/>
      <c r="B113" s="71"/>
      <c r="D113" s="70"/>
      <c r="E113" s="69"/>
      <c r="F113" s="69"/>
    </row>
    <row r="114" spans="1:10" x14ac:dyDescent="0.15">
      <c r="A114" s="72"/>
      <c r="B114" s="71"/>
      <c r="D114" s="70"/>
      <c r="E114" s="69"/>
      <c r="F114" s="69"/>
    </row>
    <row r="115" spans="1:10" x14ac:dyDescent="0.15">
      <c r="A115" s="122"/>
      <c r="B115" s="122" t="s">
        <v>192</v>
      </c>
      <c r="C115" s="121"/>
      <c r="D115" s="120"/>
      <c r="E115" s="173"/>
      <c r="F115" s="119"/>
      <c r="G115" s="117"/>
    </row>
    <row r="116" spans="1:10" ht="14" thickBot="1" x14ac:dyDescent="0.2">
      <c r="A116" s="172"/>
      <c r="B116" s="71"/>
      <c r="D116" s="70"/>
      <c r="E116" s="143"/>
      <c r="F116" s="69"/>
    </row>
    <row r="117" spans="1:10" x14ac:dyDescent="0.15">
      <c r="A117" s="116" t="s">
        <v>102</v>
      </c>
      <c r="B117" s="115" t="s">
        <v>101</v>
      </c>
      <c r="C117" s="114" t="s">
        <v>100</v>
      </c>
      <c r="D117" s="113" t="s">
        <v>99</v>
      </c>
      <c r="E117" s="171" t="s">
        <v>98</v>
      </c>
      <c r="F117" s="111" t="s">
        <v>97</v>
      </c>
      <c r="G117" s="111" t="s">
        <v>97</v>
      </c>
    </row>
    <row r="118" spans="1:10" x14ac:dyDescent="0.15">
      <c r="A118" s="125"/>
      <c r="B118" s="93"/>
      <c r="C118" s="92"/>
      <c r="D118" s="91"/>
      <c r="E118" s="143"/>
      <c r="F118" s="69"/>
    </row>
    <row r="119" spans="1:10" ht="130" x14ac:dyDescent="0.15">
      <c r="A119" s="98" t="s">
        <v>191</v>
      </c>
      <c r="B119" s="140" t="s">
        <v>190</v>
      </c>
      <c r="C119" s="96">
        <v>1</v>
      </c>
      <c r="D119" s="74" t="s">
        <v>19</v>
      </c>
      <c r="E119" s="298"/>
      <c r="F119" s="95">
        <f>C119*E119</f>
        <v>0</v>
      </c>
    </row>
    <row r="120" spans="1:10" x14ac:dyDescent="0.15">
      <c r="A120" s="72"/>
      <c r="B120" s="71"/>
      <c r="D120" s="70"/>
      <c r="E120" s="302"/>
      <c r="F120" s="69"/>
    </row>
    <row r="121" spans="1:10" ht="52" x14ac:dyDescent="0.15">
      <c r="A121" s="98" t="s">
        <v>189</v>
      </c>
      <c r="B121" s="140" t="s">
        <v>188</v>
      </c>
      <c r="C121" s="103">
        <v>4</v>
      </c>
      <c r="D121" s="74" t="s">
        <v>19</v>
      </c>
      <c r="E121" s="298"/>
      <c r="F121" s="95">
        <f>C121*E121</f>
        <v>0</v>
      </c>
    </row>
    <row r="122" spans="1:10" x14ac:dyDescent="0.15">
      <c r="A122" s="72"/>
      <c r="B122" s="71"/>
      <c r="D122" s="70"/>
      <c r="E122" s="69"/>
      <c r="F122" s="69"/>
    </row>
    <row r="123" spans="1:10" ht="14" thickBot="1" x14ac:dyDescent="0.2">
      <c r="A123" s="88"/>
      <c r="B123" s="88" t="s">
        <v>187</v>
      </c>
      <c r="C123" s="87"/>
      <c r="D123" s="86"/>
      <c r="E123" s="170"/>
      <c r="F123" s="84">
        <f>SUM(F118:F122)</f>
        <v>0</v>
      </c>
      <c r="G123" s="84"/>
    </row>
    <row r="124" spans="1:10" x14ac:dyDescent="0.15">
      <c r="A124" s="72"/>
      <c r="B124" s="71"/>
      <c r="D124" s="70"/>
      <c r="E124" s="69"/>
      <c r="F124" s="69"/>
    </row>
    <row r="125" spans="1:10" x14ac:dyDescent="0.15">
      <c r="A125" s="72"/>
      <c r="B125" s="71"/>
      <c r="D125" s="70"/>
      <c r="E125" s="69"/>
      <c r="F125" s="69"/>
    </row>
    <row r="126" spans="1:10" s="168" customFormat="1" x14ac:dyDescent="0.15">
      <c r="A126" s="122"/>
      <c r="B126" s="122" t="s">
        <v>186</v>
      </c>
      <c r="C126" s="121"/>
      <c r="D126" s="118"/>
      <c r="E126" s="119"/>
      <c r="F126" s="119"/>
      <c r="G126" s="118"/>
      <c r="H126" s="169"/>
      <c r="I126" s="76"/>
    </row>
    <row r="127" spans="1:10" s="73" customFormat="1" ht="14" thickBot="1" x14ac:dyDescent="0.2">
      <c r="A127" s="167"/>
      <c r="B127" s="166"/>
      <c r="C127" s="165"/>
      <c r="D127" s="164"/>
      <c r="E127" s="163"/>
      <c r="F127" s="163"/>
      <c r="G127" s="63"/>
      <c r="H127" s="63"/>
      <c r="I127" s="63"/>
    </row>
    <row r="128" spans="1:10" s="73" customFormat="1" x14ac:dyDescent="0.15">
      <c r="A128" s="116" t="s">
        <v>102</v>
      </c>
      <c r="B128" s="115" t="s">
        <v>101</v>
      </c>
      <c r="C128" s="162" t="s">
        <v>100</v>
      </c>
      <c r="D128" s="161" t="s">
        <v>99</v>
      </c>
      <c r="E128" s="112" t="s">
        <v>98</v>
      </c>
      <c r="F128" s="111" t="s">
        <v>97</v>
      </c>
      <c r="G128" s="111" t="s">
        <v>97</v>
      </c>
      <c r="H128" s="160"/>
      <c r="I128" s="152"/>
      <c r="J128" s="63"/>
    </row>
    <row r="129" spans="1:10" s="73" customFormat="1" x14ac:dyDescent="0.15">
      <c r="A129" s="125"/>
      <c r="B129" s="93"/>
      <c r="C129" s="92"/>
      <c r="D129" s="80"/>
      <c r="E129" s="102"/>
      <c r="F129" s="90"/>
      <c r="G129" s="91"/>
      <c r="H129" s="152"/>
      <c r="I129" s="152"/>
      <c r="J129" s="63"/>
    </row>
    <row r="130" spans="1:10" s="73" customFormat="1" x14ac:dyDescent="0.15">
      <c r="A130" s="125"/>
      <c r="B130" s="159" t="s">
        <v>185</v>
      </c>
      <c r="C130" s="92"/>
      <c r="D130" s="80"/>
      <c r="E130" s="102"/>
      <c r="F130" s="90"/>
      <c r="G130" s="91"/>
      <c r="H130" s="152"/>
      <c r="I130" s="152"/>
      <c r="J130" s="63"/>
    </row>
    <row r="131" spans="1:10" s="73" customFormat="1" x14ac:dyDescent="0.15">
      <c r="A131" s="125"/>
      <c r="B131" s="158" t="s">
        <v>184</v>
      </c>
      <c r="C131" s="156"/>
      <c r="D131" s="155"/>
      <c r="E131" s="102"/>
      <c r="F131" s="90"/>
      <c r="G131" s="91"/>
      <c r="H131" s="152"/>
      <c r="I131" s="152"/>
      <c r="J131" s="63"/>
    </row>
    <row r="132" spans="1:10" s="73" customFormat="1" ht="97.5" customHeight="1" x14ac:dyDescent="0.15">
      <c r="A132" s="125"/>
      <c r="B132" s="366" t="s">
        <v>183</v>
      </c>
      <c r="C132" s="366"/>
      <c r="D132" s="366"/>
      <c r="E132" s="102"/>
      <c r="F132" s="90"/>
      <c r="G132" s="91"/>
      <c r="H132" s="152"/>
      <c r="I132" s="152"/>
      <c r="J132" s="63"/>
    </row>
    <row r="133" spans="1:10" s="73" customFormat="1" x14ac:dyDescent="0.15">
      <c r="A133" s="125"/>
      <c r="B133" s="158" t="s">
        <v>182</v>
      </c>
      <c r="C133" s="156"/>
      <c r="D133" s="155"/>
      <c r="E133" s="102"/>
      <c r="F133" s="90"/>
      <c r="G133" s="91"/>
      <c r="H133" s="152"/>
      <c r="I133" s="152"/>
      <c r="J133" s="63"/>
    </row>
    <row r="134" spans="1:10" s="73" customFormat="1" ht="48.75" customHeight="1" x14ac:dyDescent="0.15">
      <c r="A134" s="125"/>
      <c r="B134" s="366" t="s">
        <v>159</v>
      </c>
      <c r="C134" s="366"/>
      <c r="D134" s="366"/>
      <c r="E134" s="102"/>
      <c r="F134" s="90"/>
      <c r="G134" s="91"/>
      <c r="H134" s="152"/>
      <c r="I134" s="152"/>
      <c r="J134" s="63"/>
    </row>
    <row r="135" spans="1:10" s="73" customFormat="1" x14ac:dyDescent="0.15">
      <c r="A135" s="125"/>
      <c r="B135" s="366" t="s">
        <v>181</v>
      </c>
      <c r="C135" s="366"/>
      <c r="D135" s="366"/>
      <c r="E135" s="102"/>
      <c r="F135" s="90"/>
      <c r="G135" s="91"/>
      <c r="H135" s="152"/>
      <c r="I135" s="152"/>
      <c r="J135" s="63"/>
    </row>
    <row r="136" spans="1:10" s="73" customFormat="1" x14ac:dyDescent="0.15">
      <c r="A136" s="125"/>
      <c r="B136" s="366" t="s">
        <v>180</v>
      </c>
      <c r="C136" s="366"/>
      <c r="D136" s="366"/>
      <c r="E136" s="102"/>
      <c r="F136" s="90"/>
      <c r="G136" s="91"/>
      <c r="H136" s="152"/>
      <c r="I136" s="152"/>
      <c r="J136" s="63"/>
    </row>
    <row r="137" spans="1:10" s="73" customFormat="1" ht="27" customHeight="1" x14ac:dyDescent="0.15">
      <c r="A137" s="125"/>
      <c r="B137" s="366" t="s">
        <v>179</v>
      </c>
      <c r="C137" s="366"/>
      <c r="D137" s="366"/>
      <c r="E137" s="102"/>
      <c r="F137" s="90"/>
      <c r="G137" s="91"/>
      <c r="H137" s="152"/>
      <c r="I137" s="152"/>
      <c r="J137" s="63"/>
    </row>
    <row r="138" spans="1:10" s="73" customFormat="1" ht="40.5" customHeight="1" x14ac:dyDescent="0.15">
      <c r="A138" s="125"/>
      <c r="B138" s="366" t="s">
        <v>178</v>
      </c>
      <c r="C138" s="366"/>
      <c r="D138" s="366"/>
      <c r="E138" s="102"/>
      <c r="F138" s="90"/>
      <c r="G138" s="91"/>
      <c r="H138" s="152"/>
      <c r="I138" s="152"/>
      <c r="J138" s="63"/>
    </row>
    <row r="139" spans="1:10" s="73" customFormat="1" x14ac:dyDescent="0.15">
      <c r="A139" s="125"/>
      <c r="B139" s="158" t="s">
        <v>177</v>
      </c>
      <c r="C139" s="156"/>
      <c r="D139" s="155"/>
      <c r="E139" s="102"/>
      <c r="F139" s="90"/>
      <c r="G139" s="91"/>
      <c r="H139" s="152"/>
      <c r="I139" s="152"/>
      <c r="J139" s="63"/>
    </row>
    <row r="140" spans="1:10" s="73" customFormat="1" ht="48.75" customHeight="1" x14ac:dyDescent="0.15">
      <c r="A140" s="125"/>
      <c r="B140" s="366" t="s">
        <v>176</v>
      </c>
      <c r="C140" s="366"/>
      <c r="D140" s="366"/>
      <c r="E140" s="102"/>
      <c r="F140" s="90"/>
      <c r="G140" s="91"/>
      <c r="H140" s="152"/>
      <c r="I140" s="152"/>
      <c r="J140" s="63"/>
    </row>
    <row r="141" spans="1:10" s="73" customFormat="1" x14ac:dyDescent="0.15">
      <c r="A141" s="125"/>
      <c r="B141" s="157" t="s">
        <v>175</v>
      </c>
      <c r="C141" s="156"/>
      <c r="D141" s="155"/>
      <c r="E141" s="102"/>
      <c r="F141" s="90"/>
      <c r="G141" s="91"/>
      <c r="H141" s="152"/>
      <c r="I141" s="152"/>
      <c r="J141" s="63"/>
    </row>
    <row r="142" spans="1:10" s="73" customFormat="1" ht="87" customHeight="1" x14ac:dyDescent="0.15">
      <c r="A142" s="125"/>
      <c r="B142" s="366" t="s">
        <v>174</v>
      </c>
      <c r="C142" s="366"/>
      <c r="D142" s="366"/>
      <c r="E142" s="102"/>
      <c r="F142" s="90"/>
      <c r="G142" s="91"/>
      <c r="H142" s="152"/>
      <c r="I142" s="152"/>
      <c r="J142" s="63"/>
    </row>
    <row r="143" spans="1:10" s="73" customFormat="1" x14ac:dyDescent="0.15">
      <c r="A143" s="125"/>
      <c r="B143" s="370" t="s">
        <v>173</v>
      </c>
      <c r="C143" s="370"/>
      <c r="D143" s="370"/>
      <c r="E143" s="102"/>
      <c r="F143" s="90"/>
      <c r="G143" s="91"/>
      <c r="H143" s="152"/>
      <c r="I143" s="152"/>
      <c r="J143" s="63"/>
    </row>
    <row r="144" spans="1:10" s="73" customFormat="1" ht="48.75" customHeight="1" x14ac:dyDescent="0.15">
      <c r="A144" s="125"/>
      <c r="B144" s="366" t="s">
        <v>172</v>
      </c>
      <c r="C144" s="366"/>
      <c r="D144" s="366"/>
      <c r="E144" s="102"/>
      <c r="F144" s="90"/>
      <c r="G144" s="91"/>
      <c r="H144" s="152"/>
      <c r="I144" s="152"/>
      <c r="J144" s="63"/>
    </row>
    <row r="145" spans="1:10" s="73" customFormat="1" x14ac:dyDescent="0.15">
      <c r="A145" s="125"/>
      <c r="B145" s="371" t="s">
        <v>171</v>
      </c>
      <c r="C145" s="371"/>
      <c r="D145" s="371"/>
      <c r="E145" s="102"/>
      <c r="F145" s="90"/>
      <c r="G145" s="91"/>
      <c r="H145" s="152"/>
      <c r="I145" s="152"/>
      <c r="J145" s="63"/>
    </row>
    <row r="146" spans="1:10" s="73" customFormat="1" ht="38.25" customHeight="1" x14ac:dyDescent="0.15">
      <c r="A146" s="125"/>
      <c r="B146" s="366" t="s">
        <v>170</v>
      </c>
      <c r="C146" s="366"/>
      <c r="D146" s="366"/>
      <c r="E146" s="102"/>
      <c r="F146" s="90"/>
      <c r="G146" s="91"/>
      <c r="H146" s="152"/>
      <c r="I146" s="152"/>
      <c r="J146" s="63"/>
    </row>
    <row r="147" spans="1:10" s="73" customFormat="1" x14ac:dyDescent="0.15">
      <c r="A147" s="125"/>
      <c r="B147" s="367" t="s">
        <v>169</v>
      </c>
      <c r="C147" s="367"/>
      <c r="D147" s="367"/>
      <c r="E147" s="102"/>
      <c r="F147" s="90"/>
      <c r="G147" s="91"/>
      <c r="H147" s="152"/>
      <c r="I147" s="152"/>
      <c r="J147" s="63"/>
    </row>
    <row r="148" spans="1:10" s="73" customFormat="1" ht="27" customHeight="1" x14ac:dyDescent="0.15">
      <c r="A148" s="125"/>
      <c r="B148" s="366" t="s">
        <v>168</v>
      </c>
      <c r="C148" s="366"/>
      <c r="D148" s="366"/>
      <c r="E148" s="102"/>
      <c r="F148" s="90"/>
      <c r="G148" s="91"/>
      <c r="H148" s="152"/>
      <c r="I148" s="152"/>
      <c r="J148" s="63"/>
    </row>
    <row r="149" spans="1:10" s="73" customFormat="1" x14ac:dyDescent="0.15">
      <c r="A149" s="125"/>
      <c r="B149" s="365" t="s">
        <v>167</v>
      </c>
      <c r="C149" s="365"/>
      <c r="D149" s="365"/>
      <c r="E149" s="102"/>
      <c r="F149" s="90"/>
      <c r="G149" s="91"/>
      <c r="H149" s="152"/>
      <c r="I149" s="152"/>
      <c r="J149" s="63"/>
    </row>
    <row r="150" spans="1:10" s="73" customFormat="1" ht="48.75" customHeight="1" x14ac:dyDescent="0.15">
      <c r="A150" s="125"/>
      <c r="B150" s="366" t="s">
        <v>166</v>
      </c>
      <c r="C150" s="366"/>
      <c r="D150" s="366"/>
      <c r="E150" s="102"/>
      <c r="F150" s="90"/>
      <c r="G150" s="91"/>
      <c r="H150" s="152"/>
      <c r="I150" s="152"/>
      <c r="J150" s="63"/>
    </row>
    <row r="151" spans="1:10" s="73" customFormat="1" x14ac:dyDescent="0.15">
      <c r="A151" s="125"/>
      <c r="B151" s="365" t="s">
        <v>165</v>
      </c>
      <c r="C151" s="365"/>
      <c r="D151" s="365"/>
      <c r="E151" s="102"/>
      <c r="F151" s="90"/>
      <c r="G151" s="91"/>
      <c r="H151" s="152"/>
      <c r="I151" s="152"/>
      <c r="J151" s="63"/>
    </row>
    <row r="152" spans="1:10" s="73" customFormat="1" ht="75" customHeight="1" x14ac:dyDescent="0.15">
      <c r="A152" s="125"/>
      <c r="B152" s="366" t="s">
        <v>164</v>
      </c>
      <c r="C152" s="366"/>
      <c r="D152" s="366"/>
      <c r="E152" s="102"/>
      <c r="F152" s="90"/>
      <c r="G152" s="91"/>
      <c r="H152" s="152"/>
      <c r="I152" s="152"/>
      <c r="J152" s="63"/>
    </row>
    <row r="153" spans="1:10" s="73" customFormat="1" x14ac:dyDescent="0.15">
      <c r="A153" s="125"/>
      <c r="B153" s="154"/>
      <c r="C153" s="153"/>
      <c r="D153" s="153"/>
      <c r="E153" s="102"/>
      <c r="F153" s="90"/>
      <c r="G153" s="91"/>
      <c r="H153" s="152"/>
      <c r="I153" s="152"/>
      <c r="J153" s="63"/>
    </row>
    <row r="154" spans="1:10" s="73" customFormat="1" x14ac:dyDescent="0.15">
      <c r="A154" s="125"/>
      <c r="B154" s="367" t="s">
        <v>163</v>
      </c>
      <c r="C154" s="367"/>
      <c r="D154" s="367"/>
      <c r="E154" s="102"/>
      <c r="F154" s="90"/>
      <c r="G154" s="91"/>
      <c r="H154" s="152"/>
      <c r="I154" s="152"/>
      <c r="J154" s="63"/>
    </row>
    <row r="155" spans="1:10" s="73" customFormat="1" ht="59.25" customHeight="1" x14ac:dyDescent="0.15">
      <c r="A155" s="125"/>
      <c r="B155" s="366" t="s">
        <v>162</v>
      </c>
      <c r="C155" s="366"/>
      <c r="D155" s="366"/>
      <c r="E155" s="102"/>
      <c r="F155" s="90"/>
      <c r="G155" s="91"/>
      <c r="H155" s="152"/>
      <c r="I155" s="152"/>
      <c r="J155" s="63"/>
    </row>
    <row r="156" spans="1:10" s="73" customFormat="1" x14ac:dyDescent="0.15">
      <c r="A156" s="125"/>
      <c r="B156" s="367" t="s">
        <v>161</v>
      </c>
      <c r="C156" s="367"/>
      <c r="D156" s="367"/>
      <c r="E156" s="102"/>
      <c r="F156" s="90"/>
      <c r="G156" s="91"/>
      <c r="H156" s="152"/>
      <c r="I156" s="152"/>
      <c r="J156" s="63"/>
    </row>
    <row r="157" spans="1:10" s="73" customFormat="1" x14ac:dyDescent="0.15">
      <c r="A157" s="125"/>
      <c r="B157" s="368" t="s">
        <v>160</v>
      </c>
      <c r="C157" s="368"/>
      <c r="D157" s="368"/>
      <c r="E157" s="102"/>
      <c r="F157" s="90"/>
      <c r="G157" s="91"/>
      <c r="H157" s="152"/>
      <c r="I157" s="152"/>
      <c r="J157" s="63"/>
    </row>
    <row r="158" spans="1:10" s="73" customFormat="1" ht="48" customHeight="1" x14ac:dyDescent="0.15">
      <c r="A158" s="125"/>
      <c r="B158" s="366" t="s">
        <v>159</v>
      </c>
      <c r="C158" s="366"/>
      <c r="D158" s="366"/>
      <c r="E158" s="102"/>
      <c r="F158" s="90"/>
      <c r="G158" s="91"/>
      <c r="H158" s="152"/>
      <c r="I158" s="152"/>
      <c r="J158" s="63"/>
    </row>
    <row r="159" spans="1:10" s="73" customFormat="1" x14ac:dyDescent="0.15">
      <c r="A159" s="125"/>
      <c r="B159" s="369" t="s">
        <v>158</v>
      </c>
      <c r="C159" s="369"/>
      <c r="D159" s="369"/>
      <c r="E159" s="102"/>
      <c r="F159" s="90"/>
      <c r="G159" s="91"/>
      <c r="H159" s="152"/>
      <c r="I159" s="152"/>
      <c r="J159" s="63"/>
    </row>
    <row r="160" spans="1:10" s="73" customFormat="1" ht="27.75" customHeight="1" x14ac:dyDescent="0.15">
      <c r="A160" s="125"/>
      <c r="B160" s="366" t="s">
        <v>157</v>
      </c>
      <c r="C160" s="366"/>
      <c r="D160" s="366"/>
      <c r="E160" s="102"/>
      <c r="F160" s="90"/>
      <c r="G160" s="91"/>
      <c r="H160" s="152"/>
      <c r="I160" s="152"/>
      <c r="J160" s="63"/>
    </row>
    <row r="161" spans="1:10" s="73" customFormat="1" x14ac:dyDescent="0.15">
      <c r="A161" s="125"/>
      <c r="B161" s="93"/>
      <c r="C161" s="92"/>
      <c r="D161" s="80"/>
      <c r="E161" s="102"/>
      <c r="F161" s="90"/>
      <c r="G161" s="91"/>
      <c r="H161" s="152"/>
      <c r="I161" s="152"/>
      <c r="J161" s="63"/>
    </row>
    <row r="162" spans="1:10" s="73" customFormat="1" ht="65" x14ac:dyDescent="0.15">
      <c r="A162" s="98" t="s">
        <v>96</v>
      </c>
      <c r="B162" s="97" t="s">
        <v>156</v>
      </c>
      <c r="C162" s="103">
        <v>75.5</v>
      </c>
      <c r="D162" s="133" t="s">
        <v>15</v>
      </c>
      <c r="E162" s="303"/>
      <c r="F162" s="95">
        <f>C162*E162</f>
        <v>0</v>
      </c>
      <c r="G162" s="91"/>
      <c r="H162" s="152"/>
      <c r="I162" s="152"/>
      <c r="J162" s="63"/>
    </row>
    <row r="163" spans="1:10" s="73" customFormat="1" x14ac:dyDescent="0.15">
      <c r="A163" s="125"/>
      <c r="B163" s="93"/>
      <c r="C163" s="92"/>
      <c r="D163" s="80"/>
      <c r="E163" s="304"/>
      <c r="F163" s="90"/>
      <c r="G163" s="91"/>
      <c r="H163" s="152"/>
      <c r="I163" s="152"/>
      <c r="J163" s="63"/>
    </row>
    <row r="164" spans="1:10" s="73" customFormat="1" ht="65" x14ac:dyDescent="0.15">
      <c r="A164" s="98" t="s">
        <v>94</v>
      </c>
      <c r="B164" s="134" t="s">
        <v>155</v>
      </c>
      <c r="C164" s="103">
        <v>118.6</v>
      </c>
      <c r="D164" s="133" t="s">
        <v>15</v>
      </c>
      <c r="E164" s="303"/>
      <c r="F164" s="95">
        <f>C164*E164</f>
        <v>0</v>
      </c>
      <c r="G164" s="91"/>
      <c r="H164" s="152"/>
      <c r="I164" s="152"/>
      <c r="J164" s="63"/>
    </row>
    <row r="165" spans="1:10" s="73" customFormat="1" x14ac:dyDescent="0.15">
      <c r="A165" s="125"/>
      <c r="B165" s="93"/>
      <c r="C165" s="92"/>
      <c r="D165" s="80"/>
      <c r="E165" s="304"/>
      <c r="F165" s="90"/>
      <c r="G165" s="91"/>
      <c r="H165" s="152"/>
      <c r="I165" s="152"/>
      <c r="J165" s="63"/>
    </row>
    <row r="166" spans="1:10" ht="65" x14ac:dyDescent="0.15">
      <c r="A166" s="98" t="s">
        <v>92</v>
      </c>
      <c r="B166" s="97" t="s">
        <v>154</v>
      </c>
      <c r="C166" s="103">
        <v>7.6</v>
      </c>
      <c r="D166" s="133" t="s">
        <v>15</v>
      </c>
      <c r="E166" s="303"/>
      <c r="F166" s="95">
        <f>C166*E166</f>
        <v>0</v>
      </c>
      <c r="G166" s="132"/>
      <c r="H166" s="75"/>
      <c r="J166" s="152"/>
    </row>
    <row r="167" spans="1:10" x14ac:dyDescent="0.15">
      <c r="A167" s="125"/>
      <c r="B167" s="97"/>
      <c r="C167" s="103"/>
      <c r="D167" s="133"/>
      <c r="E167" s="303"/>
      <c r="F167" s="90"/>
      <c r="G167" s="132"/>
      <c r="H167" s="75"/>
      <c r="J167" s="152"/>
    </row>
    <row r="168" spans="1:10" ht="52" x14ac:dyDescent="0.15">
      <c r="A168" s="98" t="s">
        <v>90</v>
      </c>
      <c r="B168" s="97" t="s">
        <v>153</v>
      </c>
      <c r="C168" s="96">
        <v>6.5</v>
      </c>
      <c r="D168" s="74" t="s">
        <v>15</v>
      </c>
      <c r="E168" s="303"/>
      <c r="F168" s="95">
        <f>C168*E168</f>
        <v>0</v>
      </c>
      <c r="G168" s="132"/>
    </row>
    <row r="169" spans="1:10" x14ac:dyDescent="0.15">
      <c r="A169" s="125"/>
      <c r="B169" s="75"/>
      <c r="C169" s="96"/>
      <c r="D169" s="74"/>
      <c r="E169" s="303"/>
      <c r="F169" s="90"/>
      <c r="G169" s="132"/>
    </row>
    <row r="170" spans="1:10" s="152" customFormat="1" ht="26" x14ac:dyDescent="0.15">
      <c r="A170" s="98" t="s">
        <v>88</v>
      </c>
      <c r="B170" s="134" t="s">
        <v>152</v>
      </c>
      <c r="C170" s="103"/>
      <c r="D170" s="133"/>
      <c r="E170" s="303"/>
      <c r="F170" s="90"/>
      <c r="G170" s="63"/>
      <c r="H170" s="63"/>
      <c r="I170" s="63"/>
      <c r="J170" s="63"/>
    </row>
    <row r="171" spans="1:10" x14ac:dyDescent="0.15">
      <c r="A171" s="94"/>
      <c r="B171" s="97"/>
      <c r="C171" s="103"/>
      <c r="D171" s="74"/>
      <c r="E171" s="298"/>
      <c r="F171" s="69"/>
    </row>
    <row r="172" spans="1:10" x14ac:dyDescent="0.15">
      <c r="A172" s="94"/>
      <c r="B172" s="147" t="s">
        <v>151</v>
      </c>
      <c r="C172" s="146">
        <v>2</v>
      </c>
      <c r="D172" s="74" t="s">
        <v>19</v>
      </c>
      <c r="E172" s="298"/>
      <c r="F172" s="95">
        <f t="shared" ref="F172:F182" si="0">C172*E172</f>
        <v>0</v>
      </c>
    </row>
    <row r="173" spans="1:10" x14ac:dyDescent="0.15">
      <c r="A173" s="94"/>
      <c r="B173" s="147" t="s">
        <v>150</v>
      </c>
      <c r="C173" s="146">
        <v>1</v>
      </c>
      <c r="D173" s="74" t="s">
        <v>19</v>
      </c>
      <c r="E173" s="298"/>
      <c r="F173" s="95">
        <f t="shared" si="0"/>
        <v>0</v>
      </c>
    </row>
    <row r="174" spans="1:10" x14ac:dyDescent="0.15">
      <c r="A174" s="94"/>
      <c r="B174" s="147" t="s">
        <v>149</v>
      </c>
      <c r="C174" s="146">
        <v>2</v>
      </c>
      <c r="D174" s="74" t="s">
        <v>19</v>
      </c>
      <c r="E174" s="298"/>
      <c r="F174" s="95">
        <f t="shared" si="0"/>
        <v>0</v>
      </c>
    </row>
    <row r="175" spans="1:10" ht="15" x14ac:dyDescent="0.15">
      <c r="A175" s="94"/>
      <c r="B175" s="147" t="s">
        <v>148</v>
      </c>
      <c r="C175" s="146">
        <v>1</v>
      </c>
      <c r="D175" s="74" t="s">
        <v>19</v>
      </c>
      <c r="E175" s="298"/>
      <c r="F175" s="95">
        <f t="shared" si="0"/>
        <v>0</v>
      </c>
    </row>
    <row r="176" spans="1:10" ht="15" x14ac:dyDescent="0.15">
      <c r="A176" s="94"/>
      <c r="B176" s="147" t="s">
        <v>147</v>
      </c>
      <c r="C176" s="146">
        <v>2</v>
      </c>
      <c r="D176" s="74" t="s">
        <v>19</v>
      </c>
      <c r="E176" s="298"/>
      <c r="F176" s="95">
        <f t="shared" si="0"/>
        <v>0</v>
      </c>
    </row>
    <row r="177" spans="1:6" ht="15" x14ac:dyDescent="0.15">
      <c r="A177" s="94"/>
      <c r="B177" s="147" t="s">
        <v>146</v>
      </c>
      <c r="C177" s="146">
        <v>1</v>
      </c>
      <c r="D177" s="74" t="s">
        <v>19</v>
      </c>
      <c r="E177" s="298"/>
      <c r="F177" s="95">
        <f t="shared" si="0"/>
        <v>0</v>
      </c>
    </row>
    <row r="178" spans="1:6" ht="15" x14ac:dyDescent="0.15">
      <c r="A178" s="94"/>
      <c r="B178" s="147" t="s">
        <v>145</v>
      </c>
      <c r="C178" s="146">
        <v>1</v>
      </c>
      <c r="D178" s="74" t="s">
        <v>19</v>
      </c>
      <c r="E178" s="298"/>
      <c r="F178" s="95">
        <f t="shared" si="0"/>
        <v>0</v>
      </c>
    </row>
    <row r="179" spans="1:6" x14ac:dyDescent="0.15">
      <c r="A179" s="94"/>
      <c r="B179" s="151" t="s">
        <v>144</v>
      </c>
      <c r="C179" s="146">
        <v>1</v>
      </c>
      <c r="D179" s="74" t="s">
        <v>19</v>
      </c>
      <c r="E179" s="303"/>
      <c r="F179" s="95">
        <f t="shared" si="0"/>
        <v>0</v>
      </c>
    </row>
    <row r="180" spans="1:6" x14ac:dyDescent="0.15">
      <c r="A180" s="94"/>
      <c r="B180" s="142" t="s">
        <v>143</v>
      </c>
      <c r="C180" s="146">
        <v>1</v>
      </c>
      <c r="D180" s="74" t="s">
        <v>19</v>
      </c>
      <c r="E180" s="303"/>
      <c r="F180" s="95">
        <f t="shared" si="0"/>
        <v>0</v>
      </c>
    </row>
    <row r="181" spans="1:6" x14ac:dyDescent="0.15">
      <c r="A181" s="94"/>
      <c r="B181" s="147" t="s">
        <v>142</v>
      </c>
      <c r="C181" s="146">
        <v>2</v>
      </c>
      <c r="D181" s="74" t="s">
        <v>19</v>
      </c>
      <c r="E181" s="298"/>
      <c r="F181" s="95">
        <f t="shared" si="0"/>
        <v>0</v>
      </c>
    </row>
    <row r="182" spans="1:6" x14ac:dyDescent="0.15">
      <c r="A182" s="94"/>
      <c r="B182" s="148" t="s">
        <v>141</v>
      </c>
      <c r="C182" s="146">
        <v>1</v>
      </c>
      <c r="D182" s="74" t="s">
        <v>19</v>
      </c>
      <c r="E182" s="298"/>
      <c r="F182" s="95">
        <f t="shared" si="0"/>
        <v>0</v>
      </c>
    </row>
    <row r="183" spans="1:6" x14ac:dyDescent="0.15">
      <c r="A183" s="94"/>
      <c r="B183" s="148"/>
      <c r="C183" s="146"/>
      <c r="D183" s="74"/>
      <c r="E183" s="298"/>
      <c r="F183" s="95"/>
    </row>
    <row r="184" spans="1:6" x14ac:dyDescent="0.15">
      <c r="A184" s="94"/>
      <c r="B184" s="150" t="s">
        <v>140</v>
      </c>
      <c r="C184" s="146">
        <v>2</v>
      </c>
      <c r="D184" s="74" t="s">
        <v>19</v>
      </c>
      <c r="E184" s="298"/>
      <c r="F184" s="95">
        <f>C184*E184</f>
        <v>0</v>
      </c>
    </row>
    <row r="185" spans="1:6" x14ac:dyDescent="0.15">
      <c r="A185" s="94"/>
      <c r="B185" s="147" t="s">
        <v>139</v>
      </c>
      <c r="C185" s="146">
        <v>4</v>
      </c>
      <c r="D185" s="74" t="s">
        <v>19</v>
      </c>
      <c r="E185" s="298"/>
      <c r="F185" s="95">
        <f>C185*E185</f>
        <v>0</v>
      </c>
    </row>
    <row r="186" spans="1:6" ht="27" customHeight="1" x14ac:dyDescent="0.15">
      <c r="A186" s="94"/>
      <c r="B186" s="149" t="s">
        <v>138</v>
      </c>
      <c r="C186" s="146">
        <v>2</v>
      </c>
      <c r="D186" s="74" t="s">
        <v>19</v>
      </c>
      <c r="E186" s="303"/>
      <c r="F186" s="95">
        <f>C186*E186</f>
        <v>0</v>
      </c>
    </row>
    <row r="187" spans="1:6" x14ac:dyDescent="0.15">
      <c r="A187" s="94"/>
      <c r="B187" s="63"/>
      <c r="C187" s="146"/>
      <c r="D187" s="63"/>
      <c r="E187" s="305"/>
      <c r="F187" s="63"/>
    </row>
    <row r="188" spans="1:6" x14ac:dyDescent="0.15">
      <c r="A188" s="94"/>
      <c r="B188" s="142" t="s">
        <v>137</v>
      </c>
      <c r="C188" s="146">
        <v>2</v>
      </c>
      <c r="D188" s="74" t="s">
        <v>19</v>
      </c>
      <c r="E188" s="303"/>
      <c r="F188" s="95">
        <f t="shared" ref="F188:F199" si="1">C188*E188</f>
        <v>0</v>
      </c>
    </row>
    <row r="189" spans="1:6" x14ac:dyDescent="0.15">
      <c r="A189" s="94"/>
      <c r="B189" s="142" t="s">
        <v>136</v>
      </c>
      <c r="C189" s="146">
        <v>4</v>
      </c>
      <c r="D189" s="74" t="s">
        <v>19</v>
      </c>
      <c r="E189" s="303"/>
      <c r="F189" s="95">
        <f t="shared" si="1"/>
        <v>0</v>
      </c>
    </row>
    <row r="190" spans="1:6" x14ac:dyDescent="0.15">
      <c r="A190" s="94"/>
      <c r="B190" s="142" t="s">
        <v>135</v>
      </c>
      <c r="C190" s="146">
        <v>2</v>
      </c>
      <c r="D190" s="74" t="s">
        <v>19</v>
      </c>
      <c r="E190" s="303"/>
      <c r="F190" s="95">
        <f t="shared" si="1"/>
        <v>0</v>
      </c>
    </row>
    <row r="191" spans="1:6" x14ac:dyDescent="0.15">
      <c r="A191" s="94"/>
      <c r="B191" s="142" t="s">
        <v>134</v>
      </c>
      <c r="C191" s="146">
        <v>2</v>
      </c>
      <c r="D191" s="74" t="s">
        <v>19</v>
      </c>
      <c r="E191" s="303"/>
      <c r="F191" s="95">
        <f t="shared" si="1"/>
        <v>0</v>
      </c>
    </row>
    <row r="192" spans="1:6" x14ac:dyDescent="0.15">
      <c r="A192" s="94"/>
      <c r="B192" s="142" t="s">
        <v>133</v>
      </c>
      <c r="C192" s="146">
        <v>1</v>
      </c>
      <c r="D192" s="74" t="s">
        <v>19</v>
      </c>
      <c r="E192" s="303"/>
      <c r="F192" s="95">
        <f t="shared" si="1"/>
        <v>0</v>
      </c>
    </row>
    <row r="193" spans="1:6" ht="15" x14ac:dyDescent="0.15">
      <c r="A193" s="94"/>
      <c r="B193" s="147" t="s">
        <v>132</v>
      </c>
      <c r="C193" s="146">
        <v>1</v>
      </c>
      <c r="D193" s="74" t="s">
        <v>19</v>
      </c>
      <c r="E193" s="303"/>
      <c r="F193" s="95">
        <f t="shared" si="1"/>
        <v>0</v>
      </c>
    </row>
    <row r="194" spans="1:6" ht="15" x14ac:dyDescent="0.15">
      <c r="A194" s="94"/>
      <c r="B194" s="147" t="s">
        <v>131</v>
      </c>
      <c r="C194" s="146">
        <v>1</v>
      </c>
      <c r="D194" s="74" t="s">
        <v>19</v>
      </c>
      <c r="E194" s="303"/>
      <c r="F194" s="95">
        <f t="shared" si="1"/>
        <v>0</v>
      </c>
    </row>
    <row r="195" spans="1:6" ht="15" x14ac:dyDescent="0.15">
      <c r="A195" s="94"/>
      <c r="B195" s="147" t="s">
        <v>130</v>
      </c>
      <c r="C195" s="146">
        <v>2</v>
      </c>
      <c r="D195" s="74" t="s">
        <v>19</v>
      </c>
      <c r="E195" s="303"/>
      <c r="F195" s="95">
        <f t="shared" si="1"/>
        <v>0</v>
      </c>
    </row>
    <row r="196" spans="1:6" x14ac:dyDescent="0.15">
      <c r="A196" s="94"/>
      <c r="B196" s="148" t="s">
        <v>129</v>
      </c>
      <c r="C196" s="146">
        <v>1</v>
      </c>
      <c r="D196" s="74" t="s">
        <v>19</v>
      </c>
      <c r="E196" s="298"/>
      <c r="F196" s="95">
        <f t="shared" si="1"/>
        <v>0</v>
      </c>
    </row>
    <row r="197" spans="1:6" x14ac:dyDescent="0.15">
      <c r="A197" s="94"/>
      <c r="B197" s="142" t="s">
        <v>128</v>
      </c>
      <c r="C197" s="146">
        <v>1</v>
      </c>
      <c r="D197" s="74" t="s">
        <v>19</v>
      </c>
      <c r="E197" s="303"/>
      <c r="F197" s="95">
        <f t="shared" si="1"/>
        <v>0</v>
      </c>
    </row>
    <row r="198" spans="1:6" x14ac:dyDescent="0.15">
      <c r="A198" s="94"/>
      <c r="B198" s="142" t="s">
        <v>127</v>
      </c>
      <c r="C198" s="146">
        <v>1</v>
      </c>
      <c r="D198" s="74" t="s">
        <v>19</v>
      </c>
      <c r="E198" s="298"/>
      <c r="F198" s="95">
        <f t="shared" si="1"/>
        <v>0</v>
      </c>
    </row>
    <row r="199" spans="1:6" x14ac:dyDescent="0.15">
      <c r="A199" s="94"/>
      <c r="B199" s="147" t="s">
        <v>126</v>
      </c>
      <c r="C199" s="146">
        <v>1</v>
      </c>
      <c r="D199" s="74" t="s">
        <v>19</v>
      </c>
      <c r="E199" s="298"/>
      <c r="F199" s="95">
        <f t="shared" si="1"/>
        <v>0</v>
      </c>
    </row>
    <row r="200" spans="1:6" x14ac:dyDescent="0.15">
      <c r="A200" s="94"/>
      <c r="B200" s="97"/>
      <c r="C200" s="146"/>
      <c r="D200" s="74"/>
      <c r="E200" s="298"/>
      <c r="F200" s="69"/>
    </row>
    <row r="201" spans="1:6" ht="65" x14ac:dyDescent="0.15">
      <c r="A201" s="98" t="s">
        <v>85</v>
      </c>
      <c r="B201" s="134" t="s">
        <v>125</v>
      </c>
      <c r="C201" s="146"/>
      <c r="D201" s="144"/>
      <c r="E201" s="298"/>
      <c r="F201" s="95"/>
    </row>
    <row r="202" spans="1:6" ht="26" x14ac:dyDescent="0.15">
      <c r="A202" s="94"/>
      <c r="B202" s="145" t="s">
        <v>124</v>
      </c>
      <c r="C202" s="103"/>
      <c r="D202" s="144"/>
      <c r="E202" s="298"/>
      <c r="F202" s="95"/>
    </row>
    <row r="203" spans="1:6" ht="26" x14ac:dyDescent="0.15">
      <c r="A203" s="94"/>
      <c r="B203" s="145" t="s">
        <v>123</v>
      </c>
      <c r="C203" s="103"/>
      <c r="D203" s="144"/>
      <c r="E203" s="298"/>
      <c r="F203" s="95"/>
    </row>
    <row r="204" spans="1:6" ht="26" x14ac:dyDescent="0.15">
      <c r="A204" s="94"/>
      <c r="B204" s="145" t="s">
        <v>122</v>
      </c>
      <c r="C204" s="103"/>
      <c r="D204" s="144"/>
      <c r="E204" s="298"/>
      <c r="F204" s="95"/>
    </row>
    <row r="205" spans="1:6" x14ac:dyDescent="0.15">
      <c r="A205" s="94"/>
      <c r="B205" s="145" t="s">
        <v>121</v>
      </c>
      <c r="C205" s="103"/>
      <c r="D205" s="144"/>
      <c r="E205" s="298"/>
      <c r="F205" s="95"/>
    </row>
    <row r="206" spans="1:6" ht="26" x14ac:dyDescent="0.15">
      <c r="A206" s="94"/>
      <c r="B206" s="145" t="s">
        <v>120</v>
      </c>
      <c r="C206" s="141">
        <v>2</v>
      </c>
      <c r="D206" s="144" t="s">
        <v>19</v>
      </c>
      <c r="E206" s="298"/>
      <c r="F206" s="95">
        <f>C206*E206</f>
        <v>0</v>
      </c>
    </row>
    <row r="207" spans="1:6" x14ac:dyDescent="0.15">
      <c r="A207" s="94"/>
      <c r="B207" s="97"/>
      <c r="C207" s="103"/>
      <c r="D207" s="74"/>
      <c r="E207" s="298"/>
      <c r="F207" s="69"/>
    </row>
    <row r="208" spans="1:6" ht="117" x14ac:dyDescent="0.15">
      <c r="A208" s="98" t="s">
        <v>83</v>
      </c>
      <c r="B208" s="140" t="s">
        <v>119</v>
      </c>
      <c r="C208" s="141">
        <v>2</v>
      </c>
      <c r="D208" s="74" t="s">
        <v>19</v>
      </c>
      <c r="E208" s="303"/>
      <c r="F208" s="95">
        <f>C208*E208</f>
        <v>0</v>
      </c>
    </row>
    <row r="209" spans="1:7" x14ac:dyDescent="0.15">
      <c r="A209" s="94"/>
      <c r="B209" s="97"/>
      <c r="C209" s="103"/>
      <c r="D209" s="74"/>
      <c r="E209" s="298"/>
      <c r="F209" s="69"/>
    </row>
    <row r="210" spans="1:7" ht="52" x14ac:dyDescent="0.15">
      <c r="A210" s="98" t="s">
        <v>80</v>
      </c>
      <c r="B210" s="140" t="s">
        <v>118</v>
      </c>
      <c r="C210" s="141">
        <v>2</v>
      </c>
      <c r="D210" s="74" t="s">
        <v>19</v>
      </c>
      <c r="E210" s="303"/>
      <c r="F210" s="95">
        <f>C210*E210</f>
        <v>0</v>
      </c>
    </row>
    <row r="211" spans="1:7" x14ac:dyDescent="0.15">
      <c r="A211" s="94"/>
      <c r="B211" s="140"/>
      <c r="C211" s="141"/>
      <c r="D211" s="74"/>
      <c r="E211" s="303"/>
      <c r="F211" s="95"/>
    </row>
    <row r="212" spans="1:7" ht="52" x14ac:dyDescent="0.15">
      <c r="A212" s="98" t="s">
        <v>78</v>
      </c>
      <c r="B212" s="140" t="s">
        <v>117</v>
      </c>
      <c r="C212" s="141">
        <v>2</v>
      </c>
      <c r="D212" s="74" t="s">
        <v>19</v>
      </c>
      <c r="E212" s="303"/>
      <c r="F212" s="95">
        <f>C212*E212</f>
        <v>0</v>
      </c>
    </row>
    <row r="213" spans="1:7" x14ac:dyDescent="0.15">
      <c r="A213" s="94"/>
      <c r="B213" s="97"/>
      <c r="C213" s="103"/>
      <c r="D213" s="74"/>
      <c r="E213" s="298"/>
      <c r="F213" s="69"/>
    </row>
    <row r="214" spans="1:7" ht="26" x14ac:dyDescent="0.15">
      <c r="A214" s="98" t="s">
        <v>76</v>
      </c>
      <c r="B214" s="97" t="s">
        <v>116</v>
      </c>
      <c r="C214" s="103">
        <v>4</v>
      </c>
      <c r="D214" s="133" t="s">
        <v>19</v>
      </c>
      <c r="E214" s="306"/>
      <c r="F214" s="95">
        <f>C214*E214</f>
        <v>0</v>
      </c>
      <c r="G214" s="132"/>
    </row>
    <row r="215" spans="1:7" x14ac:dyDescent="0.15">
      <c r="A215" s="94"/>
      <c r="B215" s="97"/>
      <c r="C215" s="103"/>
      <c r="D215" s="74"/>
      <c r="E215" s="298"/>
      <c r="F215" s="95"/>
      <c r="G215" s="132"/>
    </row>
    <row r="216" spans="1:7" ht="26" x14ac:dyDescent="0.15">
      <c r="A216" s="98" t="s">
        <v>74</v>
      </c>
      <c r="B216" s="97" t="s">
        <v>115</v>
      </c>
      <c r="C216" s="103">
        <v>5</v>
      </c>
      <c r="D216" s="133" t="s">
        <v>19</v>
      </c>
      <c r="E216" s="306"/>
      <c r="F216" s="95">
        <f>C216*E216</f>
        <v>0</v>
      </c>
      <c r="G216" s="132"/>
    </row>
    <row r="217" spans="1:7" x14ac:dyDescent="0.15">
      <c r="A217" s="94"/>
      <c r="B217" s="97"/>
      <c r="C217" s="103"/>
      <c r="D217" s="74"/>
      <c r="E217" s="298"/>
      <c r="F217" s="95"/>
      <c r="G217" s="132"/>
    </row>
    <row r="218" spans="1:7" ht="78" x14ac:dyDescent="0.15">
      <c r="A218" s="98" t="s">
        <v>72</v>
      </c>
      <c r="B218" s="97" t="s">
        <v>114</v>
      </c>
      <c r="C218" s="141"/>
      <c r="D218" s="74"/>
      <c r="E218" s="303"/>
      <c r="F218" s="95"/>
      <c r="G218" s="132"/>
    </row>
    <row r="219" spans="1:7" x14ac:dyDescent="0.15">
      <c r="A219" s="98"/>
      <c r="B219" s="142" t="s">
        <v>113</v>
      </c>
      <c r="C219" s="141">
        <v>1</v>
      </c>
      <c r="D219" s="74" t="s">
        <v>19</v>
      </c>
      <c r="E219" s="303"/>
      <c r="F219" s="95">
        <f>C219*E219</f>
        <v>0</v>
      </c>
      <c r="G219" s="132"/>
    </row>
    <row r="220" spans="1:7" x14ac:dyDescent="0.15">
      <c r="A220" s="98"/>
      <c r="B220" s="142" t="s">
        <v>112</v>
      </c>
      <c r="C220" s="141">
        <v>1</v>
      </c>
      <c r="D220" s="74" t="s">
        <v>19</v>
      </c>
      <c r="E220" s="303"/>
      <c r="F220" s="95">
        <f>C220*E220</f>
        <v>0</v>
      </c>
      <c r="G220" s="132"/>
    </row>
    <row r="221" spans="1:7" x14ac:dyDescent="0.15">
      <c r="A221" s="98"/>
      <c r="B221" s="142" t="s">
        <v>111</v>
      </c>
      <c r="C221" s="141">
        <v>1</v>
      </c>
      <c r="D221" s="74" t="s">
        <v>19</v>
      </c>
      <c r="E221" s="303"/>
      <c r="F221" s="95">
        <f>C221*E221</f>
        <v>0</v>
      </c>
      <c r="G221" s="132"/>
    </row>
    <row r="222" spans="1:7" x14ac:dyDescent="0.15">
      <c r="A222" s="135"/>
      <c r="B222" s="140"/>
      <c r="C222" s="96"/>
      <c r="D222" s="133"/>
      <c r="E222" s="303"/>
      <c r="F222" s="69"/>
      <c r="G222" s="139"/>
    </row>
    <row r="223" spans="1:7" ht="39" x14ac:dyDescent="0.15">
      <c r="A223" s="98" t="s">
        <v>70</v>
      </c>
      <c r="B223" s="134" t="s">
        <v>110</v>
      </c>
      <c r="C223" s="103">
        <v>1</v>
      </c>
      <c r="D223" s="133" t="s">
        <v>19</v>
      </c>
      <c r="E223" s="303"/>
      <c r="F223" s="95">
        <f>C223*E223</f>
        <v>0</v>
      </c>
      <c r="G223" s="139"/>
    </row>
    <row r="224" spans="1:7" ht="12.75" customHeight="1" x14ac:dyDescent="0.15">
      <c r="A224" s="135"/>
      <c r="B224" s="97"/>
      <c r="C224" s="103"/>
      <c r="D224" s="133"/>
      <c r="E224" s="303"/>
      <c r="F224" s="90"/>
      <c r="G224" s="139"/>
    </row>
    <row r="225" spans="1:12" ht="12.75" customHeight="1" x14ac:dyDescent="0.15">
      <c r="A225" s="98" t="s">
        <v>68</v>
      </c>
      <c r="B225" s="140" t="s">
        <v>109</v>
      </c>
      <c r="C225" s="96">
        <v>2</v>
      </c>
      <c r="D225" s="133" t="s">
        <v>19</v>
      </c>
      <c r="E225" s="303"/>
      <c r="F225" s="95">
        <f>C225*E225</f>
        <v>0</v>
      </c>
      <c r="G225" s="139"/>
    </row>
    <row r="226" spans="1:12" ht="12.75" customHeight="1" x14ac:dyDescent="0.15">
      <c r="A226" s="135"/>
      <c r="B226" s="97"/>
      <c r="C226" s="103"/>
      <c r="D226" s="133"/>
      <c r="E226" s="303"/>
      <c r="F226" s="90"/>
      <c r="G226" s="139"/>
    </row>
    <row r="227" spans="1:12" ht="26" x14ac:dyDescent="0.15">
      <c r="A227" s="98" t="s">
        <v>66</v>
      </c>
      <c r="B227" s="97" t="s">
        <v>108</v>
      </c>
      <c r="C227" s="103">
        <v>194</v>
      </c>
      <c r="D227" s="133" t="s">
        <v>15</v>
      </c>
      <c r="E227" s="303"/>
      <c r="F227" s="95">
        <f>C227*E227</f>
        <v>0</v>
      </c>
      <c r="G227" s="132"/>
    </row>
    <row r="228" spans="1:12" x14ac:dyDescent="0.15">
      <c r="A228" s="135"/>
      <c r="B228" s="97"/>
      <c r="C228" s="103"/>
      <c r="D228" s="133"/>
      <c r="E228" s="303"/>
      <c r="F228" s="90"/>
      <c r="G228" s="132"/>
    </row>
    <row r="229" spans="1:12" ht="65" x14ac:dyDescent="0.15">
      <c r="A229" s="98" t="s">
        <v>64</v>
      </c>
      <c r="B229" s="134" t="s">
        <v>107</v>
      </c>
      <c r="C229" s="103">
        <v>194</v>
      </c>
      <c r="D229" s="133" t="s">
        <v>15</v>
      </c>
      <c r="E229" s="303"/>
      <c r="F229" s="95">
        <f>C229*E229</f>
        <v>0</v>
      </c>
      <c r="G229" s="132"/>
    </row>
    <row r="230" spans="1:12" x14ac:dyDescent="0.15">
      <c r="A230" s="135"/>
      <c r="B230" s="134"/>
      <c r="C230" s="103"/>
      <c r="D230" s="133"/>
      <c r="E230" s="303"/>
      <c r="F230" s="95"/>
      <c r="G230" s="132"/>
    </row>
    <row r="231" spans="1:12" ht="26" x14ac:dyDescent="0.15">
      <c r="A231" s="98" t="s">
        <v>106</v>
      </c>
      <c r="B231" s="138" t="s">
        <v>105</v>
      </c>
      <c r="C231" s="137">
        <v>5</v>
      </c>
      <c r="D231" s="136" t="s">
        <v>19</v>
      </c>
      <c r="E231" s="307"/>
      <c r="F231" s="95">
        <f>C231*E231</f>
        <v>0</v>
      </c>
      <c r="G231" s="132"/>
    </row>
    <row r="232" spans="1:12" x14ac:dyDescent="0.15">
      <c r="A232" s="135"/>
      <c r="B232" s="134"/>
      <c r="C232" s="103"/>
      <c r="D232" s="133"/>
      <c r="E232" s="303"/>
      <c r="F232" s="95"/>
      <c r="G232" s="132"/>
    </row>
    <row r="233" spans="1:12" ht="14" thickBot="1" x14ac:dyDescent="0.2">
      <c r="A233" s="88"/>
      <c r="B233" s="88" t="s">
        <v>104</v>
      </c>
      <c r="C233" s="87"/>
      <c r="D233" s="131"/>
      <c r="E233" s="85"/>
      <c r="F233" s="84">
        <f>SUM(F129:F232)</f>
        <v>0</v>
      </c>
      <c r="G233" s="83"/>
      <c r="H233" s="83">
        <f>F233</f>
        <v>0</v>
      </c>
    </row>
    <row r="234" spans="1:12" x14ac:dyDescent="0.15">
      <c r="A234" s="130"/>
      <c r="B234" s="129"/>
      <c r="C234" s="128"/>
      <c r="D234" s="127"/>
      <c r="E234" s="126"/>
      <c r="F234" s="126"/>
      <c r="G234" s="123"/>
    </row>
    <row r="235" spans="1:12" x14ac:dyDescent="0.15">
      <c r="A235" s="125"/>
      <c r="B235" s="124"/>
      <c r="C235" s="92"/>
      <c r="D235" s="80"/>
      <c r="E235" s="90"/>
      <c r="F235" s="90"/>
      <c r="G235" s="123"/>
    </row>
    <row r="236" spans="1:12" x14ac:dyDescent="0.15">
      <c r="A236" s="122"/>
      <c r="B236" s="122" t="s">
        <v>103</v>
      </c>
      <c r="C236" s="121"/>
      <c r="D236" s="120"/>
      <c r="E236" s="119"/>
      <c r="F236" s="119"/>
      <c r="G236" s="118"/>
      <c r="H236" s="117"/>
    </row>
    <row r="237" spans="1:12" s="76" customFormat="1" ht="14" thickBot="1" x14ac:dyDescent="0.2">
      <c r="A237" s="72"/>
      <c r="B237" s="71"/>
      <c r="C237" s="66"/>
      <c r="D237" s="70"/>
      <c r="E237" s="69"/>
      <c r="F237" s="69"/>
      <c r="G237" s="63"/>
    </row>
    <row r="238" spans="1:12" x14ac:dyDescent="0.15">
      <c r="A238" s="116" t="s">
        <v>102</v>
      </c>
      <c r="B238" s="115" t="s">
        <v>101</v>
      </c>
      <c r="C238" s="114" t="s">
        <v>100</v>
      </c>
      <c r="D238" s="113" t="s">
        <v>99</v>
      </c>
      <c r="E238" s="112" t="s">
        <v>98</v>
      </c>
      <c r="F238" s="111" t="s">
        <v>97</v>
      </c>
      <c r="G238" s="111" t="s">
        <v>97</v>
      </c>
      <c r="H238" s="111"/>
    </row>
    <row r="239" spans="1:12" s="75" customFormat="1" x14ac:dyDescent="0.15">
      <c r="A239" s="94"/>
      <c r="B239" s="93"/>
      <c r="C239" s="92"/>
      <c r="D239" s="91"/>
      <c r="E239" s="102"/>
      <c r="F239" s="90"/>
      <c r="G239" s="89"/>
      <c r="H239" s="63"/>
      <c r="I239" s="63"/>
      <c r="J239" s="63"/>
      <c r="K239" s="63"/>
      <c r="L239" s="63"/>
    </row>
    <row r="240" spans="1:12" s="75" customFormat="1" ht="39" x14ac:dyDescent="0.15">
      <c r="A240" s="98" t="s">
        <v>96</v>
      </c>
      <c r="B240" s="109" t="s">
        <v>95</v>
      </c>
      <c r="C240" s="100">
        <v>260</v>
      </c>
      <c r="D240" s="105" t="s">
        <v>86</v>
      </c>
      <c r="E240" s="308"/>
      <c r="F240" s="95">
        <f>C240*E240</f>
        <v>0</v>
      </c>
      <c r="G240" s="89"/>
      <c r="H240" s="63"/>
      <c r="I240" s="63"/>
      <c r="J240" s="63"/>
      <c r="K240" s="63"/>
      <c r="L240" s="63"/>
    </row>
    <row r="241" spans="1:12" s="75" customFormat="1" x14ac:dyDescent="0.15">
      <c r="A241" s="94"/>
      <c r="B241" s="93"/>
      <c r="C241" s="92"/>
      <c r="D241" s="91"/>
      <c r="E241" s="304"/>
      <c r="F241" s="90"/>
      <c r="G241" s="89"/>
      <c r="H241" s="63"/>
      <c r="I241" s="63"/>
      <c r="J241" s="63"/>
      <c r="K241" s="63"/>
      <c r="L241" s="63"/>
    </row>
    <row r="242" spans="1:12" s="75" customFormat="1" ht="26" x14ac:dyDescent="0.15">
      <c r="A242" s="98" t="s">
        <v>94</v>
      </c>
      <c r="B242" s="109" t="s">
        <v>93</v>
      </c>
      <c r="C242" s="108">
        <v>260</v>
      </c>
      <c r="D242" s="99" t="s">
        <v>86</v>
      </c>
      <c r="E242" s="308"/>
      <c r="F242" s="95">
        <f>C242*E242</f>
        <v>0</v>
      </c>
      <c r="G242" s="89"/>
      <c r="H242" s="63"/>
      <c r="I242" s="63"/>
      <c r="J242" s="63"/>
      <c r="K242" s="63"/>
      <c r="L242" s="63"/>
    </row>
    <row r="243" spans="1:12" s="75" customFormat="1" x14ac:dyDescent="0.15">
      <c r="A243" s="94"/>
      <c r="B243" s="109"/>
      <c r="C243" s="108"/>
      <c r="D243" s="99"/>
      <c r="E243" s="308"/>
      <c r="F243" s="110"/>
      <c r="G243" s="89"/>
      <c r="H243" s="63"/>
      <c r="I243" s="63"/>
      <c r="J243" s="63"/>
      <c r="K243" s="63"/>
      <c r="L243" s="63"/>
    </row>
    <row r="244" spans="1:12" s="75" customFormat="1" ht="39" x14ac:dyDescent="0.15">
      <c r="A244" s="98" t="s">
        <v>92</v>
      </c>
      <c r="B244" s="109" t="s">
        <v>91</v>
      </c>
      <c r="C244" s="108">
        <v>260</v>
      </c>
      <c r="D244" s="99" t="s">
        <v>86</v>
      </c>
      <c r="E244" s="308"/>
      <c r="F244" s="95">
        <f>C244*E244</f>
        <v>0</v>
      </c>
      <c r="G244" s="89"/>
      <c r="H244" s="63"/>
      <c r="I244" s="63"/>
      <c r="J244" s="63"/>
      <c r="K244" s="63"/>
      <c r="L244" s="63"/>
    </row>
    <row r="245" spans="1:12" s="75" customFormat="1" x14ac:dyDescent="0.15">
      <c r="A245" s="94"/>
      <c r="B245" s="93"/>
      <c r="C245" s="92"/>
      <c r="D245" s="91"/>
      <c r="E245" s="304"/>
      <c r="F245" s="90"/>
      <c r="G245" s="89"/>
      <c r="H245" s="63"/>
      <c r="I245" s="63"/>
      <c r="J245" s="63"/>
      <c r="K245" s="63"/>
      <c r="L245" s="63"/>
    </row>
    <row r="246" spans="1:12" s="75" customFormat="1" ht="26" x14ac:dyDescent="0.15">
      <c r="A246" s="98" t="s">
        <v>90</v>
      </c>
      <c r="B246" s="109" t="s">
        <v>89</v>
      </c>
      <c r="C246" s="108">
        <v>230</v>
      </c>
      <c r="D246" s="99" t="s">
        <v>86</v>
      </c>
      <c r="E246" s="308"/>
      <c r="F246" s="95">
        <f>C246*E246</f>
        <v>0</v>
      </c>
      <c r="G246" s="89"/>
      <c r="H246" s="63"/>
      <c r="I246" s="63"/>
      <c r="J246" s="63"/>
      <c r="K246" s="63"/>
      <c r="L246" s="63"/>
    </row>
    <row r="247" spans="1:12" s="75" customFormat="1" x14ac:dyDescent="0.15">
      <c r="A247" s="94"/>
      <c r="B247" s="109"/>
      <c r="C247" s="108"/>
      <c r="D247" s="99"/>
      <c r="E247" s="308"/>
      <c r="F247" s="110"/>
      <c r="G247" s="89"/>
      <c r="H247" s="63"/>
      <c r="I247" s="63"/>
      <c r="J247" s="63"/>
      <c r="K247" s="63"/>
      <c r="L247" s="63"/>
    </row>
    <row r="248" spans="1:12" s="75" customFormat="1" ht="27" customHeight="1" x14ac:dyDescent="0.15">
      <c r="A248" s="98" t="s">
        <v>88</v>
      </c>
      <c r="B248" s="109" t="s">
        <v>87</v>
      </c>
      <c r="C248" s="108">
        <v>230</v>
      </c>
      <c r="D248" s="99" t="s">
        <v>86</v>
      </c>
      <c r="E248" s="308"/>
      <c r="F248" s="95">
        <f>C248*E248</f>
        <v>0</v>
      </c>
      <c r="G248" s="89"/>
      <c r="H248" s="63"/>
      <c r="I248" s="63"/>
      <c r="J248" s="63"/>
      <c r="K248" s="63"/>
      <c r="L248" s="63"/>
    </row>
    <row r="249" spans="1:12" s="75" customFormat="1" x14ac:dyDescent="0.15">
      <c r="A249" s="94"/>
      <c r="B249" s="93"/>
      <c r="C249" s="92"/>
      <c r="D249" s="91"/>
      <c r="E249" s="304"/>
      <c r="F249" s="90"/>
      <c r="G249" s="89"/>
      <c r="H249" s="63"/>
      <c r="I249" s="63"/>
      <c r="J249" s="63"/>
      <c r="K249" s="63"/>
      <c r="L249" s="63"/>
    </row>
    <row r="250" spans="1:12" s="75" customFormat="1" ht="39" x14ac:dyDescent="0.15">
      <c r="A250" s="98" t="s">
        <v>85</v>
      </c>
      <c r="B250" s="107" t="s">
        <v>84</v>
      </c>
      <c r="C250" s="106">
        <v>12</v>
      </c>
      <c r="D250" s="105" t="s">
        <v>15</v>
      </c>
      <c r="E250" s="308"/>
      <c r="F250" s="95">
        <f>C250*E250</f>
        <v>0</v>
      </c>
      <c r="G250" s="89"/>
      <c r="H250" s="63"/>
      <c r="I250" s="63"/>
      <c r="J250" s="63"/>
      <c r="K250" s="63"/>
      <c r="L250" s="63"/>
    </row>
    <row r="251" spans="1:12" s="75" customFormat="1" x14ac:dyDescent="0.15">
      <c r="A251" s="94"/>
      <c r="B251" s="93"/>
      <c r="C251" s="92"/>
      <c r="D251" s="91"/>
      <c r="E251" s="304"/>
      <c r="F251" s="90"/>
      <c r="G251" s="89"/>
      <c r="H251" s="63"/>
      <c r="I251" s="63"/>
      <c r="J251" s="63"/>
      <c r="K251" s="63"/>
      <c r="L251" s="63"/>
    </row>
    <row r="252" spans="1:12" s="75" customFormat="1" ht="39" x14ac:dyDescent="0.15">
      <c r="A252" s="98" t="s">
        <v>83</v>
      </c>
      <c r="B252" s="104" t="s">
        <v>82</v>
      </c>
      <c r="C252" s="103">
        <v>6.2</v>
      </c>
      <c r="D252" s="74" t="s">
        <v>81</v>
      </c>
      <c r="E252" s="295"/>
      <c r="F252" s="95">
        <f>C252*E252</f>
        <v>0</v>
      </c>
      <c r="G252" s="89"/>
      <c r="H252" s="63"/>
      <c r="I252" s="63"/>
      <c r="J252" s="63"/>
      <c r="K252" s="63"/>
      <c r="L252" s="63"/>
    </row>
    <row r="253" spans="1:12" s="75" customFormat="1" x14ac:dyDescent="0.15">
      <c r="A253" s="94"/>
      <c r="B253" s="93"/>
      <c r="C253" s="92"/>
      <c r="D253" s="91"/>
      <c r="E253" s="304"/>
      <c r="F253" s="90"/>
      <c r="G253" s="89"/>
      <c r="H253" s="63"/>
      <c r="I253" s="63"/>
      <c r="J253" s="63"/>
      <c r="K253" s="63"/>
      <c r="L253" s="63"/>
    </row>
    <row r="254" spans="1:12" s="75" customFormat="1" ht="26" x14ac:dyDescent="0.15">
      <c r="A254" s="98" t="s">
        <v>80</v>
      </c>
      <c r="B254" s="104" t="s">
        <v>79</v>
      </c>
      <c r="C254" s="103">
        <v>1</v>
      </c>
      <c r="D254" s="99" t="s">
        <v>19</v>
      </c>
      <c r="E254" s="296"/>
      <c r="F254" s="95">
        <f>C254*E254</f>
        <v>0</v>
      </c>
      <c r="G254" s="89"/>
      <c r="H254" s="63"/>
      <c r="I254" s="63"/>
      <c r="J254" s="63"/>
      <c r="K254" s="63"/>
      <c r="L254" s="63"/>
    </row>
    <row r="255" spans="1:12" s="75" customFormat="1" x14ac:dyDescent="0.15">
      <c r="A255" s="94"/>
      <c r="B255" s="104"/>
      <c r="C255" s="103"/>
      <c r="D255" s="74"/>
      <c r="E255" s="295"/>
      <c r="F255" s="95"/>
      <c r="G255" s="89"/>
      <c r="H255" s="63"/>
      <c r="I255" s="63"/>
      <c r="J255" s="63"/>
      <c r="K255" s="63"/>
      <c r="L255" s="63"/>
    </row>
    <row r="256" spans="1:12" s="75" customFormat="1" ht="39" x14ac:dyDescent="0.15">
      <c r="A256" s="98" t="s">
        <v>78</v>
      </c>
      <c r="B256" s="104" t="s">
        <v>77</v>
      </c>
      <c r="C256" s="103">
        <v>1</v>
      </c>
      <c r="D256" s="99" t="s">
        <v>19</v>
      </c>
      <c r="E256" s="296"/>
      <c r="F256" s="95">
        <f>C256*E256</f>
        <v>0</v>
      </c>
      <c r="G256" s="89"/>
      <c r="H256" s="63"/>
      <c r="I256" s="63"/>
      <c r="J256" s="63"/>
      <c r="K256" s="63"/>
      <c r="L256" s="63"/>
    </row>
    <row r="257" spans="1:12" s="75" customFormat="1" x14ac:dyDescent="0.15">
      <c r="A257" s="94"/>
      <c r="B257" s="93"/>
      <c r="C257" s="92"/>
      <c r="D257" s="91"/>
      <c r="E257" s="304"/>
      <c r="F257" s="90"/>
      <c r="G257" s="89"/>
      <c r="H257" s="63"/>
      <c r="I257" s="63"/>
      <c r="J257" s="63"/>
      <c r="K257" s="63"/>
      <c r="L257" s="63"/>
    </row>
    <row r="258" spans="1:12" s="75" customFormat="1" ht="52" x14ac:dyDescent="0.15">
      <c r="A258" s="98" t="s">
        <v>76</v>
      </c>
      <c r="B258" s="97" t="s">
        <v>75</v>
      </c>
      <c r="C258" s="96">
        <v>208.1</v>
      </c>
      <c r="D258" s="74" t="s">
        <v>15</v>
      </c>
      <c r="E258" s="309"/>
      <c r="F258" s="95">
        <f>C258*E258</f>
        <v>0</v>
      </c>
      <c r="G258" s="89"/>
      <c r="H258" s="63"/>
      <c r="I258" s="63"/>
      <c r="J258" s="63"/>
      <c r="K258" s="63"/>
      <c r="L258" s="63"/>
    </row>
    <row r="259" spans="1:12" s="75" customFormat="1" x14ac:dyDescent="0.15">
      <c r="A259" s="94"/>
      <c r="B259" s="97"/>
      <c r="C259" s="96"/>
      <c r="D259" s="74"/>
      <c r="E259" s="309"/>
      <c r="F259" s="95"/>
      <c r="G259" s="89"/>
      <c r="H259" s="63"/>
      <c r="I259" s="63"/>
      <c r="J259" s="63"/>
      <c r="K259" s="63"/>
      <c r="L259" s="63"/>
    </row>
    <row r="260" spans="1:12" s="75" customFormat="1" x14ac:dyDescent="0.15">
      <c r="A260" s="98" t="s">
        <v>74</v>
      </c>
      <c r="B260" s="97" t="s">
        <v>73</v>
      </c>
      <c r="C260" s="96">
        <v>20</v>
      </c>
      <c r="D260" s="74" t="s">
        <v>29</v>
      </c>
      <c r="E260" s="309"/>
      <c r="F260" s="95">
        <f>C260*E260</f>
        <v>0</v>
      </c>
      <c r="G260" s="89"/>
      <c r="H260" s="63"/>
      <c r="I260" s="63"/>
      <c r="J260" s="63"/>
      <c r="K260" s="63"/>
      <c r="L260" s="63"/>
    </row>
    <row r="261" spans="1:12" s="75" customFormat="1" x14ac:dyDescent="0.15">
      <c r="A261" s="94"/>
      <c r="B261" s="97"/>
      <c r="C261" s="96"/>
      <c r="D261" s="74"/>
      <c r="E261" s="309"/>
      <c r="F261" s="95"/>
      <c r="G261" s="89"/>
      <c r="H261" s="63"/>
      <c r="I261" s="63"/>
      <c r="J261" s="63"/>
      <c r="K261" s="63"/>
      <c r="L261" s="63"/>
    </row>
    <row r="262" spans="1:12" s="75" customFormat="1" x14ac:dyDescent="0.15">
      <c r="A262" s="98" t="s">
        <v>72</v>
      </c>
      <c r="B262" s="97" t="s">
        <v>71</v>
      </c>
      <c r="C262" s="96">
        <v>20</v>
      </c>
      <c r="D262" s="74" t="s">
        <v>29</v>
      </c>
      <c r="E262" s="309"/>
      <c r="F262" s="95">
        <f>C262*E262</f>
        <v>0</v>
      </c>
      <c r="G262" s="89"/>
      <c r="H262" s="63"/>
      <c r="I262" s="63"/>
      <c r="J262" s="63"/>
      <c r="K262" s="63"/>
      <c r="L262" s="63"/>
    </row>
    <row r="263" spans="1:12" s="75" customFormat="1" x14ac:dyDescent="0.15">
      <c r="A263" s="94"/>
      <c r="B263" s="97"/>
      <c r="C263" s="96"/>
      <c r="D263" s="74"/>
      <c r="E263" s="309"/>
      <c r="F263" s="95"/>
      <c r="G263" s="89"/>
      <c r="H263" s="63"/>
      <c r="I263" s="63"/>
      <c r="J263" s="63"/>
      <c r="K263" s="63"/>
      <c r="L263" s="63"/>
    </row>
    <row r="264" spans="1:12" s="75" customFormat="1" ht="39" x14ac:dyDescent="0.15">
      <c r="A264" s="98" t="s">
        <v>70</v>
      </c>
      <c r="B264" s="101" t="s">
        <v>69</v>
      </c>
      <c r="C264" s="100">
        <v>10</v>
      </c>
      <c r="D264" s="99" t="s">
        <v>29</v>
      </c>
      <c r="E264" s="299"/>
      <c r="F264" s="95">
        <f>C264*E264</f>
        <v>0</v>
      </c>
      <c r="G264" s="89"/>
      <c r="H264" s="63"/>
      <c r="I264" s="63"/>
      <c r="J264" s="63"/>
      <c r="K264" s="63"/>
      <c r="L264" s="63"/>
    </row>
    <row r="265" spans="1:12" s="75" customFormat="1" x14ac:dyDescent="0.15">
      <c r="A265" s="94"/>
      <c r="B265" s="97"/>
      <c r="C265" s="96"/>
      <c r="D265" s="74"/>
      <c r="E265" s="309"/>
      <c r="F265" s="95"/>
      <c r="G265" s="89"/>
      <c r="H265" s="63"/>
      <c r="I265" s="63"/>
      <c r="J265" s="63"/>
      <c r="K265" s="63"/>
      <c r="L265" s="63"/>
    </row>
    <row r="266" spans="1:12" s="75" customFormat="1" ht="39" x14ac:dyDescent="0.15">
      <c r="A266" s="98" t="s">
        <v>68</v>
      </c>
      <c r="B266" s="101" t="s">
        <v>67</v>
      </c>
      <c r="C266" s="100">
        <v>8</v>
      </c>
      <c r="D266" s="99" t="s">
        <v>29</v>
      </c>
      <c r="E266" s="299"/>
      <c r="F266" s="95">
        <f>C266*E266</f>
        <v>0</v>
      </c>
      <c r="G266" s="89"/>
      <c r="H266" s="63"/>
      <c r="I266" s="63"/>
      <c r="J266" s="63"/>
      <c r="K266" s="63"/>
      <c r="L266" s="63"/>
    </row>
    <row r="267" spans="1:12" s="75" customFormat="1" x14ac:dyDescent="0.15">
      <c r="A267" s="94"/>
      <c r="B267" s="97"/>
      <c r="C267" s="96"/>
      <c r="D267" s="74"/>
      <c r="E267" s="309"/>
      <c r="F267" s="95"/>
      <c r="G267" s="89"/>
      <c r="H267" s="63"/>
      <c r="I267" s="63"/>
      <c r="J267" s="63"/>
      <c r="K267" s="63"/>
      <c r="L267" s="63"/>
    </row>
    <row r="268" spans="1:12" s="75" customFormat="1" ht="26" x14ac:dyDescent="0.15">
      <c r="A268" s="98" t="s">
        <v>66</v>
      </c>
      <c r="B268" s="97" t="s">
        <v>65</v>
      </c>
      <c r="C268" s="96">
        <v>1</v>
      </c>
      <c r="D268" s="74" t="s">
        <v>19</v>
      </c>
      <c r="E268" s="309"/>
      <c r="F268" s="95">
        <f>C268*E268</f>
        <v>0</v>
      </c>
      <c r="G268" s="89"/>
      <c r="H268" s="63"/>
      <c r="I268" s="63"/>
      <c r="J268" s="63"/>
      <c r="K268" s="63"/>
      <c r="L268" s="63"/>
    </row>
    <row r="269" spans="1:12" s="75" customFormat="1" x14ac:dyDescent="0.15">
      <c r="A269" s="94"/>
      <c r="B269" s="97"/>
      <c r="C269" s="96"/>
      <c r="D269" s="74"/>
      <c r="E269" s="309"/>
      <c r="F269" s="95"/>
      <c r="G269" s="89"/>
      <c r="H269" s="63"/>
      <c r="I269" s="63"/>
      <c r="J269" s="63"/>
      <c r="K269" s="63"/>
      <c r="L269" s="63"/>
    </row>
    <row r="270" spans="1:12" s="75" customFormat="1" ht="26" x14ac:dyDescent="0.15">
      <c r="A270" s="98" t="s">
        <v>64</v>
      </c>
      <c r="B270" s="97" t="s">
        <v>63</v>
      </c>
      <c r="C270" s="96">
        <v>1</v>
      </c>
      <c r="D270" s="74" t="s">
        <v>19</v>
      </c>
      <c r="E270" s="309"/>
      <c r="F270" s="95">
        <f>C270*E270</f>
        <v>0</v>
      </c>
      <c r="G270" s="89"/>
      <c r="H270" s="63"/>
      <c r="I270" s="63"/>
      <c r="J270" s="63"/>
      <c r="K270" s="63"/>
      <c r="L270" s="63"/>
    </row>
    <row r="271" spans="1:12" s="75" customFormat="1" x14ac:dyDescent="0.15">
      <c r="A271" s="94"/>
      <c r="B271" s="93"/>
      <c r="C271" s="92"/>
      <c r="D271" s="91"/>
      <c r="E271" s="310"/>
      <c r="F271" s="90"/>
      <c r="G271" s="89"/>
      <c r="H271" s="63"/>
      <c r="I271" s="63"/>
      <c r="J271" s="63"/>
      <c r="K271" s="63"/>
      <c r="L271" s="63"/>
    </row>
    <row r="272" spans="1:12" ht="14" thickBot="1" x14ac:dyDescent="0.2">
      <c r="A272" s="88"/>
      <c r="B272" s="88" t="s">
        <v>62</v>
      </c>
      <c r="C272" s="87"/>
      <c r="D272" s="86"/>
      <c r="E272" s="85"/>
      <c r="F272" s="84">
        <f>SUM(F239:F271)</f>
        <v>0</v>
      </c>
      <c r="G272" s="83"/>
      <c r="H272" s="83">
        <f>F272</f>
        <v>0</v>
      </c>
    </row>
    <row r="273" spans="1:6" x14ac:dyDescent="0.15">
      <c r="A273" s="72"/>
      <c r="B273" s="71"/>
      <c r="D273" s="70"/>
      <c r="E273" s="69"/>
      <c r="F273" s="69"/>
    </row>
    <row r="274" spans="1:6" x14ac:dyDescent="0.15">
      <c r="A274" s="82"/>
      <c r="B274" s="81"/>
      <c r="C274" s="80"/>
      <c r="D274" s="79"/>
      <c r="E274" s="78"/>
      <c r="F274" s="77"/>
    </row>
    <row r="275" spans="1:6" x14ac:dyDescent="0.15">
      <c r="A275" s="76"/>
      <c r="B275" s="75"/>
      <c r="C275" s="75"/>
      <c r="D275" s="75"/>
      <c r="E275" s="75"/>
      <c r="F275" s="74"/>
    </row>
    <row r="276" spans="1:6" x14ac:dyDescent="0.15">
      <c r="A276" s="76"/>
      <c r="B276" s="75"/>
      <c r="C276" s="75"/>
      <c r="D276" s="75"/>
      <c r="E276" s="75"/>
      <c r="F276" s="74"/>
    </row>
    <row r="277" spans="1:6" x14ac:dyDescent="0.15">
      <c r="A277" s="76"/>
      <c r="B277" s="75"/>
      <c r="C277" s="75"/>
      <c r="D277" s="75"/>
      <c r="E277" s="75"/>
      <c r="F277" s="74"/>
    </row>
    <row r="278" spans="1:6" x14ac:dyDescent="0.15">
      <c r="A278" s="76"/>
      <c r="B278" s="75"/>
      <c r="C278" s="75"/>
      <c r="D278" s="75"/>
      <c r="E278" s="75"/>
      <c r="F278" s="74"/>
    </row>
    <row r="279" spans="1:6" x14ac:dyDescent="0.15">
      <c r="A279" s="76"/>
      <c r="B279" s="75"/>
      <c r="C279" s="75"/>
      <c r="D279" s="75"/>
      <c r="E279" s="75"/>
      <c r="F279" s="74"/>
    </row>
    <row r="280" spans="1:6" x14ac:dyDescent="0.15">
      <c r="A280" s="76"/>
      <c r="B280" s="75"/>
      <c r="C280" s="75"/>
      <c r="D280" s="75"/>
      <c r="E280" s="75"/>
      <c r="F280" s="74"/>
    </row>
    <row r="281" spans="1:6" x14ac:dyDescent="0.15">
      <c r="A281" s="76"/>
      <c r="B281" s="75"/>
      <c r="C281" s="75"/>
      <c r="D281" s="75"/>
      <c r="E281" s="75"/>
      <c r="F281" s="74"/>
    </row>
    <row r="282" spans="1:6" x14ac:dyDescent="0.15">
      <c r="A282" s="76"/>
      <c r="B282" s="75"/>
      <c r="C282" s="75"/>
      <c r="D282" s="75"/>
      <c r="E282" s="75"/>
      <c r="F282" s="74"/>
    </row>
    <row r="283" spans="1:6" x14ac:dyDescent="0.15">
      <c r="A283" s="76"/>
      <c r="B283" s="75"/>
      <c r="C283" s="75"/>
      <c r="D283" s="75"/>
      <c r="E283" s="75"/>
      <c r="F283" s="74"/>
    </row>
    <row r="284" spans="1:6" x14ac:dyDescent="0.15">
      <c r="A284" s="76"/>
      <c r="B284" s="75"/>
      <c r="C284" s="75"/>
      <c r="D284" s="75"/>
      <c r="E284" s="75"/>
      <c r="F284" s="74"/>
    </row>
    <row r="285" spans="1:6" x14ac:dyDescent="0.15">
      <c r="A285" s="72"/>
      <c r="B285" s="71"/>
      <c r="D285" s="70"/>
      <c r="E285" s="69"/>
      <c r="F285" s="69"/>
    </row>
    <row r="286" spans="1:6" x14ac:dyDescent="0.15">
      <c r="A286" s="72"/>
      <c r="B286" s="71"/>
      <c r="D286" s="70"/>
      <c r="E286" s="69"/>
      <c r="F286" s="69"/>
    </row>
    <row r="287" spans="1:6" x14ac:dyDescent="0.15">
      <c r="A287" s="72"/>
      <c r="B287" s="71"/>
      <c r="D287" s="70"/>
      <c r="E287" s="69"/>
      <c r="F287" s="69"/>
    </row>
    <row r="288" spans="1:6" x14ac:dyDescent="0.15">
      <c r="A288" s="72"/>
      <c r="B288" s="71"/>
      <c r="D288" s="70"/>
      <c r="E288" s="69"/>
      <c r="F288" s="69"/>
    </row>
    <row r="289" spans="1:12" x14ac:dyDescent="0.15">
      <c r="A289" s="72"/>
      <c r="B289" s="71"/>
      <c r="D289" s="70"/>
      <c r="E289" s="69"/>
      <c r="F289" s="69"/>
    </row>
    <row r="290" spans="1:12" x14ac:dyDescent="0.15">
      <c r="A290" s="72"/>
      <c r="B290" s="71"/>
      <c r="D290" s="70"/>
      <c r="E290" s="69"/>
      <c r="F290" s="69"/>
    </row>
    <row r="291" spans="1:12" x14ac:dyDescent="0.15">
      <c r="A291" s="72"/>
      <c r="B291" s="71"/>
      <c r="D291" s="70"/>
      <c r="E291" s="69"/>
      <c r="F291" s="69"/>
    </row>
    <row r="292" spans="1:12" x14ac:dyDescent="0.15">
      <c r="A292" s="72"/>
      <c r="B292" s="71"/>
      <c r="D292" s="70"/>
      <c r="E292" s="69"/>
      <c r="F292" s="69"/>
    </row>
    <row r="293" spans="1:12" x14ac:dyDescent="0.15">
      <c r="A293" s="72"/>
      <c r="B293" s="71"/>
      <c r="D293" s="70"/>
      <c r="E293" s="69"/>
      <c r="F293" s="69"/>
    </row>
    <row r="294" spans="1:12" x14ac:dyDescent="0.15">
      <c r="A294" s="72"/>
      <c r="B294" s="71"/>
      <c r="D294" s="70"/>
      <c r="E294" s="69"/>
      <c r="F294" s="69"/>
    </row>
    <row r="295" spans="1:12" x14ac:dyDescent="0.15">
      <c r="A295" s="72"/>
      <c r="B295" s="71"/>
      <c r="D295" s="70"/>
      <c r="E295" s="69"/>
      <c r="F295" s="69"/>
    </row>
    <row r="296" spans="1:12" x14ac:dyDescent="0.15">
      <c r="A296" s="72"/>
      <c r="B296" s="71"/>
      <c r="D296" s="70"/>
      <c r="E296" s="69"/>
      <c r="F296" s="69"/>
    </row>
    <row r="297" spans="1:12" ht="12.75" customHeight="1" x14ac:dyDescent="0.15">
      <c r="A297" s="72"/>
      <c r="B297" s="71"/>
      <c r="D297" s="70"/>
      <c r="E297" s="69"/>
      <c r="F297" s="69"/>
    </row>
    <row r="298" spans="1:12" x14ac:dyDescent="0.15">
      <c r="A298" s="72"/>
      <c r="B298" s="71"/>
      <c r="D298" s="70"/>
      <c r="E298" s="69"/>
      <c r="F298" s="69"/>
    </row>
    <row r="299" spans="1:12" x14ac:dyDescent="0.15">
      <c r="A299" s="72"/>
      <c r="B299" s="71"/>
      <c r="D299" s="70"/>
      <c r="E299" s="69"/>
      <c r="F299" s="69"/>
    </row>
    <row r="300" spans="1:12" x14ac:dyDescent="0.15">
      <c r="A300" s="72"/>
      <c r="B300" s="71"/>
      <c r="D300" s="70"/>
      <c r="E300" s="69"/>
      <c r="F300" s="69"/>
    </row>
    <row r="301" spans="1:12" x14ac:dyDescent="0.15">
      <c r="A301" s="72"/>
      <c r="B301" s="71"/>
      <c r="D301" s="70"/>
      <c r="E301" s="69"/>
      <c r="F301" s="69"/>
    </row>
    <row r="302" spans="1:12" x14ac:dyDescent="0.15">
      <c r="A302" s="72"/>
      <c r="B302" s="71"/>
      <c r="D302" s="70"/>
      <c r="E302" s="69"/>
      <c r="F302" s="69"/>
    </row>
    <row r="303" spans="1:12" x14ac:dyDescent="0.15">
      <c r="A303" s="72"/>
      <c r="B303" s="71"/>
      <c r="D303" s="70"/>
      <c r="E303" s="69"/>
      <c r="F303" s="69"/>
      <c r="H303" s="73"/>
      <c r="I303" s="73"/>
    </row>
    <row r="304" spans="1:12" s="73" customFormat="1" x14ac:dyDescent="0.15">
      <c r="A304" s="72"/>
      <c r="B304" s="71"/>
      <c r="C304" s="66"/>
      <c r="D304" s="70"/>
      <c r="E304" s="69"/>
      <c r="F304" s="69"/>
      <c r="G304" s="63"/>
      <c r="H304" s="63"/>
      <c r="I304" s="63"/>
      <c r="J304" s="63"/>
      <c r="K304" s="63"/>
      <c r="L304" s="63"/>
    </row>
    <row r="305" spans="1:12" x14ac:dyDescent="0.15">
      <c r="A305" s="72"/>
      <c r="B305" s="71"/>
      <c r="D305" s="70"/>
      <c r="E305" s="69"/>
      <c r="F305" s="69"/>
    </row>
    <row r="306" spans="1:12" x14ac:dyDescent="0.15">
      <c r="A306" s="72"/>
      <c r="B306" s="71"/>
      <c r="D306" s="70"/>
      <c r="E306" s="69"/>
      <c r="F306" s="69"/>
    </row>
    <row r="307" spans="1:12" x14ac:dyDescent="0.15">
      <c r="A307" s="72"/>
      <c r="B307" s="71"/>
      <c r="D307" s="70"/>
      <c r="E307" s="69"/>
      <c r="F307" s="69"/>
      <c r="J307" s="73"/>
    </row>
    <row r="308" spans="1:12" x14ac:dyDescent="0.15">
      <c r="A308" s="72"/>
      <c r="B308" s="71"/>
      <c r="D308" s="70"/>
      <c r="E308" s="69"/>
      <c r="F308" s="69"/>
    </row>
    <row r="309" spans="1:12" x14ac:dyDescent="0.15">
      <c r="A309" s="72"/>
      <c r="B309" s="71"/>
      <c r="D309" s="70"/>
      <c r="E309" s="69"/>
      <c r="F309" s="69"/>
    </row>
    <row r="310" spans="1:12" x14ac:dyDescent="0.15">
      <c r="A310" s="72"/>
      <c r="B310" s="71"/>
      <c r="D310" s="70"/>
      <c r="E310" s="69"/>
      <c r="F310" s="69"/>
    </row>
    <row r="311" spans="1:12" x14ac:dyDescent="0.15">
      <c r="A311" s="72"/>
      <c r="B311" s="71"/>
      <c r="D311" s="70"/>
      <c r="E311" s="69"/>
      <c r="F311" s="69"/>
      <c r="K311" s="73"/>
      <c r="L311" s="73"/>
    </row>
    <row r="312" spans="1:12" x14ac:dyDescent="0.15">
      <c r="A312" s="72"/>
      <c r="B312" s="71"/>
      <c r="D312" s="70"/>
      <c r="E312" s="69"/>
      <c r="F312" s="69"/>
    </row>
    <row r="313" spans="1:12" x14ac:dyDescent="0.15">
      <c r="A313" s="72"/>
      <c r="B313" s="71"/>
      <c r="D313" s="70"/>
      <c r="E313" s="69"/>
      <c r="F313" s="69"/>
    </row>
    <row r="314" spans="1:12" x14ac:dyDescent="0.15">
      <c r="A314" s="72"/>
      <c r="B314" s="71"/>
      <c r="D314" s="70"/>
      <c r="E314" s="69"/>
      <c r="F314" s="69"/>
    </row>
    <row r="315" spans="1:12" x14ac:dyDescent="0.15">
      <c r="A315" s="72"/>
      <c r="B315" s="71"/>
      <c r="D315" s="70"/>
      <c r="E315" s="69"/>
      <c r="F315" s="69"/>
    </row>
    <row r="316" spans="1:12" x14ac:dyDescent="0.15">
      <c r="A316" s="72"/>
      <c r="B316" s="71"/>
      <c r="D316" s="70"/>
      <c r="E316" s="69"/>
      <c r="F316" s="69"/>
    </row>
    <row r="317" spans="1:12" x14ac:dyDescent="0.15">
      <c r="A317" s="72"/>
      <c r="B317" s="71"/>
      <c r="D317" s="70"/>
      <c r="E317" s="69"/>
      <c r="F317" s="69"/>
    </row>
    <row r="318" spans="1:12" x14ac:dyDescent="0.15">
      <c r="A318" s="72"/>
      <c r="B318" s="71"/>
      <c r="D318" s="70"/>
      <c r="E318" s="69"/>
      <c r="F318" s="69"/>
    </row>
    <row r="319" spans="1:12" x14ac:dyDescent="0.15">
      <c r="A319" s="72"/>
      <c r="B319" s="71"/>
      <c r="D319" s="70"/>
      <c r="E319" s="69"/>
      <c r="F319" s="69"/>
    </row>
    <row r="320" spans="1:12" x14ac:dyDescent="0.15">
      <c r="A320" s="72"/>
      <c r="B320" s="71"/>
      <c r="D320" s="70"/>
      <c r="E320" s="69"/>
      <c r="F320" s="69"/>
    </row>
    <row r="321" spans="1:6" x14ac:dyDescent="0.15">
      <c r="A321" s="72"/>
      <c r="B321" s="71"/>
      <c r="D321" s="70"/>
      <c r="E321" s="69"/>
      <c r="F321" s="69"/>
    </row>
    <row r="322" spans="1:6" x14ac:dyDescent="0.15">
      <c r="A322" s="72"/>
      <c r="B322" s="71"/>
      <c r="D322" s="70"/>
      <c r="E322" s="69"/>
      <c r="F322" s="69"/>
    </row>
    <row r="323" spans="1:6" x14ac:dyDescent="0.15">
      <c r="A323" s="72"/>
      <c r="B323" s="71"/>
      <c r="D323" s="70"/>
      <c r="E323" s="69"/>
      <c r="F323" s="69"/>
    </row>
    <row r="324" spans="1:6" x14ac:dyDescent="0.15">
      <c r="A324" s="72"/>
      <c r="B324" s="71"/>
      <c r="D324" s="70"/>
      <c r="E324" s="69"/>
      <c r="F324" s="69"/>
    </row>
    <row r="325" spans="1:6" x14ac:dyDescent="0.15">
      <c r="A325" s="72"/>
      <c r="B325" s="71"/>
      <c r="D325" s="70"/>
      <c r="E325" s="69"/>
      <c r="F325" s="69"/>
    </row>
    <row r="326" spans="1:6" x14ac:dyDescent="0.15">
      <c r="A326" s="72"/>
      <c r="B326" s="71"/>
      <c r="D326" s="70"/>
      <c r="E326" s="69"/>
      <c r="F326" s="69"/>
    </row>
    <row r="327" spans="1:6" x14ac:dyDescent="0.15">
      <c r="A327" s="72"/>
      <c r="B327" s="71"/>
      <c r="D327" s="70"/>
      <c r="E327" s="69"/>
      <c r="F327" s="69"/>
    </row>
    <row r="328" spans="1:6" x14ac:dyDescent="0.15">
      <c r="A328" s="72"/>
      <c r="B328" s="71"/>
      <c r="D328" s="70"/>
      <c r="E328" s="69"/>
      <c r="F328" s="69"/>
    </row>
    <row r="329" spans="1:6" x14ac:dyDescent="0.15">
      <c r="A329" s="72"/>
      <c r="B329" s="71"/>
      <c r="D329" s="70"/>
      <c r="E329" s="69"/>
      <c r="F329" s="69"/>
    </row>
    <row r="330" spans="1:6" x14ac:dyDescent="0.15">
      <c r="A330" s="72"/>
      <c r="B330" s="71"/>
      <c r="D330" s="70"/>
      <c r="E330" s="69"/>
      <c r="F330" s="69"/>
    </row>
    <row r="331" spans="1:6" x14ac:dyDescent="0.15">
      <c r="A331" s="72"/>
      <c r="B331" s="71"/>
      <c r="D331" s="70"/>
      <c r="E331" s="69"/>
      <c r="F331" s="69"/>
    </row>
    <row r="332" spans="1:6" x14ac:dyDescent="0.15">
      <c r="A332" s="72"/>
      <c r="B332" s="71"/>
      <c r="D332" s="70"/>
      <c r="E332" s="69"/>
      <c r="F332" s="69"/>
    </row>
    <row r="333" spans="1:6" x14ac:dyDescent="0.15">
      <c r="A333" s="72"/>
      <c r="B333" s="71"/>
      <c r="D333" s="70"/>
      <c r="E333" s="69"/>
      <c r="F333" s="69"/>
    </row>
    <row r="334" spans="1:6" x14ac:dyDescent="0.15">
      <c r="A334" s="72"/>
      <c r="B334" s="71"/>
      <c r="D334" s="70"/>
      <c r="E334" s="69"/>
      <c r="F334" s="69"/>
    </row>
    <row r="335" spans="1:6" x14ac:dyDescent="0.15">
      <c r="A335" s="72"/>
      <c r="B335" s="71"/>
      <c r="D335" s="70"/>
      <c r="E335" s="69"/>
      <c r="F335" s="69"/>
    </row>
    <row r="336" spans="1:6" x14ac:dyDescent="0.15">
      <c r="A336" s="72"/>
      <c r="B336" s="71"/>
      <c r="D336" s="70"/>
      <c r="E336" s="69"/>
      <c r="F336" s="69"/>
    </row>
    <row r="337" spans="1:6" x14ac:dyDescent="0.15">
      <c r="A337" s="72"/>
      <c r="B337" s="71"/>
      <c r="D337" s="70"/>
      <c r="E337" s="69"/>
      <c r="F337" s="69"/>
    </row>
    <row r="338" spans="1:6" x14ac:dyDescent="0.15">
      <c r="A338" s="72"/>
      <c r="B338" s="71"/>
      <c r="D338" s="70"/>
      <c r="E338" s="69"/>
      <c r="F338" s="69"/>
    </row>
    <row r="339" spans="1:6" x14ac:dyDescent="0.15">
      <c r="A339" s="72"/>
      <c r="B339" s="71"/>
      <c r="D339" s="70"/>
      <c r="E339" s="69"/>
      <c r="F339" s="69"/>
    </row>
    <row r="340" spans="1:6" x14ac:dyDescent="0.15">
      <c r="A340" s="72"/>
      <c r="B340" s="71"/>
      <c r="D340" s="70"/>
      <c r="E340" s="69"/>
      <c r="F340" s="69"/>
    </row>
    <row r="341" spans="1:6" x14ac:dyDescent="0.15">
      <c r="A341" s="72"/>
      <c r="B341" s="71"/>
      <c r="D341" s="70"/>
      <c r="E341" s="69"/>
      <c r="F341" s="69"/>
    </row>
    <row r="342" spans="1:6" x14ac:dyDescent="0.15">
      <c r="A342" s="72"/>
      <c r="B342" s="71"/>
      <c r="D342" s="70"/>
      <c r="E342" s="69"/>
      <c r="F342" s="69"/>
    </row>
    <row r="343" spans="1:6" x14ac:dyDescent="0.15">
      <c r="A343" s="72"/>
      <c r="B343" s="71"/>
      <c r="D343" s="70"/>
      <c r="E343" s="69"/>
      <c r="F343" s="69"/>
    </row>
    <row r="344" spans="1:6" x14ac:dyDescent="0.15">
      <c r="A344" s="72"/>
      <c r="B344" s="71"/>
      <c r="D344" s="70"/>
      <c r="E344" s="69"/>
      <c r="F344" s="69"/>
    </row>
    <row r="345" spans="1:6" x14ac:dyDescent="0.15">
      <c r="A345" s="72"/>
      <c r="B345" s="71"/>
      <c r="D345" s="70"/>
      <c r="E345" s="69"/>
      <c r="F345" s="69"/>
    </row>
    <row r="346" spans="1:6" x14ac:dyDescent="0.15">
      <c r="A346" s="72"/>
      <c r="B346" s="71"/>
      <c r="D346" s="70"/>
      <c r="E346" s="69"/>
      <c r="F346" s="69"/>
    </row>
    <row r="347" spans="1:6" x14ac:dyDescent="0.15">
      <c r="A347" s="72"/>
      <c r="B347" s="71"/>
      <c r="D347" s="70"/>
      <c r="E347" s="69"/>
      <c r="F347" s="69"/>
    </row>
    <row r="348" spans="1:6" x14ac:dyDescent="0.15">
      <c r="A348" s="72"/>
      <c r="B348" s="71"/>
      <c r="D348" s="70"/>
      <c r="E348" s="69"/>
      <c r="F348" s="69"/>
    </row>
    <row r="349" spans="1:6" x14ac:dyDescent="0.15">
      <c r="A349" s="72"/>
      <c r="B349" s="71"/>
      <c r="D349" s="70"/>
      <c r="E349" s="69"/>
      <c r="F349" s="69"/>
    </row>
    <row r="350" spans="1:6" x14ac:dyDescent="0.15">
      <c r="A350" s="72"/>
      <c r="B350" s="71"/>
      <c r="D350" s="70"/>
      <c r="E350" s="69"/>
      <c r="F350" s="69"/>
    </row>
    <row r="351" spans="1:6" x14ac:dyDescent="0.15">
      <c r="A351" s="72"/>
      <c r="B351" s="71"/>
      <c r="D351" s="70"/>
      <c r="E351" s="69"/>
      <c r="F351" s="69"/>
    </row>
    <row r="352" spans="1:6" x14ac:dyDescent="0.15">
      <c r="A352" s="72"/>
      <c r="B352" s="71"/>
      <c r="D352" s="70"/>
      <c r="E352" s="69"/>
      <c r="F352" s="69"/>
    </row>
    <row r="353" spans="1:6" x14ac:dyDescent="0.15">
      <c r="A353" s="72"/>
      <c r="B353" s="71"/>
      <c r="D353" s="70"/>
      <c r="E353" s="69"/>
      <c r="F353" s="69"/>
    </row>
    <row r="354" spans="1:6" x14ac:dyDescent="0.15">
      <c r="A354" s="72"/>
      <c r="B354" s="71"/>
      <c r="D354" s="70"/>
      <c r="E354" s="69"/>
      <c r="F354" s="69"/>
    </row>
    <row r="355" spans="1:6" x14ac:dyDescent="0.15">
      <c r="A355" s="72"/>
      <c r="B355" s="71"/>
      <c r="D355" s="70"/>
      <c r="E355" s="69"/>
      <c r="F355" s="69"/>
    </row>
    <row r="356" spans="1:6" x14ac:dyDescent="0.15">
      <c r="A356" s="72"/>
      <c r="B356" s="71"/>
      <c r="D356" s="70"/>
      <c r="E356" s="69"/>
      <c r="F356" s="69"/>
    </row>
    <row r="357" spans="1:6" x14ac:dyDescent="0.15">
      <c r="A357" s="72"/>
      <c r="B357" s="71"/>
      <c r="D357" s="70"/>
      <c r="E357" s="69"/>
      <c r="F357" s="69"/>
    </row>
    <row r="358" spans="1:6" x14ac:dyDescent="0.15">
      <c r="A358" s="72"/>
      <c r="B358" s="71"/>
      <c r="D358" s="70"/>
      <c r="E358" s="69"/>
      <c r="F358" s="69"/>
    </row>
    <row r="359" spans="1:6" x14ac:dyDescent="0.15">
      <c r="A359" s="72"/>
      <c r="B359" s="71"/>
      <c r="D359" s="70"/>
      <c r="E359" s="69"/>
      <c r="F359" s="69"/>
    </row>
    <row r="360" spans="1:6" x14ac:dyDescent="0.15">
      <c r="A360" s="72"/>
      <c r="B360" s="71"/>
      <c r="D360" s="70"/>
      <c r="E360" s="69"/>
      <c r="F360" s="69"/>
    </row>
    <row r="361" spans="1:6" x14ac:dyDescent="0.15">
      <c r="A361" s="72"/>
      <c r="B361" s="71"/>
      <c r="D361" s="70"/>
      <c r="E361" s="69"/>
      <c r="F361" s="69"/>
    </row>
    <row r="362" spans="1:6" x14ac:dyDescent="0.15">
      <c r="A362" s="72"/>
      <c r="B362" s="71"/>
      <c r="D362" s="70"/>
      <c r="E362" s="69"/>
      <c r="F362" s="69"/>
    </row>
    <row r="363" spans="1:6" x14ac:dyDescent="0.15">
      <c r="A363" s="72"/>
      <c r="B363" s="71"/>
      <c r="D363" s="70"/>
      <c r="E363" s="69"/>
      <c r="F363" s="69"/>
    </row>
    <row r="364" spans="1:6" x14ac:dyDescent="0.15">
      <c r="A364" s="72"/>
      <c r="B364" s="71"/>
      <c r="D364" s="70"/>
      <c r="E364" s="69"/>
      <c r="F364" s="69"/>
    </row>
    <row r="365" spans="1:6" x14ac:dyDescent="0.15">
      <c r="A365" s="72"/>
      <c r="B365" s="71"/>
      <c r="D365" s="70"/>
      <c r="E365" s="69"/>
      <c r="F365" s="69"/>
    </row>
    <row r="366" spans="1:6" x14ac:dyDescent="0.15">
      <c r="A366" s="72"/>
      <c r="B366" s="71"/>
      <c r="D366" s="70"/>
      <c r="E366" s="69"/>
      <c r="F366" s="69"/>
    </row>
    <row r="367" spans="1:6" x14ac:dyDescent="0.15">
      <c r="A367" s="72"/>
      <c r="B367" s="71"/>
      <c r="D367" s="70"/>
      <c r="E367" s="69"/>
      <c r="F367" s="69"/>
    </row>
    <row r="368" spans="1:6" x14ac:dyDescent="0.15">
      <c r="A368" s="72"/>
      <c r="B368" s="71"/>
      <c r="D368" s="70"/>
      <c r="E368" s="69"/>
      <c r="F368" s="69"/>
    </row>
    <row r="369" spans="1:6" x14ac:dyDescent="0.15">
      <c r="A369" s="72"/>
      <c r="B369" s="71"/>
      <c r="D369" s="70"/>
      <c r="E369" s="69"/>
      <c r="F369" s="69"/>
    </row>
    <row r="370" spans="1:6" x14ac:dyDescent="0.15">
      <c r="A370" s="72"/>
      <c r="B370" s="71"/>
      <c r="D370" s="70"/>
      <c r="E370" s="69"/>
      <c r="F370" s="69"/>
    </row>
    <row r="371" spans="1:6" x14ac:dyDescent="0.15">
      <c r="A371" s="72"/>
      <c r="B371" s="71"/>
      <c r="D371" s="70"/>
      <c r="E371" s="69"/>
      <c r="F371" s="69"/>
    </row>
    <row r="372" spans="1:6" x14ac:dyDescent="0.15">
      <c r="A372" s="72"/>
      <c r="B372" s="71"/>
      <c r="D372" s="70"/>
      <c r="E372" s="69"/>
      <c r="F372" s="69"/>
    </row>
    <row r="373" spans="1:6" x14ac:dyDescent="0.15">
      <c r="A373" s="72"/>
      <c r="B373" s="71"/>
      <c r="D373" s="70"/>
      <c r="E373" s="69"/>
      <c r="F373" s="69"/>
    </row>
    <row r="374" spans="1:6" x14ac:dyDescent="0.15">
      <c r="A374" s="72"/>
      <c r="B374" s="71"/>
      <c r="D374" s="70"/>
      <c r="E374" s="69"/>
      <c r="F374" s="69"/>
    </row>
    <row r="375" spans="1:6" x14ac:dyDescent="0.15">
      <c r="A375" s="72"/>
      <c r="B375" s="71"/>
      <c r="D375" s="70"/>
      <c r="E375" s="69"/>
      <c r="F375" s="69"/>
    </row>
    <row r="376" spans="1:6" x14ac:dyDescent="0.15">
      <c r="A376" s="72"/>
      <c r="B376" s="71"/>
      <c r="D376" s="70"/>
      <c r="E376" s="69"/>
      <c r="F376" s="69"/>
    </row>
    <row r="377" spans="1:6" x14ac:dyDescent="0.15">
      <c r="A377" s="72"/>
      <c r="B377" s="71"/>
      <c r="D377" s="70"/>
      <c r="E377" s="69"/>
      <c r="F377" s="69"/>
    </row>
    <row r="378" spans="1:6" x14ac:dyDescent="0.15">
      <c r="A378" s="72"/>
      <c r="B378" s="71"/>
      <c r="D378" s="70"/>
      <c r="E378" s="69"/>
      <c r="F378" s="69"/>
    </row>
    <row r="379" spans="1:6" x14ac:dyDescent="0.15">
      <c r="A379" s="72"/>
      <c r="B379" s="71"/>
      <c r="D379" s="70"/>
      <c r="E379" s="69"/>
      <c r="F379" s="69"/>
    </row>
    <row r="380" spans="1:6" x14ac:dyDescent="0.15">
      <c r="A380" s="72"/>
      <c r="B380" s="71"/>
      <c r="D380" s="70"/>
      <c r="E380" s="69"/>
      <c r="F380" s="69"/>
    </row>
    <row r="381" spans="1:6" x14ac:dyDescent="0.15">
      <c r="A381" s="72"/>
      <c r="B381" s="71"/>
      <c r="D381" s="70"/>
      <c r="E381" s="69"/>
      <c r="F381" s="69"/>
    </row>
    <row r="382" spans="1:6" x14ac:dyDescent="0.15">
      <c r="A382" s="72"/>
      <c r="B382" s="71"/>
      <c r="D382" s="70"/>
      <c r="E382" s="69"/>
      <c r="F382" s="69"/>
    </row>
    <row r="383" spans="1:6" x14ac:dyDescent="0.15">
      <c r="A383" s="72"/>
      <c r="B383" s="71"/>
      <c r="D383" s="70"/>
      <c r="E383" s="69"/>
      <c r="F383" s="69"/>
    </row>
    <row r="384" spans="1:6" x14ac:dyDescent="0.15">
      <c r="A384" s="72"/>
      <c r="B384" s="71"/>
      <c r="D384" s="70"/>
      <c r="E384" s="69"/>
      <c r="F384" s="69"/>
    </row>
    <row r="385" spans="1:6" x14ac:dyDescent="0.15">
      <c r="A385" s="72"/>
      <c r="B385" s="71"/>
      <c r="D385" s="70"/>
      <c r="E385" s="69"/>
      <c r="F385" s="69"/>
    </row>
    <row r="386" spans="1:6" x14ac:dyDescent="0.15">
      <c r="A386" s="72"/>
      <c r="B386" s="71"/>
      <c r="D386" s="70"/>
      <c r="E386" s="69"/>
      <c r="F386" s="69"/>
    </row>
    <row r="387" spans="1:6" x14ac:dyDescent="0.15">
      <c r="A387" s="72"/>
      <c r="B387" s="71"/>
      <c r="D387" s="70"/>
      <c r="E387" s="69"/>
      <c r="F387" s="69"/>
    </row>
    <row r="388" spans="1:6" x14ac:dyDescent="0.15">
      <c r="A388" s="72"/>
      <c r="B388" s="71"/>
      <c r="D388" s="70"/>
      <c r="E388" s="69"/>
      <c r="F388" s="69"/>
    </row>
    <row r="389" spans="1:6" x14ac:dyDescent="0.15">
      <c r="A389" s="72"/>
      <c r="B389" s="71"/>
      <c r="D389" s="70"/>
      <c r="E389" s="69"/>
      <c r="F389" s="69"/>
    </row>
    <row r="390" spans="1:6" x14ac:dyDescent="0.15">
      <c r="A390" s="72"/>
      <c r="B390" s="71"/>
      <c r="D390" s="70"/>
      <c r="E390" s="69"/>
      <c r="F390" s="69"/>
    </row>
    <row r="391" spans="1:6" x14ac:dyDescent="0.15">
      <c r="A391" s="72"/>
      <c r="B391" s="71"/>
      <c r="D391" s="70"/>
      <c r="E391" s="69"/>
      <c r="F391" s="69"/>
    </row>
    <row r="392" spans="1:6" x14ac:dyDescent="0.15">
      <c r="A392" s="72"/>
      <c r="B392" s="71"/>
      <c r="D392" s="70"/>
      <c r="E392" s="69"/>
      <c r="F392" s="69"/>
    </row>
    <row r="393" spans="1:6" x14ac:dyDescent="0.15">
      <c r="A393" s="72"/>
      <c r="B393" s="71"/>
      <c r="D393" s="70"/>
      <c r="E393" s="69"/>
      <c r="F393" s="69"/>
    </row>
    <row r="394" spans="1:6" x14ac:dyDescent="0.15">
      <c r="A394" s="72"/>
      <c r="B394" s="71"/>
      <c r="D394" s="70"/>
      <c r="E394" s="69"/>
      <c r="F394" s="69"/>
    </row>
    <row r="395" spans="1:6" x14ac:dyDescent="0.15">
      <c r="A395" s="72"/>
      <c r="B395" s="71"/>
      <c r="D395" s="70"/>
      <c r="E395" s="69"/>
      <c r="F395" s="69"/>
    </row>
    <row r="396" spans="1:6" x14ac:dyDescent="0.15">
      <c r="A396" s="72"/>
      <c r="B396" s="71"/>
      <c r="D396" s="70"/>
      <c r="E396" s="69"/>
      <c r="F396" s="69"/>
    </row>
    <row r="397" spans="1:6" x14ac:dyDescent="0.15">
      <c r="A397" s="72"/>
      <c r="B397" s="71"/>
      <c r="D397" s="70"/>
      <c r="E397" s="69"/>
      <c r="F397" s="69"/>
    </row>
    <row r="398" spans="1:6" x14ac:dyDescent="0.15">
      <c r="A398" s="72"/>
      <c r="B398" s="71"/>
      <c r="D398" s="70"/>
      <c r="E398" s="69"/>
      <c r="F398" s="69"/>
    </row>
    <row r="399" spans="1:6" x14ac:dyDescent="0.15">
      <c r="A399" s="72"/>
      <c r="B399" s="71"/>
      <c r="D399" s="70"/>
      <c r="E399" s="69"/>
      <c r="F399" s="69"/>
    </row>
    <row r="400" spans="1:6" x14ac:dyDescent="0.15">
      <c r="A400" s="72"/>
      <c r="B400" s="71"/>
      <c r="D400" s="70"/>
      <c r="E400" s="69"/>
      <c r="F400" s="69"/>
    </row>
    <row r="401" spans="1:6" x14ac:dyDescent="0.15">
      <c r="A401" s="72"/>
      <c r="B401" s="71"/>
      <c r="D401" s="70"/>
      <c r="E401" s="69"/>
      <c r="F401" s="69"/>
    </row>
    <row r="402" spans="1:6" x14ac:dyDescent="0.15">
      <c r="A402" s="72"/>
      <c r="B402" s="71"/>
      <c r="D402" s="70"/>
      <c r="E402" s="69"/>
      <c r="F402" s="69"/>
    </row>
    <row r="403" spans="1:6" x14ac:dyDescent="0.15">
      <c r="A403" s="72"/>
      <c r="B403" s="71"/>
      <c r="D403" s="70"/>
      <c r="E403" s="69"/>
      <c r="F403" s="69"/>
    </row>
    <row r="404" spans="1:6" x14ac:dyDescent="0.15">
      <c r="A404" s="72"/>
      <c r="B404" s="71"/>
      <c r="D404" s="70"/>
      <c r="E404" s="69"/>
      <c r="F404" s="69"/>
    </row>
    <row r="405" spans="1:6" x14ac:dyDescent="0.15">
      <c r="A405" s="72"/>
      <c r="B405" s="71"/>
      <c r="D405" s="70"/>
      <c r="E405" s="69"/>
      <c r="F405" s="69"/>
    </row>
    <row r="406" spans="1:6" x14ac:dyDescent="0.15">
      <c r="A406" s="72"/>
      <c r="B406" s="71"/>
      <c r="D406" s="70"/>
      <c r="E406" s="69"/>
      <c r="F406" s="69"/>
    </row>
    <row r="407" spans="1:6" x14ac:dyDescent="0.15">
      <c r="A407" s="72"/>
      <c r="B407" s="71"/>
      <c r="D407" s="70"/>
      <c r="E407" s="69"/>
      <c r="F407" s="69"/>
    </row>
    <row r="408" spans="1:6" x14ac:dyDescent="0.15">
      <c r="A408" s="72"/>
      <c r="B408" s="71"/>
      <c r="D408" s="70"/>
      <c r="E408" s="69"/>
      <c r="F408" s="69"/>
    </row>
    <row r="409" spans="1:6" x14ac:dyDescent="0.15">
      <c r="A409" s="72"/>
      <c r="B409" s="71"/>
      <c r="D409" s="70"/>
      <c r="E409" s="69"/>
      <c r="F409" s="69"/>
    </row>
    <row r="410" spans="1:6" x14ac:dyDescent="0.15">
      <c r="A410" s="72"/>
      <c r="B410" s="71"/>
      <c r="D410" s="70"/>
      <c r="E410" s="69"/>
      <c r="F410" s="69"/>
    </row>
    <row r="411" spans="1:6" x14ac:dyDescent="0.15">
      <c r="A411" s="72"/>
      <c r="B411" s="71"/>
      <c r="D411" s="70"/>
      <c r="E411" s="69"/>
      <c r="F411" s="69"/>
    </row>
    <row r="412" spans="1:6" x14ac:dyDescent="0.15">
      <c r="A412" s="72"/>
      <c r="B412" s="71"/>
      <c r="D412" s="70"/>
      <c r="E412" s="69"/>
      <c r="F412" s="69"/>
    </row>
    <row r="413" spans="1:6" x14ac:dyDescent="0.15">
      <c r="A413" s="72"/>
      <c r="B413" s="71"/>
      <c r="D413" s="70"/>
      <c r="E413" s="69"/>
      <c r="F413" s="69"/>
    </row>
    <row r="414" spans="1:6" x14ac:dyDescent="0.15">
      <c r="A414" s="72"/>
      <c r="B414" s="71"/>
      <c r="D414" s="70"/>
      <c r="E414" s="69"/>
      <c r="F414" s="69"/>
    </row>
    <row r="415" spans="1:6" x14ac:dyDescent="0.15">
      <c r="A415" s="72"/>
      <c r="B415" s="71"/>
      <c r="D415" s="70"/>
      <c r="E415" s="69"/>
      <c r="F415" s="69"/>
    </row>
    <row r="416" spans="1:6" x14ac:dyDescent="0.15">
      <c r="A416" s="72"/>
      <c r="B416" s="71"/>
      <c r="D416" s="70"/>
      <c r="E416" s="69"/>
      <c r="F416" s="69"/>
    </row>
    <row r="417" spans="1:6" x14ac:dyDescent="0.15">
      <c r="A417" s="72"/>
      <c r="B417" s="71"/>
      <c r="D417" s="70"/>
      <c r="E417" s="69"/>
      <c r="F417" s="69"/>
    </row>
    <row r="418" spans="1:6" x14ac:dyDescent="0.15">
      <c r="A418" s="72"/>
      <c r="B418" s="71"/>
      <c r="D418" s="70"/>
      <c r="E418" s="69"/>
      <c r="F418" s="69"/>
    </row>
    <row r="419" spans="1:6" x14ac:dyDescent="0.15">
      <c r="A419" s="72"/>
      <c r="B419" s="71"/>
      <c r="D419" s="70"/>
      <c r="E419" s="69"/>
      <c r="F419" s="69"/>
    </row>
    <row r="420" spans="1:6" x14ac:dyDescent="0.15">
      <c r="A420" s="72"/>
      <c r="B420" s="71"/>
      <c r="D420" s="70"/>
      <c r="E420" s="69"/>
      <c r="F420" s="69"/>
    </row>
    <row r="421" spans="1:6" x14ac:dyDescent="0.15">
      <c r="A421" s="72"/>
      <c r="B421" s="71"/>
      <c r="D421" s="70"/>
      <c r="E421" s="69"/>
      <c r="F421" s="69"/>
    </row>
    <row r="422" spans="1:6" x14ac:dyDescent="0.15">
      <c r="A422" s="72"/>
      <c r="B422" s="71"/>
      <c r="D422" s="70"/>
      <c r="E422" s="69"/>
      <c r="F422" s="69"/>
    </row>
    <row r="423" spans="1:6" x14ac:dyDescent="0.15">
      <c r="A423" s="72"/>
      <c r="B423" s="71"/>
      <c r="D423" s="70"/>
      <c r="E423" s="69"/>
      <c r="F423" s="69"/>
    </row>
    <row r="424" spans="1:6" x14ac:dyDescent="0.15">
      <c r="A424" s="72"/>
      <c r="B424" s="71"/>
      <c r="D424" s="70"/>
      <c r="E424" s="69"/>
      <c r="F424" s="69"/>
    </row>
    <row r="425" spans="1:6" x14ac:dyDescent="0.15">
      <c r="A425" s="72"/>
      <c r="B425" s="71"/>
      <c r="D425" s="70"/>
      <c r="E425" s="69"/>
      <c r="F425" s="69"/>
    </row>
    <row r="426" spans="1:6" x14ac:dyDescent="0.15">
      <c r="A426" s="72"/>
      <c r="B426" s="71"/>
      <c r="D426" s="70"/>
      <c r="E426" s="69"/>
      <c r="F426" s="69"/>
    </row>
    <row r="427" spans="1:6" x14ac:dyDescent="0.15">
      <c r="A427" s="72"/>
      <c r="B427" s="71"/>
      <c r="D427" s="70"/>
      <c r="E427" s="69"/>
      <c r="F427" s="69"/>
    </row>
    <row r="428" spans="1:6" x14ac:dyDescent="0.15">
      <c r="A428" s="72"/>
      <c r="B428" s="71"/>
      <c r="D428" s="70"/>
      <c r="E428" s="69"/>
      <c r="F428" s="69"/>
    </row>
    <row r="429" spans="1:6" x14ac:dyDescent="0.15">
      <c r="A429" s="72"/>
      <c r="B429" s="71"/>
      <c r="D429" s="70"/>
      <c r="E429" s="69"/>
      <c r="F429" s="69"/>
    </row>
    <row r="430" spans="1:6" x14ac:dyDescent="0.15">
      <c r="A430" s="72"/>
      <c r="B430" s="71"/>
      <c r="D430" s="70"/>
      <c r="E430" s="69"/>
      <c r="F430" s="69"/>
    </row>
    <row r="431" spans="1:6" x14ac:dyDescent="0.15">
      <c r="A431" s="72"/>
      <c r="B431" s="71"/>
      <c r="D431" s="70"/>
      <c r="E431" s="69"/>
      <c r="F431" s="69"/>
    </row>
    <row r="432" spans="1:6" x14ac:dyDescent="0.15">
      <c r="A432" s="72"/>
      <c r="B432" s="71"/>
      <c r="D432" s="70"/>
      <c r="E432" s="69"/>
      <c r="F432" s="69"/>
    </row>
    <row r="433" spans="1:6" x14ac:dyDescent="0.15">
      <c r="A433" s="72"/>
      <c r="B433" s="71"/>
      <c r="D433" s="70"/>
      <c r="E433" s="69"/>
      <c r="F433" s="69"/>
    </row>
    <row r="434" spans="1:6" x14ac:dyDescent="0.15">
      <c r="A434" s="72"/>
      <c r="B434" s="71"/>
      <c r="D434" s="70"/>
      <c r="E434" s="69"/>
      <c r="F434" s="69"/>
    </row>
    <row r="435" spans="1:6" x14ac:dyDescent="0.15">
      <c r="A435" s="72"/>
      <c r="B435" s="71"/>
      <c r="D435" s="70"/>
      <c r="E435" s="69"/>
      <c r="F435" s="69"/>
    </row>
    <row r="436" spans="1:6" x14ac:dyDescent="0.15">
      <c r="A436" s="72"/>
      <c r="B436" s="71"/>
      <c r="D436" s="70"/>
      <c r="E436" s="69"/>
      <c r="F436" s="69"/>
    </row>
    <row r="437" spans="1:6" x14ac:dyDescent="0.15">
      <c r="A437" s="72"/>
      <c r="B437" s="71"/>
      <c r="D437" s="70"/>
      <c r="E437" s="69"/>
      <c r="F437" s="69"/>
    </row>
    <row r="438" spans="1:6" x14ac:dyDescent="0.15">
      <c r="A438" s="72"/>
      <c r="B438" s="71"/>
      <c r="D438" s="70"/>
      <c r="E438" s="69"/>
      <c r="F438" s="69"/>
    </row>
    <row r="439" spans="1:6" x14ac:dyDescent="0.15">
      <c r="A439" s="72"/>
      <c r="B439" s="71"/>
      <c r="D439" s="70"/>
      <c r="E439" s="69"/>
      <c r="F439" s="69"/>
    </row>
    <row r="440" spans="1:6" x14ac:dyDescent="0.15">
      <c r="A440" s="72"/>
      <c r="B440" s="71"/>
      <c r="D440" s="70"/>
      <c r="E440" s="69"/>
      <c r="F440" s="69"/>
    </row>
    <row r="441" spans="1:6" x14ac:dyDescent="0.15">
      <c r="A441" s="72"/>
      <c r="B441" s="71"/>
      <c r="D441" s="70"/>
      <c r="E441" s="69"/>
      <c r="F441" s="69"/>
    </row>
    <row r="442" spans="1:6" x14ac:dyDescent="0.15">
      <c r="A442" s="72"/>
      <c r="B442" s="71"/>
      <c r="D442" s="70"/>
      <c r="E442" s="69"/>
      <c r="F442" s="69"/>
    </row>
    <row r="443" spans="1:6" x14ac:dyDescent="0.15">
      <c r="A443" s="72"/>
      <c r="B443" s="71"/>
      <c r="D443" s="70"/>
      <c r="E443" s="69"/>
      <c r="F443" s="69"/>
    </row>
    <row r="444" spans="1:6" x14ac:dyDescent="0.15">
      <c r="A444" s="72"/>
      <c r="B444" s="71"/>
      <c r="D444" s="70"/>
      <c r="E444" s="69"/>
      <c r="F444" s="69"/>
    </row>
    <row r="445" spans="1:6" x14ac:dyDescent="0.15">
      <c r="A445" s="72"/>
      <c r="B445" s="71"/>
      <c r="D445" s="70"/>
      <c r="E445" s="69"/>
      <c r="F445" s="69"/>
    </row>
    <row r="446" spans="1:6" x14ac:dyDescent="0.15">
      <c r="A446" s="72"/>
      <c r="B446" s="71"/>
      <c r="D446" s="70"/>
      <c r="E446" s="69"/>
      <c r="F446" s="69"/>
    </row>
    <row r="447" spans="1:6" x14ac:dyDescent="0.15">
      <c r="A447" s="72"/>
      <c r="B447" s="71"/>
      <c r="D447" s="70"/>
      <c r="E447" s="69"/>
      <c r="F447" s="69"/>
    </row>
    <row r="448" spans="1:6" x14ac:dyDescent="0.15">
      <c r="A448" s="72"/>
      <c r="B448" s="71"/>
      <c r="D448" s="70"/>
      <c r="E448" s="69"/>
      <c r="F448" s="69"/>
    </row>
    <row r="449" spans="1:6" x14ac:dyDescent="0.15">
      <c r="A449" s="72"/>
      <c r="B449" s="71"/>
      <c r="D449" s="70"/>
      <c r="E449" s="69"/>
      <c r="F449" s="69"/>
    </row>
    <row r="450" spans="1:6" x14ac:dyDescent="0.15">
      <c r="A450" s="72"/>
      <c r="B450" s="71"/>
      <c r="D450" s="70"/>
      <c r="E450" s="69"/>
      <c r="F450" s="69"/>
    </row>
    <row r="451" spans="1:6" x14ac:dyDescent="0.15">
      <c r="A451" s="72"/>
      <c r="B451" s="71"/>
      <c r="D451" s="70"/>
      <c r="E451" s="69"/>
      <c r="F451" s="69"/>
    </row>
    <row r="452" spans="1:6" x14ac:dyDescent="0.15">
      <c r="A452" s="72"/>
      <c r="B452" s="71"/>
      <c r="D452" s="70"/>
      <c r="E452" s="69"/>
      <c r="F452" s="69"/>
    </row>
    <row r="453" spans="1:6" x14ac:dyDescent="0.15">
      <c r="A453" s="72"/>
      <c r="B453" s="71"/>
      <c r="D453" s="70"/>
      <c r="E453" s="69"/>
      <c r="F453" s="69"/>
    </row>
    <row r="454" spans="1:6" x14ac:dyDescent="0.15">
      <c r="A454" s="72"/>
      <c r="B454" s="71"/>
      <c r="D454" s="70"/>
      <c r="E454" s="69"/>
      <c r="F454" s="69"/>
    </row>
    <row r="455" spans="1:6" x14ac:dyDescent="0.15">
      <c r="A455" s="72"/>
      <c r="B455" s="71"/>
      <c r="D455" s="70"/>
      <c r="E455" s="69"/>
      <c r="F455" s="69"/>
    </row>
    <row r="456" spans="1:6" x14ac:dyDescent="0.15">
      <c r="A456" s="72"/>
      <c r="B456" s="71"/>
      <c r="D456" s="70"/>
      <c r="E456" s="69"/>
      <c r="F456" s="69"/>
    </row>
    <row r="457" spans="1:6" x14ac:dyDescent="0.15">
      <c r="A457" s="72"/>
      <c r="B457" s="71"/>
      <c r="D457" s="70"/>
      <c r="E457" s="69"/>
      <c r="F457" s="69"/>
    </row>
    <row r="458" spans="1:6" x14ac:dyDescent="0.15">
      <c r="A458" s="72"/>
      <c r="B458" s="71"/>
      <c r="D458" s="70"/>
      <c r="E458" s="69"/>
      <c r="F458" s="69"/>
    </row>
    <row r="459" spans="1:6" x14ac:dyDescent="0.15">
      <c r="A459" s="72"/>
      <c r="B459" s="71"/>
      <c r="D459" s="70"/>
      <c r="E459" s="69"/>
      <c r="F459" s="69"/>
    </row>
    <row r="460" spans="1:6" x14ac:dyDescent="0.15">
      <c r="A460" s="72"/>
      <c r="B460" s="71"/>
      <c r="D460" s="70"/>
      <c r="E460" s="69"/>
      <c r="F460" s="69"/>
    </row>
    <row r="461" spans="1:6" x14ac:dyDescent="0.15">
      <c r="A461" s="72"/>
      <c r="B461" s="71"/>
      <c r="D461" s="70"/>
      <c r="E461" s="69"/>
      <c r="F461" s="69"/>
    </row>
    <row r="462" spans="1:6" x14ac:dyDescent="0.15">
      <c r="A462" s="72"/>
      <c r="B462" s="71"/>
      <c r="D462" s="70"/>
      <c r="E462" s="69"/>
      <c r="F462" s="69"/>
    </row>
    <row r="463" spans="1:6" x14ac:dyDescent="0.15">
      <c r="A463" s="72"/>
      <c r="B463" s="71"/>
      <c r="D463" s="70"/>
      <c r="E463" s="69"/>
      <c r="F463" s="69"/>
    </row>
    <row r="464" spans="1:6" x14ac:dyDescent="0.15">
      <c r="A464" s="72"/>
      <c r="B464" s="71"/>
      <c r="D464" s="70"/>
      <c r="E464" s="69"/>
      <c r="F464" s="69"/>
    </row>
    <row r="465" spans="1:6" x14ac:dyDescent="0.15">
      <c r="A465" s="72"/>
      <c r="B465" s="71"/>
      <c r="D465" s="70"/>
      <c r="E465" s="69"/>
      <c r="F465" s="69"/>
    </row>
    <row r="466" spans="1:6" x14ac:dyDescent="0.15">
      <c r="A466" s="72"/>
      <c r="B466" s="71"/>
      <c r="D466" s="70"/>
      <c r="E466" s="69"/>
      <c r="F466" s="69"/>
    </row>
    <row r="467" spans="1:6" x14ac:dyDescent="0.15">
      <c r="A467" s="72"/>
      <c r="B467" s="71"/>
      <c r="D467" s="70"/>
      <c r="E467" s="69"/>
      <c r="F467" s="69"/>
    </row>
    <row r="468" spans="1:6" x14ac:dyDescent="0.15">
      <c r="A468" s="72"/>
      <c r="B468" s="71"/>
      <c r="D468" s="70"/>
      <c r="E468" s="69"/>
      <c r="F468" s="69"/>
    </row>
    <row r="469" spans="1:6" x14ac:dyDescent="0.15">
      <c r="A469" s="72"/>
      <c r="B469" s="71"/>
      <c r="D469" s="70"/>
      <c r="E469" s="69"/>
      <c r="F469" s="69"/>
    </row>
    <row r="470" spans="1:6" x14ac:dyDescent="0.15">
      <c r="A470" s="72"/>
      <c r="B470" s="71"/>
      <c r="D470" s="70"/>
      <c r="E470" s="69"/>
      <c r="F470" s="69"/>
    </row>
    <row r="471" spans="1:6" x14ac:dyDescent="0.15">
      <c r="A471" s="72"/>
      <c r="B471" s="71"/>
      <c r="D471" s="70"/>
      <c r="E471" s="69"/>
      <c r="F471" s="69"/>
    </row>
    <row r="472" spans="1:6" x14ac:dyDescent="0.15">
      <c r="A472" s="72"/>
      <c r="B472" s="71"/>
      <c r="D472" s="70"/>
      <c r="E472" s="69"/>
      <c r="F472" s="69"/>
    </row>
    <row r="473" spans="1:6" x14ac:dyDescent="0.15">
      <c r="A473" s="72"/>
      <c r="B473" s="71"/>
      <c r="D473" s="70"/>
      <c r="E473" s="69"/>
      <c r="F473" s="69"/>
    </row>
    <row r="474" spans="1:6" x14ac:dyDescent="0.15">
      <c r="A474" s="72"/>
      <c r="B474" s="71"/>
      <c r="D474" s="70"/>
      <c r="E474" s="69"/>
      <c r="F474" s="69"/>
    </row>
    <row r="475" spans="1:6" x14ac:dyDescent="0.15">
      <c r="A475" s="72"/>
      <c r="B475" s="71"/>
      <c r="D475" s="70"/>
      <c r="E475" s="69"/>
      <c r="F475" s="69"/>
    </row>
    <row r="476" spans="1:6" x14ac:dyDescent="0.15">
      <c r="A476" s="72"/>
      <c r="B476" s="71"/>
      <c r="D476" s="70"/>
      <c r="E476" s="69"/>
      <c r="F476" s="69"/>
    </row>
    <row r="477" spans="1:6" x14ac:dyDescent="0.15">
      <c r="A477" s="72"/>
      <c r="B477" s="71"/>
      <c r="D477" s="70"/>
      <c r="E477" s="69"/>
      <c r="F477" s="69"/>
    </row>
    <row r="478" spans="1:6" x14ac:dyDescent="0.15">
      <c r="A478" s="72"/>
      <c r="B478" s="71"/>
      <c r="D478" s="70"/>
      <c r="E478" s="69"/>
      <c r="F478" s="69"/>
    </row>
    <row r="479" spans="1:6" x14ac:dyDescent="0.15">
      <c r="A479" s="72"/>
      <c r="B479" s="71"/>
      <c r="D479" s="70"/>
      <c r="E479" s="69"/>
      <c r="F479" s="69"/>
    </row>
    <row r="480" spans="1:6" x14ac:dyDescent="0.15">
      <c r="A480" s="72"/>
      <c r="B480" s="71"/>
      <c r="D480" s="70"/>
      <c r="E480" s="69"/>
      <c r="F480" s="69"/>
    </row>
    <row r="481" spans="1:6" x14ac:dyDescent="0.15">
      <c r="A481" s="72"/>
      <c r="B481" s="71"/>
      <c r="D481" s="70"/>
      <c r="E481" s="69"/>
      <c r="F481" s="69"/>
    </row>
    <row r="482" spans="1:6" x14ac:dyDescent="0.15">
      <c r="A482" s="72"/>
      <c r="B482" s="71"/>
      <c r="D482" s="70"/>
      <c r="E482" s="69"/>
      <c r="F482" s="69"/>
    </row>
    <row r="483" spans="1:6" x14ac:dyDescent="0.15">
      <c r="A483" s="72"/>
      <c r="B483" s="71"/>
      <c r="D483" s="70"/>
      <c r="E483" s="69"/>
      <c r="F483" s="69"/>
    </row>
    <row r="484" spans="1:6" x14ac:dyDescent="0.15">
      <c r="A484" s="72"/>
      <c r="B484" s="71"/>
      <c r="D484" s="70"/>
      <c r="E484" s="69"/>
      <c r="F484" s="69"/>
    </row>
    <row r="485" spans="1:6" x14ac:dyDescent="0.15">
      <c r="A485" s="72"/>
      <c r="B485" s="71"/>
      <c r="D485" s="70"/>
      <c r="E485" s="69"/>
      <c r="F485" s="69"/>
    </row>
    <row r="486" spans="1:6" x14ac:dyDescent="0.15">
      <c r="A486" s="72"/>
      <c r="B486" s="71"/>
      <c r="D486" s="70"/>
      <c r="E486" s="69"/>
      <c r="F486" s="69"/>
    </row>
    <row r="487" spans="1:6" x14ac:dyDescent="0.15">
      <c r="A487" s="72"/>
      <c r="B487" s="71"/>
      <c r="D487" s="70"/>
      <c r="E487" s="69"/>
      <c r="F487" s="69"/>
    </row>
    <row r="488" spans="1:6" x14ac:dyDescent="0.15">
      <c r="A488" s="72"/>
      <c r="B488" s="71"/>
      <c r="D488" s="70"/>
      <c r="E488" s="69"/>
      <c r="F488" s="69"/>
    </row>
    <row r="489" spans="1:6" x14ac:dyDescent="0.15">
      <c r="A489" s="72"/>
      <c r="B489" s="71"/>
      <c r="D489" s="70"/>
      <c r="E489" s="69"/>
      <c r="F489" s="69"/>
    </row>
    <row r="490" spans="1:6" x14ac:dyDescent="0.15">
      <c r="A490" s="72"/>
      <c r="B490" s="71"/>
      <c r="D490" s="70"/>
      <c r="E490" s="69"/>
      <c r="F490" s="69"/>
    </row>
    <row r="491" spans="1:6" x14ac:dyDescent="0.15">
      <c r="A491" s="72"/>
      <c r="B491" s="71"/>
      <c r="D491" s="70"/>
      <c r="E491" s="69"/>
      <c r="F491" s="69"/>
    </row>
    <row r="492" spans="1:6" x14ac:dyDescent="0.15">
      <c r="A492" s="72"/>
      <c r="B492" s="71"/>
      <c r="D492" s="70"/>
      <c r="E492" s="69"/>
      <c r="F492" s="69"/>
    </row>
    <row r="493" spans="1:6" x14ac:dyDescent="0.15">
      <c r="A493" s="72"/>
      <c r="B493" s="71"/>
      <c r="D493" s="70"/>
      <c r="E493" s="69"/>
      <c r="F493" s="69"/>
    </row>
    <row r="494" spans="1:6" x14ac:dyDescent="0.15">
      <c r="A494" s="72"/>
      <c r="B494" s="71"/>
      <c r="D494" s="70"/>
      <c r="E494" s="69"/>
      <c r="F494" s="69"/>
    </row>
    <row r="495" spans="1:6" x14ac:dyDescent="0.15">
      <c r="A495" s="72"/>
      <c r="B495" s="71"/>
      <c r="D495" s="70"/>
      <c r="E495" s="69"/>
      <c r="F495" s="69"/>
    </row>
    <row r="496" spans="1:6" x14ac:dyDescent="0.15">
      <c r="A496" s="72"/>
      <c r="B496" s="71"/>
      <c r="D496" s="70"/>
      <c r="E496" s="69"/>
      <c r="F496" s="69"/>
    </row>
    <row r="497" spans="1:6" x14ac:dyDescent="0.15">
      <c r="A497" s="72"/>
      <c r="B497" s="71"/>
      <c r="D497" s="70"/>
      <c r="E497" s="69"/>
      <c r="F497" s="69"/>
    </row>
    <row r="498" spans="1:6" x14ac:dyDescent="0.15">
      <c r="A498" s="72"/>
      <c r="B498" s="71"/>
      <c r="D498" s="70"/>
      <c r="E498" s="69"/>
      <c r="F498" s="69"/>
    </row>
    <row r="499" spans="1:6" x14ac:dyDescent="0.15">
      <c r="A499" s="72"/>
      <c r="B499" s="71"/>
      <c r="D499" s="70"/>
      <c r="E499" s="69"/>
      <c r="F499" s="69"/>
    </row>
    <row r="500" spans="1:6" x14ac:dyDescent="0.15">
      <c r="A500" s="72"/>
      <c r="B500" s="71"/>
      <c r="D500" s="70"/>
      <c r="E500" s="69"/>
      <c r="F500" s="69"/>
    </row>
    <row r="501" spans="1:6" x14ac:dyDescent="0.15">
      <c r="A501" s="72"/>
      <c r="B501" s="71"/>
      <c r="D501" s="70"/>
      <c r="E501" s="69"/>
      <c r="F501" s="69"/>
    </row>
    <row r="502" spans="1:6" x14ac:dyDescent="0.15">
      <c r="A502" s="72"/>
      <c r="B502" s="71"/>
      <c r="D502" s="70"/>
      <c r="E502" s="69"/>
      <c r="F502" s="69"/>
    </row>
    <row r="503" spans="1:6" x14ac:dyDescent="0.15">
      <c r="A503" s="72"/>
      <c r="B503" s="71"/>
      <c r="D503" s="70"/>
      <c r="E503" s="69"/>
      <c r="F503" s="69"/>
    </row>
    <row r="504" spans="1:6" x14ac:dyDescent="0.15">
      <c r="A504" s="72"/>
      <c r="B504" s="71"/>
      <c r="D504" s="70"/>
      <c r="E504" s="69"/>
      <c r="F504" s="69"/>
    </row>
    <row r="505" spans="1:6" x14ac:dyDescent="0.15">
      <c r="A505" s="72"/>
      <c r="B505" s="71"/>
      <c r="D505" s="70"/>
      <c r="E505" s="69"/>
      <c r="F505" s="69"/>
    </row>
    <row r="506" spans="1:6" x14ac:dyDescent="0.15">
      <c r="A506" s="72"/>
      <c r="B506" s="71"/>
      <c r="D506" s="70"/>
      <c r="E506" s="69"/>
      <c r="F506" s="69"/>
    </row>
    <row r="507" spans="1:6" x14ac:dyDescent="0.15">
      <c r="A507" s="72"/>
      <c r="B507" s="71"/>
      <c r="D507" s="70"/>
      <c r="E507" s="69"/>
      <c r="F507" s="69"/>
    </row>
    <row r="508" spans="1:6" x14ac:dyDescent="0.15">
      <c r="A508" s="72"/>
      <c r="B508" s="71"/>
      <c r="D508" s="70"/>
      <c r="E508" s="69"/>
      <c r="F508" s="69"/>
    </row>
    <row r="509" spans="1:6" x14ac:dyDescent="0.15">
      <c r="A509" s="72"/>
      <c r="B509" s="71"/>
      <c r="D509" s="70"/>
      <c r="E509" s="69"/>
      <c r="F509" s="69"/>
    </row>
    <row r="510" spans="1:6" x14ac:dyDescent="0.15">
      <c r="A510" s="72"/>
      <c r="B510" s="71"/>
      <c r="D510" s="70"/>
      <c r="E510" s="69"/>
      <c r="F510" s="69"/>
    </row>
    <row r="511" spans="1:6" x14ac:dyDescent="0.15">
      <c r="A511" s="72"/>
      <c r="B511" s="71"/>
      <c r="D511" s="70"/>
      <c r="E511" s="69"/>
      <c r="F511" s="69"/>
    </row>
    <row r="512" spans="1:6" x14ac:dyDescent="0.15">
      <c r="A512" s="72"/>
      <c r="B512" s="71"/>
      <c r="D512" s="70"/>
      <c r="E512" s="69"/>
      <c r="F512" s="69"/>
    </row>
    <row r="513" spans="1:6" x14ac:dyDescent="0.15">
      <c r="A513" s="72"/>
      <c r="B513" s="71"/>
      <c r="D513" s="70"/>
      <c r="E513" s="69"/>
      <c r="F513" s="69"/>
    </row>
    <row r="514" spans="1:6" x14ac:dyDescent="0.15">
      <c r="A514" s="72"/>
      <c r="B514" s="71"/>
      <c r="D514" s="70"/>
      <c r="E514" s="69"/>
      <c r="F514" s="69"/>
    </row>
    <row r="515" spans="1:6" x14ac:dyDescent="0.15">
      <c r="A515" s="72"/>
      <c r="B515" s="71"/>
      <c r="D515" s="70"/>
      <c r="E515" s="69"/>
      <c r="F515" s="69"/>
    </row>
    <row r="516" spans="1:6" x14ac:dyDescent="0.15">
      <c r="A516" s="72"/>
      <c r="B516" s="71"/>
      <c r="D516" s="70"/>
      <c r="E516" s="69"/>
      <c r="F516" s="69"/>
    </row>
    <row r="517" spans="1:6" x14ac:dyDescent="0.15">
      <c r="A517" s="72"/>
      <c r="B517" s="71"/>
      <c r="D517" s="70"/>
      <c r="E517" s="69"/>
      <c r="F517" s="69"/>
    </row>
    <row r="518" spans="1:6" x14ac:dyDescent="0.15">
      <c r="A518" s="72"/>
      <c r="B518" s="71"/>
      <c r="D518" s="70"/>
      <c r="E518" s="69"/>
      <c r="F518" s="69"/>
    </row>
    <row r="519" spans="1:6" x14ac:dyDescent="0.15">
      <c r="A519" s="72"/>
      <c r="B519" s="71"/>
      <c r="D519" s="70"/>
      <c r="E519" s="69"/>
      <c r="F519" s="69"/>
    </row>
    <row r="520" spans="1:6" x14ac:dyDescent="0.15">
      <c r="A520" s="72"/>
      <c r="B520" s="71"/>
      <c r="D520" s="70"/>
      <c r="E520" s="69"/>
      <c r="F520" s="69"/>
    </row>
    <row r="521" spans="1:6" x14ac:dyDescent="0.15">
      <c r="A521" s="72"/>
      <c r="B521" s="71"/>
      <c r="D521" s="70"/>
      <c r="E521" s="69"/>
      <c r="F521" s="69"/>
    </row>
    <row r="522" spans="1:6" x14ac:dyDescent="0.15">
      <c r="A522" s="72"/>
      <c r="B522" s="71"/>
      <c r="D522" s="70"/>
      <c r="E522" s="69"/>
      <c r="F522" s="69"/>
    </row>
    <row r="523" spans="1:6" x14ac:dyDescent="0.15">
      <c r="A523" s="72"/>
      <c r="B523" s="71"/>
      <c r="D523" s="70"/>
      <c r="E523" s="69"/>
      <c r="F523" s="69"/>
    </row>
    <row r="524" spans="1:6" x14ac:dyDescent="0.15">
      <c r="A524" s="72"/>
      <c r="B524" s="71"/>
      <c r="D524" s="70"/>
      <c r="E524" s="69"/>
      <c r="F524" s="69"/>
    </row>
    <row r="525" spans="1:6" x14ac:dyDescent="0.15">
      <c r="A525" s="72"/>
      <c r="B525" s="71"/>
      <c r="D525" s="70"/>
      <c r="E525" s="69"/>
      <c r="F525" s="69"/>
    </row>
    <row r="526" spans="1:6" x14ac:dyDescent="0.15">
      <c r="A526" s="72"/>
      <c r="B526" s="71"/>
      <c r="D526" s="70"/>
      <c r="E526" s="69"/>
      <c r="F526" s="69"/>
    </row>
    <row r="527" spans="1:6" x14ac:dyDescent="0.15">
      <c r="A527" s="72"/>
      <c r="B527" s="71"/>
      <c r="D527" s="70"/>
      <c r="E527" s="69"/>
      <c r="F527" s="69"/>
    </row>
    <row r="528" spans="1:6" x14ac:dyDescent="0.15">
      <c r="A528" s="72"/>
      <c r="B528" s="71"/>
      <c r="D528" s="70"/>
      <c r="E528" s="69"/>
      <c r="F528" s="69"/>
    </row>
    <row r="529" spans="1:6" x14ac:dyDescent="0.15">
      <c r="A529" s="72"/>
      <c r="B529" s="71"/>
      <c r="D529" s="70"/>
      <c r="E529" s="69"/>
      <c r="F529" s="69"/>
    </row>
    <row r="530" spans="1:6" x14ac:dyDescent="0.15">
      <c r="A530" s="72"/>
      <c r="B530" s="71"/>
      <c r="D530" s="70"/>
      <c r="E530" s="69"/>
      <c r="F530" s="69"/>
    </row>
    <row r="531" spans="1:6" x14ac:dyDescent="0.15">
      <c r="A531" s="72"/>
      <c r="B531" s="71"/>
      <c r="D531" s="70"/>
      <c r="E531" s="69"/>
      <c r="F531" s="69"/>
    </row>
    <row r="532" spans="1:6" x14ac:dyDescent="0.15">
      <c r="A532" s="72"/>
      <c r="B532" s="71"/>
      <c r="D532" s="70"/>
      <c r="E532" s="69"/>
      <c r="F532" s="69"/>
    </row>
    <row r="533" spans="1:6" x14ac:dyDescent="0.15">
      <c r="A533" s="72"/>
      <c r="B533" s="71"/>
      <c r="D533" s="70"/>
      <c r="E533" s="69"/>
      <c r="F533" s="69"/>
    </row>
    <row r="534" spans="1:6" x14ac:dyDescent="0.15">
      <c r="A534" s="72"/>
      <c r="B534" s="71"/>
      <c r="D534" s="70"/>
      <c r="E534" s="69"/>
      <c r="F534" s="69"/>
    </row>
    <row r="535" spans="1:6" x14ac:dyDescent="0.15">
      <c r="A535" s="72"/>
      <c r="B535" s="71"/>
      <c r="D535" s="70"/>
      <c r="E535" s="69"/>
      <c r="F535" s="69"/>
    </row>
    <row r="536" spans="1:6" x14ac:dyDescent="0.15">
      <c r="A536" s="72"/>
      <c r="B536" s="71"/>
      <c r="D536" s="70"/>
      <c r="E536" s="69"/>
      <c r="F536" s="69"/>
    </row>
    <row r="537" spans="1:6" x14ac:dyDescent="0.15">
      <c r="A537" s="72"/>
      <c r="B537" s="71"/>
      <c r="D537" s="70"/>
      <c r="E537" s="69"/>
      <c r="F537" s="69"/>
    </row>
    <row r="538" spans="1:6" x14ac:dyDescent="0.15">
      <c r="A538" s="72"/>
      <c r="B538" s="71"/>
      <c r="D538" s="70"/>
      <c r="E538" s="69"/>
      <c r="F538" s="69"/>
    </row>
    <row r="539" spans="1:6" x14ac:dyDescent="0.15">
      <c r="A539" s="72"/>
      <c r="B539" s="71"/>
      <c r="D539" s="70"/>
      <c r="E539" s="69"/>
      <c r="F539" s="69"/>
    </row>
    <row r="540" spans="1:6" x14ac:dyDescent="0.15">
      <c r="A540" s="72"/>
      <c r="B540" s="71"/>
      <c r="D540" s="70"/>
      <c r="E540" s="69"/>
      <c r="F540" s="69"/>
    </row>
    <row r="541" spans="1:6" x14ac:dyDescent="0.15">
      <c r="A541" s="72"/>
      <c r="B541" s="71"/>
      <c r="D541" s="70"/>
      <c r="E541" s="69"/>
      <c r="F541" s="69"/>
    </row>
    <row r="542" spans="1:6" x14ac:dyDescent="0.15">
      <c r="A542" s="72"/>
      <c r="B542" s="71"/>
      <c r="D542" s="70"/>
      <c r="E542" s="69"/>
      <c r="F542" s="69"/>
    </row>
    <row r="543" spans="1:6" x14ac:dyDescent="0.15">
      <c r="A543" s="72"/>
      <c r="B543" s="71"/>
      <c r="D543" s="70"/>
      <c r="E543" s="69"/>
      <c r="F543" s="69"/>
    </row>
    <row r="544" spans="1:6" x14ac:dyDescent="0.15">
      <c r="A544" s="72"/>
      <c r="B544" s="71"/>
      <c r="D544" s="70"/>
      <c r="E544" s="69"/>
      <c r="F544" s="69"/>
    </row>
    <row r="545" spans="1:6" x14ac:dyDescent="0.15">
      <c r="A545" s="72"/>
      <c r="B545" s="71"/>
      <c r="D545" s="70"/>
      <c r="E545" s="69"/>
      <c r="F545" s="69"/>
    </row>
    <row r="546" spans="1:6" x14ac:dyDescent="0.15">
      <c r="A546" s="72"/>
      <c r="B546" s="71"/>
      <c r="D546" s="70"/>
      <c r="E546" s="69"/>
      <c r="F546" s="69"/>
    </row>
    <row r="547" spans="1:6" x14ac:dyDescent="0.15">
      <c r="A547" s="72"/>
      <c r="B547" s="71"/>
      <c r="D547" s="70"/>
      <c r="E547" s="69"/>
      <c r="F547" s="69"/>
    </row>
    <row r="548" spans="1:6" x14ac:dyDescent="0.15">
      <c r="A548" s="72"/>
      <c r="B548" s="71"/>
      <c r="D548" s="70"/>
      <c r="E548" s="69"/>
      <c r="F548" s="69"/>
    </row>
    <row r="549" spans="1:6" x14ac:dyDescent="0.15">
      <c r="A549" s="72"/>
      <c r="B549" s="71"/>
      <c r="D549" s="70"/>
      <c r="E549" s="69"/>
      <c r="F549" s="69"/>
    </row>
    <row r="550" spans="1:6" x14ac:dyDescent="0.15">
      <c r="A550" s="72"/>
      <c r="B550" s="71"/>
      <c r="D550" s="70"/>
      <c r="E550" s="69"/>
      <c r="F550" s="69"/>
    </row>
    <row r="551" spans="1:6" x14ac:dyDescent="0.15">
      <c r="A551" s="72"/>
      <c r="B551" s="71"/>
      <c r="D551" s="70"/>
      <c r="E551" s="69"/>
      <c r="F551" s="69"/>
    </row>
    <row r="552" spans="1:6" x14ac:dyDescent="0.15">
      <c r="A552" s="72"/>
      <c r="B552" s="71"/>
      <c r="D552" s="70"/>
      <c r="E552" s="69"/>
      <c r="F552" s="69"/>
    </row>
    <row r="553" spans="1:6" x14ac:dyDescent="0.15">
      <c r="A553" s="72"/>
      <c r="B553" s="71"/>
      <c r="D553" s="70"/>
      <c r="E553" s="69"/>
      <c r="F553" s="69"/>
    </row>
    <row r="554" spans="1:6" x14ac:dyDescent="0.15">
      <c r="A554" s="72"/>
      <c r="B554" s="71"/>
      <c r="D554" s="70"/>
      <c r="E554" s="69"/>
      <c r="F554" s="69"/>
    </row>
    <row r="555" spans="1:6" x14ac:dyDescent="0.15">
      <c r="A555" s="72"/>
      <c r="B555" s="71"/>
      <c r="D555" s="70"/>
      <c r="E555" s="69"/>
      <c r="F555" s="69"/>
    </row>
    <row r="556" spans="1:6" x14ac:dyDescent="0.15">
      <c r="A556" s="72"/>
      <c r="B556" s="71"/>
      <c r="D556" s="70"/>
      <c r="E556" s="69"/>
      <c r="F556" s="69"/>
    </row>
    <row r="557" spans="1:6" x14ac:dyDescent="0.15">
      <c r="A557" s="72"/>
      <c r="B557" s="71"/>
      <c r="D557" s="70"/>
      <c r="E557" s="69"/>
      <c r="F557" s="69"/>
    </row>
    <row r="558" spans="1:6" x14ac:dyDescent="0.15">
      <c r="A558" s="72"/>
      <c r="B558" s="71"/>
      <c r="D558" s="70"/>
      <c r="E558" s="69"/>
      <c r="F558" s="69"/>
    </row>
    <row r="559" spans="1:6" x14ac:dyDescent="0.15">
      <c r="A559" s="72"/>
      <c r="B559" s="71"/>
      <c r="D559" s="70"/>
      <c r="E559" s="69"/>
      <c r="F559" s="69"/>
    </row>
    <row r="560" spans="1:6" x14ac:dyDescent="0.15">
      <c r="A560" s="72"/>
      <c r="B560" s="71"/>
      <c r="D560" s="70"/>
      <c r="E560" s="69"/>
      <c r="F560" s="69"/>
    </row>
    <row r="561" spans="1:6" x14ac:dyDescent="0.15">
      <c r="A561" s="72"/>
      <c r="B561" s="71"/>
      <c r="D561" s="70"/>
      <c r="E561" s="69"/>
      <c r="F561" s="69"/>
    </row>
    <row r="562" spans="1:6" x14ac:dyDescent="0.15">
      <c r="A562" s="72"/>
      <c r="B562" s="71"/>
      <c r="D562" s="70"/>
      <c r="E562" s="69"/>
      <c r="F562" s="69"/>
    </row>
    <row r="563" spans="1:6" x14ac:dyDescent="0.15">
      <c r="A563" s="72"/>
      <c r="B563" s="71"/>
      <c r="D563" s="70"/>
      <c r="E563" s="69"/>
      <c r="F563" s="69"/>
    </row>
    <row r="564" spans="1:6" x14ac:dyDescent="0.15">
      <c r="A564" s="72"/>
      <c r="B564" s="71"/>
      <c r="D564" s="70"/>
      <c r="E564" s="69"/>
      <c r="F564" s="69"/>
    </row>
    <row r="565" spans="1:6" x14ac:dyDescent="0.15">
      <c r="A565" s="72"/>
      <c r="B565" s="71"/>
      <c r="D565" s="70"/>
      <c r="E565" s="69"/>
      <c r="F565" s="69"/>
    </row>
    <row r="566" spans="1:6" x14ac:dyDescent="0.15">
      <c r="A566" s="72"/>
      <c r="B566" s="71"/>
      <c r="D566" s="70"/>
      <c r="E566" s="69"/>
      <c r="F566" s="69"/>
    </row>
    <row r="567" spans="1:6" x14ac:dyDescent="0.15">
      <c r="A567" s="72"/>
      <c r="B567" s="71"/>
      <c r="D567" s="70"/>
      <c r="E567" s="69"/>
      <c r="F567" s="69"/>
    </row>
    <row r="568" spans="1:6" x14ac:dyDescent="0.15">
      <c r="A568" s="72"/>
      <c r="B568" s="71"/>
      <c r="D568" s="70"/>
      <c r="E568" s="69"/>
      <c r="F568" s="69"/>
    </row>
    <row r="569" spans="1:6" x14ac:dyDescent="0.15">
      <c r="A569" s="72"/>
      <c r="B569" s="71"/>
      <c r="D569" s="70"/>
      <c r="E569" s="69"/>
      <c r="F569" s="69"/>
    </row>
    <row r="570" spans="1:6" x14ac:dyDescent="0.15">
      <c r="A570" s="72"/>
      <c r="B570" s="71"/>
      <c r="D570" s="70"/>
      <c r="E570" s="69"/>
      <c r="F570" s="69"/>
    </row>
    <row r="571" spans="1:6" x14ac:dyDescent="0.15">
      <c r="A571" s="72"/>
      <c r="B571" s="71"/>
      <c r="D571" s="70"/>
      <c r="E571" s="69"/>
      <c r="F571" s="69"/>
    </row>
    <row r="572" spans="1:6" x14ac:dyDescent="0.15">
      <c r="A572" s="72"/>
      <c r="B572" s="71"/>
      <c r="D572" s="70"/>
      <c r="E572" s="69"/>
      <c r="F572" s="69"/>
    </row>
    <row r="573" spans="1:6" x14ac:dyDescent="0.15">
      <c r="A573" s="72"/>
      <c r="B573" s="71"/>
      <c r="D573" s="70"/>
      <c r="E573" s="69"/>
      <c r="F573" s="69"/>
    </row>
    <row r="574" spans="1:6" x14ac:dyDescent="0.15">
      <c r="A574" s="72"/>
      <c r="B574" s="71"/>
      <c r="D574" s="70"/>
      <c r="E574" s="69"/>
      <c r="F574" s="69"/>
    </row>
    <row r="575" spans="1:6" x14ac:dyDescent="0.15">
      <c r="A575" s="72"/>
      <c r="B575" s="71"/>
      <c r="D575" s="70"/>
      <c r="E575" s="69"/>
      <c r="F575" s="69"/>
    </row>
    <row r="576" spans="1:6" x14ac:dyDescent="0.15">
      <c r="A576" s="72"/>
      <c r="B576" s="71"/>
      <c r="D576" s="70"/>
      <c r="E576" s="69"/>
      <c r="F576" s="69"/>
    </row>
    <row r="577" spans="1:6" x14ac:dyDescent="0.15">
      <c r="A577" s="72"/>
      <c r="B577" s="71"/>
      <c r="D577" s="70"/>
      <c r="E577" s="69"/>
      <c r="F577" s="69"/>
    </row>
    <row r="578" spans="1:6" x14ac:dyDescent="0.15">
      <c r="A578" s="72"/>
      <c r="B578" s="71"/>
      <c r="D578" s="70"/>
      <c r="E578" s="69"/>
      <c r="F578" s="69"/>
    </row>
    <row r="579" spans="1:6" x14ac:dyDescent="0.15">
      <c r="A579" s="72"/>
      <c r="B579" s="71"/>
      <c r="D579" s="70"/>
      <c r="E579" s="69"/>
      <c r="F579" s="69"/>
    </row>
    <row r="580" spans="1:6" x14ac:dyDescent="0.15">
      <c r="A580" s="72"/>
      <c r="B580" s="71"/>
      <c r="D580" s="70"/>
      <c r="E580" s="69"/>
      <c r="F580" s="69"/>
    </row>
    <row r="581" spans="1:6" x14ac:dyDescent="0.15">
      <c r="A581" s="72"/>
      <c r="B581" s="71"/>
      <c r="D581" s="70"/>
      <c r="E581" s="69"/>
      <c r="F581" s="69"/>
    </row>
    <row r="582" spans="1:6" x14ac:dyDescent="0.15">
      <c r="A582" s="72"/>
      <c r="B582" s="71"/>
      <c r="D582" s="70"/>
      <c r="E582" s="69"/>
      <c r="F582" s="69"/>
    </row>
    <row r="583" spans="1:6" x14ac:dyDescent="0.15">
      <c r="A583" s="72"/>
      <c r="B583" s="71"/>
      <c r="D583" s="70"/>
      <c r="E583" s="69"/>
      <c r="F583" s="69"/>
    </row>
    <row r="584" spans="1:6" x14ac:dyDescent="0.15">
      <c r="A584" s="72"/>
      <c r="B584" s="71"/>
      <c r="D584" s="70"/>
      <c r="E584" s="69"/>
      <c r="F584" s="69"/>
    </row>
    <row r="585" spans="1:6" x14ac:dyDescent="0.15">
      <c r="A585" s="72"/>
      <c r="B585" s="71"/>
      <c r="D585" s="70"/>
      <c r="E585" s="69"/>
      <c r="F585" s="69"/>
    </row>
    <row r="586" spans="1:6" x14ac:dyDescent="0.15">
      <c r="A586" s="72"/>
      <c r="B586" s="71"/>
      <c r="D586" s="70"/>
      <c r="E586" s="69"/>
      <c r="F586" s="69"/>
    </row>
    <row r="587" spans="1:6" x14ac:dyDescent="0.15">
      <c r="A587" s="72"/>
      <c r="B587" s="71"/>
      <c r="D587" s="70"/>
      <c r="E587" s="69"/>
      <c r="F587" s="69"/>
    </row>
    <row r="588" spans="1:6" x14ac:dyDescent="0.15">
      <c r="A588" s="72"/>
      <c r="B588" s="71"/>
      <c r="D588" s="70"/>
      <c r="E588" s="69"/>
      <c r="F588" s="69"/>
    </row>
    <row r="589" spans="1:6" x14ac:dyDescent="0.15">
      <c r="A589" s="72"/>
      <c r="B589" s="71"/>
      <c r="D589" s="70"/>
      <c r="E589" s="69"/>
      <c r="F589" s="69"/>
    </row>
    <row r="590" spans="1:6" x14ac:dyDescent="0.15">
      <c r="A590" s="72"/>
      <c r="B590" s="71"/>
      <c r="D590" s="70"/>
      <c r="E590" s="69"/>
      <c r="F590" s="69"/>
    </row>
    <row r="591" spans="1:6" x14ac:dyDescent="0.15">
      <c r="A591" s="72"/>
      <c r="B591" s="71"/>
      <c r="D591" s="70"/>
      <c r="E591" s="69"/>
      <c r="F591" s="69"/>
    </row>
    <row r="592" spans="1:6" x14ac:dyDescent="0.15">
      <c r="A592" s="72"/>
      <c r="B592" s="71"/>
      <c r="D592" s="70"/>
      <c r="E592" s="69"/>
      <c r="F592" s="69"/>
    </row>
    <row r="593" spans="1:6" x14ac:dyDescent="0.15">
      <c r="A593" s="72"/>
      <c r="B593" s="71"/>
      <c r="D593" s="70"/>
      <c r="E593" s="69"/>
      <c r="F593" s="69"/>
    </row>
    <row r="594" spans="1:6" x14ac:dyDescent="0.15">
      <c r="A594" s="72"/>
      <c r="B594" s="71"/>
      <c r="D594" s="70"/>
      <c r="E594" s="69"/>
      <c r="F594" s="69"/>
    </row>
    <row r="595" spans="1:6" x14ac:dyDescent="0.15">
      <c r="A595" s="72"/>
      <c r="B595" s="71"/>
      <c r="D595" s="70"/>
      <c r="E595" s="69"/>
      <c r="F595" s="69"/>
    </row>
    <row r="596" spans="1:6" x14ac:dyDescent="0.15">
      <c r="A596" s="72"/>
      <c r="B596" s="71"/>
      <c r="D596" s="70"/>
      <c r="E596" s="69"/>
      <c r="F596" s="69"/>
    </row>
    <row r="597" spans="1:6" x14ac:dyDescent="0.15">
      <c r="A597" s="72"/>
      <c r="B597" s="71"/>
      <c r="D597" s="70"/>
      <c r="E597" s="69"/>
      <c r="F597" s="69"/>
    </row>
    <row r="598" spans="1:6" x14ac:dyDescent="0.15">
      <c r="A598" s="72"/>
      <c r="B598" s="71"/>
      <c r="D598" s="70"/>
      <c r="E598" s="69"/>
      <c r="F598" s="69"/>
    </row>
    <row r="599" spans="1:6" x14ac:dyDescent="0.15">
      <c r="A599" s="72"/>
      <c r="B599" s="71"/>
      <c r="D599" s="70"/>
      <c r="E599" s="69"/>
      <c r="F599" s="69"/>
    </row>
    <row r="600" spans="1:6" x14ac:dyDescent="0.15">
      <c r="A600" s="72"/>
      <c r="B600" s="71"/>
      <c r="D600" s="70"/>
      <c r="E600" s="69"/>
      <c r="F600" s="69"/>
    </row>
    <row r="601" spans="1:6" x14ac:dyDescent="0.15">
      <c r="A601" s="72"/>
      <c r="B601" s="71"/>
      <c r="D601" s="70"/>
      <c r="E601" s="69"/>
      <c r="F601" s="69"/>
    </row>
    <row r="602" spans="1:6" x14ac:dyDescent="0.15">
      <c r="A602" s="72"/>
      <c r="B602" s="71"/>
      <c r="D602" s="70"/>
      <c r="E602" s="69"/>
      <c r="F602" s="69"/>
    </row>
    <row r="603" spans="1:6" x14ac:dyDescent="0.15">
      <c r="A603" s="72"/>
      <c r="B603" s="71"/>
      <c r="D603" s="70"/>
      <c r="E603" s="69"/>
      <c r="F603" s="69"/>
    </row>
    <row r="604" spans="1:6" x14ac:dyDescent="0.15">
      <c r="A604" s="72"/>
      <c r="B604" s="71"/>
      <c r="D604" s="70"/>
      <c r="E604" s="69"/>
      <c r="F604" s="69"/>
    </row>
    <row r="605" spans="1:6" x14ac:dyDescent="0.15">
      <c r="A605" s="72"/>
      <c r="B605" s="71"/>
      <c r="D605" s="70"/>
      <c r="E605" s="69"/>
      <c r="F605" s="69"/>
    </row>
    <row r="606" spans="1:6" x14ac:dyDescent="0.15">
      <c r="A606" s="72"/>
      <c r="B606" s="71"/>
      <c r="D606" s="70"/>
      <c r="E606" s="69"/>
      <c r="F606" s="69"/>
    </row>
    <row r="607" spans="1:6" x14ac:dyDescent="0.15">
      <c r="A607" s="72"/>
      <c r="B607" s="71"/>
      <c r="D607" s="70"/>
      <c r="E607" s="69"/>
      <c r="F607" s="69"/>
    </row>
    <row r="608" spans="1:6" x14ac:dyDescent="0.15">
      <c r="A608" s="72"/>
      <c r="B608" s="71"/>
      <c r="D608" s="70"/>
      <c r="E608" s="69"/>
      <c r="F608" s="69"/>
    </row>
    <row r="609" spans="1:6" x14ac:dyDescent="0.15">
      <c r="A609" s="72"/>
      <c r="B609" s="71"/>
      <c r="D609" s="70"/>
      <c r="E609" s="69"/>
      <c r="F609" s="69"/>
    </row>
    <row r="610" spans="1:6" x14ac:dyDescent="0.15">
      <c r="A610" s="72"/>
      <c r="B610" s="71"/>
      <c r="D610" s="70"/>
      <c r="E610" s="69"/>
      <c r="F610" s="69"/>
    </row>
    <row r="611" spans="1:6" x14ac:dyDescent="0.15">
      <c r="A611" s="72"/>
      <c r="B611" s="71"/>
      <c r="D611" s="70"/>
      <c r="E611" s="69"/>
      <c r="F611" s="69"/>
    </row>
    <row r="612" spans="1:6" x14ac:dyDescent="0.15">
      <c r="A612" s="72"/>
      <c r="B612" s="71"/>
      <c r="D612" s="70"/>
      <c r="E612" s="69"/>
      <c r="F612" s="69"/>
    </row>
    <row r="613" spans="1:6" x14ac:dyDescent="0.15">
      <c r="A613" s="72"/>
      <c r="B613" s="71"/>
      <c r="D613" s="70"/>
      <c r="E613" s="69"/>
      <c r="F613" s="69"/>
    </row>
    <row r="614" spans="1:6" x14ac:dyDescent="0.15">
      <c r="A614" s="72"/>
      <c r="B614" s="71"/>
      <c r="D614" s="70"/>
      <c r="E614" s="69"/>
      <c r="F614" s="69"/>
    </row>
    <row r="615" spans="1:6" x14ac:dyDescent="0.15">
      <c r="A615" s="72"/>
      <c r="B615" s="71"/>
      <c r="D615" s="70"/>
      <c r="E615" s="69"/>
      <c r="F615" s="69"/>
    </row>
    <row r="616" spans="1:6" x14ac:dyDescent="0.15">
      <c r="A616" s="72"/>
      <c r="B616" s="71"/>
      <c r="D616" s="70"/>
      <c r="E616" s="69"/>
      <c r="F616" s="69"/>
    </row>
    <row r="617" spans="1:6" x14ac:dyDescent="0.15">
      <c r="A617" s="72"/>
      <c r="B617" s="71"/>
      <c r="D617" s="70"/>
      <c r="E617" s="69"/>
      <c r="F617" s="69"/>
    </row>
    <row r="618" spans="1:6" x14ac:dyDescent="0.15">
      <c r="A618" s="72"/>
      <c r="B618" s="71"/>
      <c r="D618" s="70"/>
      <c r="E618" s="69"/>
      <c r="F618" s="69"/>
    </row>
    <row r="619" spans="1:6" x14ac:dyDescent="0.15">
      <c r="A619" s="72"/>
      <c r="B619" s="71"/>
      <c r="D619" s="70"/>
      <c r="E619" s="69"/>
      <c r="F619" s="69"/>
    </row>
    <row r="620" spans="1:6" x14ac:dyDescent="0.15">
      <c r="A620" s="72"/>
      <c r="B620" s="71"/>
      <c r="D620" s="70"/>
      <c r="E620" s="69"/>
      <c r="F620" s="69"/>
    </row>
    <row r="621" spans="1:6" x14ac:dyDescent="0.15">
      <c r="A621" s="72"/>
      <c r="B621" s="71"/>
      <c r="D621" s="70"/>
      <c r="E621" s="69"/>
      <c r="F621" s="69"/>
    </row>
    <row r="622" spans="1:6" x14ac:dyDescent="0.15">
      <c r="A622" s="72"/>
      <c r="B622" s="71"/>
      <c r="D622" s="70"/>
      <c r="E622" s="69"/>
      <c r="F622" s="69"/>
    </row>
    <row r="623" spans="1:6" x14ac:dyDescent="0.15">
      <c r="A623" s="72"/>
      <c r="B623" s="71"/>
      <c r="D623" s="70"/>
      <c r="E623" s="69"/>
      <c r="F623" s="69"/>
    </row>
    <row r="624" spans="1:6" x14ac:dyDescent="0.15">
      <c r="A624" s="72"/>
      <c r="B624" s="71"/>
      <c r="D624" s="70"/>
      <c r="E624" s="69"/>
      <c r="F624" s="69"/>
    </row>
    <row r="625" spans="1:6" x14ac:dyDescent="0.15">
      <c r="A625" s="72"/>
      <c r="B625" s="71"/>
      <c r="D625" s="70"/>
      <c r="E625" s="69"/>
      <c r="F625" s="69"/>
    </row>
    <row r="626" spans="1:6" x14ac:dyDescent="0.15">
      <c r="A626" s="72"/>
      <c r="B626" s="71"/>
      <c r="D626" s="70"/>
      <c r="E626" s="69"/>
      <c r="F626" s="69"/>
    </row>
    <row r="627" spans="1:6" x14ac:dyDescent="0.15">
      <c r="A627" s="72"/>
      <c r="B627" s="71"/>
      <c r="D627" s="70"/>
      <c r="E627" s="69"/>
      <c r="F627" s="69"/>
    </row>
    <row r="628" spans="1:6" x14ac:dyDescent="0.15">
      <c r="A628" s="72"/>
      <c r="B628" s="71"/>
      <c r="D628" s="70"/>
      <c r="E628" s="69"/>
      <c r="F628" s="69"/>
    </row>
    <row r="629" spans="1:6" x14ac:dyDescent="0.15">
      <c r="A629" s="72"/>
      <c r="B629" s="71"/>
      <c r="D629" s="70"/>
      <c r="E629" s="69"/>
      <c r="F629" s="69"/>
    </row>
    <row r="630" spans="1:6" x14ac:dyDescent="0.15">
      <c r="A630" s="72"/>
      <c r="B630" s="71"/>
      <c r="D630" s="70"/>
      <c r="E630" s="69"/>
      <c r="F630" s="69"/>
    </row>
    <row r="631" spans="1:6" x14ac:dyDescent="0.15">
      <c r="A631" s="72"/>
      <c r="B631" s="71"/>
      <c r="D631" s="70"/>
      <c r="E631" s="69"/>
      <c r="F631" s="69"/>
    </row>
    <row r="632" spans="1:6" x14ac:dyDescent="0.15">
      <c r="A632" s="72"/>
      <c r="B632" s="71"/>
      <c r="D632" s="70"/>
      <c r="E632" s="69"/>
      <c r="F632" s="69"/>
    </row>
    <row r="633" spans="1:6" x14ac:dyDescent="0.15">
      <c r="A633" s="72"/>
      <c r="B633" s="71"/>
      <c r="D633" s="70"/>
      <c r="E633" s="69"/>
      <c r="F633" s="69"/>
    </row>
    <row r="634" spans="1:6" x14ac:dyDescent="0.15">
      <c r="A634" s="72"/>
      <c r="B634" s="71"/>
      <c r="D634" s="70"/>
      <c r="E634" s="69"/>
      <c r="F634" s="69"/>
    </row>
    <row r="635" spans="1:6" x14ac:dyDescent="0.15">
      <c r="A635" s="72"/>
      <c r="B635" s="71"/>
      <c r="D635" s="70"/>
      <c r="E635" s="69"/>
      <c r="F635" s="69"/>
    </row>
    <row r="636" spans="1:6" x14ac:dyDescent="0.15">
      <c r="A636" s="72"/>
      <c r="B636" s="71"/>
      <c r="D636" s="70"/>
      <c r="E636" s="69"/>
      <c r="F636" s="69"/>
    </row>
    <row r="637" spans="1:6" x14ac:dyDescent="0.15">
      <c r="A637" s="72"/>
      <c r="B637" s="71"/>
      <c r="D637" s="70"/>
      <c r="E637" s="69"/>
      <c r="F637" s="69"/>
    </row>
    <row r="638" spans="1:6" x14ac:dyDescent="0.15">
      <c r="A638" s="72"/>
      <c r="B638" s="71"/>
      <c r="D638" s="70"/>
      <c r="E638" s="69"/>
      <c r="F638" s="69"/>
    </row>
    <row r="639" spans="1:6" x14ac:dyDescent="0.15">
      <c r="A639" s="72"/>
      <c r="B639" s="71"/>
      <c r="D639" s="70"/>
      <c r="E639" s="69"/>
      <c r="F639" s="69"/>
    </row>
    <row r="640" spans="1:6" x14ac:dyDescent="0.15">
      <c r="A640" s="72"/>
      <c r="B640" s="71"/>
      <c r="D640" s="70"/>
      <c r="E640" s="69"/>
      <c r="F640" s="69"/>
    </row>
    <row r="641" spans="1:6" x14ac:dyDescent="0.15">
      <c r="A641" s="72"/>
      <c r="B641" s="71"/>
      <c r="D641" s="70"/>
      <c r="E641" s="69"/>
      <c r="F641" s="69"/>
    </row>
    <row r="642" spans="1:6" x14ac:dyDescent="0.15">
      <c r="A642" s="72"/>
      <c r="B642" s="71"/>
      <c r="D642" s="70"/>
      <c r="E642" s="69"/>
      <c r="F642" s="69"/>
    </row>
    <row r="643" spans="1:6" x14ac:dyDescent="0.15">
      <c r="A643" s="72"/>
      <c r="B643" s="71"/>
      <c r="D643" s="70"/>
      <c r="E643" s="69"/>
      <c r="F643" s="69"/>
    </row>
    <row r="644" spans="1:6" x14ac:dyDescent="0.15">
      <c r="A644" s="72"/>
      <c r="B644" s="71"/>
      <c r="D644" s="70"/>
      <c r="E644" s="69"/>
      <c r="F644" s="69"/>
    </row>
    <row r="645" spans="1:6" x14ac:dyDescent="0.15">
      <c r="A645" s="72"/>
      <c r="B645" s="71"/>
      <c r="D645" s="70"/>
      <c r="E645" s="69"/>
      <c r="F645" s="69"/>
    </row>
    <row r="646" spans="1:6" x14ac:dyDescent="0.15">
      <c r="A646" s="72"/>
      <c r="B646" s="71"/>
      <c r="D646" s="70"/>
      <c r="E646" s="69"/>
      <c r="F646" s="69"/>
    </row>
    <row r="647" spans="1:6" x14ac:dyDescent="0.15">
      <c r="A647" s="72"/>
      <c r="B647" s="71"/>
      <c r="D647" s="70"/>
      <c r="E647" s="69"/>
      <c r="F647" s="69"/>
    </row>
    <row r="648" spans="1:6" x14ac:dyDescent="0.15">
      <c r="A648" s="72"/>
      <c r="B648" s="71"/>
      <c r="D648" s="70"/>
      <c r="E648" s="69"/>
      <c r="F648" s="69"/>
    </row>
    <row r="649" spans="1:6" x14ac:dyDescent="0.15">
      <c r="A649" s="72"/>
      <c r="B649" s="71"/>
      <c r="D649" s="70"/>
      <c r="E649" s="69"/>
      <c r="F649" s="69"/>
    </row>
    <row r="650" spans="1:6" x14ac:dyDescent="0.15">
      <c r="A650" s="72"/>
      <c r="B650" s="71"/>
      <c r="D650" s="70"/>
      <c r="E650" s="69"/>
      <c r="F650" s="69"/>
    </row>
    <row r="651" spans="1:6" x14ac:dyDescent="0.15">
      <c r="A651" s="72"/>
      <c r="B651" s="71"/>
      <c r="D651" s="70"/>
      <c r="E651" s="69"/>
      <c r="F651" s="69"/>
    </row>
    <row r="652" spans="1:6" x14ac:dyDescent="0.15">
      <c r="A652" s="72"/>
      <c r="B652" s="71"/>
      <c r="D652" s="70"/>
      <c r="E652" s="69"/>
      <c r="F652" s="69"/>
    </row>
    <row r="653" spans="1:6" x14ac:dyDescent="0.15">
      <c r="A653" s="72"/>
      <c r="B653" s="71"/>
      <c r="D653" s="70"/>
      <c r="E653" s="69"/>
      <c r="F653" s="69"/>
    </row>
    <row r="654" spans="1:6" x14ac:dyDescent="0.15">
      <c r="A654" s="72"/>
      <c r="B654" s="71"/>
      <c r="D654" s="70"/>
      <c r="E654" s="69"/>
      <c r="F654" s="69"/>
    </row>
    <row r="655" spans="1:6" x14ac:dyDescent="0.15">
      <c r="A655" s="72"/>
      <c r="B655" s="71"/>
      <c r="D655" s="70"/>
      <c r="E655" s="69"/>
      <c r="F655" s="69"/>
    </row>
    <row r="656" spans="1:6" x14ac:dyDescent="0.15">
      <c r="A656" s="72"/>
      <c r="B656" s="71"/>
      <c r="D656" s="70"/>
      <c r="E656" s="69"/>
      <c r="F656" s="69"/>
    </row>
    <row r="657" spans="1:6" x14ac:dyDescent="0.15">
      <c r="A657" s="72"/>
      <c r="B657" s="71"/>
      <c r="D657" s="70"/>
      <c r="E657" s="69"/>
      <c r="F657" s="69"/>
    </row>
    <row r="658" spans="1:6" x14ac:dyDescent="0.15">
      <c r="A658" s="72"/>
      <c r="B658" s="71"/>
      <c r="D658" s="70"/>
      <c r="E658" s="69"/>
      <c r="F658" s="69"/>
    </row>
    <row r="659" spans="1:6" x14ac:dyDescent="0.15">
      <c r="A659" s="72"/>
      <c r="B659" s="71"/>
      <c r="D659" s="70"/>
      <c r="E659" s="69"/>
      <c r="F659" s="69"/>
    </row>
    <row r="660" spans="1:6" x14ac:dyDescent="0.15">
      <c r="A660" s="72"/>
      <c r="B660" s="71"/>
      <c r="D660" s="70"/>
      <c r="E660" s="69"/>
      <c r="F660" s="69"/>
    </row>
    <row r="661" spans="1:6" x14ac:dyDescent="0.15">
      <c r="A661" s="72"/>
      <c r="B661" s="71"/>
      <c r="D661" s="70"/>
      <c r="E661" s="69"/>
      <c r="F661" s="69"/>
    </row>
    <row r="662" spans="1:6" x14ac:dyDescent="0.15">
      <c r="A662" s="72"/>
      <c r="B662" s="71"/>
      <c r="D662" s="70"/>
      <c r="E662" s="69"/>
      <c r="F662" s="69"/>
    </row>
    <row r="663" spans="1:6" x14ac:dyDescent="0.15">
      <c r="A663" s="72"/>
      <c r="B663" s="71"/>
      <c r="D663" s="70"/>
      <c r="E663" s="69"/>
      <c r="F663" s="69"/>
    </row>
    <row r="664" spans="1:6" x14ac:dyDescent="0.15">
      <c r="A664" s="72"/>
      <c r="B664" s="71"/>
      <c r="D664" s="70"/>
      <c r="E664" s="69"/>
      <c r="F664" s="69"/>
    </row>
    <row r="665" spans="1:6" x14ac:dyDescent="0.15">
      <c r="A665" s="72"/>
      <c r="B665" s="71"/>
      <c r="D665" s="70"/>
      <c r="E665" s="69"/>
      <c r="F665" s="69"/>
    </row>
    <row r="666" spans="1:6" x14ac:dyDescent="0.15">
      <c r="A666" s="72"/>
      <c r="B666" s="71"/>
      <c r="D666" s="70"/>
      <c r="E666" s="69"/>
      <c r="F666" s="69"/>
    </row>
    <row r="667" spans="1:6" x14ac:dyDescent="0.15">
      <c r="A667" s="72"/>
      <c r="B667" s="71"/>
      <c r="D667" s="70"/>
      <c r="E667" s="69"/>
      <c r="F667" s="69"/>
    </row>
    <row r="668" spans="1:6" x14ac:dyDescent="0.15">
      <c r="A668" s="72"/>
      <c r="B668" s="71"/>
      <c r="D668" s="70"/>
      <c r="E668" s="69"/>
      <c r="F668" s="69"/>
    </row>
    <row r="669" spans="1:6" x14ac:dyDescent="0.15">
      <c r="A669" s="72"/>
      <c r="B669" s="71"/>
      <c r="D669" s="70"/>
      <c r="E669" s="69"/>
      <c r="F669" s="69"/>
    </row>
    <row r="670" spans="1:6" x14ac:dyDescent="0.15">
      <c r="A670" s="72"/>
      <c r="B670" s="71"/>
      <c r="D670" s="70"/>
      <c r="E670" s="69"/>
      <c r="F670" s="69"/>
    </row>
    <row r="671" spans="1:6" x14ac:dyDescent="0.15">
      <c r="A671" s="72"/>
      <c r="B671" s="71"/>
      <c r="D671" s="70"/>
      <c r="E671" s="69"/>
      <c r="F671" s="69"/>
    </row>
    <row r="672" spans="1:6" x14ac:dyDescent="0.15">
      <c r="A672" s="72"/>
      <c r="B672" s="71"/>
      <c r="D672" s="70"/>
      <c r="E672" s="69"/>
      <c r="F672" s="69"/>
    </row>
    <row r="673" spans="1:6" x14ac:dyDescent="0.15">
      <c r="A673" s="72"/>
      <c r="B673" s="71"/>
      <c r="D673" s="70"/>
      <c r="E673" s="69"/>
      <c r="F673" s="69"/>
    </row>
    <row r="674" spans="1:6" x14ac:dyDescent="0.15">
      <c r="A674" s="72"/>
      <c r="B674" s="71"/>
      <c r="D674" s="70"/>
      <c r="E674" s="69"/>
      <c r="F674" s="69"/>
    </row>
    <row r="675" spans="1:6" x14ac:dyDescent="0.15">
      <c r="A675" s="72"/>
      <c r="B675" s="71"/>
      <c r="D675" s="70"/>
      <c r="E675" s="69"/>
      <c r="F675" s="69"/>
    </row>
    <row r="676" spans="1:6" x14ac:dyDescent="0.15">
      <c r="A676" s="72"/>
      <c r="B676" s="71"/>
      <c r="D676" s="70"/>
      <c r="E676" s="69"/>
      <c r="F676" s="69"/>
    </row>
    <row r="677" spans="1:6" x14ac:dyDescent="0.15">
      <c r="A677" s="72"/>
      <c r="B677" s="71"/>
      <c r="D677" s="70"/>
      <c r="E677" s="69"/>
      <c r="F677" s="69"/>
    </row>
    <row r="678" spans="1:6" x14ac:dyDescent="0.15">
      <c r="A678" s="72"/>
      <c r="B678" s="71"/>
      <c r="D678" s="70"/>
      <c r="E678" s="69"/>
      <c r="F678" s="69"/>
    </row>
    <row r="679" spans="1:6" x14ac:dyDescent="0.15">
      <c r="A679" s="72"/>
      <c r="B679" s="71"/>
      <c r="D679" s="70"/>
      <c r="E679" s="69"/>
      <c r="F679" s="69"/>
    </row>
    <row r="680" spans="1:6" x14ac:dyDescent="0.15">
      <c r="A680" s="72"/>
      <c r="B680" s="71"/>
      <c r="D680" s="70"/>
      <c r="E680" s="69"/>
      <c r="F680" s="69"/>
    </row>
    <row r="681" spans="1:6" x14ac:dyDescent="0.15">
      <c r="A681" s="72"/>
      <c r="B681" s="71"/>
      <c r="D681" s="70"/>
      <c r="E681" s="69"/>
      <c r="F681" s="69"/>
    </row>
    <row r="682" spans="1:6" x14ac:dyDescent="0.15">
      <c r="A682" s="72"/>
      <c r="B682" s="71"/>
      <c r="D682" s="70"/>
      <c r="E682" s="69"/>
      <c r="F682" s="69"/>
    </row>
    <row r="683" spans="1:6" x14ac:dyDescent="0.15">
      <c r="A683" s="72"/>
      <c r="B683" s="71"/>
      <c r="D683" s="70"/>
      <c r="E683" s="69"/>
      <c r="F683" s="69"/>
    </row>
    <row r="684" spans="1:6" x14ac:dyDescent="0.15">
      <c r="A684" s="72"/>
      <c r="B684" s="71"/>
      <c r="D684" s="70"/>
      <c r="E684" s="69"/>
      <c r="F684" s="69"/>
    </row>
    <row r="685" spans="1:6" x14ac:dyDescent="0.15">
      <c r="A685" s="72"/>
      <c r="B685" s="71"/>
      <c r="D685" s="70"/>
      <c r="E685" s="69"/>
      <c r="F685" s="69"/>
    </row>
    <row r="686" spans="1:6" x14ac:dyDescent="0.15">
      <c r="A686" s="72"/>
      <c r="B686" s="71"/>
      <c r="D686" s="70"/>
      <c r="E686" s="69"/>
      <c r="F686" s="69"/>
    </row>
    <row r="687" spans="1:6" x14ac:dyDescent="0.15">
      <c r="A687" s="72"/>
      <c r="B687" s="71"/>
      <c r="D687" s="70"/>
      <c r="E687" s="69"/>
      <c r="F687" s="69"/>
    </row>
    <row r="688" spans="1:6" x14ac:dyDescent="0.15">
      <c r="A688" s="72"/>
      <c r="B688" s="71"/>
      <c r="D688" s="70"/>
      <c r="E688" s="69"/>
      <c r="F688" s="69"/>
    </row>
    <row r="689" spans="1:6" x14ac:dyDescent="0.15">
      <c r="A689" s="72"/>
      <c r="B689" s="71"/>
      <c r="D689" s="70"/>
      <c r="E689" s="69"/>
      <c r="F689" s="69"/>
    </row>
    <row r="690" spans="1:6" x14ac:dyDescent="0.15">
      <c r="A690" s="72"/>
      <c r="B690" s="71"/>
      <c r="D690" s="70"/>
      <c r="E690" s="69"/>
      <c r="F690" s="69"/>
    </row>
    <row r="691" spans="1:6" x14ac:dyDescent="0.15">
      <c r="A691" s="72"/>
      <c r="B691" s="71"/>
      <c r="D691" s="70"/>
      <c r="E691" s="69"/>
      <c r="F691" s="69"/>
    </row>
    <row r="692" spans="1:6" x14ac:dyDescent="0.15">
      <c r="A692" s="72"/>
      <c r="B692" s="71"/>
      <c r="D692" s="70"/>
      <c r="E692" s="69"/>
      <c r="F692" s="69"/>
    </row>
    <row r="693" spans="1:6" x14ac:dyDescent="0.15">
      <c r="A693" s="72"/>
      <c r="B693" s="71"/>
      <c r="D693" s="70"/>
      <c r="E693" s="69"/>
      <c r="F693" s="69"/>
    </row>
    <row r="694" spans="1:6" x14ac:dyDescent="0.15">
      <c r="A694" s="72"/>
      <c r="B694" s="71"/>
      <c r="D694" s="70"/>
      <c r="E694" s="69"/>
      <c r="F694" s="69"/>
    </row>
    <row r="695" spans="1:6" x14ac:dyDescent="0.15">
      <c r="A695" s="72"/>
      <c r="B695" s="71"/>
      <c r="D695" s="70"/>
      <c r="E695" s="69"/>
      <c r="F695" s="69"/>
    </row>
    <row r="696" spans="1:6" x14ac:dyDescent="0.15">
      <c r="A696" s="72"/>
      <c r="B696" s="71"/>
      <c r="D696" s="70"/>
      <c r="E696" s="69"/>
      <c r="F696" s="69"/>
    </row>
    <row r="697" spans="1:6" x14ac:dyDescent="0.15">
      <c r="A697" s="72"/>
      <c r="B697" s="71"/>
      <c r="D697" s="70"/>
      <c r="E697" s="69"/>
      <c r="F697" s="69"/>
    </row>
    <row r="698" spans="1:6" x14ac:dyDescent="0.15">
      <c r="A698" s="72"/>
      <c r="B698" s="71"/>
      <c r="D698" s="70"/>
      <c r="E698" s="69"/>
      <c r="F698" s="69"/>
    </row>
    <row r="699" spans="1:6" x14ac:dyDescent="0.15">
      <c r="A699" s="72"/>
      <c r="B699" s="71"/>
      <c r="D699" s="70"/>
      <c r="E699" s="69"/>
      <c r="F699" s="69"/>
    </row>
    <row r="700" spans="1:6" x14ac:dyDescent="0.15">
      <c r="A700" s="72"/>
      <c r="B700" s="71"/>
      <c r="D700" s="70"/>
      <c r="E700" s="69"/>
      <c r="F700" s="69"/>
    </row>
    <row r="701" spans="1:6" x14ac:dyDescent="0.15">
      <c r="A701" s="72"/>
      <c r="B701" s="71"/>
      <c r="D701" s="70"/>
      <c r="E701" s="69"/>
      <c r="F701" s="69"/>
    </row>
    <row r="702" spans="1:6" x14ac:dyDescent="0.15">
      <c r="A702" s="72"/>
      <c r="B702" s="71"/>
      <c r="D702" s="70"/>
      <c r="E702" s="69"/>
      <c r="F702" s="69"/>
    </row>
    <row r="703" spans="1:6" x14ac:dyDescent="0.15">
      <c r="A703" s="72"/>
      <c r="B703" s="71"/>
      <c r="D703" s="70"/>
      <c r="E703" s="69"/>
      <c r="F703" s="69"/>
    </row>
    <row r="704" spans="1:6" x14ac:dyDescent="0.15">
      <c r="A704" s="72"/>
      <c r="B704" s="71"/>
      <c r="D704" s="70"/>
      <c r="E704" s="69"/>
      <c r="F704" s="69"/>
    </row>
    <row r="705" spans="1:6" x14ac:dyDescent="0.15">
      <c r="A705" s="72"/>
      <c r="B705" s="71"/>
      <c r="D705" s="70"/>
      <c r="E705" s="69"/>
      <c r="F705" s="69"/>
    </row>
    <row r="706" spans="1:6" x14ac:dyDescent="0.15">
      <c r="A706" s="72"/>
      <c r="B706" s="71"/>
      <c r="D706" s="70"/>
      <c r="E706" s="69"/>
      <c r="F706" s="69"/>
    </row>
    <row r="707" spans="1:6" x14ac:dyDescent="0.15">
      <c r="A707" s="72"/>
      <c r="B707" s="71"/>
      <c r="D707" s="70"/>
      <c r="E707" s="69"/>
      <c r="F707" s="69"/>
    </row>
    <row r="708" spans="1:6" x14ac:dyDescent="0.15">
      <c r="A708" s="72"/>
      <c r="B708" s="71"/>
      <c r="D708" s="70"/>
      <c r="E708" s="69"/>
      <c r="F708" s="69"/>
    </row>
    <row r="709" spans="1:6" x14ac:dyDescent="0.15">
      <c r="A709" s="72"/>
      <c r="B709" s="71"/>
      <c r="D709" s="70"/>
      <c r="E709" s="69"/>
      <c r="F709" s="69"/>
    </row>
    <row r="710" spans="1:6" x14ac:dyDescent="0.15">
      <c r="A710" s="72"/>
      <c r="B710" s="71"/>
      <c r="D710" s="70"/>
      <c r="E710" s="69"/>
      <c r="F710" s="69"/>
    </row>
    <row r="711" spans="1:6" x14ac:dyDescent="0.15">
      <c r="A711" s="72"/>
      <c r="B711" s="71"/>
      <c r="D711" s="70"/>
      <c r="E711" s="69"/>
      <c r="F711" s="69"/>
    </row>
    <row r="712" spans="1:6" x14ac:dyDescent="0.15">
      <c r="A712" s="72"/>
      <c r="B712" s="71"/>
      <c r="D712" s="70"/>
      <c r="E712" s="69"/>
      <c r="F712" s="69"/>
    </row>
    <row r="713" spans="1:6" x14ac:dyDescent="0.15">
      <c r="A713" s="72"/>
      <c r="B713" s="71"/>
      <c r="D713" s="70"/>
      <c r="E713" s="69"/>
      <c r="F713" s="69"/>
    </row>
    <row r="714" spans="1:6" x14ac:dyDescent="0.15">
      <c r="A714" s="72"/>
      <c r="B714" s="71"/>
      <c r="D714" s="70"/>
      <c r="E714" s="69"/>
      <c r="F714" s="69"/>
    </row>
    <row r="715" spans="1:6" x14ac:dyDescent="0.15">
      <c r="A715" s="72"/>
      <c r="B715" s="71"/>
      <c r="D715" s="70"/>
      <c r="E715" s="69"/>
      <c r="F715" s="69"/>
    </row>
    <row r="716" spans="1:6" x14ac:dyDescent="0.15">
      <c r="A716" s="72"/>
      <c r="B716" s="71"/>
      <c r="D716" s="70"/>
      <c r="E716" s="69"/>
      <c r="F716" s="69"/>
    </row>
    <row r="717" spans="1:6" x14ac:dyDescent="0.15">
      <c r="A717" s="72"/>
      <c r="B717" s="71"/>
      <c r="D717" s="70"/>
      <c r="E717" s="69"/>
      <c r="F717" s="69"/>
    </row>
    <row r="718" spans="1:6" x14ac:dyDescent="0.15">
      <c r="A718" s="72"/>
      <c r="B718" s="71"/>
      <c r="D718" s="70"/>
      <c r="E718" s="69"/>
      <c r="F718" s="69"/>
    </row>
    <row r="719" spans="1:6" x14ac:dyDescent="0.15">
      <c r="A719" s="72"/>
      <c r="B719" s="71"/>
      <c r="D719" s="70"/>
      <c r="E719" s="69"/>
      <c r="F719" s="69"/>
    </row>
    <row r="720" spans="1:6" x14ac:dyDescent="0.15">
      <c r="A720" s="72"/>
      <c r="B720" s="71"/>
      <c r="D720" s="70"/>
      <c r="E720" s="69"/>
      <c r="F720" s="69"/>
    </row>
    <row r="721" spans="1:6" x14ac:dyDescent="0.15">
      <c r="A721" s="72"/>
      <c r="B721" s="71"/>
      <c r="D721" s="70"/>
      <c r="E721" s="69"/>
      <c r="F721" s="69"/>
    </row>
    <row r="722" spans="1:6" x14ac:dyDescent="0.15">
      <c r="A722" s="72"/>
      <c r="B722" s="71"/>
      <c r="D722" s="70"/>
      <c r="E722" s="69"/>
      <c r="F722" s="69"/>
    </row>
    <row r="723" spans="1:6" x14ac:dyDescent="0.15">
      <c r="A723" s="72"/>
      <c r="B723" s="71"/>
      <c r="D723" s="70"/>
      <c r="E723" s="69"/>
      <c r="F723" s="69"/>
    </row>
    <row r="724" spans="1:6" x14ac:dyDescent="0.15">
      <c r="A724" s="72"/>
      <c r="B724" s="71"/>
      <c r="D724" s="70"/>
      <c r="E724" s="69"/>
      <c r="F724" s="69"/>
    </row>
    <row r="725" spans="1:6" x14ac:dyDescent="0.15">
      <c r="A725" s="72"/>
      <c r="B725" s="71"/>
      <c r="D725" s="70"/>
      <c r="E725" s="69"/>
      <c r="F725" s="69"/>
    </row>
    <row r="726" spans="1:6" x14ac:dyDescent="0.15">
      <c r="A726" s="72"/>
      <c r="B726" s="71"/>
      <c r="D726" s="70"/>
      <c r="E726" s="69"/>
      <c r="F726" s="69"/>
    </row>
    <row r="727" spans="1:6" x14ac:dyDescent="0.15">
      <c r="A727" s="72"/>
      <c r="B727" s="71"/>
      <c r="D727" s="70"/>
      <c r="E727" s="69"/>
      <c r="F727" s="69"/>
    </row>
    <row r="728" spans="1:6" x14ac:dyDescent="0.15">
      <c r="A728" s="72"/>
      <c r="B728" s="71"/>
      <c r="D728" s="70"/>
      <c r="E728" s="69"/>
      <c r="F728" s="69"/>
    </row>
    <row r="729" spans="1:6" x14ac:dyDescent="0.15">
      <c r="A729" s="72"/>
      <c r="B729" s="71"/>
      <c r="D729" s="70"/>
      <c r="E729" s="69"/>
      <c r="F729" s="69"/>
    </row>
    <row r="730" spans="1:6" x14ac:dyDescent="0.15">
      <c r="A730" s="72"/>
      <c r="B730" s="71"/>
      <c r="D730" s="70"/>
      <c r="E730" s="69"/>
      <c r="F730" s="69"/>
    </row>
    <row r="731" spans="1:6" x14ac:dyDescent="0.15">
      <c r="A731" s="72"/>
      <c r="B731" s="71"/>
      <c r="D731" s="70"/>
      <c r="E731" s="69"/>
      <c r="F731" s="69"/>
    </row>
    <row r="732" spans="1:6" x14ac:dyDescent="0.15">
      <c r="A732" s="72"/>
      <c r="B732" s="71"/>
      <c r="D732" s="70"/>
      <c r="E732" s="69"/>
      <c r="F732" s="69"/>
    </row>
    <row r="733" spans="1:6" x14ac:dyDescent="0.15">
      <c r="A733" s="72"/>
      <c r="B733" s="71"/>
      <c r="D733" s="70"/>
      <c r="E733" s="69"/>
      <c r="F733" s="69"/>
    </row>
    <row r="734" spans="1:6" x14ac:dyDescent="0.15">
      <c r="A734" s="72"/>
      <c r="B734" s="71"/>
      <c r="D734" s="70"/>
      <c r="E734" s="69"/>
      <c r="F734" s="69"/>
    </row>
    <row r="735" spans="1:6" x14ac:dyDescent="0.15">
      <c r="A735" s="72"/>
      <c r="B735" s="71"/>
      <c r="D735" s="70"/>
      <c r="E735" s="69"/>
      <c r="F735" s="69"/>
    </row>
    <row r="736" spans="1:6" x14ac:dyDescent="0.15">
      <c r="A736" s="72"/>
      <c r="B736" s="71"/>
      <c r="D736" s="70"/>
      <c r="E736" s="69"/>
      <c r="F736" s="69"/>
    </row>
    <row r="737" spans="1:6" x14ac:dyDescent="0.15">
      <c r="A737" s="72"/>
      <c r="B737" s="71"/>
      <c r="D737" s="70"/>
      <c r="E737" s="69"/>
      <c r="F737" s="69"/>
    </row>
    <row r="738" spans="1:6" x14ac:dyDescent="0.15">
      <c r="A738" s="72"/>
      <c r="B738" s="71"/>
      <c r="D738" s="70"/>
      <c r="E738" s="69"/>
      <c r="F738" s="69"/>
    </row>
    <row r="739" spans="1:6" x14ac:dyDescent="0.15">
      <c r="A739" s="72"/>
      <c r="B739" s="71"/>
      <c r="D739" s="70"/>
      <c r="E739" s="69"/>
      <c r="F739" s="69"/>
    </row>
    <row r="740" spans="1:6" x14ac:dyDescent="0.15">
      <c r="A740" s="72"/>
      <c r="B740" s="71"/>
      <c r="D740" s="70"/>
      <c r="E740" s="69"/>
      <c r="F740" s="69"/>
    </row>
    <row r="741" spans="1:6" x14ac:dyDescent="0.15">
      <c r="A741" s="72"/>
      <c r="B741" s="71"/>
      <c r="D741" s="70"/>
      <c r="E741" s="69"/>
      <c r="F741" s="69"/>
    </row>
    <row r="742" spans="1:6" x14ac:dyDescent="0.15">
      <c r="A742" s="72"/>
      <c r="B742" s="71"/>
      <c r="D742" s="70"/>
      <c r="E742" s="69"/>
      <c r="F742" s="69"/>
    </row>
    <row r="743" spans="1:6" x14ac:dyDescent="0.15">
      <c r="A743" s="72"/>
      <c r="B743" s="71"/>
      <c r="D743" s="70"/>
      <c r="E743" s="69"/>
      <c r="F743" s="69"/>
    </row>
    <row r="744" spans="1:6" x14ac:dyDescent="0.15">
      <c r="A744" s="72"/>
      <c r="B744" s="71"/>
      <c r="D744" s="70"/>
      <c r="E744" s="69"/>
      <c r="F744" s="69"/>
    </row>
    <row r="745" spans="1:6" x14ac:dyDescent="0.15">
      <c r="A745" s="72"/>
      <c r="B745" s="71"/>
      <c r="D745" s="70"/>
      <c r="E745" s="69"/>
      <c r="F745" s="69"/>
    </row>
    <row r="746" spans="1:6" x14ac:dyDescent="0.15">
      <c r="A746" s="72"/>
      <c r="B746" s="71"/>
      <c r="D746" s="70"/>
      <c r="E746" s="69"/>
      <c r="F746" s="69"/>
    </row>
    <row r="747" spans="1:6" x14ac:dyDescent="0.15">
      <c r="A747" s="72"/>
      <c r="B747" s="71"/>
      <c r="D747" s="70"/>
      <c r="E747" s="69"/>
      <c r="F747" s="69"/>
    </row>
    <row r="748" spans="1:6" x14ac:dyDescent="0.15">
      <c r="A748" s="72"/>
      <c r="B748" s="71"/>
      <c r="D748" s="70"/>
      <c r="E748" s="69"/>
      <c r="F748" s="69"/>
    </row>
    <row r="749" spans="1:6" x14ac:dyDescent="0.15">
      <c r="A749" s="72"/>
      <c r="B749" s="71"/>
      <c r="D749" s="70"/>
      <c r="E749" s="69"/>
      <c r="F749" s="69"/>
    </row>
    <row r="750" spans="1:6" x14ac:dyDescent="0.15">
      <c r="A750" s="72"/>
      <c r="B750" s="71"/>
      <c r="D750" s="70"/>
      <c r="E750" s="69"/>
      <c r="F750" s="69"/>
    </row>
    <row r="751" spans="1:6" x14ac:dyDescent="0.15">
      <c r="A751" s="72"/>
      <c r="B751" s="71"/>
      <c r="D751" s="70"/>
      <c r="E751" s="69"/>
      <c r="F751" s="69"/>
    </row>
    <row r="752" spans="1:6" x14ac:dyDescent="0.15">
      <c r="A752" s="72"/>
      <c r="B752" s="71"/>
      <c r="D752" s="70"/>
      <c r="E752" s="69"/>
      <c r="F752" s="69"/>
    </row>
    <row r="753" spans="1:6" x14ac:dyDescent="0.15">
      <c r="A753" s="72"/>
      <c r="B753" s="71"/>
      <c r="D753" s="70"/>
      <c r="E753" s="69"/>
      <c r="F753" s="69"/>
    </row>
    <row r="754" spans="1:6" x14ac:dyDescent="0.15">
      <c r="A754" s="72"/>
      <c r="B754" s="71"/>
      <c r="D754" s="70"/>
      <c r="E754" s="69"/>
      <c r="F754" s="69"/>
    </row>
    <row r="755" spans="1:6" x14ac:dyDescent="0.15">
      <c r="A755" s="72"/>
      <c r="B755" s="71"/>
      <c r="D755" s="70"/>
      <c r="E755" s="69"/>
      <c r="F755" s="69"/>
    </row>
    <row r="756" spans="1:6" x14ac:dyDescent="0.15">
      <c r="A756" s="72"/>
      <c r="B756" s="71"/>
      <c r="D756" s="70"/>
      <c r="E756" s="69"/>
      <c r="F756" s="69"/>
    </row>
    <row r="757" spans="1:6" x14ac:dyDescent="0.15">
      <c r="A757" s="72"/>
      <c r="B757" s="71"/>
      <c r="D757" s="70"/>
      <c r="E757" s="69"/>
      <c r="F757" s="69"/>
    </row>
    <row r="758" spans="1:6" x14ac:dyDescent="0.15">
      <c r="A758" s="72"/>
      <c r="B758" s="71"/>
      <c r="D758" s="70"/>
      <c r="E758" s="69"/>
      <c r="F758" s="69"/>
    </row>
    <row r="759" spans="1:6" x14ac:dyDescent="0.15">
      <c r="A759" s="72"/>
      <c r="B759" s="71"/>
      <c r="D759" s="70"/>
      <c r="E759" s="69"/>
      <c r="F759" s="69"/>
    </row>
    <row r="760" spans="1:6" x14ac:dyDescent="0.15">
      <c r="A760" s="72"/>
      <c r="B760" s="71"/>
      <c r="D760" s="70"/>
      <c r="E760" s="69"/>
      <c r="F760" s="69"/>
    </row>
    <row r="761" spans="1:6" x14ac:dyDescent="0.15">
      <c r="A761" s="72"/>
      <c r="B761" s="71"/>
      <c r="D761" s="70"/>
      <c r="E761" s="69"/>
      <c r="F761" s="69"/>
    </row>
    <row r="762" spans="1:6" x14ac:dyDescent="0.15">
      <c r="A762" s="72"/>
      <c r="B762" s="71"/>
      <c r="D762" s="70"/>
      <c r="E762" s="69"/>
      <c r="F762" s="69"/>
    </row>
    <row r="763" spans="1:6" x14ac:dyDescent="0.15">
      <c r="A763" s="72"/>
      <c r="B763" s="71"/>
      <c r="D763" s="70"/>
      <c r="E763" s="69"/>
      <c r="F763" s="69"/>
    </row>
    <row r="764" spans="1:6" x14ac:dyDescent="0.15">
      <c r="A764" s="72"/>
      <c r="B764" s="71"/>
      <c r="D764" s="70"/>
      <c r="E764" s="69"/>
      <c r="F764" s="69"/>
    </row>
    <row r="765" spans="1:6" x14ac:dyDescent="0.15">
      <c r="A765" s="72"/>
      <c r="B765" s="71"/>
      <c r="D765" s="70"/>
      <c r="E765" s="69"/>
      <c r="F765" s="69"/>
    </row>
    <row r="766" spans="1:6" x14ac:dyDescent="0.15">
      <c r="A766" s="72"/>
      <c r="B766" s="71"/>
      <c r="D766" s="70"/>
      <c r="E766" s="69"/>
      <c r="F766" s="69"/>
    </row>
    <row r="767" spans="1:6" x14ac:dyDescent="0.15">
      <c r="A767" s="72"/>
      <c r="B767" s="71"/>
      <c r="D767" s="70"/>
      <c r="E767" s="69"/>
      <c r="F767" s="69"/>
    </row>
    <row r="768" spans="1:6" x14ac:dyDescent="0.15">
      <c r="A768" s="72"/>
      <c r="B768" s="71"/>
      <c r="D768" s="70"/>
      <c r="E768" s="69"/>
      <c r="F768" s="69"/>
    </row>
    <row r="769" spans="1:6" x14ac:dyDescent="0.15">
      <c r="A769" s="72"/>
      <c r="B769" s="71"/>
      <c r="D769" s="70"/>
      <c r="E769" s="69"/>
      <c r="F769" s="69"/>
    </row>
    <row r="770" spans="1:6" x14ac:dyDescent="0.15">
      <c r="A770" s="72"/>
      <c r="B770" s="71"/>
      <c r="D770" s="70"/>
      <c r="E770" s="69"/>
      <c r="F770" s="69"/>
    </row>
    <row r="771" spans="1:6" x14ac:dyDescent="0.15">
      <c r="A771" s="72"/>
      <c r="B771" s="71"/>
      <c r="D771" s="70"/>
      <c r="E771" s="69"/>
      <c r="F771" s="69"/>
    </row>
    <row r="772" spans="1:6" x14ac:dyDescent="0.15">
      <c r="A772" s="72"/>
      <c r="B772" s="71"/>
      <c r="D772" s="70"/>
      <c r="E772" s="69"/>
      <c r="F772" s="69"/>
    </row>
    <row r="773" spans="1:6" x14ac:dyDescent="0.15">
      <c r="A773" s="72"/>
      <c r="B773" s="71"/>
      <c r="D773" s="70"/>
      <c r="E773" s="69"/>
      <c r="F773" s="69"/>
    </row>
    <row r="774" spans="1:6" x14ac:dyDescent="0.15">
      <c r="A774" s="72"/>
      <c r="B774" s="71"/>
      <c r="D774" s="70"/>
      <c r="E774" s="69"/>
      <c r="F774" s="69"/>
    </row>
    <row r="775" spans="1:6" x14ac:dyDescent="0.15">
      <c r="A775" s="72"/>
      <c r="B775" s="71"/>
      <c r="D775" s="70"/>
      <c r="E775" s="69"/>
      <c r="F775" s="69"/>
    </row>
    <row r="776" spans="1:6" x14ac:dyDescent="0.15">
      <c r="A776" s="72"/>
      <c r="B776" s="71"/>
      <c r="D776" s="70"/>
      <c r="E776" s="69"/>
      <c r="F776" s="69"/>
    </row>
    <row r="777" spans="1:6" x14ac:dyDescent="0.15">
      <c r="A777" s="72"/>
      <c r="B777" s="71"/>
      <c r="D777" s="70"/>
      <c r="E777" s="69"/>
      <c r="F777" s="69"/>
    </row>
    <row r="778" spans="1:6" x14ac:dyDescent="0.15">
      <c r="A778" s="72"/>
      <c r="B778" s="71"/>
      <c r="D778" s="70"/>
      <c r="E778" s="69"/>
      <c r="F778" s="69"/>
    </row>
    <row r="779" spans="1:6" x14ac:dyDescent="0.15">
      <c r="A779" s="72"/>
      <c r="B779" s="71"/>
      <c r="D779" s="70"/>
      <c r="E779" s="69"/>
      <c r="F779" s="69"/>
    </row>
    <row r="780" spans="1:6" x14ac:dyDescent="0.15">
      <c r="A780" s="72"/>
      <c r="B780" s="71"/>
      <c r="D780" s="70"/>
      <c r="E780" s="69"/>
      <c r="F780" s="69"/>
    </row>
    <row r="781" spans="1:6" x14ac:dyDescent="0.15">
      <c r="A781" s="72"/>
      <c r="B781" s="71"/>
      <c r="D781" s="70"/>
      <c r="E781" s="69"/>
      <c r="F781" s="69"/>
    </row>
    <row r="782" spans="1:6" x14ac:dyDescent="0.15">
      <c r="A782" s="72"/>
      <c r="B782" s="71"/>
      <c r="D782" s="70"/>
      <c r="E782" s="69"/>
      <c r="F782" s="69"/>
    </row>
    <row r="783" spans="1:6" x14ac:dyDescent="0.15">
      <c r="A783" s="72"/>
      <c r="B783" s="71"/>
      <c r="D783" s="70"/>
      <c r="E783" s="69"/>
      <c r="F783" s="69"/>
    </row>
    <row r="784" spans="1:6" x14ac:dyDescent="0.15">
      <c r="A784" s="72"/>
      <c r="B784" s="71"/>
      <c r="D784" s="70"/>
      <c r="E784" s="69"/>
      <c r="F784" s="69"/>
    </row>
    <row r="785" spans="1:6" x14ac:dyDescent="0.15">
      <c r="A785" s="72"/>
      <c r="B785" s="71"/>
      <c r="D785" s="70"/>
      <c r="E785" s="69"/>
      <c r="F785" s="69"/>
    </row>
    <row r="786" spans="1:6" x14ac:dyDescent="0.15">
      <c r="A786" s="72"/>
      <c r="B786" s="71"/>
      <c r="D786" s="70"/>
      <c r="E786" s="69"/>
      <c r="F786" s="69"/>
    </row>
    <row r="787" spans="1:6" x14ac:dyDescent="0.15">
      <c r="A787" s="72"/>
      <c r="B787" s="71"/>
      <c r="D787" s="70"/>
      <c r="E787" s="69"/>
      <c r="F787" s="69"/>
    </row>
    <row r="788" spans="1:6" x14ac:dyDescent="0.15">
      <c r="A788" s="72"/>
      <c r="B788" s="71"/>
      <c r="D788" s="70"/>
      <c r="E788" s="69"/>
      <c r="F788" s="69"/>
    </row>
    <row r="789" spans="1:6" x14ac:dyDescent="0.15">
      <c r="A789" s="72"/>
      <c r="B789" s="71"/>
      <c r="D789" s="70"/>
      <c r="E789" s="69"/>
      <c r="F789" s="69"/>
    </row>
    <row r="790" spans="1:6" x14ac:dyDescent="0.15">
      <c r="A790" s="72"/>
      <c r="B790" s="71"/>
      <c r="D790" s="70"/>
      <c r="E790" s="69"/>
      <c r="F790" s="69"/>
    </row>
    <row r="791" spans="1:6" x14ac:dyDescent="0.15">
      <c r="A791" s="72"/>
      <c r="B791" s="71"/>
      <c r="D791" s="70"/>
      <c r="E791" s="69"/>
      <c r="F791" s="69"/>
    </row>
    <row r="792" spans="1:6" x14ac:dyDescent="0.15">
      <c r="A792" s="72"/>
      <c r="B792" s="71"/>
      <c r="D792" s="70"/>
      <c r="E792" s="69"/>
      <c r="F792" s="69"/>
    </row>
    <row r="793" spans="1:6" x14ac:dyDescent="0.15">
      <c r="A793" s="72"/>
      <c r="B793" s="71"/>
      <c r="D793" s="70"/>
      <c r="E793" s="69"/>
      <c r="F793" s="69"/>
    </row>
    <row r="794" spans="1:6" x14ac:dyDescent="0.15">
      <c r="A794" s="72"/>
      <c r="B794" s="71"/>
      <c r="D794" s="70"/>
      <c r="E794" s="69"/>
      <c r="F794" s="69"/>
    </row>
    <row r="795" spans="1:6" x14ac:dyDescent="0.15">
      <c r="A795" s="72"/>
      <c r="B795" s="71"/>
      <c r="D795" s="70"/>
      <c r="E795" s="69"/>
      <c r="F795" s="69"/>
    </row>
    <row r="796" spans="1:6" x14ac:dyDescent="0.15">
      <c r="A796" s="72"/>
      <c r="B796" s="71"/>
      <c r="D796" s="70"/>
      <c r="E796" s="69"/>
      <c r="F796" s="69"/>
    </row>
    <row r="797" spans="1:6" x14ac:dyDescent="0.15">
      <c r="A797" s="72"/>
      <c r="B797" s="71"/>
      <c r="D797" s="70"/>
      <c r="E797" s="69"/>
      <c r="F797" s="69"/>
    </row>
    <row r="798" spans="1:6" x14ac:dyDescent="0.15">
      <c r="A798" s="72"/>
      <c r="B798" s="71"/>
      <c r="D798" s="70"/>
      <c r="E798" s="69"/>
      <c r="F798" s="69"/>
    </row>
    <row r="799" spans="1:6" x14ac:dyDescent="0.15">
      <c r="A799" s="72"/>
      <c r="B799" s="71"/>
      <c r="D799" s="70"/>
      <c r="E799" s="69"/>
      <c r="F799" s="69"/>
    </row>
    <row r="800" spans="1:6" x14ac:dyDescent="0.15">
      <c r="A800" s="72"/>
      <c r="B800" s="71"/>
      <c r="D800" s="70"/>
      <c r="E800" s="69"/>
      <c r="F800" s="69"/>
    </row>
    <row r="801" spans="1:6" x14ac:dyDescent="0.15">
      <c r="A801" s="72"/>
      <c r="B801" s="71"/>
      <c r="D801" s="70"/>
      <c r="E801" s="69"/>
      <c r="F801" s="69"/>
    </row>
    <row r="802" spans="1:6" x14ac:dyDescent="0.15">
      <c r="A802" s="72"/>
      <c r="B802" s="71"/>
      <c r="D802" s="70"/>
      <c r="E802" s="69"/>
      <c r="F802" s="69"/>
    </row>
    <row r="803" spans="1:6" x14ac:dyDescent="0.15">
      <c r="A803" s="72"/>
      <c r="B803" s="71"/>
      <c r="D803" s="70"/>
      <c r="E803" s="69"/>
      <c r="F803" s="69"/>
    </row>
    <row r="804" spans="1:6" x14ac:dyDescent="0.15">
      <c r="A804" s="72"/>
      <c r="B804" s="71"/>
      <c r="D804" s="70"/>
      <c r="E804" s="69"/>
      <c r="F804" s="69"/>
    </row>
    <row r="805" spans="1:6" x14ac:dyDescent="0.15">
      <c r="A805" s="72"/>
      <c r="B805" s="71"/>
      <c r="D805" s="70"/>
      <c r="E805" s="69"/>
      <c r="F805" s="69"/>
    </row>
    <row r="806" spans="1:6" x14ac:dyDescent="0.15">
      <c r="A806" s="72"/>
      <c r="B806" s="71"/>
      <c r="D806" s="70"/>
      <c r="E806" s="69"/>
      <c r="F806" s="69"/>
    </row>
    <row r="807" spans="1:6" x14ac:dyDescent="0.15">
      <c r="A807" s="72"/>
      <c r="B807" s="71"/>
      <c r="D807" s="70"/>
      <c r="E807" s="69"/>
      <c r="F807" s="69"/>
    </row>
    <row r="808" spans="1:6" x14ac:dyDescent="0.15">
      <c r="A808" s="72"/>
      <c r="B808" s="71"/>
      <c r="D808" s="70"/>
      <c r="E808" s="69"/>
      <c r="F808" s="69"/>
    </row>
    <row r="809" spans="1:6" x14ac:dyDescent="0.15">
      <c r="A809" s="72"/>
      <c r="B809" s="71"/>
      <c r="D809" s="70"/>
      <c r="E809" s="69"/>
      <c r="F809" s="69"/>
    </row>
    <row r="810" spans="1:6" x14ac:dyDescent="0.15">
      <c r="A810" s="72"/>
      <c r="B810" s="71"/>
      <c r="D810" s="70"/>
      <c r="E810" s="69"/>
      <c r="F810" s="69"/>
    </row>
    <row r="811" spans="1:6" x14ac:dyDescent="0.15">
      <c r="A811" s="72"/>
      <c r="B811" s="71"/>
      <c r="D811" s="70"/>
      <c r="E811" s="69"/>
      <c r="F811" s="69"/>
    </row>
    <row r="812" spans="1:6" x14ac:dyDescent="0.15">
      <c r="A812" s="72"/>
      <c r="B812" s="71"/>
      <c r="D812" s="70"/>
      <c r="E812" s="69"/>
      <c r="F812" s="69"/>
    </row>
    <row r="813" spans="1:6" x14ac:dyDescent="0.15">
      <c r="A813" s="72"/>
      <c r="B813" s="71"/>
      <c r="D813" s="70"/>
      <c r="E813" s="69"/>
      <c r="F813" s="69"/>
    </row>
    <row r="814" spans="1:6" x14ac:dyDescent="0.15">
      <c r="A814" s="72"/>
      <c r="B814" s="71"/>
      <c r="D814" s="70"/>
      <c r="E814" s="69"/>
      <c r="F814" s="69"/>
    </row>
    <row r="815" spans="1:6" x14ac:dyDescent="0.15">
      <c r="A815" s="72"/>
      <c r="B815" s="71"/>
      <c r="D815" s="70"/>
      <c r="E815" s="69"/>
      <c r="F815" s="69"/>
    </row>
    <row r="816" spans="1:6" x14ac:dyDescent="0.15">
      <c r="A816" s="72"/>
      <c r="B816" s="71"/>
      <c r="D816" s="70"/>
      <c r="E816" s="69"/>
      <c r="F816" s="69"/>
    </row>
    <row r="817" spans="1:6" x14ac:dyDescent="0.15">
      <c r="A817" s="72"/>
      <c r="B817" s="71"/>
      <c r="D817" s="70"/>
      <c r="E817" s="69"/>
      <c r="F817" s="69"/>
    </row>
    <row r="818" spans="1:6" x14ac:dyDescent="0.15">
      <c r="A818" s="72"/>
      <c r="B818" s="71"/>
      <c r="D818" s="70"/>
      <c r="E818" s="69"/>
      <c r="F818" s="69"/>
    </row>
    <row r="819" spans="1:6" x14ac:dyDescent="0.15">
      <c r="A819" s="72"/>
      <c r="B819" s="71"/>
      <c r="D819" s="70"/>
      <c r="E819" s="69"/>
      <c r="F819" s="69"/>
    </row>
    <row r="820" spans="1:6" x14ac:dyDescent="0.15">
      <c r="A820" s="72"/>
      <c r="B820" s="71"/>
      <c r="D820" s="70"/>
      <c r="E820" s="69"/>
      <c r="F820" s="69"/>
    </row>
    <row r="821" spans="1:6" x14ac:dyDescent="0.15">
      <c r="A821" s="72"/>
      <c r="B821" s="71"/>
      <c r="D821" s="70"/>
      <c r="E821" s="69"/>
      <c r="F821" s="69"/>
    </row>
    <row r="822" spans="1:6" x14ac:dyDescent="0.15">
      <c r="A822" s="72"/>
      <c r="B822" s="71"/>
      <c r="D822" s="70"/>
      <c r="E822" s="69"/>
      <c r="F822" s="69"/>
    </row>
    <row r="823" spans="1:6" x14ac:dyDescent="0.15">
      <c r="A823" s="72"/>
      <c r="B823" s="71"/>
      <c r="D823" s="70"/>
      <c r="E823" s="69"/>
      <c r="F823" s="69"/>
    </row>
    <row r="824" spans="1:6" x14ac:dyDescent="0.15">
      <c r="A824" s="72"/>
      <c r="B824" s="71"/>
      <c r="D824" s="70"/>
      <c r="E824" s="69"/>
      <c r="F824" s="69"/>
    </row>
    <row r="825" spans="1:6" x14ac:dyDescent="0.15">
      <c r="A825" s="72"/>
      <c r="B825" s="71"/>
      <c r="D825" s="70"/>
      <c r="E825" s="69"/>
      <c r="F825" s="69"/>
    </row>
    <row r="826" spans="1:6" x14ac:dyDescent="0.15">
      <c r="A826" s="72"/>
      <c r="B826" s="71"/>
      <c r="D826" s="70"/>
      <c r="E826" s="69"/>
      <c r="F826" s="69"/>
    </row>
    <row r="827" spans="1:6" x14ac:dyDescent="0.15">
      <c r="A827" s="72"/>
      <c r="B827" s="71"/>
      <c r="D827" s="70"/>
      <c r="E827" s="69"/>
      <c r="F827" s="69"/>
    </row>
    <row r="828" spans="1:6" x14ac:dyDescent="0.15">
      <c r="A828" s="72"/>
      <c r="B828" s="71"/>
      <c r="D828" s="70"/>
      <c r="E828" s="69"/>
      <c r="F828" s="69"/>
    </row>
    <row r="829" spans="1:6" x14ac:dyDescent="0.15">
      <c r="A829" s="72"/>
      <c r="B829" s="71"/>
      <c r="D829" s="70"/>
      <c r="E829" s="69"/>
      <c r="F829" s="69"/>
    </row>
    <row r="830" spans="1:6" x14ac:dyDescent="0.15">
      <c r="A830" s="72"/>
      <c r="B830" s="71"/>
      <c r="D830" s="70"/>
      <c r="E830" s="69"/>
      <c r="F830" s="69"/>
    </row>
    <row r="831" spans="1:6" x14ac:dyDescent="0.15">
      <c r="A831" s="72"/>
      <c r="B831" s="71"/>
      <c r="D831" s="70"/>
      <c r="E831" s="69"/>
      <c r="F831" s="69"/>
    </row>
    <row r="832" spans="1:6" x14ac:dyDescent="0.15">
      <c r="A832" s="72"/>
      <c r="B832" s="71"/>
      <c r="D832" s="70"/>
      <c r="E832" s="69"/>
      <c r="F832" s="69"/>
    </row>
    <row r="833" spans="1:6" x14ac:dyDescent="0.15">
      <c r="A833" s="72"/>
      <c r="B833" s="71"/>
      <c r="D833" s="70"/>
      <c r="E833" s="69"/>
      <c r="F833" s="69"/>
    </row>
    <row r="834" spans="1:6" x14ac:dyDescent="0.15">
      <c r="A834" s="72"/>
      <c r="B834" s="71"/>
      <c r="D834" s="70"/>
      <c r="E834" s="69"/>
      <c r="F834" s="69"/>
    </row>
    <row r="835" spans="1:6" x14ac:dyDescent="0.15">
      <c r="A835" s="72"/>
      <c r="B835" s="71"/>
      <c r="D835" s="70"/>
      <c r="E835" s="69"/>
      <c r="F835" s="69"/>
    </row>
    <row r="836" spans="1:6" x14ac:dyDescent="0.15">
      <c r="A836" s="72"/>
      <c r="B836" s="71"/>
      <c r="D836" s="70"/>
      <c r="E836" s="69"/>
      <c r="F836" s="69"/>
    </row>
    <row r="837" spans="1:6" x14ac:dyDescent="0.15">
      <c r="A837" s="72"/>
      <c r="B837" s="71"/>
      <c r="D837" s="70"/>
      <c r="E837" s="69"/>
      <c r="F837" s="69"/>
    </row>
    <row r="838" spans="1:6" x14ac:dyDescent="0.15">
      <c r="A838" s="72"/>
      <c r="B838" s="71"/>
      <c r="D838" s="70"/>
      <c r="E838" s="69"/>
      <c r="F838" s="69"/>
    </row>
    <row r="839" spans="1:6" x14ac:dyDescent="0.15">
      <c r="A839" s="72"/>
      <c r="B839" s="71"/>
      <c r="D839" s="70"/>
      <c r="E839" s="69"/>
      <c r="F839" s="69"/>
    </row>
    <row r="840" spans="1:6" x14ac:dyDescent="0.15">
      <c r="A840" s="72"/>
      <c r="B840" s="71"/>
      <c r="D840" s="70"/>
      <c r="E840" s="69"/>
      <c r="F840" s="69"/>
    </row>
    <row r="841" spans="1:6" x14ac:dyDescent="0.15">
      <c r="A841" s="72"/>
      <c r="B841" s="71"/>
      <c r="D841" s="70"/>
      <c r="E841" s="69"/>
      <c r="F841" s="69"/>
    </row>
    <row r="842" spans="1:6" x14ac:dyDescent="0.15">
      <c r="A842" s="72"/>
      <c r="B842" s="71"/>
      <c r="D842" s="70"/>
      <c r="E842" s="69"/>
      <c r="F842" s="69"/>
    </row>
    <row r="843" spans="1:6" x14ac:dyDescent="0.15">
      <c r="A843" s="72"/>
      <c r="B843" s="71"/>
      <c r="D843" s="70"/>
      <c r="E843" s="69"/>
      <c r="F843" s="69"/>
    </row>
    <row r="844" spans="1:6" x14ac:dyDescent="0.15">
      <c r="A844" s="72"/>
      <c r="B844" s="71"/>
      <c r="D844" s="70"/>
      <c r="E844" s="69"/>
      <c r="F844" s="69"/>
    </row>
    <row r="845" spans="1:6" x14ac:dyDescent="0.15">
      <c r="A845" s="72"/>
      <c r="B845" s="71"/>
      <c r="D845" s="70"/>
      <c r="E845" s="69"/>
      <c r="F845" s="69"/>
    </row>
    <row r="846" spans="1:6" x14ac:dyDescent="0.15">
      <c r="A846" s="72"/>
      <c r="B846" s="71"/>
      <c r="D846" s="70"/>
      <c r="E846" s="69"/>
      <c r="F846" s="69"/>
    </row>
    <row r="847" spans="1:6" x14ac:dyDescent="0.15">
      <c r="A847" s="72"/>
      <c r="B847" s="71"/>
      <c r="D847" s="70"/>
      <c r="E847" s="69"/>
      <c r="F847" s="69"/>
    </row>
    <row r="848" spans="1:6" x14ac:dyDescent="0.15">
      <c r="A848" s="72"/>
      <c r="B848" s="71"/>
      <c r="D848" s="70"/>
      <c r="E848" s="69"/>
      <c r="F848" s="69"/>
    </row>
    <row r="849" spans="1:6" x14ac:dyDescent="0.15">
      <c r="A849" s="72"/>
      <c r="B849" s="71"/>
      <c r="D849" s="70"/>
      <c r="E849" s="69"/>
      <c r="F849" s="69"/>
    </row>
    <row r="850" spans="1:6" x14ac:dyDescent="0.15">
      <c r="A850" s="72"/>
      <c r="B850" s="71"/>
      <c r="D850" s="70"/>
      <c r="E850" s="69"/>
      <c r="F850" s="69"/>
    </row>
    <row r="851" spans="1:6" x14ac:dyDescent="0.15">
      <c r="A851" s="72"/>
      <c r="B851" s="71"/>
      <c r="D851" s="70"/>
      <c r="E851" s="69"/>
      <c r="F851" s="69"/>
    </row>
    <row r="852" spans="1:6" x14ac:dyDescent="0.15">
      <c r="A852" s="72"/>
      <c r="B852" s="71"/>
      <c r="D852" s="70"/>
      <c r="E852" s="69"/>
      <c r="F852" s="69"/>
    </row>
    <row r="853" spans="1:6" x14ac:dyDescent="0.15">
      <c r="A853" s="72"/>
      <c r="B853" s="71"/>
      <c r="D853" s="70"/>
      <c r="E853" s="69"/>
      <c r="F853" s="69"/>
    </row>
    <row r="854" spans="1:6" x14ac:dyDescent="0.15">
      <c r="A854" s="72"/>
      <c r="B854" s="71"/>
      <c r="D854" s="70"/>
      <c r="E854" s="69"/>
      <c r="F854" s="69"/>
    </row>
    <row r="855" spans="1:6" x14ac:dyDescent="0.15">
      <c r="A855" s="72"/>
      <c r="B855" s="71"/>
      <c r="D855" s="70"/>
      <c r="E855" s="69"/>
      <c r="F855" s="69"/>
    </row>
    <row r="856" spans="1:6" x14ac:dyDescent="0.15">
      <c r="A856" s="72"/>
      <c r="B856" s="71"/>
      <c r="D856" s="70"/>
      <c r="E856" s="69"/>
      <c r="F856" s="69"/>
    </row>
    <row r="857" spans="1:6" x14ac:dyDescent="0.15">
      <c r="A857" s="72"/>
      <c r="B857" s="71"/>
      <c r="D857" s="70"/>
      <c r="E857" s="69"/>
      <c r="F857" s="69"/>
    </row>
    <row r="858" spans="1:6" x14ac:dyDescent="0.15">
      <c r="A858" s="72"/>
      <c r="B858" s="71"/>
      <c r="D858" s="70"/>
      <c r="E858" s="69"/>
      <c r="F858" s="69"/>
    </row>
    <row r="859" spans="1:6" x14ac:dyDescent="0.15">
      <c r="A859" s="72"/>
      <c r="B859" s="71"/>
      <c r="D859" s="70"/>
      <c r="E859" s="69"/>
      <c r="F859" s="69"/>
    </row>
    <row r="860" spans="1:6" x14ac:dyDescent="0.15">
      <c r="A860" s="72"/>
      <c r="B860" s="71"/>
      <c r="D860" s="70"/>
      <c r="E860" s="69"/>
      <c r="F860" s="69"/>
    </row>
    <row r="861" spans="1:6" x14ac:dyDescent="0.15">
      <c r="A861" s="72"/>
      <c r="B861" s="71"/>
      <c r="D861" s="70"/>
      <c r="E861" s="69"/>
      <c r="F861" s="69"/>
    </row>
    <row r="862" spans="1:6" x14ac:dyDescent="0.15">
      <c r="A862" s="72"/>
      <c r="B862" s="71"/>
      <c r="D862" s="70"/>
      <c r="E862" s="69"/>
      <c r="F862" s="69"/>
    </row>
    <row r="863" spans="1:6" x14ac:dyDescent="0.15">
      <c r="A863" s="72"/>
      <c r="B863" s="71"/>
      <c r="D863" s="70"/>
      <c r="E863" s="69"/>
      <c r="F863" s="69"/>
    </row>
    <row r="864" spans="1:6" x14ac:dyDescent="0.15">
      <c r="A864" s="72"/>
      <c r="B864" s="71"/>
      <c r="D864" s="70"/>
      <c r="E864" s="69"/>
      <c r="F864" s="69"/>
    </row>
    <row r="865" spans="1:6" x14ac:dyDescent="0.15">
      <c r="A865" s="72"/>
      <c r="B865" s="71"/>
      <c r="D865" s="70"/>
      <c r="E865" s="69"/>
      <c r="F865" s="69"/>
    </row>
    <row r="866" spans="1:6" x14ac:dyDescent="0.15">
      <c r="A866" s="72"/>
      <c r="B866" s="71"/>
      <c r="D866" s="70"/>
      <c r="E866" s="69"/>
      <c r="F866" s="69"/>
    </row>
    <row r="867" spans="1:6" x14ac:dyDescent="0.15">
      <c r="A867" s="72"/>
      <c r="B867" s="71"/>
      <c r="D867" s="70"/>
      <c r="E867" s="69"/>
      <c r="F867" s="69"/>
    </row>
    <row r="868" spans="1:6" x14ac:dyDescent="0.15">
      <c r="A868" s="72"/>
      <c r="B868" s="71"/>
      <c r="D868" s="70"/>
      <c r="E868" s="69"/>
      <c r="F868" s="69"/>
    </row>
    <row r="869" spans="1:6" x14ac:dyDescent="0.15">
      <c r="A869" s="72"/>
      <c r="B869" s="71"/>
      <c r="D869" s="70"/>
      <c r="E869" s="69"/>
      <c r="F869" s="69"/>
    </row>
    <row r="870" spans="1:6" x14ac:dyDescent="0.15">
      <c r="A870" s="72"/>
      <c r="B870" s="71"/>
      <c r="D870" s="70"/>
      <c r="E870" s="69"/>
      <c r="F870" s="69"/>
    </row>
    <row r="871" spans="1:6" x14ac:dyDescent="0.15">
      <c r="A871" s="72"/>
      <c r="B871" s="71"/>
      <c r="D871" s="70"/>
      <c r="E871" s="69"/>
      <c r="F871" s="69"/>
    </row>
    <row r="872" spans="1:6" x14ac:dyDescent="0.15">
      <c r="A872" s="72"/>
      <c r="B872" s="71"/>
      <c r="D872" s="70"/>
      <c r="E872" s="69"/>
      <c r="F872" s="69"/>
    </row>
    <row r="873" spans="1:6" x14ac:dyDescent="0.15">
      <c r="A873" s="72"/>
      <c r="B873" s="71"/>
      <c r="D873" s="70"/>
      <c r="E873" s="69"/>
      <c r="F873" s="69"/>
    </row>
    <row r="874" spans="1:6" x14ac:dyDescent="0.15">
      <c r="A874" s="72"/>
      <c r="B874" s="71"/>
      <c r="D874" s="70"/>
      <c r="E874" s="69"/>
      <c r="F874" s="69"/>
    </row>
    <row r="875" spans="1:6" x14ac:dyDescent="0.15">
      <c r="A875" s="72"/>
      <c r="B875" s="71"/>
      <c r="D875" s="70"/>
      <c r="E875" s="69"/>
      <c r="F875" s="69"/>
    </row>
    <row r="876" spans="1:6" x14ac:dyDescent="0.15">
      <c r="A876" s="72"/>
      <c r="B876" s="71"/>
      <c r="D876" s="70"/>
      <c r="E876" s="69"/>
      <c r="F876" s="69"/>
    </row>
    <row r="877" spans="1:6" x14ac:dyDescent="0.15">
      <c r="A877" s="72"/>
      <c r="B877" s="71"/>
      <c r="D877" s="70"/>
      <c r="E877" s="69"/>
      <c r="F877" s="69"/>
    </row>
    <row r="878" spans="1:6" x14ac:dyDescent="0.15">
      <c r="A878" s="72"/>
      <c r="B878" s="71"/>
      <c r="D878" s="70"/>
      <c r="E878" s="69"/>
      <c r="F878" s="69"/>
    </row>
    <row r="879" spans="1:6" x14ac:dyDescent="0.15">
      <c r="A879" s="72"/>
      <c r="B879" s="71"/>
      <c r="D879" s="70"/>
      <c r="E879" s="69"/>
      <c r="F879" s="69"/>
    </row>
    <row r="880" spans="1:6" x14ac:dyDescent="0.15">
      <c r="A880" s="72"/>
      <c r="B880" s="71"/>
      <c r="D880" s="70"/>
      <c r="E880" s="69"/>
      <c r="F880" s="69"/>
    </row>
    <row r="881" spans="1:6" x14ac:dyDescent="0.15">
      <c r="A881" s="72"/>
      <c r="B881" s="71"/>
      <c r="D881" s="70"/>
      <c r="E881" s="69"/>
      <c r="F881" s="69"/>
    </row>
    <row r="882" spans="1:6" x14ac:dyDescent="0.15">
      <c r="A882" s="72"/>
      <c r="B882" s="71"/>
      <c r="D882" s="70"/>
      <c r="E882" s="69"/>
      <c r="F882" s="69"/>
    </row>
    <row r="883" spans="1:6" x14ac:dyDescent="0.15">
      <c r="A883" s="72"/>
      <c r="B883" s="71"/>
      <c r="D883" s="70"/>
      <c r="E883" s="69"/>
      <c r="F883" s="69"/>
    </row>
    <row r="884" spans="1:6" x14ac:dyDescent="0.15">
      <c r="A884" s="72"/>
      <c r="B884" s="71"/>
      <c r="D884" s="70"/>
      <c r="E884" s="69"/>
      <c r="F884" s="69"/>
    </row>
    <row r="885" spans="1:6" x14ac:dyDescent="0.15">
      <c r="A885" s="72"/>
      <c r="B885" s="71"/>
      <c r="D885" s="70"/>
      <c r="E885" s="69"/>
      <c r="F885" s="69"/>
    </row>
    <row r="886" spans="1:6" x14ac:dyDescent="0.15">
      <c r="A886" s="72"/>
      <c r="B886" s="71"/>
      <c r="D886" s="70"/>
      <c r="E886" s="69"/>
      <c r="F886" s="69"/>
    </row>
    <row r="887" spans="1:6" x14ac:dyDescent="0.15">
      <c r="A887" s="72"/>
      <c r="B887" s="71"/>
      <c r="D887" s="70"/>
      <c r="E887" s="69"/>
      <c r="F887" s="69"/>
    </row>
    <row r="888" spans="1:6" x14ac:dyDescent="0.15">
      <c r="A888" s="72"/>
      <c r="B888" s="71"/>
      <c r="D888" s="70"/>
      <c r="E888" s="69"/>
      <c r="F888" s="69"/>
    </row>
    <row r="889" spans="1:6" x14ac:dyDescent="0.15">
      <c r="A889" s="72"/>
      <c r="B889" s="71"/>
      <c r="D889" s="70"/>
      <c r="E889" s="69"/>
      <c r="F889" s="69"/>
    </row>
    <row r="890" spans="1:6" x14ac:dyDescent="0.15">
      <c r="A890" s="72"/>
      <c r="B890" s="71"/>
      <c r="D890" s="70"/>
      <c r="E890" s="69"/>
      <c r="F890" s="69"/>
    </row>
    <row r="891" spans="1:6" x14ac:dyDescent="0.15">
      <c r="A891" s="72"/>
      <c r="B891" s="71"/>
      <c r="D891" s="70"/>
      <c r="E891" s="69"/>
      <c r="F891" s="69"/>
    </row>
    <row r="892" spans="1:6" x14ac:dyDescent="0.15">
      <c r="A892" s="72"/>
      <c r="B892" s="71"/>
      <c r="D892" s="70"/>
      <c r="E892" s="69"/>
      <c r="F892" s="69"/>
    </row>
    <row r="893" spans="1:6" x14ac:dyDescent="0.15">
      <c r="A893" s="72"/>
      <c r="B893" s="71"/>
      <c r="D893" s="70"/>
      <c r="E893" s="69"/>
      <c r="F893" s="69"/>
    </row>
    <row r="894" spans="1:6" x14ac:dyDescent="0.15">
      <c r="A894" s="72"/>
      <c r="B894" s="71"/>
      <c r="D894" s="70"/>
      <c r="E894" s="69"/>
      <c r="F894" s="69"/>
    </row>
    <row r="895" spans="1:6" x14ac:dyDescent="0.15">
      <c r="A895" s="72"/>
      <c r="B895" s="71"/>
      <c r="D895" s="70"/>
      <c r="E895" s="69"/>
      <c r="F895" s="69"/>
    </row>
    <row r="896" spans="1:6" x14ac:dyDescent="0.15">
      <c r="A896" s="72"/>
      <c r="B896" s="71"/>
      <c r="D896" s="70"/>
      <c r="E896" s="69"/>
      <c r="F896" s="69"/>
    </row>
    <row r="897" spans="1:6" x14ac:dyDescent="0.15">
      <c r="A897" s="72"/>
      <c r="B897" s="71"/>
      <c r="D897" s="70"/>
      <c r="E897" s="69"/>
      <c r="F897" s="69"/>
    </row>
    <row r="898" spans="1:6" x14ac:dyDescent="0.15">
      <c r="A898" s="72"/>
      <c r="B898" s="71"/>
      <c r="D898" s="70"/>
      <c r="E898" s="69"/>
      <c r="F898" s="69"/>
    </row>
    <row r="899" spans="1:6" x14ac:dyDescent="0.15">
      <c r="A899" s="72"/>
      <c r="B899" s="71"/>
      <c r="D899" s="70"/>
      <c r="E899" s="69"/>
      <c r="F899" s="69"/>
    </row>
    <row r="900" spans="1:6" x14ac:dyDescent="0.15">
      <c r="A900" s="72"/>
      <c r="B900" s="71"/>
      <c r="D900" s="70"/>
      <c r="E900" s="69"/>
      <c r="F900" s="69"/>
    </row>
    <row r="901" spans="1:6" x14ac:dyDescent="0.15">
      <c r="A901" s="72"/>
      <c r="B901" s="71"/>
      <c r="D901" s="70"/>
      <c r="E901" s="69"/>
      <c r="F901" s="69"/>
    </row>
    <row r="902" spans="1:6" x14ac:dyDescent="0.15">
      <c r="A902" s="72"/>
      <c r="B902" s="71"/>
      <c r="D902" s="70"/>
      <c r="E902" s="69"/>
      <c r="F902" s="69"/>
    </row>
    <row r="903" spans="1:6" x14ac:dyDescent="0.15">
      <c r="A903" s="72"/>
      <c r="B903" s="71"/>
      <c r="D903" s="70"/>
      <c r="E903" s="69"/>
      <c r="F903" s="69"/>
    </row>
    <row r="904" spans="1:6" x14ac:dyDescent="0.15">
      <c r="A904" s="72"/>
      <c r="B904" s="71"/>
      <c r="D904" s="70"/>
      <c r="E904" s="69"/>
      <c r="F904" s="69"/>
    </row>
    <row r="905" spans="1:6" x14ac:dyDescent="0.15">
      <c r="A905" s="72"/>
      <c r="B905" s="71"/>
      <c r="D905" s="70"/>
      <c r="E905" s="69"/>
      <c r="F905" s="69"/>
    </row>
    <row r="906" spans="1:6" x14ac:dyDescent="0.15">
      <c r="A906" s="72"/>
      <c r="B906" s="71"/>
      <c r="D906" s="70"/>
      <c r="E906" s="69"/>
      <c r="F906" s="69"/>
    </row>
    <row r="907" spans="1:6" x14ac:dyDescent="0.15">
      <c r="A907" s="72"/>
      <c r="B907" s="71"/>
      <c r="D907" s="70"/>
      <c r="E907" s="69"/>
      <c r="F907" s="69"/>
    </row>
    <row r="908" spans="1:6" x14ac:dyDescent="0.15">
      <c r="A908" s="72"/>
      <c r="B908" s="71"/>
      <c r="D908" s="70"/>
      <c r="E908" s="69"/>
      <c r="F908" s="69"/>
    </row>
    <row r="909" spans="1:6" x14ac:dyDescent="0.15">
      <c r="A909" s="72"/>
      <c r="B909" s="71"/>
      <c r="D909" s="70"/>
      <c r="E909" s="69"/>
      <c r="F909" s="69"/>
    </row>
    <row r="910" spans="1:6" x14ac:dyDescent="0.15">
      <c r="A910" s="72"/>
      <c r="B910" s="71"/>
      <c r="D910" s="70"/>
      <c r="E910" s="69"/>
      <c r="F910" s="69"/>
    </row>
    <row r="911" spans="1:6" x14ac:dyDescent="0.15">
      <c r="A911" s="72"/>
      <c r="B911" s="71"/>
      <c r="D911" s="70"/>
      <c r="E911" s="69"/>
      <c r="F911" s="69"/>
    </row>
    <row r="912" spans="1:6" x14ac:dyDescent="0.15">
      <c r="A912" s="72"/>
      <c r="B912" s="71"/>
      <c r="D912" s="70"/>
      <c r="E912" s="69"/>
      <c r="F912" s="69"/>
    </row>
    <row r="913" spans="1:6" x14ac:dyDescent="0.15">
      <c r="A913" s="72"/>
      <c r="B913" s="71"/>
      <c r="D913" s="70"/>
      <c r="E913" s="69"/>
      <c r="F913" s="69"/>
    </row>
    <row r="914" spans="1:6" x14ac:dyDescent="0.15">
      <c r="A914" s="72"/>
      <c r="B914" s="71"/>
      <c r="D914" s="70"/>
      <c r="E914" s="69"/>
      <c r="F914" s="69"/>
    </row>
    <row r="915" spans="1:6" x14ac:dyDescent="0.15">
      <c r="A915" s="72"/>
      <c r="B915" s="71"/>
      <c r="D915" s="70"/>
      <c r="E915" s="69"/>
      <c r="F915" s="69"/>
    </row>
    <row r="916" spans="1:6" x14ac:dyDescent="0.15">
      <c r="A916" s="72"/>
      <c r="B916" s="71"/>
      <c r="D916" s="70"/>
      <c r="E916" s="69"/>
      <c r="F916" s="69"/>
    </row>
    <row r="917" spans="1:6" x14ac:dyDescent="0.15">
      <c r="A917" s="72"/>
      <c r="B917" s="71"/>
      <c r="D917" s="70"/>
      <c r="E917" s="69"/>
      <c r="F917" s="69"/>
    </row>
    <row r="918" spans="1:6" x14ac:dyDescent="0.15">
      <c r="A918" s="72"/>
      <c r="B918" s="71"/>
      <c r="D918" s="70"/>
      <c r="E918" s="69"/>
      <c r="F918" s="69"/>
    </row>
    <row r="919" spans="1:6" x14ac:dyDescent="0.15">
      <c r="A919" s="72"/>
      <c r="B919" s="71"/>
      <c r="D919" s="70"/>
      <c r="E919" s="69"/>
      <c r="F919" s="69"/>
    </row>
    <row r="920" spans="1:6" x14ac:dyDescent="0.15">
      <c r="A920" s="72"/>
      <c r="B920" s="71"/>
      <c r="D920" s="70"/>
      <c r="E920" s="69"/>
      <c r="F920" s="69"/>
    </row>
    <row r="921" spans="1:6" x14ac:dyDescent="0.15">
      <c r="A921" s="72"/>
      <c r="B921" s="71"/>
      <c r="D921" s="70"/>
      <c r="E921" s="69"/>
      <c r="F921" s="69"/>
    </row>
    <row r="922" spans="1:6" x14ac:dyDescent="0.15">
      <c r="A922" s="72"/>
      <c r="B922" s="71"/>
      <c r="D922" s="70"/>
      <c r="E922" s="69"/>
      <c r="F922" s="69"/>
    </row>
    <row r="923" spans="1:6" x14ac:dyDescent="0.15">
      <c r="A923" s="72"/>
      <c r="B923" s="71"/>
      <c r="D923" s="70"/>
      <c r="E923" s="69"/>
      <c r="F923" s="69"/>
    </row>
    <row r="924" spans="1:6" x14ac:dyDescent="0.15">
      <c r="A924" s="72"/>
      <c r="B924" s="71"/>
      <c r="D924" s="70"/>
      <c r="E924" s="69"/>
      <c r="F924" s="69"/>
    </row>
    <row r="925" spans="1:6" x14ac:dyDescent="0.15">
      <c r="A925" s="72"/>
      <c r="B925" s="71"/>
      <c r="D925" s="70"/>
      <c r="E925" s="69"/>
      <c r="F925" s="69"/>
    </row>
    <row r="926" spans="1:6" x14ac:dyDescent="0.15">
      <c r="A926" s="72"/>
      <c r="B926" s="71"/>
      <c r="D926" s="70"/>
      <c r="E926" s="69"/>
      <c r="F926" s="69"/>
    </row>
    <row r="927" spans="1:6" x14ac:dyDescent="0.15">
      <c r="A927" s="72"/>
      <c r="B927" s="71"/>
      <c r="D927" s="70"/>
      <c r="E927" s="69"/>
      <c r="F927" s="69"/>
    </row>
    <row r="928" spans="1:6" x14ac:dyDescent="0.15">
      <c r="A928" s="72"/>
      <c r="B928" s="71"/>
      <c r="D928" s="70"/>
      <c r="E928" s="69"/>
      <c r="F928" s="69"/>
    </row>
    <row r="929" spans="1:6" x14ac:dyDescent="0.15">
      <c r="A929" s="72"/>
      <c r="B929" s="71"/>
      <c r="D929" s="70"/>
      <c r="E929" s="69"/>
      <c r="F929" s="69"/>
    </row>
    <row r="930" spans="1:6" x14ac:dyDescent="0.15">
      <c r="A930" s="72"/>
      <c r="B930" s="71"/>
      <c r="D930" s="70"/>
      <c r="E930" s="69"/>
      <c r="F930" s="69"/>
    </row>
    <row r="931" spans="1:6" x14ac:dyDescent="0.15">
      <c r="A931" s="72"/>
      <c r="B931" s="71"/>
      <c r="D931" s="70"/>
      <c r="E931" s="69"/>
      <c r="F931" s="69"/>
    </row>
    <row r="932" spans="1:6" x14ac:dyDescent="0.15">
      <c r="A932" s="72"/>
      <c r="B932" s="71"/>
      <c r="D932" s="70"/>
      <c r="E932" s="69"/>
      <c r="F932" s="69"/>
    </row>
    <row r="933" spans="1:6" x14ac:dyDescent="0.15">
      <c r="A933" s="72"/>
      <c r="B933" s="71"/>
      <c r="D933" s="70"/>
      <c r="E933" s="69"/>
      <c r="F933" s="69"/>
    </row>
    <row r="934" spans="1:6" x14ac:dyDescent="0.15">
      <c r="A934" s="72"/>
      <c r="B934" s="71"/>
      <c r="D934" s="70"/>
      <c r="E934" s="69"/>
      <c r="F934" s="69"/>
    </row>
    <row r="935" spans="1:6" x14ac:dyDescent="0.15">
      <c r="A935" s="72"/>
      <c r="B935" s="71"/>
      <c r="D935" s="70"/>
      <c r="E935" s="69"/>
      <c r="F935" s="69"/>
    </row>
    <row r="936" spans="1:6" x14ac:dyDescent="0.15">
      <c r="A936" s="72"/>
      <c r="B936" s="71"/>
      <c r="D936" s="70"/>
      <c r="E936" s="69"/>
      <c r="F936" s="69"/>
    </row>
    <row r="937" spans="1:6" x14ac:dyDescent="0.15">
      <c r="A937" s="72"/>
      <c r="B937" s="71"/>
      <c r="D937" s="70"/>
      <c r="E937" s="69"/>
      <c r="F937" s="69"/>
    </row>
    <row r="938" spans="1:6" x14ac:dyDescent="0.15">
      <c r="A938" s="72"/>
      <c r="B938" s="71"/>
      <c r="D938" s="70"/>
      <c r="E938" s="69"/>
      <c r="F938" s="69"/>
    </row>
    <row r="939" spans="1:6" x14ac:dyDescent="0.15">
      <c r="A939" s="72"/>
      <c r="B939" s="71"/>
      <c r="D939" s="70"/>
      <c r="E939" s="69"/>
      <c r="F939" s="69"/>
    </row>
    <row r="940" spans="1:6" x14ac:dyDescent="0.15">
      <c r="A940" s="72"/>
      <c r="B940" s="71"/>
      <c r="D940" s="70"/>
      <c r="E940" s="69"/>
      <c r="F940" s="69"/>
    </row>
    <row r="941" spans="1:6" x14ac:dyDescent="0.15">
      <c r="A941" s="72"/>
      <c r="B941" s="71"/>
      <c r="D941" s="70"/>
      <c r="E941" s="69"/>
      <c r="F941" s="69"/>
    </row>
    <row r="942" spans="1:6" x14ac:dyDescent="0.15">
      <c r="A942" s="72"/>
      <c r="B942" s="71"/>
      <c r="D942" s="70"/>
      <c r="E942" s="69"/>
      <c r="F942" s="69"/>
    </row>
    <row r="943" spans="1:6" x14ac:dyDescent="0.15">
      <c r="A943" s="72"/>
      <c r="B943" s="71"/>
      <c r="D943" s="70"/>
      <c r="E943" s="69"/>
      <c r="F943" s="69"/>
    </row>
    <row r="944" spans="1:6" x14ac:dyDescent="0.15">
      <c r="A944" s="72"/>
      <c r="B944" s="71"/>
      <c r="D944" s="70"/>
      <c r="E944" s="69"/>
      <c r="F944" s="69"/>
    </row>
    <row r="945" spans="1:6" x14ac:dyDescent="0.15">
      <c r="A945" s="72"/>
      <c r="B945" s="71"/>
      <c r="D945" s="70"/>
      <c r="E945" s="69"/>
      <c r="F945" s="69"/>
    </row>
    <row r="946" spans="1:6" x14ac:dyDescent="0.15">
      <c r="A946" s="72"/>
      <c r="B946" s="71"/>
      <c r="D946" s="70"/>
      <c r="E946" s="69"/>
      <c r="F946" s="69"/>
    </row>
    <row r="947" spans="1:6" x14ac:dyDescent="0.15">
      <c r="A947" s="72"/>
      <c r="B947" s="71"/>
      <c r="D947" s="70"/>
      <c r="E947" s="69"/>
      <c r="F947" s="69"/>
    </row>
    <row r="948" spans="1:6" x14ac:dyDescent="0.15">
      <c r="A948" s="72"/>
      <c r="B948" s="71"/>
      <c r="D948" s="70"/>
      <c r="E948" s="69"/>
      <c r="F948" s="69"/>
    </row>
    <row r="949" spans="1:6" x14ac:dyDescent="0.15">
      <c r="A949" s="72"/>
      <c r="B949" s="71"/>
      <c r="D949" s="70"/>
      <c r="E949" s="69"/>
      <c r="F949" s="69"/>
    </row>
    <row r="950" spans="1:6" x14ac:dyDescent="0.15">
      <c r="A950" s="72"/>
      <c r="B950" s="71"/>
      <c r="D950" s="70"/>
      <c r="E950" s="69"/>
      <c r="F950" s="69"/>
    </row>
    <row r="951" spans="1:6" x14ac:dyDescent="0.15">
      <c r="A951" s="72"/>
      <c r="B951" s="71"/>
      <c r="D951" s="70"/>
      <c r="E951" s="69"/>
      <c r="F951" s="69"/>
    </row>
    <row r="952" spans="1:6" x14ac:dyDescent="0.15">
      <c r="A952" s="72"/>
      <c r="B952" s="71"/>
      <c r="D952" s="70"/>
      <c r="E952" s="69"/>
      <c r="F952" s="69"/>
    </row>
    <row r="953" spans="1:6" x14ac:dyDescent="0.15">
      <c r="A953" s="72"/>
      <c r="B953" s="71"/>
      <c r="D953" s="70"/>
      <c r="E953" s="69"/>
      <c r="F953" s="69"/>
    </row>
    <row r="954" spans="1:6" x14ac:dyDescent="0.15">
      <c r="A954" s="72"/>
      <c r="B954" s="71"/>
      <c r="D954" s="70"/>
      <c r="E954" s="69"/>
      <c r="F954" s="69"/>
    </row>
    <row r="955" spans="1:6" x14ac:dyDescent="0.15">
      <c r="A955" s="72"/>
      <c r="B955" s="71"/>
      <c r="D955" s="70"/>
      <c r="E955" s="69"/>
      <c r="F955" s="69"/>
    </row>
    <row r="956" spans="1:6" x14ac:dyDescent="0.15">
      <c r="A956" s="72"/>
      <c r="B956" s="71"/>
      <c r="D956" s="70"/>
      <c r="E956" s="69"/>
      <c r="F956" s="69"/>
    </row>
    <row r="957" spans="1:6" x14ac:dyDescent="0.15">
      <c r="A957" s="72"/>
      <c r="B957" s="71"/>
      <c r="D957" s="70"/>
      <c r="E957" s="69"/>
      <c r="F957" s="69"/>
    </row>
    <row r="958" spans="1:6" x14ac:dyDescent="0.15">
      <c r="A958" s="72"/>
      <c r="B958" s="71"/>
      <c r="D958" s="70"/>
      <c r="E958" s="69"/>
      <c r="F958" s="69"/>
    </row>
    <row r="959" spans="1:6" x14ac:dyDescent="0.15">
      <c r="A959" s="72"/>
      <c r="B959" s="71"/>
      <c r="D959" s="70"/>
      <c r="E959" s="69"/>
      <c r="F959" s="69"/>
    </row>
    <row r="960" spans="1:6" x14ac:dyDescent="0.15">
      <c r="A960" s="72"/>
      <c r="B960" s="71"/>
      <c r="D960" s="70"/>
      <c r="E960" s="69"/>
      <c r="F960" s="69"/>
    </row>
    <row r="961" spans="1:6" x14ac:dyDescent="0.15">
      <c r="A961" s="72"/>
      <c r="B961" s="71"/>
      <c r="D961" s="70"/>
      <c r="E961" s="69"/>
      <c r="F961" s="69"/>
    </row>
    <row r="962" spans="1:6" x14ac:dyDescent="0.15">
      <c r="A962" s="72"/>
      <c r="B962" s="71"/>
      <c r="D962" s="70"/>
      <c r="E962" s="69"/>
      <c r="F962" s="69"/>
    </row>
    <row r="963" spans="1:6" x14ac:dyDescent="0.15">
      <c r="A963" s="72"/>
      <c r="B963" s="71"/>
      <c r="D963" s="70"/>
      <c r="E963" s="69"/>
      <c r="F963" s="69"/>
    </row>
    <row r="964" spans="1:6" x14ac:dyDescent="0.15">
      <c r="A964" s="72"/>
      <c r="B964" s="71"/>
      <c r="D964" s="70"/>
      <c r="E964" s="69"/>
      <c r="F964" s="69"/>
    </row>
    <row r="965" spans="1:6" x14ac:dyDescent="0.15">
      <c r="A965" s="72"/>
      <c r="B965" s="71"/>
      <c r="D965" s="70"/>
      <c r="E965" s="69"/>
      <c r="F965" s="69"/>
    </row>
    <row r="966" spans="1:6" x14ac:dyDescent="0.15">
      <c r="A966" s="72"/>
      <c r="B966" s="71"/>
      <c r="D966" s="70"/>
      <c r="E966" s="69"/>
      <c r="F966" s="69"/>
    </row>
    <row r="967" spans="1:6" x14ac:dyDescent="0.15">
      <c r="A967" s="72"/>
      <c r="B967" s="71"/>
      <c r="D967" s="70"/>
      <c r="E967" s="69"/>
      <c r="F967" s="69"/>
    </row>
    <row r="968" spans="1:6" x14ac:dyDescent="0.15">
      <c r="A968" s="72"/>
      <c r="B968" s="71"/>
      <c r="D968" s="70"/>
      <c r="E968" s="69"/>
      <c r="F968" s="69"/>
    </row>
    <row r="969" spans="1:6" x14ac:dyDescent="0.15">
      <c r="A969" s="72"/>
      <c r="B969" s="71"/>
      <c r="D969" s="70"/>
      <c r="E969" s="69"/>
      <c r="F969" s="69"/>
    </row>
    <row r="970" spans="1:6" x14ac:dyDescent="0.15">
      <c r="A970" s="72"/>
      <c r="B970" s="71"/>
      <c r="D970" s="70"/>
      <c r="E970" s="69"/>
      <c r="F970" s="69"/>
    </row>
    <row r="971" spans="1:6" x14ac:dyDescent="0.15">
      <c r="A971" s="72"/>
      <c r="B971" s="71"/>
      <c r="D971" s="70"/>
      <c r="E971" s="69"/>
      <c r="F971" s="69"/>
    </row>
    <row r="972" spans="1:6" x14ac:dyDescent="0.15">
      <c r="A972" s="72"/>
      <c r="B972" s="71"/>
      <c r="D972" s="70"/>
      <c r="E972" s="69"/>
      <c r="F972" s="69"/>
    </row>
    <row r="973" spans="1:6" x14ac:dyDescent="0.15">
      <c r="A973" s="72"/>
      <c r="B973" s="71"/>
      <c r="D973" s="70"/>
      <c r="E973" s="69"/>
      <c r="F973" s="69"/>
    </row>
    <row r="974" spans="1:6" x14ac:dyDescent="0.15">
      <c r="A974" s="72"/>
      <c r="B974" s="71"/>
      <c r="D974" s="70"/>
      <c r="E974" s="69"/>
      <c r="F974" s="69"/>
    </row>
    <row r="975" spans="1:6" x14ac:dyDescent="0.15">
      <c r="A975" s="72"/>
      <c r="B975" s="71"/>
      <c r="D975" s="70"/>
      <c r="E975" s="69"/>
      <c r="F975" s="69"/>
    </row>
    <row r="976" spans="1:6" x14ac:dyDescent="0.15">
      <c r="A976" s="72"/>
      <c r="B976" s="71"/>
      <c r="D976" s="70"/>
      <c r="E976" s="69"/>
      <c r="F976" s="69"/>
    </row>
    <row r="977" spans="1:6" x14ac:dyDescent="0.15">
      <c r="A977" s="72"/>
      <c r="B977" s="71"/>
      <c r="D977" s="70"/>
      <c r="E977" s="69"/>
      <c r="F977" s="69"/>
    </row>
    <row r="978" spans="1:6" x14ac:dyDescent="0.15">
      <c r="A978" s="72"/>
      <c r="B978" s="71"/>
      <c r="D978" s="70"/>
      <c r="E978" s="69"/>
      <c r="F978" s="69"/>
    </row>
    <row r="979" spans="1:6" x14ac:dyDescent="0.15">
      <c r="A979" s="72"/>
      <c r="B979" s="71"/>
      <c r="D979" s="70"/>
      <c r="E979" s="69"/>
      <c r="F979" s="69"/>
    </row>
    <row r="980" spans="1:6" x14ac:dyDescent="0.15">
      <c r="A980" s="72"/>
      <c r="B980" s="71"/>
      <c r="D980" s="70"/>
      <c r="E980" s="69"/>
      <c r="F980" s="69"/>
    </row>
    <row r="981" spans="1:6" x14ac:dyDescent="0.15">
      <c r="A981" s="72"/>
      <c r="B981" s="71"/>
      <c r="D981" s="70"/>
      <c r="E981" s="69"/>
      <c r="F981" s="69"/>
    </row>
    <row r="982" spans="1:6" x14ac:dyDescent="0.15">
      <c r="A982" s="72"/>
      <c r="B982" s="71"/>
      <c r="D982" s="70"/>
      <c r="E982" s="69"/>
      <c r="F982" s="69"/>
    </row>
    <row r="983" spans="1:6" x14ac:dyDescent="0.15">
      <c r="A983" s="72"/>
      <c r="B983" s="71"/>
      <c r="D983" s="70"/>
      <c r="E983" s="69"/>
      <c r="F983" s="69"/>
    </row>
    <row r="984" spans="1:6" x14ac:dyDescent="0.15">
      <c r="A984" s="72"/>
      <c r="B984" s="71"/>
      <c r="D984" s="70"/>
      <c r="E984" s="69"/>
      <c r="F984" s="69"/>
    </row>
    <row r="985" spans="1:6" x14ac:dyDescent="0.15">
      <c r="A985" s="72"/>
      <c r="B985" s="71"/>
      <c r="D985" s="70"/>
      <c r="E985" s="69"/>
      <c r="F985" s="69"/>
    </row>
    <row r="986" spans="1:6" x14ac:dyDescent="0.15">
      <c r="A986" s="72"/>
      <c r="B986" s="71"/>
      <c r="D986" s="70"/>
      <c r="E986" s="69"/>
      <c r="F986" s="69"/>
    </row>
    <row r="987" spans="1:6" x14ac:dyDescent="0.15">
      <c r="A987" s="72"/>
      <c r="B987" s="71"/>
      <c r="D987" s="70"/>
      <c r="E987" s="69"/>
      <c r="F987" s="69"/>
    </row>
    <row r="988" spans="1:6" x14ac:dyDescent="0.15">
      <c r="A988" s="72"/>
      <c r="B988" s="71"/>
      <c r="D988" s="70"/>
      <c r="E988" s="69"/>
      <c r="F988" s="69"/>
    </row>
    <row r="989" spans="1:6" x14ac:dyDescent="0.15">
      <c r="A989" s="72"/>
      <c r="B989" s="71"/>
      <c r="D989" s="70"/>
      <c r="E989" s="69"/>
      <c r="F989" s="69"/>
    </row>
    <row r="990" spans="1:6" x14ac:dyDescent="0.15">
      <c r="A990" s="72"/>
      <c r="B990" s="71"/>
      <c r="D990" s="70"/>
      <c r="E990" s="69"/>
      <c r="F990" s="69"/>
    </row>
    <row r="991" spans="1:6" x14ac:dyDescent="0.15">
      <c r="A991" s="72"/>
      <c r="B991" s="71"/>
      <c r="D991" s="70"/>
      <c r="E991" s="69"/>
      <c r="F991" s="69"/>
    </row>
    <row r="992" spans="1:6" x14ac:dyDescent="0.15">
      <c r="A992" s="72"/>
      <c r="B992" s="71"/>
      <c r="D992" s="70"/>
      <c r="E992" s="69"/>
      <c r="F992" s="69"/>
    </row>
    <row r="993" spans="1:6" x14ac:dyDescent="0.15">
      <c r="A993" s="72"/>
      <c r="B993" s="71"/>
      <c r="D993" s="70"/>
      <c r="E993" s="69"/>
      <c r="F993" s="69"/>
    </row>
    <row r="994" spans="1:6" x14ac:dyDescent="0.15">
      <c r="A994" s="72"/>
      <c r="B994" s="71"/>
      <c r="D994" s="70"/>
      <c r="E994" s="69"/>
      <c r="F994" s="69"/>
    </row>
    <row r="995" spans="1:6" x14ac:dyDescent="0.15">
      <c r="A995" s="72"/>
      <c r="B995" s="71"/>
      <c r="D995" s="70"/>
      <c r="E995" s="69"/>
      <c r="F995" s="69"/>
    </row>
    <row r="996" spans="1:6" x14ac:dyDescent="0.15">
      <c r="A996" s="72"/>
      <c r="B996" s="71"/>
      <c r="D996" s="70"/>
      <c r="E996" s="69"/>
      <c r="F996" s="69"/>
    </row>
    <row r="997" spans="1:6" x14ac:dyDescent="0.15">
      <c r="A997" s="72"/>
      <c r="B997" s="71"/>
      <c r="D997" s="70"/>
      <c r="E997" s="69"/>
      <c r="F997" s="69"/>
    </row>
    <row r="998" spans="1:6" x14ac:dyDescent="0.15">
      <c r="A998" s="72"/>
      <c r="B998" s="71"/>
      <c r="D998" s="70"/>
      <c r="E998" s="69"/>
      <c r="F998" s="69"/>
    </row>
    <row r="999" spans="1:6" x14ac:dyDescent="0.15">
      <c r="A999" s="72"/>
      <c r="B999" s="71"/>
      <c r="D999" s="70"/>
      <c r="E999" s="69"/>
      <c r="F999" s="69"/>
    </row>
    <row r="1000" spans="1:6" x14ac:dyDescent="0.15">
      <c r="A1000" s="72"/>
      <c r="B1000" s="71"/>
      <c r="D1000" s="70"/>
      <c r="E1000" s="69"/>
      <c r="F1000" s="69"/>
    </row>
    <row r="1001" spans="1:6" x14ac:dyDescent="0.15">
      <c r="A1001" s="72"/>
      <c r="B1001" s="71"/>
      <c r="D1001" s="70"/>
      <c r="E1001" s="69"/>
      <c r="F1001" s="69"/>
    </row>
    <row r="1002" spans="1:6" x14ac:dyDescent="0.15">
      <c r="A1002" s="72"/>
      <c r="B1002" s="71"/>
      <c r="D1002" s="70"/>
      <c r="E1002" s="69"/>
      <c r="F1002" s="69"/>
    </row>
    <row r="1003" spans="1:6" x14ac:dyDescent="0.15">
      <c r="A1003" s="72"/>
      <c r="B1003" s="71"/>
      <c r="D1003" s="70"/>
      <c r="E1003" s="69"/>
      <c r="F1003" s="69"/>
    </row>
    <row r="1004" spans="1:6" x14ac:dyDescent="0.15">
      <c r="A1004" s="72"/>
      <c r="B1004" s="71"/>
      <c r="D1004" s="70"/>
      <c r="E1004" s="69"/>
      <c r="F1004" s="69"/>
    </row>
    <row r="1005" spans="1:6" x14ac:dyDescent="0.15">
      <c r="A1005" s="72"/>
      <c r="B1005" s="71"/>
      <c r="D1005" s="70"/>
      <c r="E1005" s="69"/>
      <c r="F1005" s="69"/>
    </row>
    <row r="1006" spans="1:6" x14ac:dyDescent="0.15">
      <c r="A1006" s="72"/>
      <c r="B1006" s="71"/>
      <c r="D1006" s="70"/>
      <c r="E1006" s="69"/>
      <c r="F1006" s="69"/>
    </row>
    <row r="1007" spans="1:6" x14ac:dyDescent="0.15">
      <c r="A1007" s="72"/>
      <c r="B1007" s="71"/>
      <c r="D1007" s="70"/>
      <c r="E1007" s="69"/>
      <c r="F1007" s="69"/>
    </row>
    <row r="1008" spans="1:6" x14ac:dyDescent="0.15">
      <c r="A1008" s="72"/>
      <c r="B1008" s="71"/>
      <c r="D1008" s="70"/>
      <c r="E1008" s="69"/>
      <c r="F1008" s="69"/>
    </row>
    <row r="1009" spans="1:6" x14ac:dyDescent="0.15">
      <c r="A1009" s="72"/>
      <c r="B1009" s="71"/>
      <c r="D1009" s="70"/>
      <c r="E1009" s="69"/>
      <c r="F1009" s="69"/>
    </row>
    <row r="1010" spans="1:6" x14ac:dyDescent="0.15">
      <c r="A1010" s="72"/>
      <c r="B1010" s="71"/>
      <c r="D1010" s="70"/>
      <c r="E1010" s="69"/>
      <c r="F1010" s="69"/>
    </row>
    <row r="1011" spans="1:6" x14ac:dyDescent="0.15">
      <c r="A1011" s="72"/>
      <c r="B1011" s="71"/>
      <c r="D1011" s="70"/>
      <c r="E1011" s="69"/>
      <c r="F1011" s="69"/>
    </row>
    <row r="1012" spans="1:6" x14ac:dyDescent="0.15">
      <c r="A1012" s="72"/>
      <c r="B1012" s="71"/>
      <c r="D1012" s="70"/>
      <c r="E1012" s="69"/>
      <c r="F1012" s="69"/>
    </row>
    <row r="1013" spans="1:6" x14ac:dyDescent="0.15">
      <c r="A1013" s="72"/>
      <c r="B1013" s="71"/>
      <c r="D1013" s="70"/>
      <c r="E1013" s="69"/>
      <c r="F1013" s="69"/>
    </row>
    <row r="1014" spans="1:6" x14ac:dyDescent="0.15">
      <c r="A1014" s="72"/>
      <c r="B1014" s="71"/>
      <c r="D1014" s="70"/>
      <c r="E1014" s="69"/>
      <c r="F1014" s="69"/>
    </row>
    <row r="1015" spans="1:6" x14ac:dyDescent="0.15">
      <c r="A1015" s="72"/>
      <c r="B1015" s="71"/>
      <c r="D1015" s="70"/>
      <c r="E1015" s="69"/>
      <c r="F1015" s="69"/>
    </row>
    <row r="1016" spans="1:6" x14ac:dyDescent="0.15">
      <c r="A1016" s="72"/>
      <c r="B1016" s="71"/>
      <c r="D1016" s="70"/>
      <c r="E1016" s="69"/>
      <c r="F1016" s="69"/>
    </row>
    <row r="1017" spans="1:6" x14ac:dyDescent="0.15">
      <c r="A1017" s="72"/>
      <c r="B1017" s="71"/>
      <c r="D1017" s="70"/>
      <c r="E1017" s="69"/>
      <c r="F1017" s="69"/>
    </row>
    <row r="1018" spans="1:6" x14ac:dyDescent="0.15">
      <c r="A1018" s="72"/>
      <c r="B1018" s="71"/>
      <c r="D1018" s="70"/>
      <c r="E1018" s="69"/>
      <c r="F1018" s="69"/>
    </row>
    <row r="1019" spans="1:6" x14ac:dyDescent="0.15">
      <c r="A1019" s="72"/>
      <c r="B1019" s="71"/>
      <c r="D1019" s="70"/>
      <c r="E1019" s="69"/>
      <c r="F1019" s="69"/>
    </row>
    <row r="1020" spans="1:6" x14ac:dyDescent="0.15">
      <c r="A1020" s="72"/>
      <c r="B1020" s="71"/>
      <c r="D1020" s="70"/>
      <c r="E1020" s="69"/>
      <c r="F1020" s="69"/>
    </row>
    <row r="1021" spans="1:6" x14ac:dyDescent="0.15">
      <c r="A1021" s="72"/>
      <c r="B1021" s="71"/>
      <c r="D1021" s="70"/>
      <c r="E1021" s="69"/>
      <c r="F1021" s="69"/>
    </row>
    <row r="1022" spans="1:6" x14ac:dyDescent="0.15">
      <c r="A1022" s="72"/>
      <c r="B1022" s="71"/>
      <c r="D1022" s="70"/>
      <c r="E1022" s="69"/>
      <c r="F1022" s="69"/>
    </row>
    <row r="1023" spans="1:6" x14ac:dyDescent="0.15">
      <c r="A1023" s="72"/>
      <c r="B1023" s="71"/>
      <c r="D1023" s="70"/>
      <c r="E1023" s="69"/>
      <c r="F1023" s="69"/>
    </row>
    <row r="1024" spans="1:6" x14ac:dyDescent="0.15">
      <c r="A1024" s="72"/>
      <c r="B1024" s="71"/>
      <c r="D1024" s="70"/>
      <c r="E1024" s="69"/>
      <c r="F1024" s="69"/>
    </row>
    <row r="1025" spans="1:6" x14ac:dyDescent="0.15">
      <c r="A1025" s="72"/>
      <c r="B1025" s="71"/>
      <c r="D1025" s="70"/>
      <c r="E1025" s="69"/>
      <c r="F1025" s="69"/>
    </row>
    <row r="1026" spans="1:6" x14ac:dyDescent="0.15">
      <c r="A1026" s="72"/>
      <c r="B1026" s="71"/>
      <c r="D1026" s="70"/>
      <c r="E1026" s="69"/>
      <c r="F1026" s="69"/>
    </row>
    <row r="1027" spans="1:6" x14ac:dyDescent="0.15">
      <c r="A1027" s="72"/>
      <c r="B1027" s="71"/>
      <c r="D1027" s="70"/>
      <c r="E1027" s="69"/>
      <c r="F1027" s="69"/>
    </row>
    <row r="1028" spans="1:6" x14ac:dyDescent="0.15">
      <c r="A1028" s="72"/>
      <c r="B1028" s="71"/>
      <c r="D1028" s="70"/>
      <c r="E1028" s="69"/>
      <c r="F1028" s="69"/>
    </row>
    <row r="1029" spans="1:6" x14ac:dyDescent="0.15">
      <c r="A1029" s="72"/>
      <c r="B1029" s="71"/>
      <c r="D1029" s="70"/>
      <c r="E1029" s="69"/>
      <c r="F1029" s="69"/>
    </row>
    <row r="1030" spans="1:6" x14ac:dyDescent="0.15">
      <c r="A1030" s="72"/>
      <c r="B1030" s="71"/>
      <c r="D1030" s="70"/>
      <c r="E1030" s="69"/>
      <c r="F1030" s="69"/>
    </row>
    <row r="1031" spans="1:6" x14ac:dyDescent="0.15">
      <c r="A1031" s="72"/>
      <c r="B1031" s="71"/>
      <c r="D1031" s="70"/>
      <c r="E1031" s="69"/>
      <c r="F1031" s="69"/>
    </row>
    <row r="1032" spans="1:6" x14ac:dyDescent="0.15">
      <c r="A1032" s="72"/>
      <c r="B1032" s="71"/>
      <c r="D1032" s="70"/>
      <c r="E1032" s="69"/>
      <c r="F1032" s="69"/>
    </row>
    <row r="1033" spans="1:6" x14ac:dyDescent="0.15">
      <c r="A1033" s="72"/>
      <c r="B1033" s="71"/>
      <c r="D1033" s="70"/>
      <c r="E1033" s="69"/>
      <c r="F1033" s="69"/>
    </row>
    <row r="1034" spans="1:6" x14ac:dyDescent="0.15">
      <c r="A1034" s="72"/>
      <c r="B1034" s="71"/>
      <c r="D1034" s="70"/>
      <c r="E1034" s="69"/>
      <c r="F1034" s="69"/>
    </row>
    <row r="1035" spans="1:6" x14ac:dyDescent="0.15">
      <c r="A1035" s="72"/>
      <c r="B1035" s="71"/>
      <c r="D1035" s="70"/>
      <c r="E1035" s="69"/>
      <c r="F1035" s="69"/>
    </row>
    <row r="1036" spans="1:6" x14ac:dyDescent="0.15">
      <c r="A1036" s="72"/>
      <c r="B1036" s="71"/>
      <c r="D1036" s="70"/>
      <c r="E1036" s="69"/>
      <c r="F1036" s="69"/>
    </row>
    <row r="1037" spans="1:6" x14ac:dyDescent="0.15">
      <c r="A1037" s="72"/>
      <c r="B1037" s="71"/>
      <c r="D1037" s="70"/>
      <c r="E1037" s="69"/>
      <c r="F1037" s="69"/>
    </row>
    <row r="1038" spans="1:6" x14ac:dyDescent="0.15">
      <c r="A1038" s="72"/>
      <c r="B1038" s="71"/>
      <c r="D1038" s="70"/>
      <c r="E1038" s="69"/>
      <c r="F1038" s="69"/>
    </row>
    <row r="1039" spans="1:6" x14ac:dyDescent="0.15">
      <c r="A1039" s="72"/>
      <c r="B1039" s="71"/>
      <c r="D1039" s="70"/>
      <c r="E1039" s="69"/>
      <c r="F1039" s="69"/>
    </row>
    <row r="1040" spans="1:6" x14ac:dyDescent="0.15">
      <c r="A1040" s="72"/>
      <c r="B1040" s="71"/>
      <c r="D1040" s="70"/>
      <c r="E1040" s="69"/>
      <c r="F1040" s="69"/>
    </row>
    <row r="1041" spans="1:6" x14ac:dyDescent="0.15">
      <c r="A1041" s="72"/>
      <c r="B1041" s="71"/>
      <c r="D1041" s="70"/>
      <c r="E1041" s="69"/>
      <c r="F1041" s="69"/>
    </row>
    <row r="1042" spans="1:6" x14ac:dyDescent="0.15">
      <c r="A1042" s="72"/>
      <c r="B1042" s="71"/>
      <c r="D1042" s="70"/>
      <c r="E1042" s="69"/>
      <c r="F1042" s="69"/>
    </row>
    <row r="1043" spans="1:6" x14ac:dyDescent="0.15">
      <c r="A1043" s="72"/>
      <c r="B1043" s="71"/>
      <c r="D1043" s="70"/>
      <c r="E1043" s="69"/>
      <c r="F1043" s="69"/>
    </row>
    <row r="1044" spans="1:6" x14ac:dyDescent="0.15">
      <c r="A1044" s="72"/>
      <c r="B1044" s="71"/>
      <c r="D1044" s="70"/>
      <c r="E1044" s="69"/>
      <c r="F1044" s="69"/>
    </row>
    <row r="1045" spans="1:6" x14ac:dyDescent="0.15">
      <c r="A1045" s="72"/>
      <c r="B1045" s="71"/>
      <c r="D1045" s="70"/>
      <c r="E1045" s="69"/>
      <c r="F1045" s="69"/>
    </row>
    <row r="1046" spans="1:6" x14ac:dyDescent="0.15">
      <c r="A1046" s="72"/>
      <c r="B1046" s="71"/>
      <c r="D1046" s="70"/>
      <c r="E1046" s="69"/>
      <c r="F1046" s="69"/>
    </row>
    <row r="1047" spans="1:6" x14ac:dyDescent="0.15">
      <c r="A1047" s="72"/>
      <c r="B1047" s="71"/>
      <c r="D1047" s="70"/>
      <c r="E1047" s="69"/>
      <c r="F1047" s="69"/>
    </row>
    <row r="1048" spans="1:6" x14ac:dyDescent="0.15">
      <c r="A1048" s="72"/>
      <c r="B1048" s="71"/>
      <c r="D1048" s="70"/>
      <c r="E1048" s="69"/>
      <c r="F1048" s="69"/>
    </row>
    <row r="1049" spans="1:6" x14ac:dyDescent="0.15">
      <c r="A1049" s="72"/>
      <c r="B1049" s="71"/>
      <c r="D1049" s="70"/>
      <c r="E1049" s="69"/>
      <c r="F1049" s="69"/>
    </row>
    <row r="1050" spans="1:6" x14ac:dyDescent="0.15">
      <c r="A1050" s="72"/>
      <c r="B1050" s="71"/>
      <c r="D1050" s="70"/>
      <c r="E1050" s="69"/>
      <c r="F1050" s="69"/>
    </row>
    <row r="1051" spans="1:6" x14ac:dyDescent="0.15">
      <c r="A1051" s="72"/>
      <c r="B1051" s="71"/>
      <c r="D1051" s="70"/>
      <c r="E1051" s="69"/>
      <c r="F1051" s="69"/>
    </row>
    <row r="1052" spans="1:6" x14ac:dyDescent="0.15">
      <c r="A1052" s="72"/>
      <c r="B1052" s="71"/>
      <c r="D1052" s="70"/>
      <c r="E1052" s="69"/>
      <c r="F1052" s="69"/>
    </row>
    <row r="1053" spans="1:6" x14ac:dyDescent="0.15">
      <c r="A1053" s="72"/>
      <c r="B1053" s="71"/>
      <c r="D1053" s="70"/>
      <c r="E1053" s="69"/>
      <c r="F1053" s="69"/>
    </row>
    <row r="1054" spans="1:6" x14ac:dyDescent="0.15">
      <c r="A1054" s="72"/>
      <c r="B1054" s="71"/>
      <c r="D1054" s="70"/>
      <c r="E1054" s="69"/>
      <c r="F1054" s="69"/>
    </row>
    <row r="1055" spans="1:6" x14ac:dyDescent="0.15">
      <c r="A1055" s="72"/>
      <c r="B1055" s="71"/>
      <c r="D1055" s="70"/>
      <c r="E1055" s="69"/>
      <c r="F1055" s="69"/>
    </row>
    <row r="1056" spans="1:6" x14ac:dyDescent="0.15">
      <c r="A1056" s="72"/>
      <c r="B1056" s="71"/>
      <c r="D1056" s="70"/>
      <c r="E1056" s="69"/>
      <c r="F1056" s="69"/>
    </row>
    <row r="1057" spans="1:6" x14ac:dyDescent="0.15">
      <c r="A1057" s="72"/>
      <c r="B1057" s="71"/>
      <c r="D1057" s="70"/>
      <c r="E1057" s="69"/>
      <c r="F1057" s="69"/>
    </row>
    <row r="1058" spans="1:6" x14ac:dyDescent="0.15">
      <c r="A1058" s="72"/>
      <c r="B1058" s="71"/>
      <c r="D1058" s="70"/>
      <c r="E1058" s="69"/>
      <c r="F1058" s="69"/>
    </row>
    <row r="1059" spans="1:6" x14ac:dyDescent="0.15">
      <c r="A1059" s="72"/>
      <c r="B1059" s="71"/>
      <c r="D1059" s="70"/>
      <c r="E1059" s="69"/>
      <c r="F1059" s="69"/>
    </row>
    <row r="1060" spans="1:6" x14ac:dyDescent="0.15">
      <c r="A1060" s="72"/>
      <c r="B1060" s="71"/>
      <c r="D1060" s="70"/>
      <c r="E1060" s="69"/>
      <c r="F1060" s="69"/>
    </row>
    <row r="1061" spans="1:6" x14ac:dyDescent="0.15">
      <c r="A1061" s="72"/>
      <c r="B1061" s="71"/>
      <c r="D1061" s="70"/>
      <c r="E1061" s="69"/>
      <c r="F1061" s="69"/>
    </row>
    <row r="1062" spans="1:6" x14ac:dyDescent="0.15">
      <c r="A1062" s="72"/>
      <c r="B1062" s="71"/>
      <c r="D1062" s="70"/>
      <c r="E1062" s="69"/>
      <c r="F1062" s="69"/>
    </row>
    <row r="1063" spans="1:6" x14ac:dyDescent="0.15">
      <c r="A1063" s="72"/>
      <c r="B1063" s="71"/>
      <c r="D1063" s="70"/>
      <c r="E1063" s="69"/>
      <c r="F1063" s="69"/>
    </row>
    <row r="1064" spans="1:6" x14ac:dyDescent="0.15">
      <c r="A1064" s="72"/>
      <c r="B1064" s="71"/>
      <c r="D1064" s="70"/>
      <c r="E1064" s="69"/>
      <c r="F1064" s="69"/>
    </row>
    <row r="1065" spans="1:6" x14ac:dyDescent="0.15">
      <c r="A1065" s="72"/>
      <c r="B1065" s="71"/>
      <c r="D1065" s="70"/>
      <c r="E1065" s="69"/>
      <c r="F1065" s="69"/>
    </row>
    <row r="1066" spans="1:6" x14ac:dyDescent="0.15">
      <c r="A1066" s="72"/>
      <c r="B1066" s="71"/>
      <c r="D1066" s="70"/>
      <c r="E1066" s="69"/>
      <c r="F1066" s="69"/>
    </row>
    <row r="1067" spans="1:6" x14ac:dyDescent="0.15">
      <c r="A1067" s="72"/>
      <c r="B1067" s="71"/>
      <c r="D1067" s="70"/>
      <c r="E1067" s="69"/>
      <c r="F1067" s="69"/>
    </row>
    <row r="1068" spans="1:6" x14ac:dyDescent="0.15">
      <c r="A1068" s="72"/>
      <c r="B1068" s="71"/>
      <c r="D1068" s="70"/>
      <c r="E1068" s="69"/>
      <c r="F1068" s="69"/>
    </row>
    <row r="1069" spans="1:6" x14ac:dyDescent="0.15">
      <c r="A1069" s="72"/>
      <c r="B1069" s="71"/>
      <c r="D1069" s="70"/>
      <c r="E1069" s="69"/>
      <c r="F1069" s="69"/>
    </row>
    <row r="1070" spans="1:6" x14ac:dyDescent="0.15">
      <c r="A1070" s="72"/>
      <c r="B1070" s="71"/>
      <c r="D1070" s="70"/>
      <c r="E1070" s="69"/>
      <c r="F1070" s="69"/>
    </row>
    <row r="1071" spans="1:6" x14ac:dyDescent="0.15">
      <c r="A1071" s="72"/>
      <c r="B1071" s="71"/>
      <c r="D1071" s="70"/>
      <c r="E1071" s="69"/>
      <c r="F1071" s="69"/>
    </row>
    <row r="1072" spans="1:6" x14ac:dyDescent="0.15">
      <c r="A1072" s="72"/>
      <c r="B1072" s="71"/>
      <c r="D1072" s="70"/>
      <c r="E1072" s="69"/>
      <c r="F1072" s="69"/>
    </row>
    <row r="1073" spans="1:6" x14ac:dyDescent="0.15">
      <c r="A1073" s="72"/>
      <c r="B1073" s="71"/>
      <c r="D1073" s="70"/>
      <c r="E1073" s="69"/>
      <c r="F1073" s="69"/>
    </row>
    <row r="1074" spans="1:6" x14ac:dyDescent="0.15">
      <c r="A1074" s="72"/>
      <c r="B1074" s="71"/>
      <c r="D1074" s="70"/>
      <c r="E1074" s="69"/>
      <c r="F1074" s="69"/>
    </row>
    <row r="1075" spans="1:6" x14ac:dyDescent="0.15">
      <c r="A1075" s="72"/>
      <c r="B1075" s="71"/>
      <c r="D1075" s="70"/>
      <c r="E1075" s="69"/>
      <c r="F1075" s="69"/>
    </row>
    <row r="1076" spans="1:6" x14ac:dyDescent="0.15">
      <c r="A1076" s="72"/>
      <c r="B1076" s="71"/>
      <c r="D1076" s="70"/>
      <c r="E1076" s="69"/>
      <c r="F1076" s="69"/>
    </row>
    <row r="1077" spans="1:6" x14ac:dyDescent="0.15">
      <c r="A1077" s="72"/>
      <c r="B1077" s="71"/>
      <c r="D1077" s="70"/>
      <c r="E1077" s="69"/>
      <c r="F1077" s="69"/>
    </row>
    <row r="1078" spans="1:6" x14ac:dyDescent="0.15">
      <c r="A1078" s="72"/>
      <c r="B1078" s="71"/>
      <c r="D1078" s="70"/>
      <c r="E1078" s="69"/>
      <c r="F1078" s="69"/>
    </row>
    <row r="1079" spans="1:6" x14ac:dyDescent="0.15">
      <c r="A1079" s="72"/>
      <c r="B1079" s="71"/>
      <c r="D1079" s="70"/>
      <c r="E1079" s="69"/>
      <c r="F1079" s="69"/>
    </row>
    <row r="1080" spans="1:6" x14ac:dyDescent="0.15">
      <c r="A1080" s="72"/>
      <c r="B1080" s="71"/>
      <c r="D1080" s="70"/>
      <c r="E1080" s="69"/>
      <c r="F1080" s="69"/>
    </row>
    <row r="1081" spans="1:6" x14ac:dyDescent="0.15">
      <c r="A1081" s="72"/>
      <c r="B1081" s="71"/>
      <c r="D1081" s="70"/>
      <c r="E1081" s="69"/>
      <c r="F1081" s="69"/>
    </row>
    <row r="1082" spans="1:6" x14ac:dyDescent="0.15">
      <c r="A1082" s="72"/>
      <c r="B1082" s="71"/>
      <c r="D1082" s="70"/>
      <c r="E1082" s="69"/>
      <c r="F1082" s="69"/>
    </row>
    <row r="1083" spans="1:6" x14ac:dyDescent="0.15">
      <c r="A1083" s="72"/>
      <c r="B1083" s="71"/>
      <c r="D1083" s="70"/>
      <c r="E1083" s="69"/>
      <c r="F1083" s="69"/>
    </row>
    <row r="1084" spans="1:6" x14ac:dyDescent="0.15">
      <c r="A1084" s="72"/>
      <c r="B1084" s="71"/>
      <c r="D1084" s="70"/>
      <c r="E1084" s="69"/>
      <c r="F1084" s="69"/>
    </row>
    <row r="1085" spans="1:6" x14ac:dyDescent="0.15">
      <c r="A1085" s="72"/>
      <c r="B1085" s="71"/>
      <c r="D1085" s="70"/>
      <c r="E1085" s="69"/>
      <c r="F1085" s="69"/>
    </row>
    <row r="1086" spans="1:6" x14ac:dyDescent="0.15">
      <c r="A1086" s="72"/>
      <c r="B1086" s="71"/>
      <c r="D1086" s="70"/>
      <c r="E1086" s="69"/>
      <c r="F1086" s="69"/>
    </row>
    <row r="1087" spans="1:6" x14ac:dyDescent="0.15">
      <c r="A1087" s="72"/>
      <c r="B1087" s="71"/>
      <c r="D1087" s="70"/>
      <c r="E1087" s="69"/>
      <c r="F1087" s="69"/>
    </row>
    <row r="1088" spans="1:6" x14ac:dyDescent="0.15">
      <c r="A1088" s="72"/>
      <c r="B1088" s="71"/>
      <c r="D1088" s="70"/>
      <c r="E1088" s="69"/>
      <c r="F1088" s="69"/>
    </row>
    <row r="1089" spans="1:6" x14ac:dyDescent="0.15">
      <c r="A1089" s="72"/>
      <c r="B1089" s="71"/>
      <c r="D1089" s="70"/>
      <c r="E1089" s="69"/>
      <c r="F1089" s="69"/>
    </row>
    <row r="1090" spans="1:6" x14ac:dyDescent="0.15">
      <c r="A1090" s="72"/>
      <c r="B1090" s="71"/>
      <c r="D1090" s="70"/>
      <c r="E1090" s="69"/>
      <c r="F1090" s="69"/>
    </row>
    <row r="1091" spans="1:6" x14ac:dyDescent="0.15">
      <c r="A1091" s="72"/>
      <c r="B1091" s="71"/>
      <c r="D1091" s="70"/>
      <c r="E1091" s="69"/>
      <c r="F1091" s="69"/>
    </row>
    <row r="1092" spans="1:6" x14ac:dyDescent="0.15">
      <c r="A1092" s="72"/>
      <c r="B1092" s="71"/>
      <c r="D1092" s="70"/>
      <c r="E1092" s="69"/>
      <c r="F1092" s="69"/>
    </row>
    <row r="1093" spans="1:6" x14ac:dyDescent="0.15">
      <c r="A1093" s="72"/>
      <c r="B1093" s="71"/>
      <c r="D1093" s="70"/>
      <c r="E1093" s="69"/>
      <c r="F1093" s="69"/>
    </row>
    <row r="1094" spans="1:6" x14ac:dyDescent="0.15">
      <c r="A1094" s="72"/>
      <c r="B1094" s="71"/>
      <c r="D1094" s="70"/>
      <c r="E1094" s="69"/>
      <c r="F1094" s="69"/>
    </row>
    <row r="1095" spans="1:6" x14ac:dyDescent="0.15">
      <c r="A1095" s="72"/>
      <c r="B1095" s="71"/>
      <c r="D1095" s="70"/>
      <c r="E1095" s="69"/>
      <c r="F1095" s="69"/>
    </row>
    <row r="1096" spans="1:6" x14ac:dyDescent="0.15">
      <c r="A1096" s="72"/>
      <c r="B1096" s="71"/>
      <c r="D1096" s="70"/>
      <c r="E1096" s="69"/>
      <c r="F1096" s="69"/>
    </row>
    <row r="1097" spans="1:6" x14ac:dyDescent="0.15">
      <c r="A1097" s="72"/>
      <c r="B1097" s="71"/>
      <c r="D1097" s="70"/>
      <c r="E1097" s="69"/>
      <c r="F1097" s="69"/>
    </row>
    <row r="1098" spans="1:6" x14ac:dyDescent="0.15">
      <c r="A1098" s="72"/>
      <c r="B1098" s="71"/>
      <c r="D1098" s="70"/>
      <c r="E1098" s="69"/>
      <c r="F1098" s="69"/>
    </row>
    <row r="1099" spans="1:6" x14ac:dyDescent="0.15">
      <c r="A1099" s="72"/>
      <c r="B1099" s="71"/>
      <c r="D1099" s="70"/>
      <c r="E1099" s="69"/>
      <c r="F1099" s="69"/>
    </row>
    <row r="1100" spans="1:6" x14ac:dyDescent="0.15">
      <c r="A1100" s="72"/>
      <c r="B1100" s="71"/>
      <c r="D1100" s="70"/>
      <c r="E1100" s="69"/>
      <c r="F1100" s="69"/>
    </row>
    <row r="1101" spans="1:6" x14ac:dyDescent="0.15">
      <c r="A1101" s="72"/>
      <c r="B1101" s="71"/>
      <c r="D1101" s="70"/>
      <c r="E1101" s="69"/>
      <c r="F1101" s="69"/>
    </row>
    <row r="1102" spans="1:6" x14ac:dyDescent="0.15">
      <c r="A1102" s="72"/>
      <c r="B1102" s="71"/>
      <c r="D1102" s="70"/>
      <c r="E1102" s="69"/>
      <c r="F1102" s="69"/>
    </row>
    <row r="1103" spans="1:6" x14ac:dyDescent="0.15">
      <c r="A1103" s="72"/>
      <c r="B1103" s="71"/>
      <c r="D1103" s="70"/>
      <c r="E1103" s="69"/>
      <c r="F1103" s="69"/>
    </row>
    <row r="1104" spans="1:6" x14ac:dyDescent="0.15">
      <c r="A1104" s="72"/>
      <c r="B1104" s="71"/>
      <c r="D1104" s="70"/>
      <c r="E1104" s="69"/>
      <c r="F1104" s="69"/>
    </row>
    <row r="1105" spans="1:6" x14ac:dyDescent="0.15">
      <c r="A1105" s="72"/>
      <c r="B1105" s="71"/>
      <c r="D1105" s="70"/>
      <c r="E1105" s="69"/>
      <c r="F1105" s="69"/>
    </row>
    <row r="1106" spans="1:6" x14ac:dyDescent="0.15">
      <c r="A1106" s="72"/>
      <c r="B1106" s="71"/>
      <c r="D1106" s="70"/>
      <c r="E1106" s="69"/>
      <c r="F1106" s="69"/>
    </row>
    <row r="1107" spans="1:6" x14ac:dyDescent="0.15">
      <c r="A1107" s="72"/>
      <c r="B1107" s="71"/>
      <c r="D1107" s="70"/>
      <c r="E1107" s="69"/>
      <c r="F1107" s="69"/>
    </row>
    <row r="1108" spans="1:6" x14ac:dyDescent="0.15">
      <c r="A1108" s="72"/>
      <c r="B1108" s="71"/>
      <c r="D1108" s="70"/>
      <c r="E1108" s="69"/>
      <c r="F1108" s="69"/>
    </row>
    <row r="1109" spans="1:6" x14ac:dyDescent="0.15">
      <c r="A1109" s="72"/>
      <c r="B1109" s="71"/>
      <c r="D1109" s="70"/>
      <c r="E1109" s="69"/>
      <c r="F1109" s="69"/>
    </row>
    <row r="1110" spans="1:6" x14ac:dyDescent="0.15">
      <c r="A1110" s="72"/>
      <c r="B1110" s="71"/>
      <c r="D1110" s="70"/>
      <c r="E1110" s="69"/>
      <c r="F1110" s="69"/>
    </row>
    <row r="1111" spans="1:6" x14ac:dyDescent="0.15">
      <c r="A1111" s="72"/>
      <c r="B1111" s="71"/>
      <c r="D1111" s="70"/>
      <c r="E1111" s="69"/>
      <c r="F1111" s="69"/>
    </row>
    <row r="1112" spans="1:6" x14ac:dyDescent="0.15">
      <c r="A1112" s="72"/>
      <c r="B1112" s="71"/>
      <c r="D1112" s="70"/>
      <c r="E1112" s="69"/>
      <c r="F1112" s="69"/>
    </row>
    <row r="1113" spans="1:6" x14ac:dyDescent="0.15">
      <c r="A1113" s="72"/>
      <c r="B1113" s="71"/>
      <c r="D1113" s="70"/>
      <c r="E1113" s="69"/>
      <c r="F1113" s="69"/>
    </row>
    <row r="1114" spans="1:6" x14ac:dyDescent="0.15">
      <c r="A1114" s="72"/>
      <c r="B1114" s="71"/>
      <c r="D1114" s="70"/>
      <c r="E1114" s="69"/>
      <c r="F1114" s="69"/>
    </row>
    <row r="1115" spans="1:6" x14ac:dyDescent="0.15">
      <c r="A1115" s="72"/>
      <c r="B1115" s="71"/>
      <c r="D1115" s="70"/>
      <c r="E1115" s="69"/>
      <c r="F1115" s="69"/>
    </row>
    <row r="1116" spans="1:6" x14ac:dyDescent="0.15">
      <c r="A1116" s="72"/>
      <c r="B1116" s="71"/>
      <c r="D1116" s="70"/>
      <c r="E1116" s="69"/>
      <c r="F1116" s="69"/>
    </row>
    <row r="1117" spans="1:6" x14ac:dyDescent="0.15">
      <c r="A1117" s="72"/>
      <c r="B1117" s="71"/>
      <c r="D1117" s="70"/>
      <c r="E1117" s="69"/>
      <c r="F1117" s="69"/>
    </row>
    <row r="1118" spans="1:6" x14ac:dyDescent="0.15">
      <c r="A1118" s="72"/>
      <c r="B1118" s="71"/>
      <c r="D1118" s="70"/>
      <c r="E1118" s="69"/>
      <c r="F1118" s="69"/>
    </row>
    <row r="1119" spans="1:6" x14ac:dyDescent="0.15">
      <c r="A1119" s="72"/>
      <c r="B1119" s="71"/>
      <c r="D1119" s="70"/>
      <c r="E1119" s="69"/>
      <c r="F1119" s="69"/>
    </row>
    <row r="1120" spans="1:6" x14ac:dyDescent="0.15">
      <c r="A1120" s="72"/>
      <c r="B1120" s="71"/>
      <c r="D1120" s="70"/>
      <c r="E1120" s="69"/>
      <c r="F1120" s="69"/>
    </row>
    <row r="1121" spans="1:6" x14ac:dyDescent="0.15">
      <c r="A1121" s="72"/>
      <c r="B1121" s="71"/>
      <c r="D1121" s="70"/>
      <c r="E1121" s="69"/>
      <c r="F1121" s="69"/>
    </row>
    <row r="1122" spans="1:6" x14ac:dyDescent="0.15">
      <c r="A1122" s="72"/>
      <c r="B1122" s="71"/>
      <c r="D1122" s="70"/>
      <c r="E1122" s="69"/>
      <c r="F1122" s="69"/>
    </row>
    <row r="1123" spans="1:6" x14ac:dyDescent="0.15">
      <c r="A1123" s="72"/>
      <c r="B1123" s="71"/>
      <c r="D1123" s="70"/>
      <c r="E1123" s="69"/>
      <c r="F1123" s="69"/>
    </row>
    <row r="1124" spans="1:6" x14ac:dyDescent="0.15">
      <c r="A1124" s="72"/>
      <c r="B1124" s="71"/>
      <c r="D1124" s="70"/>
      <c r="E1124" s="69"/>
      <c r="F1124" s="69"/>
    </row>
    <row r="1125" spans="1:6" x14ac:dyDescent="0.15">
      <c r="A1125" s="72"/>
      <c r="B1125" s="71"/>
      <c r="D1125" s="70"/>
      <c r="E1125" s="69"/>
      <c r="F1125" s="69"/>
    </row>
    <row r="1126" spans="1:6" x14ac:dyDescent="0.15">
      <c r="A1126" s="72"/>
      <c r="B1126" s="71"/>
      <c r="D1126" s="70"/>
      <c r="E1126" s="69"/>
      <c r="F1126" s="69"/>
    </row>
    <row r="1127" spans="1:6" x14ac:dyDescent="0.15">
      <c r="A1127" s="72"/>
      <c r="B1127" s="71"/>
      <c r="D1127" s="70"/>
      <c r="E1127" s="69"/>
      <c r="F1127" s="69"/>
    </row>
    <row r="1128" spans="1:6" x14ac:dyDescent="0.15">
      <c r="A1128" s="72"/>
      <c r="B1128" s="71"/>
      <c r="D1128" s="70"/>
      <c r="E1128" s="69"/>
      <c r="F1128" s="69"/>
    </row>
    <row r="1129" spans="1:6" x14ac:dyDescent="0.15">
      <c r="A1129" s="72"/>
      <c r="B1129" s="71"/>
      <c r="D1129" s="70"/>
      <c r="E1129" s="69"/>
      <c r="F1129" s="69"/>
    </row>
    <row r="1130" spans="1:6" x14ac:dyDescent="0.15">
      <c r="A1130" s="72"/>
      <c r="B1130" s="71"/>
      <c r="D1130" s="70"/>
      <c r="E1130" s="69"/>
      <c r="F1130" s="69"/>
    </row>
    <row r="1131" spans="1:6" x14ac:dyDescent="0.15">
      <c r="A1131" s="72"/>
      <c r="B1131" s="71"/>
      <c r="D1131" s="70"/>
      <c r="E1131" s="69"/>
      <c r="F1131" s="69"/>
    </row>
    <row r="1132" spans="1:6" x14ac:dyDescent="0.15">
      <c r="A1132" s="72"/>
      <c r="B1132" s="71"/>
      <c r="D1132" s="70"/>
      <c r="E1132" s="69"/>
      <c r="F1132" s="69"/>
    </row>
    <row r="1133" spans="1:6" x14ac:dyDescent="0.15">
      <c r="A1133" s="72"/>
      <c r="B1133" s="71"/>
      <c r="D1133" s="70"/>
      <c r="E1133" s="69"/>
      <c r="F1133" s="69"/>
    </row>
    <row r="1134" spans="1:6" x14ac:dyDescent="0.15">
      <c r="A1134" s="72"/>
      <c r="B1134" s="71"/>
      <c r="D1134" s="70"/>
      <c r="E1134" s="69"/>
      <c r="F1134" s="69"/>
    </row>
    <row r="1135" spans="1:6" x14ac:dyDescent="0.15">
      <c r="A1135" s="72"/>
      <c r="B1135" s="71"/>
      <c r="D1135" s="70"/>
      <c r="E1135" s="69"/>
      <c r="F1135" s="69"/>
    </row>
    <row r="1136" spans="1:6" x14ac:dyDescent="0.15">
      <c r="A1136" s="72"/>
      <c r="B1136" s="71"/>
      <c r="D1136" s="70"/>
      <c r="E1136" s="69"/>
      <c r="F1136" s="69"/>
    </row>
    <row r="1137" spans="1:6" x14ac:dyDescent="0.15">
      <c r="A1137" s="72"/>
      <c r="B1137" s="71"/>
      <c r="D1137" s="70"/>
      <c r="E1137" s="69"/>
      <c r="F1137" s="69"/>
    </row>
    <row r="1138" spans="1:6" x14ac:dyDescent="0.15">
      <c r="A1138" s="72"/>
      <c r="B1138" s="71"/>
      <c r="D1138" s="70"/>
      <c r="E1138" s="69"/>
      <c r="F1138" s="69"/>
    </row>
    <row r="1139" spans="1:6" x14ac:dyDescent="0.15">
      <c r="A1139" s="72"/>
      <c r="B1139" s="71"/>
      <c r="D1139" s="70"/>
      <c r="E1139" s="69"/>
      <c r="F1139" s="69"/>
    </row>
    <row r="1140" spans="1:6" x14ac:dyDescent="0.15">
      <c r="A1140" s="72"/>
      <c r="B1140" s="71"/>
      <c r="D1140" s="70"/>
      <c r="E1140" s="69"/>
      <c r="F1140" s="69"/>
    </row>
    <row r="1141" spans="1:6" x14ac:dyDescent="0.15">
      <c r="A1141" s="72"/>
      <c r="B1141" s="71"/>
      <c r="D1141" s="70"/>
      <c r="E1141" s="69"/>
      <c r="F1141" s="69"/>
    </row>
    <row r="1142" spans="1:6" x14ac:dyDescent="0.15">
      <c r="A1142" s="72"/>
      <c r="B1142" s="71"/>
      <c r="D1142" s="70"/>
      <c r="E1142" s="69"/>
      <c r="F1142" s="69"/>
    </row>
    <row r="1143" spans="1:6" x14ac:dyDescent="0.15">
      <c r="A1143" s="72"/>
      <c r="B1143" s="71"/>
      <c r="D1143" s="70"/>
      <c r="E1143" s="69"/>
      <c r="F1143" s="69"/>
    </row>
    <row r="1144" spans="1:6" x14ac:dyDescent="0.15">
      <c r="A1144" s="72"/>
      <c r="B1144" s="71"/>
      <c r="D1144" s="70"/>
      <c r="E1144" s="69"/>
      <c r="F1144" s="69"/>
    </row>
    <row r="1145" spans="1:6" x14ac:dyDescent="0.15">
      <c r="A1145" s="72"/>
      <c r="B1145" s="71"/>
      <c r="D1145" s="70"/>
      <c r="E1145" s="69"/>
      <c r="F1145" s="69"/>
    </row>
    <row r="1146" spans="1:6" x14ac:dyDescent="0.15">
      <c r="A1146" s="72"/>
      <c r="B1146" s="71"/>
      <c r="D1146" s="70"/>
      <c r="E1146" s="69"/>
      <c r="F1146" s="69"/>
    </row>
    <row r="1147" spans="1:6" x14ac:dyDescent="0.15">
      <c r="A1147" s="72"/>
      <c r="B1147" s="71"/>
      <c r="D1147" s="70"/>
      <c r="E1147" s="69"/>
      <c r="F1147" s="69"/>
    </row>
    <row r="1148" spans="1:6" x14ac:dyDescent="0.15">
      <c r="A1148" s="72"/>
      <c r="B1148" s="71"/>
      <c r="D1148" s="70"/>
      <c r="E1148" s="69"/>
      <c r="F1148" s="69"/>
    </row>
    <row r="1149" spans="1:6" x14ac:dyDescent="0.15">
      <c r="A1149" s="72"/>
      <c r="B1149" s="71"/>
      <c r="D1149" s="70"/>
      <c r="E1149" s="69"/>
      <c r="F1149" s="69"/>
    </row>
    <row r="1150" spans="1:6" x14ac:dyDescent="0.15">
      <c r="A1150" s="72"/>
      <c r="B1150" s="71"/>
      <c r="D1150" s="70"/>
      <c r="E1150" s="69"/>
      <c r="F1150" s="69"/>
    </row>
    <row r="1151" spans="1:6" x14ac:dyDescent="0.15">
      <c r="A1151" s="72"/>
      <c r="B1151" s="71"/>
      <c r="D1151" s="70"/>
      <c r="E1151" s="69"/>
      <c r="F1151" s="69"/>
    </row>
    <row r="1152" spans="1:6" x14ac:dyDescent="0.15">
      <c r="A1152" s="72"/>
      <c r="B1152" s="71"/>
      <c r="D1152" s="70"/>
      <c r="E1152" s="69"/>
      <c r="F1152" s="69"/>
    </row>
    <row r="1153" spans="1:6" x14ac:dyDescent="0.15">
      <c r="A1153" s="72"/>
      <c r="B1153" s="71"/>
      <c r="D1153" s="70"/>
      <c r="E1153" s="69"/>
      <c r="F1153" s="69"/>
    </row>
    <row r="1154" spans="1:6" x14ac:dyDescent="0.15">
      <c r="A1154" s="72"/>
      <c r="B1154" s="71"/>
      <c r="D1154" s="70"/>
      <c r="E1154" s="69"/>
      <c r="F1154" s="69"/>
    </row>
    <row r="1155" spans="1:6" x14ac:dyDescent="0.15">
      <c r="A1155" s="72"/>
      <c r="B1155" s="71"/>
      <c r="D1155" s="70"/>
      <c r="E1155" s="69"/>
      <c r="F1155" s="69"/>
    </row>
    <row r="1156" spans="1:6" x14ac:dyDescent="0.15">
      <c r="A1156" s="72"/>
      <c r="B1156" s="71"/>
      <c r="D1156" s="70"/>
      <c r="E1156" s="69"/>
      <c r="F1156" s="69"/>
    </row>
    <row r="1157" spans="1:6" x14ac:dyDescent="0.15">
      <c r="A1157" s="72"/>
      <c r="B1157" s="71"/>
      <c r="D1157" s="70"/>
      <c r="E1157" s="69"/>
      <c r="F1157" s="69"/>
    </row>
    <row r="1158" spans="1:6" x14ac:dyDescent="0.15">
      <c r="A1158" s="72"/>
      <c r="B1158" s="71"/>
      <c r="D1158" s="70"/>
      <c r="E1158" s="69"/>
      <c r="F1158" s="69"/>
    </row>
    <row r="1159" spans="1:6" x14ac:dyDescent="0.15">
      <c r="A1159" s="72"/>
      <c r="B1159" s="71"/>
      <c r="D1159" s="70"/>
      <c r="E1159" s="69"/>
      <c r="F1159" s="69"/>
    </row>
    <row r="1160" spans="1:6" x14ac:dyDescent="0.15">
      <c r="A1160" s="72"/>
      <c r="B1160" s="71"/>
      <c r="D1160" s="70"/>
      <c r="E1160" s="69"/>
      <c r="F1160" s="69"/>
    </row>
    <row r="1161" spans="1:6" x14ac:dyDescent="0.15">
      <c r="A1161" s="72"/>
      <c r="B1161" s="71"/>
      <c r="D1161" s="70"/>
      <c r="E1161" s="69"/>
      <c r="F1161" s="69"/>
    </row>
    <row r="1162" spans="1:6" x14ac:dyDescent="0.15">
      <c r="A1162" s="72"/>
      <c r="B1162" s="71"/>
      <c r="D1162" s="70"/>
      <c r="E1162" s="69"/>
      <c r="F1162" s="69"/>
    </row>
    <row r="1163" spans="1:6" x14ac:dyDescent="0.15">
      <c r="A1163" s="72"/>
      <c r="B1163" s="71"/>
      <c r="D1163" s="70"/>
      <c r="E1163" s="69"/>
      <c r="F1163" s="69"/>
    </row>
    <row r="1164" spans="1:6" x14ac:dyDescent="0.15">
      <c r="A1164" s="72"/>
      <c r="B1164" s="71"/>
      <c r="D1164" s="70"/>
      <c r="E1164" s="69"/>
      <c r="F1164" s="69"/>
    </row>
    <row r="1165" spans="1:6" x14ac:dyDescent="0.15">
      <c r="A1165" s="72"/>
      <c r="B1165" s="71"/>
      <c r="D1165" s="70"/>
      <c r="E1165" s="69"/>
      <c r="F1165" s="69"/>
    </row>
    <row r="1166" spans="1:6" x14ac:dyDescent="0.15">
      <c r="A1166" s="72"/>
      <c r="B1166" s="71"/>
      <c r="D1166" s="70"/>
      <c r="E1166" s="69"/>
      <c r="F1166" s="69"/>
    </row>
    <row r="1167" spans="1:6" x14ac:dyDescent="0.15">
      <c r="A1167" s="72"/>
      <c r="B1167" s="71"/>
      <c r="D1167" s="70"/>
      <c r="E1167" s="69"/>
      <c r="F1167" s="69"/>
    </row>
    <row r="1168" spans="1:6" x14ac:dyDescent="0.15">
      <c r="A1168" s="72"/>
      <c r="B1168" s="71"/>
      <c r="D1168" s="70"/>
      <c r="E1168" s="69"/>
      <c r="F1168" s="69"/>
    </row>
    <row r="1169" spans="1:6" x14ac:dyDescent="0.15">
      <c r="A1169" s="72"/>
      <c r="B1169" s="71"/>
      <c r="D1169" s="70"/>
      <c r="E1169" s="69"/>
      <c r="F1169" s="69"/>
    </row>
    <row r="1170" spans="1:6" x14ac:dyDescent="0.15">
      <c r="A1170" s="72"/>
      <c r="B1170" s="71"/>
      <c r="D1170" s="70"/>
      <c r="E1170" s="69"/>
      <c r="F1170" s="69"/>
    </row>
    <row r="1171" spans="1:6" x14ac:dyDescent="0.15">
      <c r="A1171" s="72"/>
      <c r="B1171" s="71"/>
      <c r="D1171" s="70"/>
      <c r="E1171" s="69"/>
      <c r="F1171" s="69"/>
    </row>
    <row r="1172" spans="1:6" x14ac:dyDescent="0.15">
      <c r="A1172" s="72"/>
      <c r="B1172" s="71"/>
      <c r="D1172" s="70"/>
      <c r="E1172" s="69"/>
      <c r="F1172" s="69"/>
    </row>
    <row r="1173" spans="1:6" x14ac:dyDescent="0.15">
      <c r="A1173" s="72"/>
      <c r="B1173" s="71"/>
      <c r="D1173" s="70"/>
      <c r="E1173" s="69"/>
      <c r="F1173" s="69"/>
    </row>
    <row r="1174" spans="1:6" x14ac:dyDescent="0.15">
      <c r="A1174" s="72"/>
      <c r="B1174" s="71"/>
      <c r="D1174" s="70"/>
      <c r="E1174" s="69"/>
      <c r="F1174" s="69"/>
    </row>
    <row r="1175" spans="1:6" x14ac:dyDescent="0.15">
      <c r="A1175" s="72"/>
      <c r="B1175" s="71"/>
      <c r="D1175" s="70"/>
      <c r="E1175" s="69"/>
      <c r="F1175" s="69"/>
    </row>
    <row r="1176" spans="1:6" x14ac:dyDescent="0.15">
      <c r="A1176" s="72"/>
      <c r="B1176" s="71"/>
      <c r="D1176" s="70"/>
      <c r="E1176" s="69"/>
      <c r="F1176" s="69"/>
    </row>
    <row r="1177" spans="1:6" x14ac:dyDescent="0.15">
      <c r="A1177" s="72"/>
      <c r="B1177" s="71"/>
      <c r="D1177" s="70"/>
      <c r="E1177" s="69"/>
      <c r="F1177" s="69"/>
    </row>
    <row r="1178" spans="1:6" x14ac:dyDescent="0.15">
      <c r="A1178" s="72"/>
      <c r="B1178" s="71"/>
      <c r="D1178" s="70"/>
      <c r="E1178" s="69"/>
      <c r="F1178" s="69"/>
    </row>
    <row r="1179" spans="1:6" x14ac:dyDescent="0.15">
      <c r="A1179" s="72"/>
      <c r="B1179" s="71"/>
      <c r="D1179" s="70"/>
      <c r="E1179" s="69"/>
      <c r="F1179" s="69"/>
    </row>
    <row r="1180" spans="1:6" x14ac:dyDescent="0.15">
      <c r="A1180" s="72"/>
      <c r="B1180" s="71"/>
      <c r="D1180" s="70"/>
      <c r="E1180" s="69"/>
      <c r="F1180" s="69"/>
    </row>
    <row r="1181" spans="1:6" x14ac:dyDescent="0.15">
      <c r="A1181" s="72"/>
      <c r="B1181" s="71"/>
      <c r="D1181" s="70"/>
      <c r="E1181" s="69"/>
      <c r="F1181" s="69"/>
    </row>
    <row r="1182" spans="1:6" x14ac:dyDescent="0.15">
      <c r="A1182" s="72"/>
      <c r="B1182" s="71"/>
      <c r="D1182" s="70"/>
      <c r="E1182" s="69"/>
      <c r="F1182" s="69"/>
    </row>
    <row r="1183" spans="1:6" x14ac:dyDescent="0.15">
      <c r="A1183" s="72"/>
      <c r="B1183" s="71"/>
      <c r="D1183" s="70"/>
      <c r="E1183" s="69"/>
      <c r="F1183" s="69"/>
    </row>
    <row r="1184" spans="1:6" x14ac:dyDescent="0.15">
      <c r="A1184" s="72"/>
      <c r="B1184" s="71"/>
      <c r="D1184" s="70"/>
      <c r="E1184" s="69"/>
      <c r="F1184" s="69"/>
    </row>
    <row r="1185" spans="1:6" x14ac:dyDescent="0.15">
      <c r="A1185" s="72"/>
      <c r="B1185" s="71"/>
      <c r="D1185" s="70"/>
      <c r="E1185" s="69"/>
      <c r="F1185" s="69"/>
    </row>
    <row r="1186" spans="1:6" x14ac:dyDescent="0.15">
      <c r="A1186" s="72"/>
      <c r="B1186" s="71"/>
      <c r="D1186" s="70"/>
      <c r="E1186" s="69"/>
      <c r="F1186" s="69"/>
    </row>
    <row r="1187" spans="1:6" x14ac:dyDescent="0.15">
      <c r="A1187" s="72"/>
      <c r="B1187" s="71"/>
      <c r="D1187" s="70"/>
      <c r="E1187" s="69"/>
      <c r="F1187" s="69"/>
    </row>
    <row r="1188" spans="1:6" x14ac:dyDescent="0.15">
      <c r="A1188" s="72"/>
      <c r="B1188" s="71"/>
      <c r="D1188" s="70"/>
      <c r="E1188" s="69"/>
      <c r="F1188" s="69"/>
    </row>
    <row r="1189" spans="1:6" x14ac:dyDescent="0.15">
      <c r="A1189" s="72"/>
      <c r="B1189" s="71"/>
      <c r="D1189" s="70"/>
      <c r="E1189" s="69"/>
      <c r="F1189" s="69"/>
    </row>
    <row r="1190" spans="1:6" x14ac:dyDescent="0.15">
      <c r="A1190" s="72"/>
      <c r="B1190" s="71"/>
      <c r="D1190" s="70"/>
      <c r="E1190" s="69"/>
      <c r="F1190" s="69"/>
    </row>
    <row r="1191" spans="1:6" x14ac:dyDescent="0.15">
      <c r="A1191" s="72"/>
      <c r="B1191" s="71"/>
      <c r="D1191" s="70"/>
      <c r="E1191" s="69"/>
      <c r="F1191" s="69"/>
    </row>
    <row r="1192" spans="1:6" x14ac:dyDescent="0.15">
      <c r="A1192" s="72"/>
      <c r="B1192" s="71"/>
      <c r="D1192" s="70"/>
      <c r="E1192" s="69"/>
      <c r="F1192" s="69"/>
    </row>
    <row r="1193" spans="1:6" x14ac:dyDescent="0.15">
      <c r="A1193" s="72"/>
      <c r="B1193" s="71"/>
      <c r="D1193" s="70"/>
      <c r="E1193" s="69"/>
      <c r="F1193" s="69"/>
    </row>
    <row r="1194" spans="1:6" x14ac:dyDescent="0.15">
      <c r="A1194" s="72"/>
      <c r="B1194" s="71"/>
      <c r="D1194" s="70"/>
      <c r="E1194" s="69"/>
      <c r="F1194" s="69"/>
    </row>
    <row r="1195" spans="1:6" x14ac:dyDescent="0.15">
      <c r="A1195" s="72"/>
      <c r="B1195" s="71"/>
      <c r="D1195" s="70"/>
      <c r="E1195" s="69"/>
      <c r="F1195" s="69"/>
    </row>
    <row r="1196" spans="1:6" x14ac:dyDescent="0.15">
      <c r="A1196" s="72"/>
      <c r="B1196" s="71"/>
      <c r="D1196" s="70"/>
      <c r="E1196" s="69"/>
      <c r="F1196" s="69"/>
    </row>
    <row r="1197" spans="1:6" x14ac:dyDescent="0.15">
      <c r="A1197" s="72"/>
      <c r="B1197" s="71"/>
      <c r="D1197" s="70"/>
      <c r="E1197" s="69"/>
      <c r="F1197" s="69"/>
    </row>
    <row r="1198" spans="1:6" x14ac:dyDescent="0.15">
      <c r="A1198" s="72"/>
      <c r="B1198" s="71"/>
      <c r="D1198" s="70"/>
      <c r="E1198" s="69"/>
      <c r="F1198" s="69"/>
    </row>
    <row r="1199" spans="1:6" x14ac:dyDescent="0.15">
      <c r="A1199" s="72"/>
      <c r="B1199" s="71"/>
      <c r="D1199" s="70"/>
      <c r="E1199" s="69"/>
      <c r="F1199" s="69"/>
    </row>
    <row r="1200" spans="1:6" x14ac:dyDescent="0.15">
      <c r="A1200" s="72"/>
      <c r="B1200" s="71"/>
      <c r="D1200" s="70"/>
      <c r="E1200" s="69"/>
      <c r="F1200" s="69"/>
    </row>
    <row r="1201" spans="1:6" x14ac:dyDescent="0.15">
      <c r="A1201" s="72"/>
      <c r="B1201" s="71"/>
      <c r="D1201" s="70"/>
      <c r="E1201" s="69"/>
      <c r="F1201" s="69"/>
    </row>
    <row r="1202" spans="1:6" x14ac:dyDescent="0.15">
      <c r="B1202" s="71"/>
      <c r="D1202" s="70"/>
      <c r="E1202" s="69"/>
      <c r="F1202" s="69"/>
    </row>
    <row r="1203" spans="1:6" x14ac:dyDescent="0.15">
      <c r="B1203" s="71"/>
      <c r="D1203" s="70"/>
      <c r="E1203" s="69"/>
      <c r="F1203" s="69"/>
    </row>
    <row r="1204" spans="1:6" x14ac:dyDescent="0.15">
      <c r="B1204" s="71"/>
      <c r="D1204" s="70"/>
      <c r="E1204" s="69"/>
      <c r="F1204" s="69"/>
    </row>
    <row r="1205" spans="1:6" x14ac:dyDescent="0.15">
      <c r="B1205" s="71"/>
      <c r="D1205" s="70"/>
      <c r="E1205" s="69"/>
      <c r="F1205" s="69"/>
    </row>
    <row r="1206" spans="1:6" x14ac:dyDescent="0.15">
      <c r="B1206" s="71"/>
      <c r="D1206" s="70"/>
      <c r="E1206" s="69"/>
      <c r="F1206" s="69"/>
    </row>
    <row r="1207" spans="1:6" x14ac:dyDescent="0.15">
      <c r="B1207" s="71"/>
      <c r="D1207" s="70"/>
      <c r="E1207" s="69"/>
      <c r="F1207" s="69"/>
    </row>
    <row r="1208" spans="1:6" x14ac:dyDescent="0.15">
      <c r="B1208" s="71"/>
      <c r="D1208" s="70"/>
      <c r="E1208" s="69"/>
      <c r="F1208" s="69"/>
    </row>
    <row r="1209" spans="1:6" x14ac:dyDescent="0.15">
      <c r="B1209" s="71"/>
      <c r="D1209" s="70"/>
      <c r="E1209" s="69"/>
      <c r="F1209" s="69"/>
    </row>
    <row r="1210" spans="1:6" x14ac:dyDescent="0.15">
      <c r="B1210" s="71"/>
      <c r="D1210" s="70"/>
      <c r="E1210" s="69"/>
      <c r="F1210" s="69"/>
    </row>
    <row r="1211" spans="1:6" x14ac:dyDescent="0.15">
      <c r="B1211" s="71"/>
      <c r="D1211" s="70"/>
      <c r="E1211" s="69"/>
      <c r="F1211" s="69"/>
    </row>
    <row r="1212" spans="1:6" x14ac:dyDescent="0.15">
      <c r="B1212" s="71"/>
      <c r="D1212" s="70"/>
      <c r="E1212" s="69"/>
      <c r="F1212" s="69"/>
    </row>
    <row r="1213" spans="1:6" x14ac:dyDescent="0.15">
      <c r="B1213" s="71"/>
      <c r="D1213" s="70"/>
      <c r="E1213" s="69"/>
      <c r="F1213" s="69"/>
    </row>
    <row r="1214" spans="1:6" x14ac:dyDescent="0.15">
      <c r="B1214" s="71"/>
      <c r="D1214" s="70"/>
      <c r="E1214" s="69"/>
      <c r="F1214" s="69"/>
    </row>
    <row r="1215" spans="1:6" x14ac:dyDescent="0.15">
      <c r="B1215" s="71"/>
      <c r="D1215" s="70"/>
      <c r="E1215" s="69"/>
      <c r="F1215" s="69"/>
    </row>
    <row r="1216" spans="1:6" x14ac:dyDescent="0.15">
      <c r="B1216" s="71"/>
      <c r="D1216" s="70"/>
      <c r="E1216" s="69"/>
      <c r="F1216" s="69"/>
    </row>
    <row r="1217" spans="2:6" x14ac:dyDescent="0.15">
      <c r="B1217" s="71"/>
      <c r="D1217" s="70"/>
      <c r="E1217" s="69"/>
      <c r="F1217" s="69"/>
    </row>
    <row r="1218" spans="2:6" x14ac:dyDescent="0.15">
      <c r="B1218" s="71"/>
      <c r="D1218" s="70"/>
      <c r="E1218" s="69"/>
      <c r="F1218" s="69"/>
    </row>
    <row r="1219" spans="2:6" x14ac:dyDescent="0.15">
      <c r="B1219" s="71"/>
      <c r="D1219" s="70"/>
      <c r="E1219" s="69"/>
      <c r="F1219" s="69"/>
    </row>
    <row r="1220" spans="2:6" x14ac:dyDescent="0.15">
      <c r="B1220" s="71"/>
      <c r="D1220" s="70"/>
      <c r="E1220" s="69"/>
      <c r="F1220" s="69"/>
    </row>
    <row r="1221" spans="2:6" x14ac:dyDescent="0.15">
      <c r="B1221" s="71"/>
      <c r="D1221" s="70"/>
      <c r="E1221" s="69"/>
      <c r="F1221" s="69"/>
    </row>
    <row r="1222" spans="2:6" x14ac:dyDescent="0.15">
      <c r="B1222" s="71"/>
      <c r="D1222" s="70"/>
      <c r="E1222" s="69"/>
      <c r="F1222" s="69"/>
    </row>
    <row r="1223" spans="2:6" x14ac:dyDescent="0.15">
      <c r="B1223" s="71"/>
      <c r="D1223" s="70"/>
      <c r="E1223" s="69"/>
      <c r="F1223" s="69"/>
    </row>
    <row r="1224" spans="2:6" x14ac:dyDescent="0.15">
      <c r="B1224" s="71"/>
      <c r="D1224" s="70"/>
      <c r="E1224" s="69"/>
      <c r="F1224" s="69"/>
    </row>
    <row r="1225" spans="2:6" x14ac:dyDescent="0.15">
      <c r="B1225" s="71"/>
      <c r="D1225" s="70"/>
      <c r="E1225" s="69"/>
      <c r="F1225" s="69"/>
    </row>
    <row r="1226" spans="2:6" x14ac:dyDescent="0.15">
      <c r="B1226" s="71"/>
      <c r="D1226" s="70"/>
      <c r="E1226" s="69"/>
      <c r="F1226" s="69"/>
    </row>
    <row r="1227" spans="2:6" x14ac:dyDescent="0.15">
      <c r="B1227" s="71"/>
      <c r="D1227" s="70"/>
      <c r="E1227" s="69"/>
      <c r="F1227" s="69"/>
    </row>
    <row r="1228" spans="2:6" x14ac:dyDescent="0.15">
      <c r="B1228" s="71"/>
      <c r="D1228" s="70"/>
      <c r="E1228" s="69"/>
      <c r="F1228" s="69"/>
    </row>
    <row r="1229" spans="2:6" x14ac:dyDescent="0.15">
      <c r="B1229" s="71"/>
      <c r="D1229" s="70"/>
      <c r="E1229" s="69"/>
      <c r="F1229" s="69"/>
    </row>
    <row r="1230" spans="2:6" x14ac:dyDescent="0.15">
      <c r="B1230" s="71"/>
      <c r="D1230" s="70"/>
      <c r="E1230" s="69"/>
      <c r="F1230" s="69"/>
    </row>
    <row r="1231" spans="2:6" x14ac:dyDescent="0.15">
      <c r="B1231" s="71"/>
      <c r="D1231" s="70"/>
      <c r="E1231" s="69"/>
      <c r="F1231" s="69"/>
    </row>
    <row r="1232" spans="2:6" x14ac:dyDescent="0.15">
      <c r="B1232" s="71"/>
      <c r="D1232" s="70"/>
      <c r="E1232" s="69"/>
      <c r="F1232" s="69"/>
    </row>
    <row r="1233" spans="2:6" x14ac:dyDescent="0.15">
      <c r="B1233" s="71"/>
      <c r="D1233" s="70"/>
      <c r="E1233" s="69"/>
      <c r="F1233" s="69"/>
    </row>
    <row r="1234" spans="2:6" x14ac:dyDescent="0.15">
      <c r="B1234" s="71"/>
      <c r="D1234" s="70"/>
      <c r="E1234" s="69"/>
      <c r="F1234" s="69"/>
    </row>
    <row r="1235" spans="2:6" x14ac:dyDescent="0.15">
      <c r="B1235" s="71"/>
      <c r="D1235" s="70"/>
      <c r="E1235" s="69"/>
      <c r="F1235" s="69"/>
    </row>
    <row r="1236" spans="2:6" x14ac:dyDescent="0.15">
      <c r="B1236" s="71"/>
      <c r="D1236" s="70"/>
      <c r="E1236" s="69"/>
      <c r="F1236" s="69"/>
    </row>
    <row r="1237" spans="2:6" x14ac:dyDescent="0.15">
      <c r="B1237" s="71"/>
      <c r="D1237" s="70"/>
      <c r="E1237" s="69"/>
      <c r="F1237" s="69"/>
    </row>
    <row r="1238" spans="2:6" x14ac:dyDescent="0.15">
      <c r="B1238" s="71"/>
      <c r="D1238" s="70"/>
      <c r="E1238" s="69"/>
      <c r="F1238" s="69"/>
    </row>
    <row r="1239" spans="2:6" x14ac:dyDescent="0.15">
      <c r="B1239" s="71"/>
      <c r="D1239" s="70"/>
      <c r="E1239" s="69"/>
      <c r="F1239" s="69"/>
    </row>
    <row r="1240" spans="2:6" x14ac:dyDescent="0.15">
      <c r="B1240" s="71"/>
      <c r="D1240" s="70"/>
      <c r="E1240" s="69"/>
      <c r="F1240" s="69"/>
    </row>
    <row r="1241" spans="2:6" x14ac:dyDescent="0.15">
      <c r="B1241" s="71"/>
      <c r="D1241" s="70"/>
      <c r="E1241" s="69"/>
      <c r="F1241" s="69"/>
    </row>
    <row r="1242" spans="2:6" x14ac:dyDescent="0.15">
      <c r="B1242" s="71"/>
      <c r="D1242" s="70"/>
      <c r="E1242" s="69"/>
      <c r="F1242" s="69"/>
    </row>
    <row r="1243" spans="2:6" x14ac:dyDescent="0.15">
      <c r="B1243" s="71"/>
      <c r="D1243" s="70"/>
      <c r="E1243" s="69"/>
      <c r="F1243" s="69"/>
    </row>
    <row r="1244" spans="2:6" x14ac:dyDescent="0.15">
      <c r="B1244" s="71"/>
      <c r="D1244" s="70"/>
      <c r="E1244" s="69"/>
      <c r="F1244" s="69"/>
    </row>
    <row r="1245" spans="2:6" x14ac:dyDescent="0.15">
      <c r="B1245" s="71"/>
      <c r="D1245" s="70"/>
      <c r="E1245" s="69"/>
      <c r="F1245" s="69"/>
    </row>
    <row r="1246" spans="2:6" x14ac:dyDescent="0.15">
      <c r="B1246" s="71"/>
      <c r="D1246" s="70"/>
      <c r="E1246" s="69"/>
      <c r="F1246" s="69"/>
    </row>
    <row r="1247" spans="2:6" x14ac:dyDescent="0.15">
      <c r="B1247" s="71"/>
      <c r="D1247" s="70"/>
      <c r="E1247" s="69"/>
      <c r="F1247" s="69"/>
    </row>
    <row r="1248" spans="2:6" x14ac:dyDescent="0.15">
      <c r="B1248" s="71"/>
      <c r="D1248" s="70"/>
      <c r="E1248" s="69"/>
      <c r="F1248" s="69"/>
    </row>
    <row r="1249" spans="2:6" x14ac:dyDescent="0.15">
      <c r="B1249" s="71"/>
      <c r="D1249" s="70"/>
      <c r="E1249" s="69"/>
      <c r="F1249" s="69"/>
    </row>
    <row r="1250" spans="2:6" x14ac:dyDescent="0.15">
      <c r="B1250" s="71"/>
      <c r="D1250" s="70"/>
      <c r="E1250" s="69"/>
      <c r="F1250" s="69"/>
    </row>
    <row r="1251" spans="2:6" x14ac:dyDescent="0.15">
      <c r="B1251" s="71"/>
      <c r="D1251" s="70"/>
      <c r="E1251" s="69"/>
      <c r="F1251" s="69"/>
    </row>
    <row r="1252" spans="2:6" x14ac:dyDescent="0.15">
      <c r="B1252" s="71"/>
      <c r="D1252" s="70"/>
      <c r="E1252" s="69"/>
      <c r="F1252" s="69"/>
    </row>
    <row r="1253" spans="2:6" x14ac:dyDescent="0.15">
      <c r="B1253" s="71"/>
      <c r="D1253" s="70"/>
      <c r="E1253" s="69"/>
      <c r="F1253" s="69"/>
    </row>
    <row r="1254" spans="2:6" x14ac:dyDescent="0.15">
      <c r="B1254" s="71"/>
      <c r="D1254" s="70"/>
      <c r="E1254" s="69"/>
      <c r="F1254" s="69"/>
    </row>
    <row r="1255" spans="2:6" x14ac:dyDescent="0.15">
      <c r="B1255" s="71"/>
      <c r="D1255" s="70"/>
      <c r="E1255" s="69"/>
      <c r="F1255" s="69"/>
    </row>
    <row r="1256" spans="2:6" x14ac:dyDescent="0.15">
      <c r="B1256" s="71"/>
      <c r="D1256" s="70"/>
      <c r="E1256" s="69"/>
      <c r="F1256" s="69"/>
    </row>
    <row r="1257" spans="2:6" x14ac:dyDescent="0.15">
      <c r="B1257" s="71"/>
      <c r="D1257" s="70"/>
      <c r="E1257" s="69"/>
      <c r="F1257" s="69"/>
    </row>
    <row r="1258" spans="2:6" x14ac:dyDescent="0.15">
      <c r="B1258" s="71"/>
      <c r="D1258" s="70"/>
      <c r="E1258" s="69"/>
      <c r="F1258" s="69"/>
    </row>
    <row r="1259" spans="2:6" x14ac:dyDescent="0.15">
      <c r="B1259" s="71"/>
      <c r="D1259" s="70"/>
      <c r="E1259" s="69"/>
      <c r="F1259" s="69"/>
    </row>
    <row r="1260" spans="2:6" x14ac:dyDescent="0.15">
      <c r="B1260" s="71"/>
      <c r="D1260" s="70"/>
      <c r="E1260" s="69"/>
      <c r="F1260" s="69"/>
    </row>
    <row r="1261" spans="2:6" x14ac:dyDescent="0.15">
      <c r="B1261" s="71"/>
      <c r="D1261" s="70"/>
      <c r="E1261" s="69"/>
      <c r="F1261" s="69"/>
    </row>
    <row r="1262" spans="2:6" x14ac:dyDescent="0.15">
      <c r="B1262" s="71"/>
      <c r="D1262" s="70"/>
      <c r="E1262" s="69"/>
      <c r="F1262" s="69"/>
    </row>
    <row r="1263" spans="2:6" x14ac:dyDescent="0.15">
      <c r="B1263" s="71"/>
      <c r="D1263" s="70"/>
      <c r="E1263" s="69"/>
      <c r="F1263" s="69"/>
    </row>
    <row r="1264" spans="2:6" x14ac:dyDescent="0.15">
      <c r="B1264" s="71"/>
      <c r="D1264" s="70"/>
      <c r="E1264" s="69"/>
      <c r="F1264" s="69"/>
    </row>
    <row r="1265" spans="2:6" x14ac:dyDescent="0.15">
      <c r="B1265" s="71"/>
      <c r="D1265" s="70"/>
      <c r="E1265" s="69"/>
      <c r="F1265" s="69"/>
    </row>
    <row r="1266" spans="2:6" x14ac:dyDescent="0.15">
      <c r="B1266" s="71"/>
      <c r="D1266" s="70"/>
      <c r="E1266" s="69"/>
      <c r="F1266" s="69"/>
    </row>
    <row r="1267" spans="2:6" x14ac:dyDescent="0.15">
      <c r="B1267" s="71"/>
      <c r="D1267" s="70"/>
      <c r="E1267" s="69"/>
      <c r="F1267" s="69"/>
    </row>
    <row r="1268" spans="2:6" x14ac:dyDescent="0.15">
      <c r="B1268" s="71"/>
      <c r="D1268" s="70"/>
      <c r="E1268" s="69"/>
      <c r="F1268" s="69"/>
    </row>
    <row r="1269" spans="2:6" x14ac:dyDescent="0.15">
      <c r="B1269" s="71"/>
      <c r="D1269" s="70"/>
      <c r="E1269" s="69"/>
      <c r="F1269" s="69"/>
    </row>
    <row r="1270" spans="2:6" x14ac:dyDescent="0.15">
      <c r="B1270" s="71"/>
      <c r="D1270" s="70"/>
      <c r="E1270" s="69"/>
      <c r="F1270" s="69"/>
    </row>
    <row r="1271" spans="2:6" x14ac:dyDescent="0.15">
      <c r="B1271" s="71"/>
      <c r="D1271" s="70"/>
      <c r="E1271" s="69"/>
      <c r="F1271" s="69"/>
    </row>
    <row r="1272" spans="2:6" x14ac:dyDescent="0.15">
      <c r="B1272" s="71"/>
      <c r="D1272" s="70"/>
      <c r="E1272" s="69"/>
      <c r="F1272" s="69"/>
    </row>
    <row r="1273" spans="2:6" x14ac:dyDescent="0.15">
      <c r="B1273" s="71"/>
      <c r="D1273" s="70"/>
      <c r="E1273" s="69"/>
      <c r="F1273" s="69"/>
    </row>
    <row r="1274" spans="2:6" x14ac:dyDescent="0.15">
      <c r="B1274" s="71"/>
      <c r="D1274" s="70"/>
      <c r="E1274" s="69"/>
      <c r="F1274" s="69"/>
    </row>
    <row r="1275" spans="2:6" x14ac:dyDescent="0.15">
      <c r="B1275" s="71"/>
      <c r="D1275" s="70"/>
      <c r="E1275" s="69"/>
      <c r="F1275" s="69"/>
    </row>
    <row r="1276" spans="2:6" x14ac:dyDescent="0.15">
      <c r="B1276" s="71"/>
      <c r="D1276" s="70"/>
      <c r="E1276" s="69"/>
      <c r="F1276" s="69"/>
    </row>
    <row r="1277" spans="2:6" x14ac:dyDescent="0.15">
      <c r="B1277" s="71"/>
      <c r="D1277" s="70"/>
      <c r="E1277" s="69"/>
      <c r="F1277" s="69"/>
    </row>
    <row r="1278" spans="2:6" x14ac:dyDescent="0.15">
      <c r="B1278" s="71"/>
      <c r="D1278" s="70"/>
      <c r="E1278" s="69"/>
      <c r="F1278" s="69"/>
    </row>
    <row r="1279" spans="2:6" x14ac:dyDescent="0.15">
      <c r="B1279" s="71"/>
      <c r="D1279" s="70"/>
      <c r="E1279" s="69"/>
      <c r="F1279" s="69"/>
    </row>
    <row r="1280" spans="2:6" x14ac:dyDescent="0.15">
      <c r="B1280" s="71"/>
      <c r="D1280" s="70"/>
      <c r="E1280" s="69"/>
      <c r="F1280" s="69"/>
    </row>
    <row r="1281" spans="2:6" x14ac:dyDescent="0.15">
      <c r="B1281" s="71"/>
      <c r="D1281" s="70"/>
      <c r="E1281" s="69"/>
      <c r="F1281" s="69"/>
    </row>
    <row r="1282" spans="2:6" x14ac:dyDescent="0.15">
      <c r="B1282" s="71"/>
      <c r="D1282" s="70"/>
      <c r="E1282" s="69"/>
      <c r="F1282" s="69"/>
    </row>
    <row r="1283" spans="2:6" x14ac:dyDescent="0.15">
      <c r="B1283" s="71"/>
      <c r="D1283" s="70"/>
      <c r="E1283" s="69"/>
      <c r="F1283" s="69"/>
    </row>
    <row r="1284" spans="2:6" x14ac:dyDescent="0.15">
      <c r="B1284" s="71"/>
      <c r="D1284" s="70"/>
      <c r="E1284" s="69"/>
      <c r="F1284" s="69"/>
    </row>
    <row r="1285" spans="2:6" x14ac:dyDescent="0.15">
      <c r="B1285" s="71"/>
      <c r="D1285" s="70"/>
      <c r="E1285" s="69"/>
      <c r="F1285" s="69"/>
    </row>
    <row r="1286" spans="2:6" x14ac:dyDescent="0.15">
      <c r="B1286" s="71"/>
      <c r="D1286" s="70"/>
      <c r="E1286" s="69"/>
      <c r="F1286" s="69"/>
    </row>
    <row r="1287" spans="2:6" x14ac:dyDescent="0.15">
      <c r="B1287" s="71"/>
      <c r="D1287" s="70"/>
      <c r="E1287" s="69"/>
      <c r="F1287" s="69"/>
    </row>
    <row r="1288" spans="2:6" x14ac:dyDescent="0.15">
      <c r="B1288" s="71"/>
      <c r="D1288" s="70"/>
      <c r="E1288" s="69"/>
      <c r="F1288" s="69"/>
    </row>
    <row r="1289" spans="2:6" x14ac:dyDescent="0.15">
      <c r="B1289" s="71"/>
      <c r="D1289" s="70"/>
      <c r="E1289" s="69"/>
      <c r="F1289" s="69"/>
    </row>
    <row r="1290" spans="2:6" x14ac:dyDescent="0.15">
      <c r="B1290" s="71"/>
      <c r="D1290" s="70"/>
      <c r="E1290" s="69"/>
      <c r="F1290" s="69"/>
    </row>
    <row r="1291" spans="2:6" x14ac:dyDescent="0.15">
      <c r="B1291" s="71"/>
      <c r="D1291" s="70"/>
      <c r="E1291" s="69"/>
      <c r="F1291" s="69"/>
    </row>
    <row r="1292" spans="2:6" x14ac:dyDescent="0.15">
      <c r="B1292" s="71"/>
      <c r="D1292" s="70"/>
      <c r="E1292" s="69"/>
      <c r="F1292" s="69"/>
    </row>
    <row r="1293" spans="2:6" x14ac:dyDescent="0.15">
      <c r="B1293" s="71"/>
      <c r="D1293" s="70"/>
      <c r="E1293" s="69"/>
      <c r="F1293" s="69"/>
    </row>
    <row r="1294" spans="2:6" x14ac:dyDescent="0.15">
      <c r="B1294" s="71"/>
      <c r="D1294" s="70"/>
      <c r="E1294" s="69"/>
      <c r="F1294" s="69"/>
    </row>
    <row r="1295" spans="2:6" x14ac:dyDescent="0.15">
      <c r="B1295" s="71"/>
      <c r="D1295" s="70"/>
      <c r="E1295" s="69"/>
      <c r="F1295" s="69"/>
    </row>
    <row r="1296" spans="2:6" x14ac:dyDescent="0.15">
      <c r="B1296" s="71"/>
      <c r="D1296" s="70"/>
      <c r="E1296" s="69"/>
      <c r="F1296" s="69"/>
    </row>
    <row r="1297" spans="2:6" x14ac:dyDescent="0.15">
      <c r="B1297" s="71"/>
      <c r="D1297" s="70"/>
      <c r="E1297" s="69"/>
      <c r="F1297" s="69"/>
    </row>
    <row r="1298" spans="2:6" x14ac:dyDescent="0.15">
      <c r="B1298" s="71"/>
      <c r="D1298" s="70"/>
      <c r="E1298" s="69"/>
      <c r="F1298" s="69"/>
    </row>
    <row r="1299" spans="2:6" x14ac:dyDescent="0.15">
      <c r="B1299" s="71"/>
      <c r="D1299" s="70"/>
      <c r="E1299" s="69"/>
      <c r="F1299" s="69"/>
    </row>
    <row r="1300" spans="2:6" x14ac:dyDescent="0.15">
      <c r="B1300" s="71"/>
      <c r="D1300" s="70"/>
      <c r="E1300" s="69"/>
      <c r="F1300" s="69"/>
    </row>
    <row r="1301" spans="2:6" x14ac:dyDescent="0.15">
      <c r="B1301" s="71"/>
      <c r="D1301" s="70"/>
      <c r="E1301" s="69"/>
      <c r="F1301" s="69"/>
    </row>
    <row r="1302" spans="2:6" x14ac:dyDescent="0.15">
      <c r="B1302" s="71"/>
      <c r="D1302" s="70"/>
      <c r="E1302" s="69"/>
      <c r="F1302" s="69"/>
    </row>
    <row r="1303" spans="2:6" x14ac:dyDescent="0.15">
      <c r="B1303" s="71"/>
      <c r="D1303" s="70"/>
      <c r="E1303" s="69"/>
      <c r="F1303" s="69"/>
    </row>
    <row r="1304" spans="2:6" x14ac:dyDescent="0.15">
      <c r="B1304" s="71"/>
      <c r="D1304" s="70"/>
      <c r="E1304" s="69"/>
      <c r="F1304" s="69"/>
    </row>
    <row r="1305" spans="2:6" x14ac:dyDescent="0.15">
      <c r="B1305" s="71"/>
      <c r="D1305" s="70"/>
      <c r="E1305" s="69"/>
      <c r="F1305" s="69"/>
    </row>
    <row r="1306" spans="2:6" x14ac:dyDescent="0.15">
      <c r="B1306" s="71"/>
      <c r="D1306" s="70"/>
      <c r="E1306" s="69"/>
      <c r="F1306" s="69"/>
    </row>
    <row r="1307" spans="2:6" x14ac:dyDescent="0.15">
      <c r="B1307" s="71"/>
      <c r="D1307" s="70"/>
      <c r="E1307" s="69"/>
      <c r="F1307" s="69"/>
    </row>
    <row r="1308" spans="2:6" x14ac:dyDescent="0.15">
      <c r="B1308" s="71"/>
      <c r="D1308" s="70"/>
      <c r="E1308" s="69"/>
      <c r="F1308" s="69"/>
    </row>
    <row r="1309" spans="2:6" x14ac:dyDescent="0.15">
      <c r="B1309" s="71"/>
      <c r="D1309" s="70"/>
      <c r="E1309" s="69"/>
      <c r="F1309" s="69"/>
    </row>
    <row r="1310" spans="2:6" x14ac:dyDescent="0.15">
      <c r="B1310" s="71"/>
      <c r="D1310" s="70"/>
      <c r="E1310" s="69"/>
      <c r="F1310" s="69"/>
    </row>
    <row r="1311" spans="2:6" x14ac:dyDescent="0.15">
      <c r="B1311" s="71"/>
      <c r="D1311" s="70"/>
      <c r="E1311" s="69"/>
      <c r="F1311" s="69"/>
    </row>
    <row r="1312" spans="2:6" x14ac:dyDescent="0.15">
      <c r="B1312" s="71"/>
      <c r="D1312" s="70"/>
      <c r="E1312" s="69"/>
      <c r="F1312" s="69"/>
    </row>
    <row r="1313" spans="2:6" x14ac:dyDescent="0.15">
      <c r="B1313" s="71"/>
      <c r="D1313" s="70"/>
      <c r="E1313" s="69"/>
      <c r="F1313" s="69"/>
    </row>
    <row r="1314" spans="2:6" x14ac:dyDescent="0.15">
      <c r="B1314" s="71"/>
      <c r="D1314" s="70"/>
      <c r="E1314" s="69"/>
      <c r="F1314" s="69"/>
    </row>
    <row r="1315" spans="2:6" x14ac:dyDescent="0.15">
      <c r="B1315" s="71"/>
      <c r="D1315" s="70"/>
      <c r="E1315" s="69"/>
      <c r="F1315" s="69"/>
    </row>
    <row r="1316" spans="2:6" x14ac:dyDescent="0.15">
      <c r="B1316" s="71"/>
      <c r="D1316" s="70"/>
      <c r="E1316" s="69"/>
      <c r="F1316" s="69"/>
    </row>
    <row r="1317" spans="2:6" x14ac:dyDescent="0.15">
      <c r="B1317" s="71"/>
      <c r="D1317" s="70"/>
      <c r="E1317" s="69"/>
      <c r="F1317" s="69"/>
    </row>
    <row r="1318" spans="2:6" x14ac:dyDescent="0.15">
      <c r="B1318" s="71"/>
      <c r="D1318" s="70"/>
      <c r="E1318" s="69"/>
      <c r="F1318" s="69"/>
    </row>
    <row r="1319" spans="2:6" x14ac:dyDescent="0.15">
      <c r="B1319" s="71"/>
      <c r="D1319" s="70"/>
      <c r="E1319" s="69"/>
      <c r="F1319" s="69"/>
    </row>
    <row r="1320" spans="2:6" x14ac:dyDescent="0.15">
      <c r="B1320" s="71"/>
      <c r="D1320" s="70"/>
      <c r="E1320" s="69"/>
      <c r="F1320" s="69"/>
    </row>
    <row r="1321" spans="2:6" x14ac:dyDescent="0.15">
      <c r="B1321" s="71"/>
      <c r="D1321" s="70"/>
      <c r="E1321" s="69"/>
      <c r="F1321" s="69"/>
    </row>
    <row r="1322" spans="2:6" x14ac:dyDescent="0.15">
      <c r="B1322" s="71"/>
      <c r="D1322" s="70"/>
      <c r="E1322" s="69"/>
      <c r="F1322" s="69"/>
    </row>
    <row r="1323" spans="2:6" x14ac:dyDescent="0.15">
      <c r="B1323" s="71"/>
      <c r="D1323" s="70"/>
      <c r="E1323" s="69"/>
      <c r="F1323" s="69"/>
    </row>
    <row r="1324" spans="2:6" x14ac:dyDescent="0.15">
      <c r="B1324" s="71"/>
      <c r="D1324" s="70"/>
      <c r="E1324" s="69"/>
      <c r="F1324" s="69"/>
    </row>
    <row r="1325" spans="2:6" x14ac:dyDescent="0.15">
      <c r="B1325" s="71"/>
      <c r="D1325" s="70"/>
      <c r="E1325" s="69"/>
      <c r="F1325" s="69"/>
    </row>
    <row r="1326" spans="2:6" x14ac:dyDescent="0.15">
      <c r="B1326" s="71"/>
      <c r="D1326" s="70"/>
      <c r="E1326" s="69"/>
      <c r="F1326" s="69"/>
    </row>
    <row r="1327" spans="2:6" x14ac:dyDescent="0.15">
      <c r="B1327" s="71"/>
      <c r="D1327" s="70"/>
      <c r="E1327" s="69"/>
      <c r="F1327" s="69"/>
    </row>
    <row r="1328" spans="2:6" x14ac:dyDescent="0.15">
      <c r="B1328" s="71"/>
      <c r="D1328" s="70"/>
      <c r="E1328" s="69"/>
      <c r="F1328" s="69"/>
    </row>
    <row r="1329" spans="2:6" x14ac:dyDescent="0.15">
      <c r="B1329" s="71"/>
      <c r="D1329" s="70"/>
      <c r="E1329" s="69"/>
      <c r="F1329" s="69"/>
    </row>
    <row r="1330" spans="2:6" x14ac:dyDescent="0.15">
      <c r="B1330" s="71"/>
      <c r="D1330" s="70"/>
      <c r="E1330" s="69"/>
      <c r="F1330" s="69"/>
    </row>
    <row r="1331" spans="2:6" x14ac:dyDescent="0.15">
      <c r="B1331" s="71"/>
      <c r="D1331" s="70"/>
      <c r="E1331" s="69"/>
      <c r="F1331" s="69"/>
    </row>
    <row r="1332" spans="2:6" x14ac:dyDescent="0.15">
      <c r="B1332" s="71"/>
      <c r="D1332" s="70"/>
      <c r="E1332" s="69"/>
      <c r="F1332" s="69"/>
    </row>
    <row r="1333" spans="2:6" x14ac:dyDescent="0.15">
      <c r="B1333" s="71"/>
      <c r="D1333" s="70"/>
      <c r="E1333" s="69"/>
      <c r="F1333" s="69"/>
    </row>
    <row r="1334" spans="2:6" x14ac:dyDescent="0.15">
      <c r="B1334" s="71"/>
      <c r="D1334" s="70"/>
      <c r="E1334" s="69"/>
      <c r="F1334" s="69"/>
    </row>
    <row r="1335" spans="2:6" x14ac:dyDescent="0.15">
      <c r="B1335" s="71"/>
      <c r="D1335" s="70"/>
      <c r="E1335" s="69"/>
      <c r="F1335" s="69"/>
    </row>
    <row r="1336" spans="2:6" x14ac:dyDescent="0.15">
      <c r="B1336" s="71"/>
      <c r="D1336" s="70"/>
      <c r="E1336" s="69"/>
      <c r="F1336" s="69"/>
    </row>
    <row r="1337" spans="2:6" x14ac:dyDescent="0.15">
      <c r="B1337" s="71"/>
      <c r="D1337" s="70"/>
      <c r="E1337" s="69"/>
      <c r="F1337" s="69"/>
    </row>
    <row r="1338" spans="2:6" x14ac:dyDescent="0.15">
      <c r="B1338" s="71"/>
      <c r="D1338" s="70"/>
      <c r="E1338" s="69"/>
      <c r="F1338" s="69"/>
    </row>
    <row r="1339" spans="2:6" x14ac:dyDescent="0.15">
      <c r="B1339" s="71"/>
      <c r="D1339" s="70"/>
      <c r="E1339" s="69"/>
      <c r="F1339" s="69"/>
    </row>
    <row r="1340" spans="2:6" x14ac:dyDescent="0.15">
      <c r="B1340" s="71"/>
      <c r="D1340" s="70"/>
      <c r="E1340" s="69"/>
      <c r="F1340" s="69"/>
    </row>
    <row r="1341" spans="2:6" x14ac:dyDescent="0.15">
      <c r="B1341" s="71"/>
      <c r="D1341" s="70"/>
      <c r="E1341" s="69"/>
      <c r="F1341" s="69"/>
    </row>
    <row r="1342" spans="2:6" x14ac:dyDescent="0.15">
      <c r="B1342" s="71"/>
      <c r="D1342" s="70"/>
      <c r="E1342" s="69"/>
      <c r="F1342" s="69"/>
    </row>
  </sheetData>
  <sheetProtection selectLockedCells="1"/>
  <mergeCells count="25">
    <mergeCell ref="B147:D147"/>
    <mergeCell ref="B148:D148"/>
    <mergeCell ref="B132:D132"/>
    <mergeCell ref="B134:D134"/>
    <mergeCell ref="B137:D137"/>
    <mergeCell ref="B138:D138"/>
    <mergeCell ref="B140:D140"/>
    <mergeCell ref="B135:D135"/>
    <mergeCell ref="B136:D136"/>
    <mergeCell ref="B149:D149"/>
    <mergeCell ref="B150:D150"/>
    <mergeCell ref="B160:D160"/>
    <mergeCell ref="B142:D142"/>
    <mergeCell ref="B156:D156"/>
    <mergeCell ref="B157:D157"/>
    <mergeCell ref="B158:D158"/>
    <mergeCell ref="B159:D159"/>
    <mergeCell ref="B154:D154"/>
    <mergeCell ref="B155:D155"/>
    <mergeCell ref="B143:D143"/>
    <mergeCell ref="B144:D144"/>
    <mergeCell ref="B151:D151"/>
    <mergeCell ref="B152:D152"/>
    <mergeCell ref="B145:D145"/>
    <mergeCell ref="B146:D146"/>
  </mergeCells>
  <pageMargins left="0.78740157480314965" right="0.39370078740157483" top="0.78740157480314965" bottom="0.78740157480314965" header="0.39370078740157483" footer="0.39370078740157483"/>
  <pageSetup paperSize="9" orientation="portrait" horizontalDpi="4294967295" r:id="rId1"/>
  <headerFooter alignWithMargins="0">
    <oddHeader>&amp;L&amp;"Arial,Poševno"&amp;9Načrt  vodovoda, popis del
&amp;R&amp;"Arial,Poševno"&amp;9Stran &amp;P od &amp;N</oddHeader>
    <oddFooter>&amp;L&amp;"Arial,Navadno"&amp;9Vodovod na Pristavi, PZI&amp;R&amp;"Bookman Old Style,Regular"HYDROTECH</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Rekapitulacija GOI del</vt:lpstr>
      <vt:lpstr>gradbena dela_</vt:lpstr>
      <vt:lpstr>EI_REKAPITULACIJA_</vt:lpstr>
      <vt:lpstr>EI_JR KAB KAN</vt:lpstr>
      <vt:lpstr>EI_JR ELEKTROMONTAŽA</vt:lpstr>
      <vt:lpstr>EI_NN KAB KAN</vt:lpstr>
      <vt:lpstr>SI_VODOVOD PRISTAVA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Andreja Rener</dc:creator>
  <cp:lastModifiedBy>Microsoft Office User</cp:lastModifiedBy>
  <cp:lastPrinted>2011-05-03T13:53:55Z</cp:lastPrinted>
  <dcterms:created xsi:type="dcterms:W3CDTF">2009-06-01T10:32:59Z</dcterms:created>
  <dcterms:modified xsi:type="dcterms:W3CDTF">2016-10-14T06:35:38Z</dcterms:modified>
</cp:coreProperties>
</file>