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POPIS" sheetId="1" r:id="rId1"/>
  </sheets>
  <calcPr calcId="125725"/>
</workbook>
</file>

<file path=xl/calcChain.xml><?xml version="1.0" encoding="utf-8"?>
<calcChain xmlns="http://schemas.openxmlformats.org/spreadsheetml/2006/main">
  <c r="G12" i="1"/>
  <c r="G13"/>
  <c r="G19" s="1"/>
  <c r="G111" s="1"/>
  <c r="G14"/>
  <c r="G15"/>
  <c r="G16"/>
  <c r="G17"/>
  <c r="G18"/>
  <c r="G24"/>
  <c r="G25"/>
  <c r="G31" s="1"/>
  <c r="G112" s="1"/>
  <c r="G26"/>
  <c r="G27"/>
  <c r="G28"/>
  <c r="G29"/>
  <c r="G30"/>
  <c r="G36"/>
  <c r="G37"/>
  <c r="G42" s="1"/>
  <c r="G113" s="1"/>
  <c r="G38"/>
  <c r="G39"/>
  <c r="G40"/>
  <c r="G41"/>
  <c r="G47"/>
  <c r="G48"/>
  <c r="G49"/>
  <c r="G50"/>
  <c r="G51"/>
  <c r="G52"/>
  <c r="G53"/>
  <c r="G114" s="1"/>
  <c r="G58"/>
  <c r="G64" s="1"/>
  <c r="G115" s="1"/>
  <c r="G59"/>
  <c r="G60"/>
  <c r="G61"/>
  <c r="G62"/>
  <c r="G63"/>
  <c r="G69"/>
  <c r="G83" s="1"/>
  <c r="G116" s="1"/>
  <c r="G70"/>
  <c r="G71"/>
  <c r="G72"/>
  <c r="G73"/>
  <c r="G74"/>
  <c r="G75"/>
  <c r="G76"/>
  <c r="G77"/>
  <c r="G78"/>
  <c r="G79"/>
  <c r="G80"/>
  <c r="G81"/>
  <c r="G82"/>
  <c r="G88"/>
  <c r="G89"/>
  <c r="G94"/>
  <c r="G95"/>
  <c r="G96"/>
  <c r="G97"/>
  <c r="G106" s="1"/>
  <c r="G118" s="1"/>
  <c r="G98"/>
  <c r="G99"/>
  <c r="G100"/>
  <c r="G101"/>
  <c r="G102"/>
  <c r="G103"/>
  <c r="G104"/>
  <c r="G105"/>
  <c r="G117"/>
  <c r="G119" l="1"/>
  <c r="G123" l="1"/>
  <c r="G122"/>
  <c r="G121"/>
  <c r="G120"/>
</calcChain>
</file>

<file path=xl/sharedStrings.xml><?xml version="1.0" encoding="utf-8"?>
<sst xmlns="http://schemas.openxmlformats.org/spreadsheetml/2006/main" count="377" uniqueCount="171">
  <si>
    <t>SKUPAJ</t>
  </si>
  <si>
    <t>%</t>
  </si>
  <si>
    <t>DDV</t>
  </si>
  <si>
    <t>NETO</t>
  </si>
  <si>
    <t>NEPREDVIDENA DELA</t>
  </si>
  <si>
    <t>VSOTA</t>
  </si>
  <si>
    <t>GRADBENA IN OBRTNIŠKA DELA</t>
  </si>
  <si>
    <t>8.</t>
  </si>
  <si>
    <t>JR, ELEKTRIKA IN TELEKOMUNIKACIJE</t>
  </si>
  <si>
    <t>7.</t>
  </si>
  <si>
    <t>VODOVOD</t>
  </si>
  <si>
    <t>6.</t>
  </si>
  <si>
    <t>PROMETNA OPREMA</t>
  </si>
  <si>
    <t>5.</t>
  </si>
  <si>
    <t>METEORNA ODVODNJA</t>
  </si>
  <si>
    <t>4.</t>
  </si>
  <si>
    <t>VOZIŠČNE KONSTRUKCIJE</t>
  </si>
  <si>
    <t>3.</t>
  </si>
  <si>
    <t>ZEMELJSKA DELA IN TEMELJENJE</t>
  </si>
  <si>
    <t>2.</t>
  </si>
  <si>
    <t>PREDDELA</t>
  </si>
  <si>
    <t>1.</t>
  </si>
  <si>
    <t>Cena</t>
  </si>
  <si>
    <t>Vrsta del</t>
  </si>
  <si>
    <t>Zap. št.</t>
  </si>
  <si>
    <t>REKAPITULACIJA</t>
  </si>
  <si>
    <t>9.</t>
  </si>
  <si>
    <t xml:space="preserve">Vsota:  </t>
  </si>
  <si>
    <t xml:space="preserve">                                  Vsota:</t>
  </si>
  <si>
    <t>m2</t>
  </si>
  <si>
    <t>Opaž (enostranski) AB stene stransko, višine 2 m in širine 1 m z deskami in opiranjem ter razopaž, 2x</t>
  </si>
  <si>
    <t>8.12</t>
  </si>
  <si>
    <t>Opaž (enostranski) AB temelja, višine 50 cm in dolžine 51 m z deskami in opiranjem ter razopaž</t>
  </si>
  <si>
    <t>8.11</t>
  </si>
  <si>
    <t>kos</t>
  </si>
  <si>
    <t>Dobava in vgradnja PVC DN40 cevi prečno v oporni zid za odvod zaledne vode na koti vrha temelja, dolžina 70 cm na vsaka 2 tm</t>
  </si>
  <si>
    <t>8.10</t>
  </si>
  <si>
    <t>m</t>
  </si>
  <si>
    <t>Dobava in vradnja betonske mulde iz predfabriciranih elementov za vrhom kamnite zložbe in do kote robnika, elementi širine 40 cm in debeline cca 10 cm, vključno z gramozno posteljico debeline 30 cm in širine 50 cm.</t>
  </si>
  <si>
    <t>8.9</t>
  </si>
  <si>
    <t>m3</t>
  </si>
  <si>
    <t>Dobava in vgrajevanje - zidanje kamnite zložbe z naravnim kamnom čim bolj oglate oblike, velikosti cca 25 do 35 cm, kamen lomljenec se polaga na svež beton in pred AB svežo steno iz betona</t>
  </si>
  <si>
    <t>8.8</t>
  </si>
  <si>
    <t>kg</t>
  </si>
  <si>
    <t>Dobava in vgrajevanje stremenske in razdelilne armature v temelj in stemo kamnite zožbe, izdelava armature RA fi 10mm/20 cm kvaliteta B500, srednje zahtevna armatura.</t>
  </si>
  <si>
    <t>8.7</t>
  </si>
  <si>
    <t>Dobava in vgrajevanje armature v temelj in zadnjo steno kamnite zložbe, izdelava armature MA Q385 kvaliteta MA500 s prekrivanjem</t>
  </si>
  <si>
    <t>8.6</t>
  </si>
  <si>
    <t>Dobava in vgrajevanje betona strojno v arm. konstrukcije prereza 0,20/0,50 m3/m2-m, plastičen beton C30/37 XC2 XF2 XD1, granulacije Dmax 16 - zadnja stena kamnite zložbe</t>
  </si>
  <si>
    <t>8.5</t>
  </si>
  <si>
    <t>Dobava in vgrajevanje betona strojno v arm. konstrukcije prereza 0,50/1,00 m3/m2-m, plastičen beton C30/37 XC2 XF2 XD1, granulacije Dmax 16 - temelj kamnite zložbe</t>
  </si>
  <si>
    <t>8.4</t>
  </si>
  <si>
    <t>Dobava in vgraditev tampona, zasip za opornim zidom, komplet z nabijanjem po plasteh 30cm.</t>
  </si>
  <si>
    <t>8.3</t>
  </si>
  <si>
    <t>Strojno ročni izkop zemljine II.ktg komplet z nakladanjem materiala na kamion in odvoz na trajno deponijo. Pod opornim zidom v debelini 30 cm, širše za 30 cm.</t>
  </si>
  <si>
    <t>8.2</t>
  </si>
  <si>
    <t>pav</t>
  </si>
  <si>
    <t>Predhodni pregled tameljnih tal geomehanika. (Obračun po dejanskih stroških, 1x ogled)</t>
  </si>
  <si>
    <t>8.1</t>
  </si>
  <si>
    <t>Cena po enoti</t>
  </si>
  <si>
    <t>Količina</t>
  </si>
  <si>
    <t>Enota</t>
  </si>
  <si>
    <t>Tekst</t>
  </si>
  <si>
    <t>Šifra</t>
  </si>
  <si>
    <t>Zap. Št.</t>
  </si>
  <si>
    <t>kpl</t>
  </si>
  <si>
    <t>Komplet selitev dveh TK lesenih oporišč (Telekom d.d.) za cca 1-3 m in skrajšanje kabla (hišni priključek), dolžina ureditve cca 115 m. Dela izvede upravljavec voda (GVO).</t>
  </si>
  <si>
    <t>7.1</t>
  </si>
  <si>
    <t xml:space="preserve">                                  .</t>
  </si>
  <si>
    <t>Strošek upravljavca z zapiranjem odseka vodovoda, praznjenjem, izpiranjem, kloriranjem in ponovnim polnjenjem cevovoda, odzračevanje in test tesnosti, strošek obveščanja morebitnih drugih stroškov za čas zaprtja vodovoda na tem odseku</t>
  </si>
  <si>
    <t>6.14</t>
  </si>
  <si>
    <t>ur</t>
  </si>
  <si>
    <t>Nadzor upravljavca vodovoda in prevzem novega vodovoda</t>
  </si>
  <si>
    <t>6.13</t>
  </si>
  <si>
    <t>Dobava in položitev opozorilnega traku "VODOVOD" z indikatorjem, min. 30 cm nad temenom cevi ali armature</t>
  </si>
  <si>
    <t>6.12</t>
  </si>
  <si>
    <t>Tlačni preizkus vodovoda, izpiranje in kloriranje novega vodovoda.</t>
  </si>
  <si>
    <t>6.11</t>
  </si>
  <si>
    <t>Izrez odseka obst. vodovoda za priključitev nove cevi - PE d125</t>
  </si>
  <si>
    <t>6.10</t>
  </si>
  <si>
    <t>Dobava in montaža 45° loka za PE cevi d125, spajanje z elektrospojkami</t>
  </si>
  <si>
    <t>6.9</t>
  </si>
  <si>
    <t>Dobava, transport in polaganje PE100-RC vodovodnih PN16 cevi d125 - kolut</t>
  </si>
  <si>
    <t>6.8</t>
  </si>
  <si>
    <t>Dobava in zasip vodovoda z gramozom in komprimiranje po plasteh</t>
  </si>
  <si>
    <t>6.7</t>
  </si>
  <si>
    <t>Zasip cevi s peskom in 10 cm nad temenom</t>
  </si>
  <si>
    <t>6.6</t>
  </si>
  <si>
    <t>Dobava in planiranje peska na dno jarka v debelini 10 cm</t>
  </si>
  <si>
    <t>6.5</t>
  </si>
  <si>
    <t>Dvostransko razpiranje jarkov, obračun obeh strani na m2</t>
  </si>
  <si>
    <t>6.4</t>
  </si>
  <si>
    <t>Planum naravnih temeljnih tal v lahki zemljini</t>
  </si>
  <si>
    <t>6.3</t>
  </si>
  <si>
    <t>Izkopi preostalega raščenega terena za vodovod do končne globine 1.5 m z nakladanjem in odvozom na stalno deponijo</t>
  </si>
  <si>
    <t>6.2</t>
  </si>
  <si>
    <t>Obnova in zavarovanje zakoličbe osi vodovoda - obvezno v dogovoru z upravljavcem</t>
  </si>
  <si>
    <t>6.1</t>
  </si>
  <si>
    <t>Označitev popolne zapore s prometno signalizacijo v času gradnje in ureditev ter označitev obvoza</t>
  </si>
  <si>
    <t>5.6</t>
  </si>
  <si>
    <t>Montaža demontirane jeklene varovalne ograje - enojna, z novimi stojkami, cinkana, vijačena, višina min 75 cm, nivo varovanja N2, z odsevniki - prilagoditev na licu mesta</t>
  </si>
  <si>
    <t>5.5</t>
  </si>
  <si>
    <t>Dobava in montaža jeklene varovalne ograje - poševen zaključek dolžine 4 m, enojna s stojkami, cinkana, vijačena, višina od 0 do 75 cm, nivo varovanja N2, z odsevniki</t>
  </si>
  <si>
    <t>5.4</t>
  </si>
  <si>
    <t>Dobava in montaža jeklene varovalne ograje - enojna s stojkami, cinkana, vijačena, višina min 75 cm, nivo varovanja N2, z odsevniki</t>
  </si>
  <si>
    <t>5.3</t>
  </si>
  <si>
    <t>Demontaža jeklene varovalne ograje - enojna, stojke se zaradi bližine plazu pustijo na na licu mesta</t>
  </si>
  <si>
    <t>5.2</t>
  </si>
  <si>
    <t>Izdelava tankoslojne neprekinjene označbe z enokomponentno belo barvo, strojno, debelina plasti 200 μm, širina črte 10 cm</t>
  </si>
  <si>
    <t>5.1</t>
  </si>
  <si>
    <t>Dobava in izdelava vtočne/iztočne glave iz betona v naklonu brežine za cev krožnega prereza DN160.</t>
  </si>
  <si>
    <t>4.6</t>
  </si>
  <si>
    <t>Priključitev cevi na obst. betonski jašek/kanaleto s tesnenjem</t>
  </si>
  <si>
    <t>4.5</t>
  </si>
  <si>
    <t>Dobava in izdelava rešetke iz litega železa tip D, 450x450 mm z AB vencem</t>
  </si>
  <si>
    <t>4.4</t>
  </si>
  <si>
    <t>Dobava in izdelava jaška iz cementnega betona, krožnega prereza Ø40 cm, globine od 1 do 1,5 m - peskolov</t>
  </si>
  <si>
    <t>4.3</t>
  </si>
  <si>
    <t>Dobava in izdelava drenažne kanalizacije iz poroznih cevi iz plastičnih mas z ravnim dnom, v celoti obvite z geotekstilom 200 g/m2, s pripravno podlage, z fazonskimi kosi, cev DN160 - pod koritnico in pred opornim zidom</t>
  </si>
  <si>
    <t>4.2</t>
  </si>
  <si>
    <t>Dobava in izdelava drenažne kanalizacije iz poroznih cevi iz plastičnih mas z ravnim dnom, v celoti obvite z geotekstilom 200 g/m2, s pripravno podlage, z fazonskimi kosi, cev DN110 - za opornim zidom</t>
  </si>
  <si>
    <t>4.1</t>
  </si>
  <si>
    <t>Dobava in vgraditev predfabriciranih dvignjenih ali pogreznjenih cestnih robnikov iz cementnega betona s prerezom 15/25 cm, dolžine 25, 50 ali 100 cm, na pero in utor, v krivinah se zastičijo, vsak deseti stik s trajnoelastičnim kitom, izvedeno pred zasipom in asfaltiranjem (ne velja za pogreznjene), vključno z bet. posteljico in obdelavo v betonu</t>
  </si>
  <si>
    <t>3.6</t>
  </si>
  <si>
    <t>Izdelava asfaltne koritnice - dodatek na izvedbo (material zajet pri asfaltih)</t>
  </si>
  <si>
    <t>3.5</t>
  </si>
  <si>
    <t>Izdelava obrabne in zaporne ter nosilne plasti bituminizirane zmesi AC 16 surf B 50/70, A4, v debelini 6 cm - enoslojni - vozišče in koritnica</t>
  </si>
  <si>
    <t>3.4</t>
  </si>
  <si>
    <t>Pobrizg stika na obstoječem asfaltu z bitumensko emulzijo</t>
  </si>
  <si>
    <t>3.3</t>
  </si>
  <si>
    <t>Valjanje tampona na Me ≥ 60 Mpa</t>
  </si>
  <si>
    <t>3.2</t>
  </si>
  <si>
    <t>Izdelava nevezane nosilne plasti tampona iz drobljenega gramoza v debelini 20 cm - TD32 - vozišče</t>
  </si>
  <si>
    <t>3.1</t>
  </si>
  <si>
    <t>Humuziranje zelenic brez valjanja v debelini min 20 cm - iz gradbiščne deponije</t>
  </si>
  <si>
    <t>2.7</t>
  </si>
  <si>
    <t>Dobava in sejanje brežin/zelenic s travnim semenom za zelenice na soncu, uvaljanje semena in zalivanje do konca gradnje</t>
  </si>
  <si>
    <t>2.6</t>
  </si>
  <si>
    <t>Zasip z izkopanim materialom s komprimiranjem po plasteh - za opornim zidom / zložbo</t>
  </si>
  <si>
    <t>2.5</t>
  </si>
  <si>
    <t>Vgrajevanje nasipov iz naravno pridobljene lahke zemljine (bližnja gramoznica), vgrajevanje po plasteh max 25 cm s komprimiranjem - pod tampon</t>
  </si>
  <si>
    <t>2.4</t>
  </si>
  <si>
    <t>2.3</t>
  </si>
  <si>
    <t>Široki izkopi slabo nosilne zemljine za dosego planuma spodnjega ustroja z odvozom na deponijo in razgrnitvijo</t>
  </si>
  <si>
    <t>2.2</t>
  </si>
  <si>
    <t>Površinski izkopi plodne zemljine (humusa) v debelini min 20 cm z odvozom na stalno deponijo in razgrnitvijo - del boljše zemljine se shrani na gradbišču za humusiranje</t>
  </si>
  <si>
    <t>2.1</t>
  </si>
  <si>
    <t>Nadzor geomehhnika v času gradnje in določitev ustreznosti zbitosti obst. terena na koti izkopa, ter podaja mnenja in navodil, tudi za kamnito zložbo</t>
  </si>
  <si>
    <t>1.7</t>
  </si>
  <si>
    <t>Projektantski nadzor v času gradnje</t>
  </si>
  <si>
    <t>1.6</t>
  </si>
  <si>
    <t>Zakoličba vseh obstoječih komunalnih zemeljskih vodov (po posameznem upravljavcu). Ocenjeno.</t>
  </si>
  <si>
    <t>1.5</t>
  </si>
  <si>
    <t>Rušenje obstoječe asfaltne konstrukcije na cestišču v deb. 5 + 3 cm do 12 + 4 cm, odvoz na stalno deponijo</t>
  </si>
  <si>
    <t>1.4</t>
  </si>
  <si>
    <t>Rušenje cestnega robnika in odvoz na stalno deponijo</t>
  </si>
  <si>
    <t>1.3</t>
  </si>
  <si>
    <t>Rezanje asfalta v debelini do 10 cm</t>
  </si>
  <si>
    <t>1.2</t>
  </si>
  <si>
    <t>Zakoličba ureditve in postavitev zavarovanja zakoličbe</t>
  </si>
  <si>
    <t>1.1</t>
  </si>
  <si>
    <t>Popis del je sestavljen v skladu z veljavnimi in priporočenimi TSC in se uporablja za vse postavke (tudi brez šifre ali z napačno šifro). Smiselno se uporabijo tudi Splošni in posebni tehnični pogoji za opremo cest - tender SCS YU ISBN 86-81171-10-5 iz leta 1989 ali Gradbene norme GNG iz leta 1984. Vse postavke zajemajo dobavo vseh glavnih in pomožnih materialov, tudi če ti niso posebej navedeni, vse prenose, prevoze, deponiranje in skladiščenje do mesta vgradnje. Uporabljati samo materiale, ki imajo Izjavo ali Certifikat o skladnosti. Prav tako zajemajo uporabo različnega orodja, strojev in naprav z vsemi prevozi, prenosi in premiki opreme do in od gradbišča ter po samem gradbišču. Izvajalec mora zavarovati gradbišče, material in opremo, postaviti gradbiščno in opozorilne table in preprečevati dostop nepooblaščenim osebam ter skrbeti za varnost pri delu. Pri gradnji mora upoštevati veljavno zakonodajo in standarde SIST glede na vrsto materiala, način in mesto (v)gradnje.</t>
  </si>
  <si>
    <t>3-Načrt ceste</t>
  </si>
  <si>
    <t>P23-19</t>
  </si>
  <si>
    <t>PZI</t>
  </si>
  <si>
    <t>Rekonstrukcija odseka LC 354051 G. Črnci - Po vrhu - Pertoča</t>
  </si>
  <si>
    <t>Objekt:</t>
  </si>
  <si>
    <t>Občina Rogašovci, Rogašovci 14b, 9262 Rogašovci</t>
  </si>
  <si>
    <t>Investitor:</t>
  </si>
  <si>
    <t>v.1</t>
  </si>
  <si>
    <t>POPIS DEL S PREDIZMERAMI</t>
  </si>
</sst>
</file>

<file path=xl/styles.xml><?xml version="1.0" encoding="utf-8"?>
<styleSheet xmlns="http://schemas.openxmlformats.org/spreadsheetml/2006/main">
  <numFmts count="6">
    <numFmt numFmtId="164" formatCode="_-* #,##0.00&quot; €&quot;_-;\-* #,##0.00&quot; €&quot;_-;_-* \-??&quot; €&quot;_-;_-@_-"/>
    <numFmt numFmtId="165" formatCode="_-* #,##0.00\ [$€-1]_-;\-* #,##0.00\ [$€-1]_-;_-* \-??\ [$€-1]_-;_-@_-"/>
    <numFmt numFmtId="166" formatCode="#,##0.00&quot; €&quot;"/>
    <numFmt numFmtId="167" formatCode="#\ ##0\ "/>
    <numFmt numFmtId="168" formatCode="dd/mmm"/>
    <numFmt numFmtId="169" formatCode="mmmm\ yyyy"/>
  </numFmts>
  <fonts count="20">
    <font>
      <sz val="10"/>
      <name val="Arial CE"/>
      <family val="2"/>
      <charset val="238"/>
    </font>
    <font>
      <sz val="10"/>
      <name val="Arial CE"/>
      <family val="2"/>
      <charset val="238"/>
    </font>
    <font>
      <sz val="9"/>
      <name val="Arial CE"/>
      <family val="2"/>
      <charset val="238"/>
    </font>
    <font>
      <sz val="9"/>
      <name val="Swis721 BT"/>
      <family val="2"/>
      <charset val="1"/>
    </font>
    <font>
      <b/>
      <sz val="8"/>
      <name val="Swis721 BT"/>
      <family val="2"/>
    </font>
    <font>
      <sz val="10"/>
      <name val="Swis721 BT"/>
      <family val="2"/>
      <charset val="1"/>
    </font>
    <font>
      <b/>
      <sz val="10"/>
      <name val="Swis721 BT"/>
      <family val="2"/>
      <charset val="1"/>
    </font>
    <font>
      <b/>
      <sz val="12"/>
      <name val="Swis721 BT"/>
      <family val="2"/>
      <charset val="1"/>
    </font>
    <font>
      <b/>
      <sz val="9"/>
      <name val="Swis721 BT"/>
      <family val="2"/>
      <charset val="1"/>
    </font>
    <font>
      <sz val="8"/>
      <name val="Swis721 BT"/>
      <family val="2"/>
      <charset val="1"/>
    </font>
    <font>
      <b/>
      <sz val="8"/>
      <name val="Swis721 BT"/>
      <family val="2"/>
      <charset val="1"/>
    </font>
    <font>
      <sz val="12"/>
      <name val="Swis721 BT"/>
      <family val="2"/>
      <charset val="1"/>
    </font>
    <font>
      <sz val="12"/>
      <name val="Swis721 BT"/>
      <family val="2"/>
      <charset val="238"/>
    </font>
    <font>
      <sz val="10"/>
      <name val="Times New Roman CE"/>
      <family val="1"/>
      <charset val="238"/>
    </font>
    <font>
      <sz val="8"/>
      <name val="Swis721 BT"/>
      <family val="2"/>
      <charset val="238"/>
    </font>
    <font>
      <sz val="10"/>
      <name val="Swis721 BT"/>
      <family val="2"/>
      <charset val="238"/>
    </font>
    <font>
      <b/>
      <sz val="12"/>
      <name val="Swis721 BT"/>
      <family val="2"/>
      <charset val="238"/>
    </font>
    <font>
      <sz val="9"/>
      <name val="Times New Roman CE"/>
      <family val="1"/>
      <charset val="238"/>
    </font>
    <font>
      <sz val="9"/>
      <name val="Swis721 BT"/>
      <family val="2"/>
      <charset val="238"/>
    </font>
    <font>
      <b/>
      <sz val="14"/>
      <name val="Swis721 BT"/>
      <family val="2"/>
      <charset val="238"/>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style="hair">
        <color indexed="8"/>
      </top>
      <bottom style="hair">
        <color indexed="8"/>
      </bottom>
      <diagonal/>
    </border>
    <border>
      <left/>
      <right/>
      <top style="hair">
        <color indexed="8"/>
      </top>
      <bottom/>
      <diagonal/>
    </border>
  </borders>
  <cellStyleXfs count="2">
    <xf numFmtId="0" fontId="0" fillId="0" borderId="0"/>
    <xf numFmtId="164" fontId="1" fillId="0" borderId="0" applyFill="0" applyBorder="0" applyAlignment="0" applyProtection="0"/>
  </cellStyleXfs>
  <cellXfs count="59">
    <xf numFmtId="0" fontId="0" fillId="0" borderId="0" xfId="0"/>
    <xf numFmtId="0" fontId="0" fillId="0" borderId="0" xfId="0" applyFont="1"/>
    <xf numFmtId="164" fontId="2" fillId="0" borderId="1" xfId="1" applyFont="1" applyFill="1" applyBorder="1" applyAlignment="1">
      <alignment horizontal="right"/>
    </xf>
    <xf numFmtId="0" fontId="3" fillId="0" borderId="1" xfId="0" applyFont="1" applyFill="1" applyBorder="1"/>
    <xf numFmtId="0" fontId="3" fillId="0" borderId="1" xfId="0" applyFont="1" applyBorder="1"/>
    <xf numFmtId="165" fontId="3" fillId="0" borderId="1" xfId="1" applyNumberFormat="1" applyFont="1" applyFill="1" applyBorder="1" applyAlignment="1" applyProtection="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xf numFmtId="0" fontId="3" fillId="0" borderId="0" xfId="0" applyFont="1" applyAlignment="1">
      <alignment horizontal="right"/>
    </xf>
    <xf numFmtId="166" fontId="8" fillId="0" borderId="1" xfId="0" applyNumberFormat="1" applyFont="1" applyBorder="1" applyAlignment="1">
      <alignment horizontal="right"/>
    </xf>
    <xf numFmtId="2" fontId="8" fillId="0" borderId="1" xfId="0" applyNumberFormat="1" applyFont="1" applyBorder="1" applyAlignment="1">
      <alignment horizontal="left"/>
    </xf>
    <xf numFmtId="49" fontId="3" fillId="0" borderId="1" xfId="0" applyNumberFormat="1" applyFont="1" applyBorder="1"/>
    <xf numFmtId="166" fontId="3" fillId="0" borderId="1" xfId="0" applyNumberFormat="1" applyFont="1" applyBorder="1" applyAlignment="1">
      <alignment horizontal="right"/>
    </xf>
    <xf numFmtId="166" fontId="3" fillId="2" borderId="1" xfId="0" applyNumberFormat="1" applyFont="1" applyFill="1" applyBorder="1" applyAlignment="1" applyProtection="1">
      <alignment horizontal="right"/>
      <protection locked="0"/>
    </xf>
    <xf numFmtId="2" fontId="3" fillId="0" borderId="1" xfId="0" applyNumberFormat="1" applyFont="1" applyBorder="1" applyAlignment="1">
      <alignment horizontal="right"/>
    </xf>
    <xf numFmtId="0" fontId="3" fillId="0" borderId="1" xfId="0" applyFont="1" applyBorder="1" applyAlignment="1">
      <alignment horizontal="center"/>
    </xf>
    <xf numFmtId="0" fontId="3" fillId="0" borderId="1" xfId="0" applyFont="1" applyBorder="1" applyAlignment="1">
      <alignment horizontal="justify" vertical="top" wrapText="1"/>
    </xf>
    <xf numFmtId="167" fontId="3" fillId="0" borderId="1" xfId="0" applyNumberFormat="1" applyFont="1" applyBorder="1" applyAlignment="1">
      <alignment horizontal="right" vertical="top"/>
    </xf>
    <xf numFmtId="49" fontId="3" fillId="0" borderId="1" xfId="0" applyNumberFormat="1" applyFont="1" applyBorder="1" applyAlignment="1">
      <alignment horizontal="right" vertical="top"/>
    </xf>
    <xf numFmtId="0" fontId="9" fillId="0" borderId="0" xfId="0" applyFont="1" applyAlignment="1">
      <alignment horizontal="right"/>
    </xf>
    <xf numFmtId="0" fontId="10" fillId="0" borderId="1" xfId="0" applyFont="1" applyBorder="1" applyAlignment="1">
      <alignment horizontal="center" vertical="center" wrapText="1"/>
    </xf>
    <xf numFmtId="0" fontId="5" fillId="0" borderId="0" xfId="0" applyFont="1" applyAlignment="1">
      <alignment horizontal="right"/>
    </xf>
    <xf numFmtId="0" fontId="11" fillId="0" borderId="0" xfId="0" applyFont="1" applyAlignment="1">
      <alignment horizontal="right"/>
    </xf>
    <xf numFmtId="0" fontId="12" fillId="0" borderId="0" xfId="0" applyNumberFormat="1" applyFont="1" applyAlignment="1">
      <alignment horizontal="right"/>
    </xf>
    <xf numFmtId="0" fontId="7" fillId="0" borderId="0" xfId="0" applyFont="1" applyBorder="1" applyAlignment="1">
      <alignment horizontal="left"/>
    </xf>
    <xf numFmtId="2" fontId="8" fillId="0" borderId="2" xfId="0" applyNumberFormat="1" applyFont="1" applyBorder="1" applyAlignment="1">
      <alignment horizontal="left"/>
    </xf>
    <xf numFmtId="0" fontId="3" fillId="0" borderId="2" xfId="0" applyFont="1" applyBorder="1"/>
    <xf numFmtId="168" fontId="3" fillId="0" borderId="1" xfId="0" applyNumberFormat="1" applyFont="1" applyBorder="1" applyAlignment="1">
      <alignment horizontal="right" vertical="top"/>
    </xf>
    <xf numFmtId="0" fontId="11" fillId="0" borderId="0" xfId="0" applyNumberFormat="1" applyFont="1" applyAlignment="1">
      <alignment horizontal="right"/>
    </xf>
    <xf numFmtId="0" fontId="2" fillId="0" borderId="0" xfId="0" applyFont="1" applyAlignment="1">
      <alignment horizontal="right"/>
    </xf>
    <xf numFmtId="0" fontId="13" fillId="0" borderId="0" xfId="0" applyFont="1" applyAlignment="1">
      <alignment horizontal="right"/>
    </xf>
    <xf numFmtId="0" fontId="13" fillId="0" borderId="0" xfId="0" applyNumberFormat="1" applyFont="1" applyAlignment="1">
      <alignment horizontal="right"/>
    </xf>
    <xf numFmtId="0" fontId="14" fillId="0" borderId="0" xfId="0" applyFont="1" applyAlignment="1">
      <alignment horizontal="right"/>
    </xf>
    <xf numFmtId="0" fontId="15" fillId="0" borderId="0" xfId="0" applyFont="1" applyAlignment="1">
      <alignment horizontal="right"/>
    </xf>
    <xf numFmtId="0" fontId="15" fillId="0" borderId="0" xfId="0" applyFont="1"/>
    <xf numFmtId="0" fontId="12" fillId="0" borderId="0" xfId="0" applyFont="1" applyAlignment="1">
      <alignment horizontal="right"/>
    </xf>
    <xf numFmtId="0" fontId="16" fillId="0" borderId="0" xfId="0" applyFont="1" applyBorder="1" applyAlignment="1">
      <alignment horizontal="left"/>
    </xf>
    <xf numFmtId="0" fontId="16" fillId="0" borderId="0" xfId="0" applyFont="1"/>
    <xf numFmtId="0" fontId="17" fillId="0" borderId="0" xfId="0" applyFont="1"/>
    <xf numFmtId="0" fontId="3" fillId="0" borderId="1" xfId="0" applyNumberFormat="1" applyFont="1" applyBorder="1"/>
    <xf numFmtId="0" fontId="3" fillId="0" borderId="1" xfId="0" applyNumberFormat="1" applyFont="1" applyBorder="1" applyAlignment="1">
      <alignment horizontal="right" vertical="top"/>
    </xf>
    <xf numFmtId="0" fontId="13" fillId="0" borderId="0" xfId="0" applyFont="1"/>
    <xf numFmtId="0" fontId="15" fillId="0" borderId="0" xfId="0" applyNumberFormat="1" applyFont="1" applyAlignment="1">
      <alignment horizontal="right"/>
    </xf>
    <xf numFmtId="0" fontId="16" fillId="0" borderId="0" xfId="0" applyFont="1" applyAlignment="1">
      <alignment horizontal="left"/>
    </xf>
    <xf numFmtId="0" fontId="16" fillId="0" borderId="0" xfId="0" applyFont="1" applyBorder="1" applyAlignment="1">
      <alignment horizontal="left"/>
    </xf>
    <xf numFmtId="0" fontId="18" fillId="0" borderId="0" xfId="0" applyFont="1" applyFill="1" applyAlignment="1" applyProtection="1">
      <alignment horizontal="left" vertical="top" wrapText="1"/>
    </xf>
    <xf numFmtId="169" fontId="15" fillId="0" borderId="0" xfId="0" applyNumberFormat="1" applyFont="1" applyFill="1" applyProtection="1"/>
    <xf numFmtId="0" fontId="15" fillId="0" borderId="0" xfId="0" applyFont="1" applyFill="1"/>
    <xf numFmtId="0" fontId="15" fillId="0" borderId="0" xfId="0" applyFont="1" applyFill="1" applyProtection="1"/>
    <xf numFmtId="0" fontId="15" fillId="0" borderId="0" xfId="0" applyFont="1" applyFill="1" applyAlignment="1" applyProtection="1">
      <alignment horizontal="left" vertical="top" wrapText="1"/>
    </xf>
    <xf numFmtId="0" fontId="15" fillId="0" borderId="0" xfId="0" applyFont="1" applyFill="1" applyAlignment="1" applyProtection="1">
      <alignment vertical="top"/>
    </xf>
    <xf numFmtId="0" fontId="15" fillId="0" borderId="0" xfId="0" applyFont="1" applyFill="1" applyAlignment="1" applyProtection="1">
      <alignment horizontal="left"/>
    </xf>
    <xf numFmtId="0" fontId="15" fillId="0" borderId="0" xfId="0" applyFont="1" applyFill="1" applyAlignment="1" applyProtection="1">
      <alignment horizontal="left" wrapText="1"/>
    </xf>
    <xf numFmtId="0" fontId="19" fillId="0" borderId="0" xfId="0" applyFont="1" applyFill="1"/>
    <xf numFmtId="0" fontId="14" fillId="0" borderId="0" xfId="0" applyFont="1" applyFill="1" applyAlignment="1">
      <alignment horizontal="right"/>
    </xf>
  </cellXfs>
  <cellStyles count="2">
    <cellStyle name="Navadno"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26"/>
  <sheetViews>
    <sheetView tabSelected="1" view="pageBreakPreview" zoomScale="150" zoomScaleNormal="100" zoomScaleSheetLayoutView="150" workbookViewId="0">
      <selection activeCell="F12" sqref="F12"/>
    </sheetView>
  </sheetViews>
  <sheetFormatPr defaultColWidth="0" defaultRowHeight="0" customHeight="1" zeroHeight="1"/>
  <cols>
    <col min="1" max="1" width="4" style="1" customWidth="1"/>
    <col min="2" max="2" width="6.7109375" style="1" customWidth="1"/>
    <col min="3" max="3" width="33.5703125" style="1" customWidth="1"/>
    <col min="4" max="4" width="4.85546875" style="1" customWidth="1"/>
    <col min="5" max="5" width="10.140625" style="1" customWidth="1"/>
    <col min="6" max="6" width="14.5703125" style="1" customWidth="1"/>
    <col min="7" max="7" width="14.7109375" style="1" customWidth="1"/>
    <col min="8" max="16384" width="0" style="1" hidden="1"/>
  </cols>
  <sheetData>
    <row r="1" spans="1:9" ht="18">
      <c r="A1" s="57" t="s">
        <v>170</v>
      </c>
      <c r="B1" s="51"/>
      <c r="C1" s="51"/>
      <c r="D1" s="51"/>
      <c r="E1" s="51"/>
      <c r="F1" s="51"/>
      <c r="G1" s="58" t="s">
        <v>169</v>
      </c>
    </row>
    <row r="2" spans="1:9" ht="18">
      <c r="A2" s="57"/>
      <c r="B2" s="51"/>
      <c r="C2" s="51"/>
      <c r="D2" s="51"/>
      <c r="E2" s="51"/>
      <c r="F2" s="51"/>
      <c r="G2" s="51"/>
    </row>
    <row r="3" spans="1:9" ht="12.75">
      <c r="A3" s="54" t="s">
        <v>168</v>
      </c>
      <c r="B3" s="52"/>
      <c r="C3" s="56" t="s">
        <v>167</v>
      </c>
      <c r="D3" s="55"/>
      <c r="E3" s="55"/>
      <c r="F3" s="55"/>
      <c r="G3" s="55"/>
    </row>
    <row r="4" spans="1:9" ht="12.75">
      <c r="A4" s="54" t="s">
        <v>166</v>
      </c>
      <c r="B4" s="54"/>
      <c r="C4" s="53" t="s">
        <v>165</v>
      </c>
      <c r="D4" s="53"/>
      <c r="E4" s="53"/>
      <c r="F4" s="53"/>
      <c r="G4" s="53"/>
    </row>
    <row r="5" spans="1:9" ht="12.75">
      <c r="A5" s="52" t="s">
        <v>164</v>
      </c>
      <c r="B5" s="51"/>
      <c r="C5" s="52" t="s">
        <v>163</v>
      </c>
      <c r="D5" s="51" t="s">
        <v>162</v>
      </c>
      <c r="E5" s="51"/>
      <c r="F5" s="51"/>
      <c r="G5" s="50">
        <v>43647</v>
      </c>
    </row>
    <row r="6" spans="1:9" ht="12.75">
      <c r="A6" s="52"/>
      <c r="B6" s="51"/>
      <c r="C6" s="52"/>
      <c r="D6" s="51"/>
      <c r="E6" s="51"/>
      <c r="F6" s="51"/>
      <c r="G6" s="50"/>
    </row>
    <row r="7" spans="1:9" ht="115.5" customHeight="1">
      <c r="A7" s="49" t="s">
        <v>161</v>
      </c>
      <c r="B7" s="49"/>
      <c r="C7" s="49"/>
      <c r="D7" s="49"/>
      <c r="E7" s="49"/>
      <c r="F7" s="49"/>
      <c r="G7" s="49"/>
    </row>
    <row r="8" spans="1:9" ht="12.75"/>
    <row r="9" spans="1:9" ht="15.75">
      <c r="A9" s="41" t="s">
        <v>21</v>
      </c>
      <c r="B9" s="40" t="s">
        <v>20</v>
      </c>
      <c r="C9" s="40"/>
      <c r="D9" s="40"/>
      <c r="E9" s="40"/>
      <c r="F9" s="40"/>
      <c r="G9" s="40"/>
      <c r="H9" s="39">
        <v>1</v>
      </c>
      <c r="I9" s="39" t="s">
        <v>21</v>
      </c>
    </row>
    <row r="10" spans="1:9" ht="12.75">
      <c r="A10" s="38"/>
      <c r="B10" s="38"/>
      <c r="C10" s="38"/>
      <c r="D10" s="38"/>
      <c r="E10" s="38"/>
      <c r="F10" s="38"/>
      <c r="G10" s="38"/>
      <c r="H10" s="37"/>
      <c r="I10" s="37"/>
    </row>
    <row r="11" spans="1:9" ht="33.75">
      <c r="A11" s="24" t="s">
        <v>24</v>
      </c>
      <c r="B11" s="24" t="s">
        <v>63</v>
      </c>
      <c r="C11" s="24" t="s">
        <v>62</v>
      </c>
      <c r="D11" s="24" t="s">
        <v>61</v>
      </c>
      <c r="E11" s="24" t="s">
        <v>60</v>
      </c>
      <c r="F11" s="24" t="s">
        <v>59</v>
      </c>
      <c r="G11" s="24" t="s">
        <v>22</v>
      </c>
      <c r="H11" s="36" t="s">
        <v>21</v>
      </c>
      <c r="I11" s="36"/>
    </row>
    <row r="12" spans="1:9" ht="24">
      <c r="A12" s="22" t="s">
        <v>160</v>
      </c>
      <c r="B12" s="21">
        <v>11131</v>
      </c>
      <c r="C12" s="20" t="s">
        <v>159</v>
      </c>
      <c r="D12" s="19" t="s">
        <v>29</v>
      </c>
      <c r="E12" s="18">
        <v>700</v>
      </c>
      <c r="F12" s="17"/>
      <c r="G12" s="16" t="str">
        <f>IF(F12="","",ROUND(E12*F12,2))</f>
        <v/>
      </c>
      <c r="H12" s="12" t="s">
        <v>21</v>
      </c>
      <c r="I12" s="12">
        <v>1</v>
      </c>
    </row>
    <row r="13" spans="1:9" ht="12.75">
      <c r="A13" s="22" t="s">
        <v>158</v>
      </c>
      <c r="B13" s="21"/>
      <c r="C13" s="20" t="s">
        <v>157</v>
      </c>
      <c r="D13" s="19" t="s">
        <v>37</v>
      </c>
      <c r="E13" s="18">
        <v>111</v>
      </c>
      <c r="F13" s="17"/>
      <c r="G13" s="16" t="str">
        <f>IF(F13="","",ROUND(E13*F13,2))</f>
        <v/>
      </c>
      <c r="H13" s="12" t="s">
        <v>21</v>
      </c>
      <c r="I13" s="12">
        <v>2</v>
      </c>
    </row>
    <row r="14" spans="1:9" ht="24">
      <c r="A14" s="22" t="s">
        <v>156</v>
      </c>
      <c r="B14" s="21">
        <v>12222</v>
      </c>
      <c r="C14" s="20" t="s">
        <v>155</v>
      </c>
      <c r="D14" s="19" t="s">
        <v>37</v>
      </c>
      <c r="E14" s="18">
        <v>86</v>
      </c>
      <c r="F14" s="17"/>
      <c r="G14" s="16" t="str">
        <f>IF(F14="","",ROUND(E14*F14,2))</f>
        <v/>
      </c>
      <c r="H14" s="12" t="s">
        <v>21</v>
      </c>
      <c r="I14" s="12">
        <v>3</v>
      </c>
    </row>
    <row r="15" spans="1:9" ht="36">
      <c r="A15" s="22" t="s">
        <v>154</v>
      </c>
      <c r="B15" s="21">
        <v>12224</v>
      </c>
      <c r="C15" s="20" t="s">
        <v>153</v>
      </c>
      <c r="D15" s="19" t="s">
        <v>29</v>
      </c>
      <c r="E15" s="18">
        <v>79</v>
      </c>
      <c r="F15" s="17"/>
      <c r="G15" s="16" t="str">
        <f>IF(F15="","",ROUND(E15*F15,2))</f>
        <v/>
      </c>
      <c r="H15" s="12" t="s">
        <v>21</v>
      </c>
      <c r="I15" s="12">
        <v>4</v>
      </c>
    </row>
    <row r="16" spans="1:9" ht="36">
      <c r="A16" s="22" t="s">
        <v>152</v>
      </c>
      <c r="B16" s="21">
        <v>12225</v>
      </c>
      <c r="C16" s="20" t="s">
        <v>151</v>
      </c>
      <c r="D16" s="19" t="s">
        <v>34</v>
      </c>
      <c r="E16" s="18">
        <v>3</v>
      </c>
      <c r="F16" s="17"/>
      <c r="G16" s="16" t="str">
        <f>IF(F16="","",ROUND(E16*F16,2))</f>
        <v/>
      </c>
      <c r="H16" s="12" t="s">
        <v>21</v>
      </c>
      <c r="I16" s="12">
        <v>5</v>
      </c>
    </row>
    <row r="17" spans="1:9" ht="12.75">
      <c r="A17" s="22" t="s">
        <v>150</v>
      </c>
      <c r="B17" s="21"/>
      <c r="C17" s="20" t="s">
        <v>149</v>
      </c>
      <c r="D17" s="19" t="s">
        <v>71</v>
      </c>
      <c r="E17" s="18">
        <v>6</v>
      </c>
      <c r="F17" s="17"/>
      <c r="G17" s="16" t="str">
        <f>IF(F17="","",ROUND(E17*F17,2))</f>
        <v/>
      </c>
      <c r="H17" s="12" t="s">
        <v>21</v>
      </c>
      <c r="I17" s="12">
        <v>6</v>
      </c>
    </row>
    <row r="18" spans="1:9" ht="48">
      <c r="A18" s="22" t="s">
        <v>148</v>
      </c>
      <c r="B18" s="21"/>
      <c r="C18" s="20" t="s">
        <v>147</v>
      </c>
      <c r="D18" s="19" t="s">
        <v>56</v>
      </c>
      <c r="E18" s="18">
        <v>1</v>
      </c>
      <c r="F18" s="17"/>
      <c r="G18" s="16" t="str">
        <f>IF(F18="","",ROUND(E18*F18,2))</f>
        <v/>
      </c>
      <c r="H18" s="12" t="s">
        <v>21</v>
      </c>
      <c r="I18" s="12">
        <v>7</v>
      </c>
    </row>
    <row r="19" spans="1:9" ht="12.75">
      <c r="A19" s="15"/>
      <c r="B19" s="4"/>
      <c r="C19" s="4"/>
      <c r="D19" s="4"/>
      <c r="E19" s="14" t="s">
        <v>68</v>
      </c>
      <c r="F19" s="13" t="s">
        <v>27</v>
      </c>
      <c r="G19" s="13" t="str">
        <f>IF(SUM(G12:G18)=0,"",SUM(G12:G18))</f>
        <v/>
      </c>
      <c r="H19" s="12"/>
      <c r="I19" s="12"/>
    </row>
    <row r="20" spans="1:9" ht="12.75"/>
    <row r="21" spans="1:9" ht="15.75">
      <c r="A21" s="41" t="s">
        <v>19</v>
      </c>
      <c r="B21" s="40" t="s">
        <v>18</v>
      </c>
      <c r="C21" s="40"/>
      <c r="D21" s="40"/>
      <c r="E21" s="40"/>
      <c r="F21" s="40"/>
      <c r="G21" s="40"/>
      <c r="H21" s="27">
        <v>2</v>
      </c>
      <c r="I21" s="39" t="s">
        <v>19</v>
      </c>
    </row>
    <row r="22" spans="1:9" ht="15.75">
      <c r="A22" s="41"/>
      <c r="B22" s="48"/>
      <c r="C22" s="47"/>
      <c r="D22" s="47"/>
      <c r="E22" s="47"/>
      <c r="F22" s="47"/>
      <c r="G22" s="47"/>
      <c r="H22" s="46"/>
      <c r="I22" s="37"/>
    </row>
    <row r="23" spans="1:9" ht="33.75">
      <c r="A23" s="24" t="s">
        <v>24</v>
      </c>
      <c r="B23" s="24" t="s">
        <v>63</v>
      </c>
      <c r="C23" s="24" t="s">
        <v>62</v>
      </c>
      <c r="D23" s="24" t="s">
        <v>61</v>
      </c>
      <c r="E23" s="24" t="s">
        <v>60</v>
      </c>
      <c r="F23" s="24" t="s">
        <v>59</v>
      </c>
      <c r="G23" s="24" t="s">
        <v>22</v>
      </c>
      <c r="H23" s="37" t="s">
        <v>19</v>
      </c>
      <c r="I23" s="37"/>
    </row>
    <row r="24" spans="1:9" ht="60">
      <c r="A24" s="22" t="s">
        <v>146</v>
      </c>
      <c r="B24" s="21">
        <v>21111</v>
      </c>
      <c r="C24" s="20" t="s">
        <v>145</v>
      </c>
      <c r="D24" s="19" t="s">
        <v>40</v>
      </c>
      <c r="E24" s="18">
        <v>70</v>
      </c>
      <c r="F24" s="17"/>
      <c r="G24" s="16" t="str">
        <f>IF(F24="","",ROUND(E24*F24,2))</f>
        <v/>
      </c>
      <c r="H24" s="12" t="s">
        <v>19</v>
      </c>
      <c r="I24" s="12">
        <v>1</v>
      </c>
    </row>
    <row r="25" spans="1:9" ht="36">
      <c r="A25" s="22" t="s">
        <v>144</v>
      </c>
      <c r="B25" s="21">
        <v>21211</v>
      </c>
      <c r="C25" s="20" t="s">
        <v>143</v>
      </c>
      <c r="D25" s="19" t="s">
        <v>40</v>
      </c>
      <c r="E25" s="18">
        <v>410</v>
      </c>
      <c r="F25" s="17"/>
      <c r="G25" s="16" t="str">
        <f>IF(F25="","",ROUND(E25*F25,2))</f>
        <v/>
      </c>
      <c r="H25" s="12" t="s">
        <v>19</v>
      </c>
      <c r="I25" s="12">
        <v>2</v>
      </c>
    </row>
    <row r="26" spans="1:9" ht="24">
      <c r="A26" s="22" t="s">
        <v>142</v>
      </c>
      <c r="B26" s="21">
        <v>22111</v>
      </c>
      <c r="C26" s="20" t="s">
        <v>92</v>
      </c>
      <c r="D26" s="19" t="s">
        <v>29</v>
      </c>
      <c r="E26" s="18">
        <v>320</v>
      </c>
      <c r="F26" s="17"/>
      <c r="G26" s="16" t="str">
        <f>IF(F26="","",ROUND(E26*F26,2))</f>
        <v/>
      </c>
      <c r="H26" s="12" t="s">
        <v>19</v>
      </c>
      <c r="I26" s="12">
        <v>3</v>
      </c>
    </row>
    <row r="27" spans="1:9" ht="48">
      <c r="A27" s="22" t="s">
        <v>141</v>
      </c>
      <c r="B27" s="21">
        <v>24111</v>
      </c>
      <c r="C27" s="20" t="s">
        <v>140</v>
      </c>
      <c r="D27" s="19" t="s">
        <v>40</v>
      </c>
      <c r="E27" s="18">
        <v>80</v>
      </c>
      <c r="F27" s="17"/>
      <c r="G27" s="16" t="str">
        <f>IF(F27="","",ROUND(E27*F27,2))</f>
        <v/>
      </c>
      <c r="H27" s="12" t="s">
        <v>19</v>
      </c>
      <c r="I27" s="12">
        <v>4</v>
      </c>
    </row>
    <row r="28" spans="1:9" ht="36">
      <c r="A28" s="22" t="s">
        <v>139</v>
      </c>
      <c r="B28" s="21"/>
      <c r="C28" s="20" t="s">
        <v>138</v>
      </c>
      <c r="D28" s="19" t="s">
        <v>40</v>
      </c>
      <c r="E28" s="18">
        <v>16.5</v>
      </c>
      <c r="F28" s="17"/>
      <c r="G28" s="16" t="str">
        <f>IF(F28="","",ROUND(E28*F28,2))</f>
        <v/>
      </c>
      <c r="H28" s="12" t="s">
        <v>19</v>
      </c>
      <c r="I28" s="12">
        <v>5</v>
      </c>
    </row>
    <row r="29" spans="1:9" ht="48">
      <c r="A29" s="22" t="s">
        <v>137</v>
      </c>
      <c r="B29" s="21">
        <v>25111</v>
      </c>
      <c r="C29" s="20" t="s">
        <v>136</v>
      </c>
      <c r="D29" s="19" t="s">
        <v>29</v>
      </c>
      <c r="E29" s="18">
        <v>100</v>
      </c>
      <c r="F29" s="17"/>
      <c r="G29" s="16" t="str">
        <f>IF(F29="","",ROUND(E29*F29,2))</f>
        <v/>
      </c>
      <c r="H29" s="12" t="s">
        <v>19</v>
      </c>
      <c r="I29" s="12">
        <v>6</v>
      </c>
    </row>
    <row r="30" spans="1:9" ht="36">
      <c r="A30" s="22" t="s">
        <v>135</v>
      </c>
      <c r="B30" s="21">
        <v>25112</v>
      </c>
      <c r="C30" s="20" t="s">
        <v>134</v>
      </c>
      <c r="D30" s="19" t="s">
        <v>29</v>
      </c>
      <c r="E30" s="18">
        <v>100</v>
      </c>
      <c r="F30" s="17"/>
      <c r="G30" s="16" t="str">
        <f>IF(F30="","",ROUND(E30*F30,2))</f>
        <v/>
      </c>
      <c r="H30" s="12" t="s">
        <v>19</v>
      </c>
      <c r="I30" s="12">
        <v>7</v>
      </c>
    </row>
    <row r="31" spans="1:9" ht="12.75">
      <c r="A31" s="15"/>
      <c r="B31" s="4"/>
      <c r="C31" s="4"/>
      <c r="D31" s="4"/>
      <c r="E31" s="14" t="s">
        <v>68</v>
      </c>
      <c r="F31" s="13" t="s">
        <v>27</v>
      </c>
      <c r="G31" s="13" t="str">
        <f>IF(SUM(G24:G30)=0,"",SUM(G24:G30))</f>
        <v/>
      </c>
      <c r="H31" s="12"/>
      <c r="I31" s="12"/>
    </row>
    <row r="32" spans="1:9" ht="12.75"/>
    <row r="33" spans="1:9" ht="15.75">
      <c r="A33" s="41" t="s">
        <v>17</v>
      </c>
      <c r="B33" s="40" t="s">
        <v>16</v>
      </c>
      <c r="C33" s="40"/>
      <c r="D33" s="40"/>
      <c r="E33" s="40"/>
      <c r="F33" s="40"/>
      <c r="G33" s="40"/>
      <c r="H33" s="27">
        <v>3</v>
      </c>
      <c r="I33" s="39" t="s">
        <v>17</v>
      </c>
    </row>
    <row r="34" spans="1:9" ht="12.75">
      <c r="A34" s="38"/>
      <c r="B34" s="38"/>
      <c r="C34" s="38"/>
      <c r="D34" s="38"/>
      <c r="E34" s="38"/>
      <c r="F34" s="38"/>
      <c r="G34" s="38"/>
      <c r="H34" s="37"/>
      <c r="I34" s="37"/>
    </row>
    <row r="35" spans="1:9" ht="33.75">
      <c r="A35" s="24" t="s">
        <v>24</v>
      </c>
      <c r="B35" s="24" t="s">
        <v>63</v>
      </c>
      <c r="C35" s="24" t="s">
        <v>62</v>
      </c>
      <c r="D35" s="24" t="s">
        <v>61</v>
      </c>
      <c r="E35" s="24" t="s">
        <v>60</v>
      </c>
      <c r="F35" s="24" t="s">
        <v>59</v>
      </c>
      <c r="G35" s="24" t="s">
        <v>22</v>
      </c>
      <c r="H35" s="36" t="s">
        <v>17</v>
      </c>
      <c r="I35" s="36"/>
    </row>
    <row r="36" spans="1:9" ht="36">
      <c r="A36" s="22" t="s">
        <v>133</v>
      </c>
      <c r="B36" s="21">
        <v>31111</v>
      </c>
      <c r="C36" s="20" t="s">
        <v>132</v>
      </c>
      <c r="D36" s="19" t="s">
        <v>40</v>
      </c>
      <c r="E36" s="18">
        <v>60</v>
      </c>
      <c r="F36" s="17"/>
      <c r="G36" s="16" t="str">
        <f>IF(F36="","",ROUND(E36*F36,2))</f>
        <v/>
      </c>
      <c r="H36" s="12" t="s">
        <v>17</v>
      </c>
      <c r="I36" s="12">
        <v>1</v>
      </c>
    </row>
    <row r="37" spans="1:9" ht="12.75">
      <c r="A37" s="22" t="s">
        <v>131</v>
      </c>
      <c r="B37" s="21">
        <v>31124</v>
      </c>
      <c r="C37" s="20" t="s">
        <v>130</v>
      </c>
      <c r="D37" s="19" t="s">
        <v>29</v>
      </c>
      <c r="E37" s="18">
        <v>320</v>
      </c>
      <c r="F37" s="17"/>
      <c r="G37" s="16" t="str">
        <f>IF(F37="","",ROUND(E37*F37,2))</f>
        <v/>
      </c>
      <c r="H37" s="12" t="s">
        <v>17</v>
      </c>
      <c r="I37" s="12">
        <v>2</v>
      </c>
    </row>
    <row r="38" spans="1:9" ht="24">
      <c r="A38" s="22" t="s">
        <v>129</v>
      </c>
      <c r="B38" s="21"/>
      <c r="C38" s="20" t="s">
        <v>128</v>
      </c>
      <c r="D38" s="19" t="s">
        <v>37</v>
      </c>
      <c r="E38" s="18">
        <v>96</v>
      </c>
      <c r="F38" s="17"/>
      <c r="G38" s="16" t="str">
        <f>IF(F38="","",ROUND(E38*F38,2))</f>
        <v/>
      </c>
      <c r="H38" s="12" t="s">
        <v>17</v>
      </c>
      <c r="I38" s="12">
        <v>3</v>
      </c>
    </row>
    <row r="39" spans="1:9" ht="48">
      <c r="A39" s="22" t="s">
        <v>127</v>
      </c>
      <c r="B39" s="21">
        <v>32301</v>
      </c>
      <c r="C39" s="20" t="s">
        <v>126</v>
      </c>
      <c r="D39" s="19" t="s">
        <v>29</v>
      </c>
      <c r="E39" s="18">
        <v>272</v>
      </c>
      <c r="F39" s="17"/>
      <c r="G39" s="16" t="str">
        <f>IF(F39="","",ROUND(E39*F39,2))</f>
        <v/>
      </c>
      <c r="H39" s="12" t="s">
        <v>17</v>
      </c>
      <c r="I39" s="12">
        <v>4</v>
      </c>
    </row>
    <row r="40" spans="1:9" ht="24">
      <c r="A40" s="22" t="s">
        <v>125</v>
      </c>
      <c r="B40" s="21"/>
      <c r="C40" s="20" t="s">
        <v>124</v>
      </c>
      <c r="D40" s="19" t="s">
        <v>29</v>
      </c>
      <c r="E40" s="18">
        <v>47</v>
      </c>
      <c r="F40" s="17"/>
      <c r="G40" s="16" t="str">
        <f>IF(F40="","",ROUND(E40*F40,2))</f>
        <v/>
      </c>
      <c r="H40" s="12" t="s">
        <v>17</v>
      </c>
      <c r="I40" s="12">
        <v>5</v>
      </c>
    </row>
    <row r="41" spans="1:9" ht="120">
      <c r="A41" s="22" t="s">
        <v>123</v>
      </c>
      <c r="B41" s="21">
        <v>35211</v>
      </c>
      <c r="C41" s="20" t="s">
        <v>122</v>
      </c>
      <c r="D41" s="19" t="s">
        <v>37</v>
      </c>
      <c r="E41" s="18">
        <v>86</v>
      </c>
      <c r="F41" s="17"/>
      <c r="G41" s="16" t="str">
        <f>IF(F41="","",ROUND(E41*F41,2))</f>
        <v/>
      </c>
      <c r="H41" s="12" t="s">
        <v>17</v>
      </c>
      <c r="I41" s="12">
        <v>6</v>
      </c>
    </row>
    <row r="42" spans="1:9" ht="12.75">
      <c r="A42" s="15"/>
      <c r="B42" s="4"/>
      <c r="C42" s="4"/>
      <c r="D42" s="4"/>
      <c r="E42" s="14" t="s">
        <v>68</v>
      </c>
      <c r="F42" s="13" t="s">
        <v>27</v>
      </c>
      <c r="G42" s="13" t="str">
        <f>IF(SUM(G36:G41)=0,"",SUM(G36:G41))</f>
        <v/>
      </c>
      <c r="H42" s="12"/>
      <c r="I42" s="12"/>
    </row>
    <row r="43" spans="1:9" ht="12.75"/>
    <row r="44" spans="1:9" ht="15.75">
      <c r="A44" s="11" t="s">
        <v>15</v>
      </c>
      <c r="B44" s="28" t="s">
        <v>14</v>
      </c>
      <c r="C44" s="28"/>
      <c r="D44" s="28"/>
      <c r="E44" s="28"/>
      <c r="F44" s="28"/>
      <c r="G44" s="28"/>
      <c r="H44" s="27">
        <v>4</v>
      </c>
      <c r="I44" s="26" t="s">
        <v>15</v>
      </c>
    </row>
    <row r="45" spans="1:9" ht="12.75">
      <c r="A45" s="45"/>
      <c r="B45" s="45"/>
      <c r="C45" s="45"/>
      <c r="D45" s="45"/>
      <c r="E45" s="45"/>
      <c r="F45" s="45"/>
      <c r="G45" s="45"/>
      <c r="H45" s="34"/>
      <c r="I45" s="34"/>
    </row>
    <row r="46" spans="1:9" ht="33.75">
      <c r="A46" s="24" t="s">
        <v>24</v>
      </c>
      <c r="B46" s="24" t="s">
        <v>63</v>
      </c>
      <c r="C46" s="24" t="s">
        <v>62</v>
      </c>
      <c r="D46" s="24" t="s">
        <v>61</v>
      </c>
      <c r="E46" s="24" t="s">
        <v>60</v>
      </c>
      <c r="F46" s="24" t="s">
        <v>59</v>
      </c>
      <c r="G46" s="24" t="s">
        <v>22</v>
      </c>
      <c r="H46" s="23" t="s">
        <v>15</v>
      </c>
      <c r="I46" s="23"/>
    </row>
    <row r="47" spans="1:9" ht="72">
      <c r="A47" s="44" t="s">
        <v>121</v>
      </c>
      <c r="B47" s="21"/>
      <c r="C47" s="20" t="s">
        <v>120</v>
      </c>
      <c r="D47" s="19" t="s">
        <v>37</v>
      </c>
      <c r="E47" s="18">
        <v>52</v>
      </c>
      <c r="F47" s="17"/>
      <c r="G47" s="16" t="str">
        <f>IF(F47="","",ROUND(E47*F47,2))</f>
        <v/>
      </c>
      <c r="H47" s="33" t="s">
        <v>15</v>
      </c>
      <c r="I47" s="33">
        <v>1</v>
      </c>
    </row>
    <row r="48" spans="1:9" ht="72">
      <c r="A48" s="44" t="s">
        <v>119</v>
      </c>
      <c r="B48" s="21"/>
      <c r="C48" s="20" t="s">
        <v>118</v>
      </c>
      <c r="D48" s="19" t="s">
        <v>37</v>
      </c>
      <c r="E48" s="18">
        <v>118</v>
      </c>
      <c r="F48" s="17"/>
      <c r="G48" s="16" t="str">
        <f>IF(F48="","",ROUND(E48*F48,2))</f>
        <v/>
      </c>
      <c r="H48" s="33" t="s">
        <v>15</v>
      </c>
      <c r="I48" s="33">
        <v>2</v>
      </c>
    </row>
    <row r="49" spans="1:9" ht="36">
      <c r="A49" s="44" t="s">
        <v>117</v>
      </c>
      <c r="B49" s="21">
        <v>44122</v>
      </c>
      <c r="C49" s="20" t="s">
        <v>116</v>
      </c>
      <c r="D49" s="19" t="s">
        <v>34</v>
      </c>
      <c r="E49" s="18">
        <v>1</v>
      </c>
      <c r="F49" s="17"/>
      <c r="G49" s="16" t="str">
        <f>IF(F49="","",ROUND(E49*F49,2))</f>
        <v/>
      </c>
      <c r="H49" s="33" t="s">
        <v>15</v>
      </c>
      <c r="I49" s="33">
        <v>3</v>
      </c>
    </row>
    <row r="50" spans="1:9" ht="24">
      <c r="A50" s="44" t="s">
        <v>115</v>
      </c>
      <c r="B50" s="21"/>
      <c r="C50" s="20" t="s">
        <v>114</v>
      </c>
      <c r="D50" s="19" t="s">
        <v>34</v>
      </c>
      <c r="E50" s="18">
        <v>1</v>
      </c>
      <c r="F50" s="17"/>
      <c r="G50" s="16" t="str">
        <f>IF(F50="","",ROUND(E50*F50,2))</f>
        <v/>
      </c>
      <c r="H50" s="33" t="s">
        <v>15</v>
      </c>
      <c r="I50" s="33">
        <v>4</v>
      </c>
    </row>
    <row r="51" spans="1:9" ht="24">
      <c r="A51" s="44" t="s">
        <v>113</v>
      </c>
      <c r="B51" s="21"/>
      <c r="C51" s="20" t="s">
        <v>112</v>
      </c>
      <c r="D51" s="19" t="s">
        <v>34</v>
      </c>
      <c r="E51" s="18">
        <v>1</v>
      </c>
      <c r="F51" s="17"/>
      <c r="G51" s="16" t="str">
        <f>IF(F51="","",ROUND(E51*F51,2))</f>
        <v/>
      </c>
      <c r="H51" s="33" t="s">
        <v>15</v>
      </c>
      <c r="I51" s="33">
        <v>5</v>
      </c>
    </row>
    <row r="52" spans="1:9" ht="36">
      <c r="A52" s="44" t="s">
        <v>111</v>
      </c>
      <c r="B52" s="21">
        <v>45211</v>
      </c>
      <c r="C52" s="20" t="s">
        <v>110</v>
      </c>
      <c r="D52" s="19" t="s">
        <v>34</v>
      </c>
      <c r="E52" s="18">
        <v>1</v>
      </c>
      <c r="F52" s="17"/>
      <c r="G52" s="16" t="str">
        <f>IF(F52="","",ROUND(E52*F52,2))</f>
        <v/>
      </c>
      <c r="H52" s="33" t="s">
        <v>15</v>
      </c>
      <c r="I52" s="33">
        <v>6</v>
      </c>
    </row>
    <row r="53" spans="1:9" ht="12.75">
      <c r="A53" s="43"/>
      <c r="B53" s="4"/>
      <c r="C53" s="4"/>
      <c r="D53" s="4"/>
      <c r="E53" s="14" t="s">
        <v>68</v>
      </c>
      <c r="F53" s="13" t="s">
        <v>27</v>
      </c>
      <c r="G53" s="13" t="str">
        <f>IF(SUM(G47:G52)=0,"",SUM(G47:G52))</f>
        <v/>
      </c>
      <c r="H53" s="42"/>
      <c r="I53" s="42"/>
    </row>
    <row r="54" spans="1:9" ht="12.75"/>
    <row r="55" spans="1:9" ht="15.75">
      <c r="A55" s="41" t="s">
        <v>13</v>
      </c>
      <c r="B55" s="40" t="s">
        <v>12</v>
      </c>
      <c r="C55" s="40"/>
      <c r="D55" s="40"/>
      <c r="E55" s="40"/>
      <c r="F55" s="40"/>
      <c r="G55" s="40"/>
      <c r="H55" s="27">
        <v>5</v>
      </c>
      <c r="I55" s="39" t="s">
        <v>13</v>
      </c>
    </row>
    <row r="56" spans="1:9" ht="12.75">
      <c r="A56" s="38"/>
      <c r="B56" s="38"/>
      <c r="C56" s="38"/>
      <c r="D56" s="38"/>
      <c r="E56" s="38"/>
      <c r="F56" s="38"/>
      <c r="G56" s="38"/>
      <c r="H56" s="37"/>
      <c r="I56" s="37"/>
    </row>
    <row r="57" spans="1:9" ht="33.75">
      <c r="A57" s="24" t="s">
        <v>64</v>
      </c>
      <c r="B57" s="24" t="s">
        <v>63</v>
      </c>
      <c r="C57" s="24" t="s">
        <v>62</v>
      </c>
      <c r="D57" s="24" t="s">
        <v>61</v>
      </c>
      <c r="E57" s="24" t="s">
        <v>60</v>
      </c>
      <c r="F57" s="24" t="s">
        <v>59</v>
      </c>
      <c r="G57" s="24" t="s">
        <v>22</v>
      </c>
      <c r="H57" s="36" t="s">
        <v>13</v>
      </c>
      <c r="I57" s="36"/>
    </row>
    <row r="58" spans="1:9" ht="48">
      <c r="A58" s="22" t="s">
        <v>109</v>
      </c>
      <c r="B58" s="21">
        <v>61111</v>
      </c>
      <c r="C58" s="20" t="s">
        <v>108</v>
      </c>
      <c r="D58" s="19" t="s">
        <v>37</v>
      </c>
      <c r="E58" s="18">
        <v>75</v>
      </c>
      <c r="F58" s="17"/>
      <c r="G58" s="16" t="str">
        <f>IF(F58="","",ROUND(E58*F58,2))</f>
        <v/>
      </c>
      <c r="H58" s="12" t="s">
        <v>13</v>
      </c>
      <c r="I58" s="12">
        <v>1</v>
      </c>
    </row>
    <row r="59" spans="1:9" ht="36">
      <c r="A59" s="22" t="s">
        <v>107</v>
      </c>
      <c r="B59" s="21"/>
      <c r="C59" s="20" t="s">
        <v>106</v>
      </c>
      <c r="D59" s="19" t="s">
        <v>37</v>
      </c>
      <c r="E59" s="18">
        <v>36</v>
      </c>
      <c r="F59" s="17"/>
      <c r="G59" s="16" t="str">
        <f>IF(F59="","",ROUND(E59*F59,2))</f>
        <v/>
      </c>
      <c r="H59" s="12" t="s">
        <v>13</v>
      </c>
      <c r="I59" s="12">
        <v>2</v>
      </c>
    </row>
    <row r="60" spans="1:9" ht="48">
      <c r="A60" s="22" t="s">
        <v>105</v>
      </c>
      <c r="B60" s="21"/>
      <c r="C60" s="20" t="s">
        <v>104</v>
      </c>
      <c r="D60" s="19" t="s">
        <v>37</v>
      </c>
      <c r="E60" s="18">
        <v>26</v>
      </c>
      <c r="F60" s="17"/>
      <c r="G60" s="16" t="str">
        <f>IF(F60="","",ROUND(E60*F60,2))</f>
        <v/>
      </c>
      <c r="H60" s="12" t="s">
        <v>13</v>
      </c>
      <c r="I60" s="12">
        <v>3</v>
      </c>
    </row>
    <row r="61" spans="1:9" ht="60">
      <c r="A61" s="22" t="s">
        <v>103</v>
      </c>
      <c r="B61" s="21"/>
      <c r="C61" s="20" t="s">
        <v>102</v>
      </c>
      <c r="D61" s="19" t="s">
        <v>34</v>
      </c>
      <c r="E61" s="18">
        <v>2</v>
      </c>
      <c r="F61" s="17"/>
      <c r="G61" s="16" t="str">
        <f>IF(F61="","",ROUND(E61*F61,2))</f>
        <v/>
      </c>
      <c r="H61" s="12" t="s">
        <v>13</v>
      </c>
      <c r="I61" s="12">
        <v>4</v>
      </c>
    </row>
    <row r="62" spans="1:9" ht="60">
      <c r="A62" s="22" t="s">
        <v>101</v>
      </c>
      <c r="B62" s="21"/>
      <c r="C62" s="20" t="s">
        <v>100</v>
      </c>
      <c r="D62" s="19" t="s">
        <v>37</v>
      </c>
      <c r="E62" s="18">
        <v>36</v>
      </c>
      <c r="F62" s="17"/>
      <c r="G62" s="16" t="str">
        <f>IF(F62="","",ROUND(E62*F62,2))</f>
        <v/>
      </c>
      <c r="H62" s="12" t="s">
        <v>13</v>
      </c>
      <c r="I62" s="12">
        <v>5</v>
      </c>
    </row>
    <row r="63" spans="1:9" ht="36">
      <c r="A63" s="22" t="s">
        <v>99</v>
      </c>
      <c r="B63" s="21"/>
      <c r="C63" s="20" t="s">
        <v>98</v>
      </c>
      <c r="D63" s="19" t="s">
        <v>56</v>
      </c>
      <c r="E63" s="18">
        <v>1</v>
      </c>
      <c r="F63" s="17"/>
      <c r="G63" s="16" t="str">
        <f>IF(F63="","",ROUND(E63*F63,2))</f>
        <v/>
      </c>
      <c r="H63" s="12" t="s">
        <v>13</v>
      </c>
      <c r="I63" s="12">
        <v>6</v>
      </c>
    </row>
    <row r="64" spans="1:9" ht="12.75">
      <c r="A64" s="15"/>
      <c r="B64" s="4"/>
      <c r="C64" s="4"/>
      <c r="D64" s="4"/>
      <c r="E64" s="14" t="s">
        <v>68</v>
      </c>
      <c r="F64" s="13" t="s">
        <v>27</v>
      </c>
      <c r="G64" s="13" t="str">
        <f>IF(SUM(G58:G63)=0,"",SUM(G58:G63))</f>
        <v/>
      </c>
      <c r="H64" s="12"/>
      <c r="I64" s="12"/>
    </row>
    <row r="65" spans="1:9" ht="12.75"/>
    <row r="66" spans="1:9" ht="15.75">
      <c r="A66" s="11" t="s">
        <v>11</v>
      </c>
      <c r="B66" s="28" t="s">
        <v>10</v>
      </c>
      <c r="C66" s="28"/>
      <c r="D66" s="28"/>
      <c r="E66" s="28"/>
      <c r="F66" s="28"/>
      <c r="G66" s="28"/>
      <c r="H66" s="35">
        <v>6</v>
      </c>
      <c r="I66" s="34" t="s">
        <v>11</v>
      </c>
    </row>
    <row r="67" spans="1:9" ht="12.75">
      <c r="A67" s="8"/>
      <c r="B67" s="8"/>
      <c r="C67" s="8"/>
      <c r="D67" s="8"/>
      <c r="E67" s="8"/>
      <c r="F67" s="8"/>
      <c r="G67" s="8"/>
      <c r="H67" s="34"/>
      <c r="I67" s="34"/>
    </row>
    <row r="68" spans="1:9" ht="33.75">
      <c r="A68" s="24" t="s">
        <v>64</v>
      </c>
      <c r="B68" s="24" t="s">
        <v>63</v>
      </c>
      <c r="C68" s="24" t="s">
        <v>62</v>
      </c>
      <c r="D68" s="24" t="s">
        <v>61</v>
      </c>
      <c r="E68" s="24" t="s">
        <v>60</v>
      </c>
      <c r="F68" s="24" t="s">
        <v>59</v>
      </c>
      <c r="G68" s="24" t="s">
        <v>22</v>
      </c>
      <c r="H68" s="34" t="s">
        <v>11</v>
      </c>
      <c r="I68" s="34"/>
    </row>
    <row r="69" spans="1:9" ht="36">
      <c r="A69" s="22" t="s">
        <v>97</v>
      </c>
      <c r="B69" s="21"/>
      <c r="C69" s="20" t="s">
        <v>96</v>
      </c>
      <c r="D69" s="19" t="s">
        <v>37</v>
      </c>
      <c r="E69" s="18">
        <v>98</v>
      </c>
      <c r="F69" s="17"/>
      <c r="G69" s="16" t="str">
        <f>IF(F69="","",ROUND(E69*F69,2))</f>
        <v/>
      </c>
      <c r="H69" s="33" t="s">
        <v>11</v>
      </c>
      <c r="I69" s="33">
        <v>1</v>
      </c>
    </row>
    <row r="70" spans="1:9" ht="48">
      <c r="A70" s="22" t="s">
        <v>95</v>
      </c>
      <c r="B70" s="21">
        <v>21521</v>
      </c>
      <c r="C70" s="20" t="s">
        <v>94</v>
      </c>
      <c r="D70" s="19" t="s">
        <v>40</v>
      </c>
      <c r="E70" s="18">
        <v>88.5</v>
      </c>
      <c r="F70" s="17"/>
      <c r="G70" s="16" t="str">
        <f>IF(F70="","",ROUND(E70*F70,2))</f>
        <v/>
      </c>
      <c r="H70" s="33" t="s">
        <v>11</v>
      </c>
      <c r="I70" s="33">
        <v>2</v>
      </c>
    </row>
    <row r="71" spans="1:9" ht="24">
      <c r="A71" s="22" t="s">
        <v>93</v>
      </c>
      <c r="B71" s="21">
        <v>22111</v>
      </c>
      <c r="C71" s="20" t="s">
        <v>92</v>
      </c>
      <c r="D71" s="19" t="s">
        <v>29</v>
      </c>
      <c r="E71" s="18">
        <v>88.2</v>
      </c>
      <c r="F71" s="17"/>
      <c r="G71" s="16" t="str">
        <f>IF(F71="","",ROUND(E71*F71,2))</f>
        <v/>
      </c>
      <c r="H71" s="33" t="s">
        <v>11</v>
      </c>
      <c r="I71" s="33">
        <v>3</v>
      </c>
    </row>
    <row r="72" spans="1:9" ht="24">
      <c r="A72" s="22" t="s">
        <v>91</v>
      </c>
      <c r="B72" s="21"/>
      <c r="C72" s="20" t="s">
        <v>90</v>
      </c>
      <c r="D72" s="19" t="s">
        <v>29</v>
      </c>
      <c r="E72" s="18">
        <v>22.5</v>
      </c>
      <c r="F72" s="17"/>
      <c r="G72" s="16" t="str">
        <f>IF(F72="","",ROUND(E72*F72,2))</f>
        <v/>
      </c>
      <c r="H72" s="33" t="s">
        <v>11</v>
      </c>
      <c r="I72" s="33">
        <v>4</v>
      </c>
    </row>
    <row r="73" spans="1:9" ht="24">
      <c r="A73" s="22" t="s">
        <v>89</v>
      </c>
      <c r="B73" s="21">
        <v>22111</v>
      </c>
      <c r="C73" s="20" t="s">
        <v>88</v>
      </c>
      <c r="D73" s="19" t="s">
        <v>40</v>
      </c>
      <c r="E73" s="18">
        <v>0.36000000000000004</v>
      </c>
      <c r="F73" s="17"/>
      <c r="G73" s="16" t="str">
        <f>IF(F73="","",ROUND(E73*F73,2))</f>
        <v/>
      </c>
      <c r="H73" s="33" t="s">
        <v>11</v>
      </c>
      <c r="I73" s="33">
        <v>5</v>
      </c>
    </row>
    <row r="74" spans="1:9" ht="24">
      <c r="A74" s="22" t="s">
        <v>87</v>
      </c>
      <c r="B74" s="21"/>
      <c r="C74" s="20" t="s">
        <v>86</v>
      </c>
      <c r="D74" s="19" t="s">
        <v>40</v>
      </c>
      <c r="E74" s="18">
        <v>1.08</v>
      </c>
      <c r="F74" s="17"/>
      <c r="G74" s="16" t="str">
        <f>IF(F74="","",ROUND(E74*F74,2))</f>
        <v/>
      </c>
      <c r="H74" s="33" t="s">
        <v>11</v>
      </c>
      <c r="I74" s="33">
        <v>6</v>
      </c>
    </row>
    <row r="75" spans="1:9" ht="24">
      <c r="A75" s="22" t="s">
        <v>85</v>
      </c>
      <c r="B75" s="21"/>
      <c r="C75" s="20" t="s">
        <v>84</v>
      </c>
      <c r="D75" s="19" t="s">
        <v>40</v>
      </c>
      <c r="E75" s="18">
        <v>88.5</v>
      </c>
      <c r="F75" s="17"/>
      <c r="G75" s="16" t="str">
        <f>IF(F75="","",ROUND(E75*F75,2))</f>
        <v/>
      </c>
      <c r="H75" s="33" t="s">
        <v>11</v>
      </c>
      <c r="I75" s="33">
        <v>7</v>
      </c>
    </row>
    <row r="76" spans="1:9" ht="24">
      <c r="A76" s="22" t="s">
        <v>83</v>
      </c>
      <c r="B76" s="21"/>
      <c r="C76" s="20" t="s">
        <v>82</v>
      </c>
      <c r="D76" s="19" t="s">
        <v>37</v>
      </c>
      <c r="E76" s="18">
        <v>98</v>
      </c>
      <c r="F76" s="17"/>
      <c r="G76" s="16" t="str">
        <f>IF(F76="","",ROUND(E76*F76,2))</f>
        <v/>
      </c>
      <c r="H76" s="33" t="s">
        <v>11</v>
      </c>
      <c r="I76" s="33">
        <v>8</v>
      </c>
    </row>
    <row r="77" spans="1:9" ht="24">
      <c r="A77" s="22" t="s">
        <v>81</v>
      </c>
      <c r="B77" s="21"/>
      <c r="C77" s="20" t="s">
        <v>80</v>
      </c>
      <c r="D77" s="19" t="s">
        <v>34</v>
      </c>
      <c r="E77" s="18">
        <v>4</v>
      </c>
      <c r="F77" s="17"/>
      <c r="G77" s="16" t="str">
        <f>IF(F77="","",ROUND(E77*F77,2))</f>
        <v/>
      </c>
      <c r="H77" s="33" t="s">
        <v>11</v>
      </c>
      <c r="I77" s="33">
        <v>9</v>
      </c>
    </row>
    <row r="78" spans="1:9" ht="24">
      <c r="A78" s="22" t="s">
        <v>79</v>
      </c>
      <c r="B78" s="21"/>
      <c r="C78" s="20" t="s">
        <v>78</v>
      </c>
      <c r="D78" s="19" t="s">
        <v>34</v>
      </c>
      <c r="E78" s="18">
        <v>2</v>
      </c>
      <c r="F78" s="17"/>
      <c r="G78" s="16" t="str">
        <f>IF(F78="","",ROUND(E78*F78,2))</f>
        <v/>
      </c>
      <c r="H78" s="33" t="s">
        <v>11</v>
      </c>
      <c r="I78" s="33">
        <v>10</v>
      </c>
    </row>
    <row r="79" spans="1:9" ht="24">
      <c r="A79" s="22" t="s">
        <v>77</v>
      </c>
      <c r="B79" s="21"/>
      <c r="C79" s="20" t="s">
        <v>76</v>
      </c>
      <c r="D79" s="19" t="s">
        <v>56</v>
      </c>
      <c r="E79" s="18">
        <v>1</v>
      </c>
      <c r="F79" s="17"/>
      <c r="G79" s="16" t="str">
        <f>IF(F79="","",ROUND(E79*F79,2))</f>
        <v/>
      </c>
      <c r="H79" s="33" t="s">
        <v>11</v>
      </c>
      <c r="I79" s="33">
        <v>11</v>
      </c>
    </row>
    <row r="80" spans="1:9" ht="36">
      <c r="A80" s="22" t="s">
        <v>75</v>
      </c>
      <c r="B80" s="21"/>
      <c r="C80" s="20" t="s">
        <v>74</v>
      </c>
      <c r="D80" s="19" t="s">
        <v>37</v>
      </c>
      <c r="E80" s="18">
        <v>100</v>
      </c>
      <c r="F80" s="17"/>
      <c r="G80" s="16" t="str">
        <f>IF(F80="","",ROUND(E80*F80,2))</f>
        <v/>
      </c>
      <c r="H80" s="33" t="s">
        <v>11</v>
      </c>
      <c r="I80" s="33">
        <v>12</v>
      </c>
    </row>
    <row r="81" spans="1:9" ht="24">
      <c r="A81" s="22" t="s">
        <v>73</v>
      </c>
      <c r="B81" s="21"/>
      <c r="C81" s="20" t="s">
        <v>72</v>
      </c>
      <c r="D81" s="19" t="s">
        <v>71</v>
      </c>
      <c r="E81" s="18">
        <v>2</v>
      </c>
      <c r="F81" s="17"/>
      <c r="G81" s="16" t="str">
        <f>IF(F81="","",ROUND(E81*F81,2))</f>
        <v/>
      </c>
      <c r="H81" s="33" t="s">
        <v>11</v>
      </c>
      <c r="I81" s="33">
        <v>13</v>
      </c>
    </row>
    <row r="82" spans="1:9" ht="84">
      <c r="A82" s="22" t="s">
        <v>70</v>
      </c>
      <c r="B82" s="21"/>
      <c r="C82" s="20" t="s">
        <v>69</v>
      </c>
      <c r="D82" s="19" t="s">
        <v>56</v>
      </c>
      <c r="E82" s="18">
        <v>1</v>
      </c>
      <c r="F82" s="17"/>
      <c r="G82" s="16" t="str">
        <f>IF(F82="","",ROUND(E82*F82,2))</f>
        <v/>
      </c>
      <c r="H82" s="33" t="s">
        <v>11</v>
      </c>
      <c r="I82" s="33">
        <v>14</v>
      </c>
    </row>
    <row r="83" spans="1:9" ht="12.75">
      <c r="A83" s="15"/>
      <c r="B83" s="4"/>
      <c r="C83" s="4"/>
      <c r="D83" s="4"/>
      <c r="E83" s="14" t="s">
        <v>68</v>
      </c>
      <c r="F83" s="13" t="s">
        <v>27</v>
      </c>
      <c r="G83" s="13" t="str">
        <f>IF(SUM(G69:G82)=0,"",SUM(G69:G82))</f>
        <v/>
      </c>
      <c r="H83" s="33"/>
      <c r="I83" s="33"/>
    </row>
    <row r="84" spans="1:9" ht="12.75"/>
    <row r="85" spans="1:9" ht="15.75">
      <c r="A85" s="11" t="s">
        <v>9</v>
      </c>
      <c r="B85" s="28" t="s">
        <v>8</v>
      </c>
      <c r="C85" s="28"/>
      <c r="D85" s="28"/>
      <c r="E85" s="28"/>
      <c r="F85" s="28"/>
      <c r="G85" s="28"/>
      <c r="H85" s="32">
        <v>7</v>
      </c>
      <c r="I85" s="26" t="s">
        <v>9</v>
      </c>
    </row>
    <row r="86" spans="1:9" ht="12.75">
      <c r="A86" s="8"/>
      <c r="B86" s="8"/>
      <c r="C86" s="8"/>
      <c r="D86" s="8"/>
      <c r="E86" s="8"/>
      <c r="F86" s="8"/>
      <c r="G86" s="8"/>
      <c r="H86" s="25"/>
      <c r="I86" s="25"/>
    </row>
    <row r="87" spans="1:9" ht="33.75">
      <c r="A87" s="24" t="s">
        <v>64</v>
      </c>
      <c r="B87" s="24" t="s">
        <v>63</v>
      </c>
      <c r="C87" s="24" t="s">
        <v>62</v>
      </c>
      <c r="D87" s="24" t="s">
        <v>61</v>
      </c>
      <c r="E87" s="24" t="s">
        <v>60</v>
      </c>
      <c r="F87" s="24" t="s">
        <v>59</v>
      </c>
      <c r="G87" s="24" t="s">
        <v>22</v>
      </c>
      <c r="H87" s="23" t="s">
        <v>9</v>
      </c>
      <c r="I87" s="23"/>
    </row>
    <row r="88" spans="1:9" ht="60">
      <c r="A88" s="31" t="s">
        <v>67</v>
      </c>
      <c r="B88" s="21"/>
      <c r="C88" s="20" t="s">
        <v>66</v>
      </c>
      <c r="D88" s="19" t="s">
        <v>65</v>
      </c>
      <c r="E88" s="18">
        <v>1</v>
      </c>
      <c r="F88" s="17"/>
      <c r="G88" s="16" t="str">
        <f>IF(F88="","",ROUND(E88*F88,2))</f>
        <v/>
      </c>
      <c r="H88" s="12" t="s">
        <v>9</v>
      </c>
      <c r="I88" s="12">
        <v>1</v>
      </c>
    </row>
    <row r="89" spans="1:9" ht="12.75">
      <c r="A89" s="30"/>
      <c r="B89" s="30"/>
      <c r="C89" s="30"/>
      <c r="D89" s="30"/>
      <c r="E89" s="29" t="s">
        <v>28</v>
      </c>
      <c r="F89" s="13" t="s">
        <v>27</v>
      </c>
      <c r="G89" s="13" t="str">
        <f>IF(SUM(G88:G88)=0,"",SUM(G88:G88))</f>
        <v/>
      </c>
      <c r="H89" s="12"/>
      <c r="I89" s="12"/>
    </row>
    <row r="90" spans="1:9" ht="12.75"/>
    <row r="91" spans="1:9" ht="15.75">
      <c r="A91" s="11" t="s">
        <v>7</v>
      </c>
      <c r="B91" s="28" t="s">
        <v>6</v>
      </c>
      <c r="C91" s="28"/>
      <c r="D91" s="28"/>
      <c r="E91" s="28"/>
      <c r="F91" s="28"/>
      <c r="G91" s="28"/>
      <c r="H91" s="27">
        <v>8</v>
      </c>
      <c r="I91" s="26" t="s">
        <v>7</v>
      </c>
    </row>
    <row r="92" spans="1:9" ht="12.75">
      <c r="A92" s="8"/>
      <c r="B92" s="8"/>
      <c r="C92" s="8"/>
      <c r="D92" s="8"/>
      <c r="E92" s="8"/>
      <c r="F92" s="8"/>
      <c r="G92" s="8"/>
      <c r="H92" s="25"/>
      <c r="I92" s="25"/>
    </row>
    <row r="93" spans="1:9" ht="33.75">
      <c r="A93" s="24" t="s">
        <v>64</v>
      </c>
      <c r="B93" s="24" t="s">
        <v>63</v>
      </c>
      <c r="C93" s="24" t="s">
        <v>62</v>
      </c>
      <c r="D93" s="24" t="s">
        <v>61</v>
      </c>
      <c r="E93" s="24" t="s">
        <v>60</v>
      </c>
      <c r="F93" s="24" t="s">
        <v>59</v>
      </c>
      <c r="G93" s="24" t="s">
        <v>22</v>
      </c>
      <c r="H93" s="23"/>
      <c r="I93" s="23"/>
    </row>
    <row r="94" spans="1:9" ht="36">
      <c r="A94" s="22" t="s">
        <v>58</v>
      </c>
      <c r="B94" s="21"/>
      <c r="C94" s="20" t="s">
        <v>57</v>
      </c>
      <c r="D94" s="19" t="s">
        <v>56</v>
      </c>
      <c r="E94" s="18">
        <v>1</v>
      </c>
      <c r="F94" s="17"/>
      <c r="G94" s="16" t="str">
        <f>IF(F94="","",ROUND(E94*F94,2))</f>
        <v/>
      </c>
      <c r="H94" s="12" t="s">
        <v>7</v>
      </c>
      <c r="I94" s="12">
        <v>1</v>
      </c>
    </row>
    <row r="95" spans="1:9" ht="48">
      <c r="A95" s="22" t="s">
        <v>55</v>
      </c>
      <c r="B95" s="21"/>
      <c r="C95" s="20" t="s">
        <v>54</v>
      </c>
      <c r="D95" s="19" t="s">
        <v>40</v>
      </c>
      <c r="E95" s="18">
        <v>24.998999999999999</v>
      </c>
      <c r="F95" s="17"/>
      <c r="G95" s="16" t="str">
        <f>IF(F95="","",ROUND(E95*F95,2))</f>
        <v/>
      </c>
      <c r="H95" s="12" t="s">
        <v>7</v>
      </c>
      <c r="I95" s="12">
        <v>2</v>
      </c>
    </row>
    <row r="96" spans="1:9" ht="36">
      <c r="A96" s="22" t="s">
        <v>53</v>
      </c>
      <c r="B96" s="21"/>
      <c r="C96" s="20" t="s">
        <v>52</v>
      </c>
      <c r="D96" s="19" t="s">
        <v>40</v>
      </c>
      <c r="E96" s="18">
        <v>24.998999999999999</v>
      </c>
      <c r="F96" s="17"/>
      <c r="G96" s="16" t="str">
        <f>IF(F96="","",ROUND(E96*F96,2))</f>
        <v/>
      </c>
      <c r="H96" s="12" t="s">
        <v>7</v>
      </c>
      <c r="I96" s="12">
        <v>3</v>
      </c>
    </row>
    <row r="97" spans="1:9" ht="60">
      <c r="A97" s="22" t="s">
        <v>51</v>
      </c>
      <c r="B97" s="21"/>
      <c r="C97" s="20" t="s">
        <v>50</v>
      </c>
      <c r="D97" s="19" t="s">
        <v>40</v>
      </c>
      <c r="E97" s="18">
        <v>37.995999999999995</v>
      </c>
      <c r="F97" s="17"/>
      <c r="G97" s="16" t="str">
        <f>IF(F97="","",ROUND(E97*F97,2))</f>
        <v/>
      </c>
      <c r="H97" s="12" t="s">
        <v>7</v>
      </c>
      <c r="I97" s="12">
        <v>4</v>
      </c>
    </row>
    <row r="98" spans="1:9" ht="60">
      <c r="A98" s="22" t="s">
        <v>49</v>
      </c>
      <c r="B98" s="21"/>
      <c r="C98" s="20" t="s">
        <v>48</v>
      </c>
      <c r="D98" s="19" t="s">
        <v>40</v>
      </c>
      <c r="E98" s="18">
        <v>30</v>
      </c>
      <c r="F98" s="17"/>
      <c r="G98" s="16" t="str">
        <f>IF(F98="","",ROUND(E98*F98,2))</f>
        <v/>
      </c>
      <c r="H98" s="12" t="s">
        <v>7</v>
      </c>
      <c r="I98" s="12">
        <v>5</v>
      </c>
    </row>
    <row r="99" spans="1:9" ht="48">
      <c r="A99" s="22" t="s">
        <v>47</v>
      </c>
      <c r="B99" s="21"/>
      <c r="C99" s="20" t="s">
        <v>46</v>
      </c>
      <c r="D99" s="19" t="s">
        <v>43</v>
      </c>
      <c r="E99" s="18">
        <v>3825.7559999999994</v>
      </c>
      <c r="F99" s="17"/>
      <c r="G99" s="16" t="str">
        <f>IF(F99="","",ROUND(E99*F99,2))</f>
        <v/>
      </c>
      <c r="H99" s="12" t="s">
        <v>7</v>
      </c>
      <c r="I99" s="12">
        <v>6</v>
      </c>
    </row>
    <row r="100" spans="1:9" ht="60">
      <c r="A100" s="22" t="s">
        <v>45</v>
      </c>
      <c r="B100" s="21"/>
      <c r="C100" s="20" t="s">
        <v>44</v>
      </c>
      <c r="D100" s="19" t="s">
        <v>43</v>
      </c>
      <c r="E100" s="18">
        <v>1611.0439999999999</v>
      </c>
      <c r="F100" s="17"/>
      <c r="G100" s="16" t="str">
        <f>IF(F100="","",ROUND(E100*F100,2))</f>
        <v/>
      </c>
      <c r="H100" s="12" t="s">
        <v>7</v>
      </c>
      <c r="I100" s="12">
        <v>7</v>
      </c>
    </row>
    <row r="101" spans="1:9" ht="60">
      <c r="A101" s="22" t="s">
        <v>42</v>
      </c>
      <c r="B101" s="21"/>
      <c r="C101" s="20" t="s">
        <v>41</v>
      </c>
      <c r="D101" s="19" t="s">
        <v>40</v>
      </c>
      <c r="E101" s="18">
        <v>36</v>
      </c>
      <c r="F101" s="17"/>
      <c r="G101" s="16" t="str">
        <f>IF(F101="","",ROUND(E101*F101,2))</f>
        <v/>
      </c>
      <c r="H101" s="12" t="s">
        <v>7</v>
      </c>
      <c r="I101" s="12">
        <v>8</v>
      </c>
    </row>
    <row r="102" spans="1:9" ht="72">
      <c r="A102" s="22" t="s">
        <v>39</v>
      </c>
      <c r="B102" s="21"/>
      <c r="C102" s="20" t="s">
        <v>38</v>
      </c>
      <c r="D102" s="19" t="s">
        <v>37</v>
      </c>
      <c r="E102" s="18">
        <v>52</v>
      </c>
      <c r="F102" s="17"/>
      <c r="G102" s="16" t="str">
        <f>IF(F102="","",ROUND(E102*F102,2))</f>
        <v/>
      </c>
      <c r="H102" s="12" t="s">
        <v>7</v>
      </c>
      <c r="I102" s="12">
        <v>9</v>
      </c>
    </row>
    <row r="103" spans="1:9" ht="48">
      <c r="A103" s="22" t="s">
        <v>36</v>
      </c>
      <c r="B103" s="21"/>
      <c r="C103" s="20" t="s">
        <v>35</v>
      </c>
      <c r="D103" s="19" t="s">
        <v>34</v>
      </c>
      <c r="E103" s="18">
        <v>24</v>
      </c>
      <c r="F103" s="17"/>
      <c r="G103" s="16" t="str">
        <f>IF(F103="","",ROUND(E103*F103,2))</f>
        <v/>
      </c>
      <c r="H103" s="12" t="s">
        <v>7</v>
      </c>
      <c r="I103" s="12">
        <v>10</v>
      </c>
    </row>
    <row r="104" spans="1:9" ht="36">
      <c r="A104" s="22" t="s">
        <v>33</v>
      </c>
      <c r="B104" s="21"/>
      <c r="C104" s="20" t="s">
        <v>32</v>
      </c>
      <c r="D104" s="19" t="s">
        <v>29</v>
      </c>
      <c r="E104" s="18">
        <v>25.5</v>
      </c>
      <c r="F104" s="17"/>
      <c r="G104" s="16" t="str">
        <f>IF(F104="","",ROUND(E104*F104,2))</f>
        <v/>
      </c>
      <c r="H104" s="12" t="s">
        <v>7</v>
      </c>
      <c r="I104" s="12">
        <v>11</v>
      </c>
    </row>
    <row r="105" spans="1:9" ht="36">
      <c r="A105" s="22" t="s">
        <v>31</v>
      </c>
      <c r="B105" s="21"/>
      <c r="C105" s="20" t="s">
        <v>30</v>
      </c>
      <c r="D105" s="19" t="s">
        <v>29</v>
      </c>
      <c r="E105" s="18">
        <v>4</v>
      </c>
      <c r="F105" s="17"/>
      <c r="G105" s="16" t="str">
        <f>IF(F105="","",ROUND(E105*F105,2))</f>
        <v/>
      </c>
      <c r="H105" s="12" t="s">
        <v>7</v>
      </c>
      <c r="I105" s="12">
        <v>12</v>
      </c>
    </row>
    <row r="106" spans="1:9" ht="12.75">
      <c r="A106" s="15"/>
      <c r="B106" s="4"/>
      <c r="C106" s="4"/>
      <c r="D106" s="4"/>
      <c r="E106" s="14" t="s">
        <v>28</v>
      </c>
      <c r="F106" s="13" t="s">
        <v>27</v>
      </c>
      <c r="G106" s="13" t="str">
        <f>IF(SUM(G94:G105)=0,"",SUM(G94:G105))</f>
        <v/>
      </c>
      <c r="H106" s="12"/>
      <c r="I106" s="12"/>
    </row>
    <row r="107" spans="1:9" ht="12.75"/>
    <row r="108" spans="1:9" ht="15.75">
      <c r="A108" s="11" t="s">
        <v>26</v>
      </c>
      <c r="B108" s="10" t="s">
        <v>25</v>
      </c>
      <c r="C108" s="9"/>
      <c r="D108" s="9"/>
      <c r="E108" s="9"/>
      <c r="F108" s="9"/>
      <c r="G108" s="9"/>
    </row>
    <row r="109" spans="1:9" ht="12.75">
      <c r="A109" s="8"/>
      <c r="B109" s="8"/>
      <c r="C109" s="8"/>
      <c r="D109" s="8"/>
      <c r="E109" s="8"/>
      <c r="F109" s="8"/>
      <c r="G109" s="8"/>
    </row>
    <row r="110" spans="1:9" ht="33.75">
      <c r="A110" s="6" t="s">
        <v>24</v>
      </c>
      <c r="B110" s="6"/>
      <c r="C110" s="6" t="s">
        <v>23</v>
      </c>
      <c r="D110" s="6"/>
      <c r="E110" s="6"/>
      <c r="F110" s="7"/>
      <c r="G110" s="6" t="s">
        <v>22</v>
      </c>
    </row>
    <row r="111" spans="1:9" ht="12.75">
      <c r="A111" s="4" t="s">
        <v>21</v>
      </c>
      <c r="B111" s="4" t="s">
        <v>20</v>
      </c>
      <c r="C111" s="4"/>
      <c r="D111" s="4"/>
      <c r="E111" s="4"/>
      <c r="F111" s="4"/>
      <c r="G111" s="5" t="str">
        <f>G19</f>
        <v/>
      </c>
    </row>
    <row r="112" spans="1:9" ht="12.75">
      <c r="A112" s="4" t="s">
        <v>19</v>
      </c>
      <c r="B112" s="4" t="s">
        <v>18</v>
      </c>
      <c r="C112" s="4"/>
      <c r="D112" s="4"/>
      <c r="E112" s="4"/>
      <c r="F112" s="4"/>
      <c r="G112" s="5" t="str">
        <f>G31</f>
        <v/>
      </c>
    </row>
    <row r="113" spans="1:7" ht="12.75">
      <c r="A113" s="4" t="s">
        <v>17</v>
      </c>
      <c r="B113" s="4" t="s">
        <v>16</v>
      </c>
      <c r="C113" s="4"/>
      <c r="D113" s="4"/>
      <c r="E113" s="4"/>
      <c r="F113" s="4"/>
      <c r="G113" s="5" t="str">
        <f>G42</f>
        <v/>
      </c>
    </row>
    <row r="114" spans="1:7" ht="12.75">
      <c r="A114" s="4" t="s">
        <v>15</v>
      </c>
      <c r="B114" s="4" t="s">
        <v>14</v>
      </c>
      <c r="C114" s="4"/>
      <c r="D114" s="4"/>
      <c r="E114" s="4"/>
      <c r="F114" s="4"/>
      <c r="G114" s="5" t="str">
        <f>G53</f>
        <v/>
      </c>
    </row>
    <row r="115" spans="1:7" ht="12.75">
      <c r="A115" s="4" t="s">
        <v>13</v>
      </c>
      <c r="B115" s="4" t="s">
        <v>12</v>
      </c>
      <c r="C115" s="4"/>
      <c r="D115" s="4"/>
      <c r="E115" s="4"/>
      <c r="F115" s="4"/>
      <c r="G115" s="5" t="str">
        <f>G64</f>
        <v/>
      </c>
    </row>
    <row r="116" spans="1:7" ht="12.75">
      <c r="A116" s="4" t="s">
        <v>11</v>
      </c>
      <c r="B116" s="4" t="s">
        <v>10</v>
      </c>
      <c r="C116" s="4"/>
      <c r="D116" s="4"/>
      <c r="E116" s="4"/>
      <c r="F116" s="4"/>
      <c r="G116" s="5" t="str">
        <f>G83</f>
        <v/>
      </c>
    </row>
    <row r="117" spans="1:7" ht="12.75">
      <c r="A117" s="4" t="s">
        <v>9</v>
      </c>
      <c r="B117" s="4" t="s">
        <v>8</v>
      </c>
      <c r="C117" s="4"/>
      <c r="D117" s="4"/>
      <c r="E117" s="4"/>
      <c r="F117" s="4"/>
      <c r="G117" s="5" t="str">
        <f>G89</f>
        <v/>
      </c>
    </row>
    <row r="118" spans="1:7" ht="12.75">
      <c r="A118" s="4" t="s">
        <v>7</v>
      </c>
      <c r="B118" s="4" t="s">
        <v>6</v>
      </c>
      <c r="C118" s="4"/>
      <c r="D118" s="4"/>
      <c r="E118" s="4"/>
      <c r="F118" s="4"/>
      <c r="G118" s="5" t="str">
        <f>G106</f>
        <v/>
      </c>
    </row>
    <row r="119" spans="1:7" ht="12.75">
      <c r="A119" s="4"/>
      <c r="B119" s="4" t="s">
        <v>5</v>
      </c>
      <c r="C119" s="4"/>
      <c r="D119" s="4"/>
      <c r="E119" s="4"/>
      <c r="F119" s="4"/>
      <c r="G119" s="2" t="str">
        <f>IF(SUM(G111:G118)=0,"",ROUND(SUM(G111:G118),2))</f>
        <v/>
      </c>
    </row>
    <row r="120" spans="1:7" ht="12.75">
      <c r="A120" s="4"/>
      <c r="B120" s="3" t="s">
        <v>4</v>
      </c>
      <c r="C120" s="3"/>
      <c r="D120" s="4">
        <v>5</v>
      </c>
      <c r="E120" s="3" t="s">
        <v>1</v>
      </c>
      <c r="F120" s="3"/>
      <c r="G120" s="2" t="str">
        <f>IF(G119="","",ROUND(G119*D120/100,2))</f>
        <v/>
      </c>
    </row>
    <row r="121" spans="1:7" ht="12.75">
      <c r="A121" s="4"/>
      <c r="B121" s="3" t="s">
        <v>3</v>
      </c>
      <c r="C121" s="3"/>
      <c r="D121" s="3"/>
      <c r="E121" s="3"/>
      <c r="F121" s="3"/>
      <c r="G121" s="2" t="str">
        <f>IF(G119="","",G119+G120)</f>
        <v/>
      </c>
    </row>
    <row r="122" spans="1:7" ht="12.75">
      <c r="A122" s="4"/>
      <c r="B122" s="3" t="s">
        <v>2</v>
      </c>
      <c r="C122" s="3"/>
      <c r="D122" s="4">
        <v>22</v>
      </c>
      <c r="E122" s="3" t="s">
        <v>1</v>
      </c>
      <c r="F122" s="3"/>
      <c r="G122" s="2" t="str">
        <f>IF(G119="","",ROUND(G121*D122/100,2))</f>
        <v/>
      </c>
    </row>
    <row r="123" spans="1:7" ht="12.75">
      <c r="A123" s="4"/>
      <c r="B123" s="3" t="s">
        <v>0</v>
      </c>
      <c r="C123" s="3"/>
      <c r="D123" s="3"/>
      <c r="E123" s="3"/>
      <c r="F123" s="3"/>
      <c r="G123" s="2" t="str">
        <f>IF(G119="","",G121+G122)</f>
        <v/>
      </c>
    </row>
    <row r="124" spans="1:7" ht="12.75" hidden="1"/>
    <row r="125" spans="1:7" ht="12.75" hidden="1"/>
    <row r="126" spans="1:7" ht="12.75" hidden="1"/>
  </sheetData>
  <sheetProtection password="DDF7" sheet="1" objects="1" scenarios="1"/>
  <mergeCells count="11">
    <mergeCell ref="B33:G33"/>
    <mergeCell ref="B44:G44"/>
    <mergeCell ref="B55:G55"/>
    <mergeCell ref="B66:G66"/>
    <mergeCell ref="B85:G85"/>
    <mergeCell ref="B91:G91"/>
    <mergeCell ref="C3:G3"/>
    <mergeCell ref="C4:G4"/>
    <mergeCell ref="A7:G7"/>
    <mergeCell ref="B9:G9"/>
    <mergeCell ref="B21:G21"/>
  </mergeCells>
  <pageMargins left="0.70866141732283472" right="0.70866141732283472" top="1.32" bottom="0.7" header="0.31496062992125984" footer="0.31496062992125984"/>
  <pageSetup paperSize="9" orientation="portrait" r:id="rId1"/>
  <headerFooter>
    <oddHeader>&amp;C&amp;G</oddHeader>
    <oddFooter>&amp;C&amp;P/&amp;N</oddFooter>
  </headerFooter>
  <rowBreaks count="3" manualBreakCount="3">
    <brk id="43" max="16383" man="1"/>
    <brk id="90" max="16383" man="1"/>
    <brk id="107"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POPIS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Marko</cp:lastModifiedBy>
  <dcterms:created xsi:type="dcterms:W3CDTF">2019-07-25T10:46:04Z</dcterms:created>
  <dcterms:modified xsi:type="dcterms:W3CDTF">2019-07-25T10:47:11Z</dcterms:modified>
</cp:coreProperties>
</file>