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Tjasa\Desktop\"/>
    </mc:Choice>
  </mc:AlternateContent>
  <xr:revisionPtr revIDLastSave="0" documentId="8_{637C1432-C9F7-4388-B8F0-AFD2B4D84955}" xr6:coauthVersionLast="47" xr6:coauthVersionMax="47" xr10:uidLastSave="{00000000-0000-0000-0000-000000000000}"/>
  <workbookProtection workbookAlgorithmName="SHA-512" workbookHashValue="ZBgzfJjA14Lkr3rxX2iPglgegArFUYhiPEFzlPQWZxthFmkyl8IYjdGLOko3lzxO9lkU+2uTdl8/gknU90vhuQ==" workbookSaltValue="/3xR1Orpjg9lgLrIxnW6cw==" workbookSpinCount="100000" lockStructure="1"/>
  <bookViews>
    <workbookView xWindow="-120" yWindow="-120" windowWidth="29040" windowHeight="15720" tabRatio="728" xr2:uid="{00000000-000D-0000-FFFF-FFFF00000000}"/>
  </bookViews>
  <sheets>
    <sheet name="rekapitulacija" sheetId="1" r:id="rId1"/>
    <sheet name="preddela" sheetId="2" r:id="rId2"/>
    <sheet name="zemeljska" sheetId="17" r:id="rId3"/>
    <sheet name="utrjene površine" sheetId="18" r:id="rId4"/>
    <sheet name="odvodnjavanje" sheetId="19" r:id="rId5"/>
    <sheet name="gradbena dela" sheetId="22" r:id="rId6"/>
    <sheet name="komunalni vodi" sheetId="23" r:id="rId7"/>
  </sheets>
  <definedNames>
    <definedName name="BETONSKA" localSheetId="5">'gradbena dela'!#REF!</definedName>
    <definedName name="BETONSKA" localSheetId="6">'komunalni vodi'!#REF!</definedName>
    <definedName name="BETONSKA" localSheetId="4">odvodnjavanje!#REF!</definedName>
    <definedName name="BETONSKA" localSheetId="3">'utrjene površine'!#REF!</definedName>
    <definedName name="BETONSKA" localSheetId="2">zemeljska!#REF!</definedName>
    <definedName name="BETONSKA">preddela!#REF!</definedName>
    <definedName name="gd">rekapitulacija!#REF!</definedName>
    <definedName name="KROVSKA">#REF!</definedName>
    <definedName name="_xlnm.Print_Area" localSheetId="5">'gradbena dela'!$A:$E</definedName>
    <definedName name="_xlnm.Print_Area" localSheetId="6">'komunalni vodi'!$A:$E</definedName>
    <definedName name="_xlnm.Print_Area" localSheetId="4">odvodnjavanje!$A:$E</definedName>
    <definedName name="_xlnm.Print_Area" localSheetId="1">preddela!$A:$E</definedName>
    <definedName name="_xlnm.Print_Area" localSheetId="0">rekapitulacija!$A$1:$D$45</definedName>
    <definedName name="_xlnm.Print_Area" localSheetId="3">'utrjene površine'!$A:$E</definedName>
    <definedName name="_xlnm.Print_Area" localSheetId="2">zemeljska!$A:$E</definedName>
    <definedName name="_xlnm.Print_Titles" localSheetId="5">'gradbena dela'!$1:$3</definedName>
    <definedName name="_xlnm.Print_Titles" localSheetId="6">'komunalni vodi'!$1:$3</definedName>
    <definedName name="_xlnm.Print_Titles" localSheetId="4">odvodnjavanje!$1:$3</definedName>
    <definedName name="_xlnm.Print_Titles" localSheetId="1">preddela!$1:$3</definedName>
    <definedName name="_xlnm.Print_Titles" localSheetId="0">rekapitulacija!$1:$1</definedName>
    <definedName name="_xlnm.Print_Titles" localSheetId="3">'utrjene površine'!$1:$3</definedName>
    <definedName name="_xlnm.Print_Titles" localSheetId="2">zemeljska!$1:$3</definedName>
    <definedName name="ZEMELJSKA" localSheetId="5">'gradbena dela'!#REF!</definedName>
    <definedName name="ZEMELJSKA" localSheetId="6">'komunalni vodi'!#REF!</definedName>
    <definedName name="ZEMELJSKA" localSheetId="4">odvodnjavanje!#REF!</definedName>
    <definedName name="ZEMELJSKA" localSheetId="3">'utrjene površine'!#REF!</definedName>
    <definedName name="ZEMELJSKA" localSheetId="2">zemeljska!#REF!</definedName>
    <definedName name="ZEMELJSKA">preddela!#REF!</definedName>
  </definedNames>
  <calcPr calcId="191029" fullPrecision="0"/>
</workbook>
</file>

<file path=xl/calcChain.xml><?xml version="1.0" encoding="utf-8"?>
<calcChain xmlns="http://schemas.openxmlformats.org/spreadsheetml/2006/main">
  <c r="E13" i="2" l="1"/>
  <c r="E10" i="2"/>
  <c r="E14" i="17" l="1"/>
  <c r="E15" i="17"/>
  <c r="E29" i="2"/>
  <c r="E25" i="2"/>
  <c r="E7" i="23"/>
  <c r="E52" i="18"/>
  <c r="E51" i="18"/>
  <c r="E50" i="18"/>
  <c r="E27" i="23" l="1"/>
  <c r="C23" i="19"/>
  <c r="C15" i="18"/>
  <c r="C11" i="18"/>
  <c r="C7" i="18"/>
  <c r="C43" i="17"/>
  <c r="C39" i="17"/>
  <c r="C31" i="17"/>
  <c r="C15" i="17"/>
  <c r="C11" i="17"/>
  <c r="A9" i="2"/>
  <c r="A12" i="2" s="1"/>
  <c r="C7" i="23"/>
  <c r="E33" i="22"/>
  <c r="E32" i="22"/>
  <c r="E31" i="22"/>
  <c r="E27" i="17"/>
  <c r="E21" i="19" l="1"/>
  <c r="E20" i="19"/>
  <c r="E19" i="19"/>
  <c r="E18" i="19"/>
  <c r="E17" i="19"/>
  <c r="E16" i="19"/>
  <c r="E15" i="19"/>
  <c r="E14" i="19"/>
  <c r="E23" i="19"/>
  <c r="E33" i="18"/>
  <c r="E32" i="18"/>
  <c r="E31" i="18"/>
  <c r="C23" i="18"/>
  <c r="C47" i="17"/>
  <c r="C19" i="17"/>
  <c r="E19" i="23" l="1"/>
  <c r="E15" i="23"/>
  <c r="E41" i="19"/>
  <c r="E40" i="19"/>
  <c r="E39" i="19"/>
  <c r="E38" i="19"/>
  <c r="E37" i="19"/>
  <c r="E36" i="19"/>
  <c r="E35" i="19"/>
  <c r="E34" i="19"/>
  <c r="E32" i="19"/>
  <c r="E31" i="19"/>
  <c r="E27" i="19"/>
  <c r="E11" i="23" l="1"/>
  <c r="E23" i="23"/>
  <c r="E11" i="22"/>
  <c r="E14" i="22"/>
  <c r="E15" i="22"/>
  <c r="E16" i="22"/>
  <c r="E17" i="22"/>
  <c r="E18" i="22"/>
  <c r="E19" i="22"/>
  <c r="E20" i="22"/>
  <c r="E21" i="22"/>
  <c r="E23" i="22"/>
  <c r="E27" i="22"/>
  <c r="E34" i="22"/>
  <c r="E36" i="22"/>
  <c r="E7" i="22"/>
  <c r="E11" i="19"/>
  <c r="E42" i="19"/>
  <c r="E7" i="19"/>
  <c r="E7" i="18"/>
  <c r="E11" i="18"/>
  <c r="E14" i="18"/>
  <c r="E15" i="18"/>
  <c r="E19" i="18"/>
  <c r="E20" i="18"/>
  <c r="E21" i="18"/>
  <c r="E23" i="18"/>
  <c r="E27" i="18"/>
  <c r="E34" i="18"/>
  <c r="E35" i="18"/>
  <c r="E36" i="18"/>
  <c r="E37" i="18"/>
  <c r="E38" i="18"/>
  <c r="E39" i="18"/>
  <c r="E40" i="18"/>
  <c r="E41" i="18"/>
  <c r="E42" i="18"/>
  <c r="E43" i="18"/>
  <c r="E44" i="18"/>
  <c r="E45" i="18"/>
  <c r="E46" i="18"/>
  <c r="E47" i="18"/>
  <c r="E48" i="18"/>
  <c r="E54" i="18"/>
  <c r="E11" i="17"/>
  <c r="E19" i="17"/>
  <c r="E23" i="17"/>
  <c r="E31" i="17"/>
  <c r="E35" i="17"/>
  <c r="E39" i="17"/>
  <c r="E43" i="17"/>
  <c r="E47" i="17"/>
  <c r="E7" i="17"/>
  <c r="E17" i="2"/>
  <c r="E21" i="2"/>
  <c r="E7" i="2"/>
  <c r="A10" i="19"/>
  <c r="A14" i="19" s="1"/>
  <c r="A18" i="19" s="1"/>
  <c r="A22" i="19" s="1"/>
  <c r="A26" i="19" s="1"/>
  <c r="A30" i="19" s="1"/>
  <c r="A34" i="19" s="1"/>
  <c r="A10" i="18"/>
  <c r="A14" i="18" s="1"/>
  <c r="A10" i="17"/>
  <c r="A10" i="22"/>
  <c r="A14" i="22" s="1"/>
  <c r="A18" i="22" s="1"/>
  <c r="A22" i="22" s="1"/>
  <c r="A16" i="2"/>
  <c r="A20" i="2" s="1"/>
  <c r="D35" i="22" l="1"/>
  <c r="E35" i="22" s="1"/>
  <c r="E38" i="22" s="1"/>
  <c r="D28" i="1" s="1"/>
  <c r="A14" i="17"/>
  <c r="A18" i="17" s="1"/>
  <c r="A22" i="17" s="1"/>
  <c r="A26" i="22"/>
  <c r="A30" i="22" s="1"/>
  <c r="A34" i="22" s="1"/>
  <c r="A18" i="18"/>
  <c r="A22" i="18" s="1"/>
  <c r="A24" i="2"/>
  <c r="A28" i="2" s="1"/>
  <c r="A32" i="2" s="1"/>
  <c r="D31" i="23"/>
  <c r="E31" i="23" s="1"/>
  <c r="E34" i="23" s="1"/>
  <c r="D30" i="1" s="1"/>
  <c r="D51" i="17"/>
  <c r="E51" i="17" s="1"/>
  <c r="E54" i="17" s="1"/>
  <c r="D21" i="1" s="1"/>
  <c r="D33" i="2"/>
  <c r="E33" i="2" s="1"/>
  <c r="E35" i="2" s="1"/>
  <c r="D19" i="1" s="1"/>
  <c r="D55" i="18"/>
  <c r="E55" i="18" s="1"/>
  <c r="E58" i="18" s="1"/>
  <c r="D23" i="1" s="1"/>
  <c r="A38" i="19"/>
  <c r="A42" i="19" s="1"/>
  <c r="D43" i="19"/>
  <c r="E43" i="19" s="1"/>
  <c r="E46" i="19" s="1"/>
  <c r="D25" i="1" s="1"/>
  <c r="A10" i="23"/>
  <c r="A14" i="23" s="1"/>
  <c r="A18" i="23" s="1"/>
  <c r="A26" i="17" l="1"/>
  <c r="A30" i="17" s="1"/>
  <c r="A34" i="17" s="1"/>
  <c r="A38" i="17" s="1"/>
  <c r="A42" i="17" s="1"/>
  <c r="A46" i="17" s="1"/>
  <c r="A50" i="17" s="1"/>
  <c r="A22" i="23"/>
  <c r="A26" i="18"/>
  <c r="D34" i="1"/>
  <c r="D36" i="1" s="1"/>
  <c r="D38" i="1" s="1"/>
  <c r="A26" i="23" l="1"/>
  <c r="A30" i="23" s="1"/>
  <c r="A30" i="18"/>
  <c r="A34" i="18" s="1"/>
  <c r="A38" i="18" s="1"/>
  <c r="A42" i="18" s="1"/>
  <c r="A46" i="18" s="1"/>
  <c r="A50" i="18" s="1"/>
  <c r="A54" i="18" s="1"/>
</calcChain>
</file>

<file path=xl/sharedStrings.xml><?xml version="1.0" encoding="utf-8"?>
<sst xmlns="http://schemas.openxmlformats.org/spreadsheetml/2006/main" count="205" uniqueCount="115">
  <si>
    <t>SKUPAJ GRADBENA DELA:</t>
  </si>
  <si>
    <t>PREDDELA</t>
  </si>
  <si>
    <t>Zakoličba in označitev obstoječih komunalnih vodov (smerno in višinsko), nadzor upravljavcev vodov v času gradnje</t>
  </si>
  <si>
    <t>Zarez obstoječega asfalta</t>
  </si>
  <si>
    <t>SKUPAJ PREDDELA:</t>
  </si>
  <si>
    <t>Nepredvidena dela, obračunana po dejansko izvedenih delih, potrjena s strani nadzornega organa - rezervirana vsota 7% vrednosti preddel.</t>
  </si>
  <si>
    <t>€</t>
  </si>
  <si>
    <t>GRADBENA DELA</t>
  </si>
  <si>
    <t>Nepredvidena dela, obračunana po dejansko izvedenih delih, potrjena s strani nadzornega organa - rezervirana vsota 5% vrednosti zemeljskih del.</t>
  </si>
  <si>
    <t xml:space="preserve"> </t>
  </si>
  <si>
    <t xml:space="preserve">OBJEKT:   </t>
  </si>
  <si>
    <t xml:space="preserve">INVESTITOR:  </t>
  </si>
  <si>
    <t xml:space="preserve">ŠTEVILKA PROJEKTA:  </t>
  </si>
  <si>
    <t>SKUPNA REKAPITULACIJA</t>
  </si>
  <si>
    <t>S K U P A J :</t>
  </si>
  <si>
    <t>I/</t>
  </si>
  <si>
    <t>ZEMELJSKA DELA</t>
  </si>
  <si>
    <t>II/</t>
  </si>
  <si>
    <t>III/</t>
  </si>
  <si>
    <t>IV/</t>
  </si>
  <si>
    <t>post.</t>
  </si>
  <si>
    <t>opis postavke</t>
  </si>
  <si>
    <t>količina</t>
  </si>
  <si>
    <t>cena</t>
  </si>
  <si>
    <t>količina x cena</t>
  </si>
  <si>
    <t>kpl</t>
  </si>
  <si>
    <t>PROJEKTANTSKI   POPIS DEL</t>
  </si>
  <si>
    <r>
      <t xml:space="preserve">SKUPAJ  </t>
    </r>
    <r>
      <rPr>
        <sz val="14"/>
        <rFont val="Arial CE"/>
        <family val="2"/>
        <charset val="238"/>
      </rPr>
      <t>z davkom :</t>
    </r>
  </si>
  <si>
    <t>Pri rušitvenih delih je potrebno upoštevati Pravilnik o ravnanju z gradbenimi odpadki, kar pomeni, da je potrebno ruševine na gradbišču ločevati in ločeno odajati pooblaščenim prevzemnikom. Izvajalec mora Investitorju na koncu gradnje predati vse prevzemne liste ( potrdila ) o primoredaji ruševin. Enotne cene morajo upoštevati vsa opravila in stroške za kompletno izvedbo posamezne postavke</t>
  </si>
  <si>
    <t>SKUPAJ ZEMELJSKA DELA:</t>
  </si>
  <si>
    <t>ur</t>
  </si>
  <si>
    <t>kos</t>
  </si>
  <si>
    <t>ODVODNJAVANJE</t>
  </si>
  <si>
    <t>SKUPAJ ODVODNJAVANJE:</t>
  </si>
  <si>
    <t>Postavitev in kasnejša odstranitev gradbenih (prečnih) profilov z nivelacijo vzdolžnih profilov</t>
  </si>
  <si>
    <t xml:space="preserve">Vsi izkopi se obračunajo v raščenem stanju, zasipi pa v vgrajenem!
Pri izkopih obvezno ločevati gramozne (nekoherentne) materiale od zemlje in glinenih (koherentnih) materialov). </t>
  </si>
  <si>
    <t xml:space="preserve">Kombinirani  izkop za temelje, kanalske rove, prepuste, jaške in drenaže širine  1,00 -2,00 m, globine  1,00-2,00 m v zemljini 3.-4. ktg z nakladanjem in odvozom na gradbiščno deponijo.  </t>
  </si>
  <si>
    <t>VI/</t>
  </si>
  <si>
    <t>Razprostiranje odvečne zemljine, pridobljene od izkopa v neposredni bližini trase oz. gradbišča</t>
  </si>
  <si>
    <t>Nepredvidena dela, obračunana po dejansko izvedenih delih, potrjena s strani nadzornega organa - rezervirana vsota 5% vrednosti voziščne konstrukcije.</t>
  </si>
  <si>
    <t>Nepredvidena dela, obračunana po dejansko izvedenih delih, potrjena s strani nadzornega organa - rezervirana vsota 10% vrednosti odvodnjavanja.</t>
  </si>
  <si>
    <t>kg</t>
  </si>
  <si>
    <t>Opaž in razopaž robov podložnega betona višine cca 10 cm</t>
  </si>
  <si>
    <t xml:space="preserve">Dobava, krivljenje in vgrajevanje rebraste armature S500-B preseka do vključno 12 mm </t>
  </si>
  <si>
    <t>VII/</t>
  </si>
  <si>
    <t>KOMUNALNI VODI</t>
  </si>
  <si>
    <t>Odkop humusa  v debelini cca 15 cm z direktnim nakladanjem na kamion in deponiranjem na gradbiščni deponiji</t>
  </si>
  <si>
    <t xml:space="preserve">Dodatni izkop za meteorno kanalizacijo, prepuste, jaške in drenaže širine &lt; 1,00 m, globine &lt; 1,00 m v zemljini 3.-4. ktg z nakladanjem in odvozom na gradbiščno deponijo.  </t>
  </si>
  <si>
    <t>Strojno  planiranje dna izkopa in utrjevanje - planum</t>
  </si>
  <si>
    <t>Nepredvidena dela, obračunana po dejansko izvedenih delih, potrjena s strani nadzornega organa - rezervirana vsota 10% vrednosti komunalnih vodov.</t>
  </si>
  <si>
    <t>SKUPAJ KOMUNALNI VODI:</t>
  </si>
  <si>
    <t>Nepredvidena dela, obračunana po dejansko izvedenih delih, potrjena s strani nadzornega organa - rezervirana vsota 7% gradbenih del .</t>
  </si>
  <si>
    <t>DDV 22%</t>
  </si>
  <si>
    <t>SPLOŠNA NAVODILA ZA IZDELAVO PONUDBE:</t>
  </si>
  <si>
    <t xml:space="preserve">V popisih so pri določenih pozicijah navedena komercialna imena posameznih proizvodov. Navedba proizvoda ni zahteva naročnika in njena izpolnitev za ponudnika ni zavezujoča. Služi zgolj kot primer (opis) na trgu prisotnega proizvoda, čigar uporabnost ter kvaliteta materialov in izvedbe izpolnjujejo naročnikova pričakovanja. Ponudnik lahko ponudi katerikoli podoben proizvod drugega proizvajalca, ki pa mora enakovredno služiti svojemu namenu in biti enake ali boljše kvalitete od navedenega. V tem primeru je ponudnik dolžan  navesti podatke o proizvodu : Izdelovalec, Tip, Kataloška številka in je naprošen, da kot izkaz tehničnih lastnosti proizvoda priloži verodostojna dokazila kot so: katalog, prospekt ali drug ustrezen uraden material s tehničnimi specifikacijami ponujenega elementa opreme oziroma izjava proizvajalca, da ima takšne karakteristike. V primeru, da ponudnik ne bo navedel podatkov o ponujenem proizvodu, bo veljalo, da je ponudil proizvod proizvajalca, katerega komercialno ime je navedeno v popisu. </t>
  </si>
  <si>
    <r>
      <t xml:space="preserve">V enotnih cenah je </t>
    </r>
    <r>
      <rPr>
        <i/>
        <u/>
        <sz val="11"/>
        <rFont val="Arial CE"/>
        <charset val="238"/>
      </rPr>
      <t xml:space="preserve">vedno </t>
    </r>
    <r>
      <rPr>
        <sz val="11"/>
        <rFont val="Arial CE"/>
        <family val="2"/>
        <charset val="238"/>
      </rPr>
      <t xml:space="preserve"> potrebno zajeti dobavo, izdelavo, montažo in ves vezni ter pritrdilni material za navedeno postavko, četudi tekst postavke eksplicitno ne navaja tega.
</t>
    </r>
  </si>
  <si>
    <t xml:space="preserve">V ponujenih enotnih cenah je pri vseh postavkah potrebno zajeti delovne, nosilne podporne, varnostne  in vse ostale odre, potrebne za izvedbo določene postavke, kakor tudi varnostna podpiranja, razpiranja in podobno, razen kjer je to izrecno drugače opredeljeno.   
</t>
  </si>
  <si>
    <t>Vsi popusti, ki jih je ponudnik pripravljen ponuditi investitorju, morajo biti zajeti v enotnih cenah! Popusti v obliki celovitega popusta v sklopu rekapitulacije niso dovoljeni in se smatrajo za kršitev razpisnih pogojev!</t>
  </si>
  <si>
    <r>
      <t>m</t>
    </r>
    <r>
      <rPr>
        <vertAlign val="superscript"/>
        <sz val="10"/>
        <rFont val="Arial CE"/>
        <family val="2"/>
        <charset val="238"/>
      </rPr>
      <t>1</t>
    </r>
  </si>
  <si>
    <r>
      <t>m</t>
    </r>
    <r>
      <rPr>
        <vertAlign val="superscript"/>
        <sz val="10"/>
        <rFont val="Arial CE"/>
        <family val="2"/>
        <charset val="238"/>
      </rPr>
      <t>3</t>
    </r>
  </si>
  <si>
    <r>
      <t>m</t>
    </r>
    <r>
      <rPr>
        <vertAlign val="superscript"/>
        <sz val="10"/>
        <rFont val="Arial CE"/>
        <family val="2"/>
        <charset val="238"/>
      </rPr>
      <t>2</t>
    </r>
  </si>
  <si>
    <t>Dobava in vgradnja LTŽ  pokrova, Ø600, D400kN, ventiliran-razširjen okvir za zahtevnejše vbetoniranje, dvojni zaklep, protihrupna EPDM guma, v skladu s SIST EN 124-2:2015, npr. LIVAR 635</t>
  </si>
  <si>
    <t>Dobava, transport, namestitev in montaža revizijskih jaškov iz  betonskih cevi DN 800mm. Stikovanje betonskih cevi jaška se izvede z integriranim tesnilom. V ceni na enoto izdelka je potrebno upoštevati potreben dodatni izkop na mestih jaškov, planiranje in utrjevanje dna , izdelava betonskega ležišča  C16/20, dobavo in vgradnjo betonskega okvirja za vložni pokrov  prometno obtežbo po standardu EN 124 in vse priključke cevi na jašek.
Priključke cevi izvesti z navrtavo in gumi tesnilom! Globina jaška znaša 1,00-2,00 m.</t>
  </si>
  <si>
    <t>Občina Prebold</t>
  </si>
  <si>
    <t>Hmeljarska cesta 3, 3312 Prebold</t>
  </si>
  <si>
    <t>03/23</t>
  </si>
  <si>
    <t>Celje, oktober 2023</t>
  </si>
  <si>
    <t>Zakoličba karakterističnih točk gradnje z višinsko navezavo in izdelavo situacije zakoličbe</t>
  </si>
  <si>
    <t>Sondažni izkop z odmetom na rob izkopa</t>
  </si>
  <si>
    <t>Pridobivanje dovoljenj, postavitev in vzdrževanje cestno-prometne signalizacije v območju obstoječe občinske ceste</t>
  </si>
  <si>
    <t>Strojno  planiranje in utrjevanje  dna jarka drenaže, zaščitnih cevi, točkovnih temeljev, …</t>
  </si>
  <si>
    <t>Zasip jarka z izkopanim materialom iz gradbiščne deponije, vključno z nakladnjem in dovozom slednjega. Utrjevanje po plasteh debeline max. 30 cm</t>
  </si>
  <si>
    <t>Humusiranje vseh novo izravnanih in nasutih površin v debelini min. 15 cm, vključno z zatravitvijo.</t>
  </si>
  <si>
    <t>Strojni površinski izkop gradbene jame v zemljini 3. ktg ,  globine &lt; 1,00 m z nakladanjem in odvozom na gradbiščno deponijo.</t>
  </si>
  <si>
    <t>UTRJENE POVRŠINE</t>
  </si>
  <si>
    <r>
      <t>SPODNJI USTROJ
Dobava in zasip gramoznega materiala (drobljenca) frakcije 0-10 mm  z utrjevanjem do modula stisljivosti E</t>
    </r>
    <r>
      <rPr>
        <vertAlign val="subscript"/>
        <sz val="10"/>
        <rFont val="Arial CE"/>
        <charset val="238"/>
      </rPr>
      <t xml:space="preserve">vd </t>
    </r>
    <r>
      <rPr>
        <sz val="10"/>
        <rFont val="Arial"/>
        <family val="2"/>
        <charset val="238"/>
      </rPr>
      <t>≥</t>
    </r>
    <r>
      <rPr>
        <sz val="10"/>
        <rFont val="Arial CE"/>
        <family val="2"/>
        <charset val="238"/>
      </rPr>
      <t xml:space="preserve"> 30 Mpa. Nasutje se izvaja do projektirane kote planuma temeljnih ta v plasteh po max. 20 cm.</t>
    </r>
  </si>
  <si>
    <r>
      <t>TAMPONSKA GREDA
Dobava in zasip gramoznega materiala (drobljenca) frakcije 0-63 mm  debeline 30 cm z utrjevanjem do modula stisljivosti E</t>
    </r>
    <r>
      <rPr>
        <vertAlign val="subscript"/>
        <sz val="10"/>
        <rFont val="Arial CE"/>
        <charset val="238"/>
      </rPr>
      <t>vd</t>
    </r>
    <r>
      <rPr>
        <sz val="10"/>
        <rFont val="Arial CE"/>
        <family val="2"/>
        <charset val="238"/>
      </rPr>
      <t xml:space="preserve"> </t>
    </r>
    <r>
      <rPr>
        <sz val="10"/>
        <rFont val="Arial"/>
        <family val="2"/>
        <charset val="238"/>
      </rPr>
      <t>≥</t>
    </r>
    <r>
      <rPr>
        <sz val="10"/>
        <rFont val="Arial CE"/>
        <family val="2"/>
        <charset val="238"/>
      </rPr>
      <t xml:space="preserve"> 35 Mpa. </t>
    </r>
  </si>
  <si>
    <r>
      <t xml:space="preserve">TAMPONSKA GREDA
Dobava in zasip gramoznega materiala (drobljenca) frakcije 0-32 mm  debeline &lt; 20 cm z utrjevanjem do modula stisljivosti Evd </t>
    </r>
    <r>
      <rPr>
        <sz val="10"/>
        <rFont val="Arial"/>
        <family val="2"/>
        <charset val="238"/>
      </rPr>
      <t>≥</t>
    </r>
    <r>
      <rPr>
        <sz val="10"/>
        <rFont val="Arial CE"/>
        <family val="2"/>
        <charset val="238"/>
      </rPr>
      <t xml:space="preserve"> 40 Mpa. Izravnava nasutja z natančnostjo </t>
    </r>
    <r>
      <rPr>
        <sz val="10"/>
        <rFont val="Arial"/>
        <family val="2"/>
        <charset val="238"/>
      </rPr>
      <t>±</t>
    </r>
    <r>
      <rPr>
        <sz val="10"/>
        <rFont val="Arial CE"/>
        <family val="2"/>
        <charset val="238"/>
      </rPr>
      <t>1 cm.</t>
    </r>
  </si>
  <si>
    <t>PARKIRNE POVRŠINE
Izdelava zgornje nosilne plasti iz asfaltne zmesi bitumenizirane nosilne plasti AC 22base B 50/70 A3 v debelini 6 cm.</t>
  </si>
  <si>
    <t>Izvedba stika med obstoječim in novim asfaltom z rezkanjem obrabnozapornega sloja širine 30 cm in premazom stika v nivoju obrabnozapornega sloja z dilaplastom</t>
  </si>
  <si>
    <t>PARKIRNE POVRŠINE
Izdelava obrabno zaporne  plasti iz bituminizirane  zmesi  AC8 surf  B  50/70  A3  v debelini 4 cm</t>
  </si>
  <si>
    <t>IGRIŠČE, PEŠ POT
Izdelava obrabno zaporne  plasti iz bituminizirane  zmesi  AC4  surf  B  50/70  A3  v debelini 3 cm.</t>
  </si>
  <si>
    <t>IGRIŠČE, PEŠ POT
Izdelava nosilne  plasti iz asfaltne zmesi bitumenskega drobirja AC16 base B 50/70 v debelini 5 cm.</t>
  </si>
  <si>
    <t>Dobava in vgradnja ravnih dvignjenih ali poglobljenih betonskih cestnih robnikov 15/25/100(50) cm z betonskim temeljem. Robniki izdelani iz zmrzlinsko odpornega betona XF4 in stopnje obrusa XB2. Polaganje na prazno fugo širine 2-3 cm zaradi odvodnjavanja asfaltne površine.</t>
  </si>
  <si>
    <t>Doplačilo za izvedbo krivin z robniki v radiusu cca 1,00m.</t>
  </si>
  <si>
    <t>Dobava in vgradnja ravnih dvignjenih ali poglobljenih betonskih vrtnih robnikov 5/25/100 cm z betonskim temeljem. Robniki izdelani iz zmrzlinsko odpornega betona XF4 in stopnje obrusa XB2. Polaganje na prazno fugo širine 2-3 cm zaradi odvodnjavanja asfaltne površine, kjer pa se polagajo na stik, se stiki fugirajo z namensko malto.</t>
  </si>
  <si>
    <t>SKUPAJ UTRJENE POVRŠINE:</t>
  </si>
  <si>
    <t>Dobava in polaganje PVC-UK kanalizacijskih cevi SN8  DN125 mm  vključno s peščeno posteljico in obsipom s peskom v višini min. 20 cm nad temenom cevi ter  vsemi vodotesnimi priključki na jaške (izvedba priključkov z "navrtavo" in gumi tesnilom).</t>
  </si>
  <si>
    <t>Dobava in polaganje PVC-UK kanalizacijskih cevi SN8 DN110 mm  vključno s peščeno posteljico in obsipom s peskom v višini min. 20 cm nad temenom cevi ter  vsemi vodotesnimi priključki na jaške (izvedba priključkov z "navrtavo" in gumi tesnilom).</t>
  </si>
  <si>
    <t>Dobava in polaganje PE drenažno-kanalizacijske cevi DKC DN125 z betonsko muldo,  drenažnim obsipom min. 0,30m3/m1 in vsemi ostalimi pripadajočimi deli ter fazonskimi spojnimi elementi, 2/3 perforacija, temenska togost SN4.</t>
  </si>
  <si>
    <t>Dobava in polaganje PVC-UK kanalizacijskih cevi SN8 DN500 mm  vključno z betonsko posteljico in obsipom s peskom v višini min. 20 cm nad temenom cevi ter  vsemi vodotesnimi priključki na jaške (izvedba priključkov z "navrtavo" in gumi tesnilom).
Linijski zadrževalnik</t>
  </si>
  <si>
    <t>Izvedba "dušilke" iz PVC UKC cevi DN 160, l=2m, s priključkoom na končni jašek zadrževalnika in priključkom na obstoječ kanal po pogojih upravljavca komunalnega voda.</t>
  </si>
  <si>
    <t>Dobava in polaganje geosintetičnega ločilnega filca na planum utrjenega izkopa iz UV stabiliziranega polipropilena, natezne trdnosti min. 13,5 kN/m (kot napr. Polyfelt TS40 ali ekvivalentno).</t>
  </si>
  <si>
    <t>Kompletna izvedba elektro jaška (beton, opaž, armatura, zemeljska dela, pokrov) velikosti 100/100/100 cm</t>
  </si>
  <si>
    <t>Stroški priprave, organizacije in zaščite gradbišča skladno z Varnostnim načrtom in tehnično opremljenostjo izbranega izvajalca, vključno z zagotovitvijo začasnih dostopnih poti in vzpostavitvijo prvotnega stanja po končani gradnji.</t>
  </si>
  <si>
    <t>Dobava in vgrajevanje betona C12/15 v podložni beton pod temelji koša za košarko deb. do 10 cm</t>
  </si>
  <si>
    <t>Dobava in vgrajevanje betona  C 25/30 v točkovni temelj koša za košarko  preseka &gt; 0,30 m3/m2</t>
  </si>
  <si>
    <t>Vstavljanje PVC cevi DN200, L=60 cm v temelj za zagotavljanje montažne odprtine koša</t>
  </si>
  <si>
    <t>Opaž in razopaž točkovnega temelja koša za košarko</t>
  </si>
  <si>
    <t xml:space="preserve">Izdelavo ponudb in izvedbo projekta je potrebno izdelati skladno s predloženimi tehničnimi in lokacijskimi prikazi, ki jih je potrebno upoštevati v celoti. V primeru tiskarskih napak in morebitnih neskladij, je ponudnik ali izvajalec dolžan na to opozoriti vodjo del in investitorja
V sklop izvajalčeve ponudbe sodijo vsi izvedbeni načrti, ki jih pred izvedbo glede tehnične pravilnosti, zahtevane kakovosti in izgleda potrdita vodja projekta in investitor.
Kjer ni opredeljenega izvedbenega industrijskega detajla ali izdelka, ga mora izvajalec pred izvedbo predstaviti,  izbor potrdita vodja projekta in investitor.
Kjer so možne alternative v izbiri materiala (finalne obloge površin, njihove obdelave, vidni in nevidni pritrdilni materiali, podkonstrukcije, okovje, obdelave opreme in podobno), 
je pred izvedbo obvezno predložiti vzorce, ki jih potrdita vodja projekta in  investitor.    </t>
  </si>
  <si>
    <t>Nasip in oblikovanje  zemeljskih brežin z materialom na gradbiščni deponiji, z nakladanjem in dovozom slednjega</t>
  </si>
  <si>
    <r>
      <t xml:space="preserve">Izdelava stojnih mest za razsvetljavo. Temelj predstavlja okrog 110 cm visoka betonska cev z zunanjim premerom 60 cm in notranjim
premerom 30 cm. Betonska cev izhaja iz podstavka, katerega debelina je 15 cm, njegove
dimenzije pa 1,0 m x 1,0 m.Monolitni montažni prefabriciran temelj. Podstavek ima vogale, prirezane za 29,3 cm, in je s tlorisnega vidika osmerokotnik.
Vključno z betonskim pokrovom. 
</t>
    </r>
    <r>
      <rPr>
        <i/>
        <sz val="10"/>
        <color theme="0" tint="-0.34998626667073579"/>
        <rFont val="Arial CE"/>
        <charset val="238"/>
      </rPr>
      <t>Kot npr. Nivo PGM betonski temelj za svetilko</t>
    </r>
  </si>
  <si>
    <t>Igrišče v Šeščah
Faza parkirišča</t>
  </si>
  <si>
    <t>Dobava in vgradnja izločevalca mineralnih olj.
Lovilec olja mora ustrezati predpisom SIST EN 858-1 in SIST EN 858-2. Čistost na iztoku &lt; 5 mg/l 
vsebnosti oglikovodikov z odtokom v ponikanje. Za lovilec olja je potrebno izdelati poslovnik in voditi monitoring. Predvidi se separator olja razreda 1 s pretokom 10 l/s, s koalescentnim čistilnim filtrom. 
Krovna plošča z LTŽ pokrovom obremenitve B 125 po SIST EN 124 vgradnja pokrova v naklonu brežine.
Navezava z redukcijskimi fazonskimi kosi
Primerni tipi: 
-Aco Oleopator G 10N</t>
  </si>
  <si>
    <t>Dobava in polaganje opozorilnega PVC traku min 40cm nad temenom cevi</t>
  </si>
  <si>
    <t>Dobava, transport, namestitev in montaža peskolovnih jaškov iz  betonskih cevi DN 400mm. . V ceni na enoto izdelka je potrebno upoštevati potreben dodatni izkop na mestih jaškov, planiranje in utrjevanje dna, izdelava betonskega ležišča  C16/20, izdelavo in obdelavo dna jaška, dobavo montažo ltž pokrova nodilnosti B125 in vse priključke cevi na jašek.
Priključke cevi izvesti z navrtavo in gumi tesnilom! Globina jaška znaša &lt;1,00 m.</t>
  </si>
  <si>
    <r>
      <t>m</t>
    </r>
    <r>
      <rPr>
        <vertAlign val="superscript"/>
        <sz val="10"/>
        <color theme="0" tint="-0.249977111117893"/>
        <rFont val="Arial CE"/>
        <family val="2"/>
        <charset val="238"/>
      </rPr>
      <t>3</t>
    </r>
  </si>
  <si>
    <r>
      <t>m</t>
    </r>
    <r>
      <rPr>
        <vertAlign val="superscript"/>
        <sz val="10"/>
        <color theme="0" tint="-0.249977111117893"/>
        <rFont val="Arial CE"/>
        <family val="2"/>
        <charset val="238"/>
      </rPr>
      <t>1</t>
    </r>
  </si>
  <si>
    <r>
      <t>m</t>
    </r>
    <r>
      <rPr>
        <vertAlign val="superscript"/>
        <sz val="10"/>
        <color theme="0" tint="-0.249977111117893"/>
        <rFont val="Arial CE"/>
        <family val="2"/>
        <charset val="238"/>
      </rPr>
      <t>2</t>
    </r>
  </si>
  <si>
    <t>Kompletna izdelava betonskega elektro jaška notranjih dimenzij 100/100/150 cm, vključno s pokrovom nosilnosti C250.</t>
  </si>
  <si>
    <r>
      <t xml:space="preserve">Predpriprava za kasnejšo izvedbo vodovoda:
-dobava in polaganje dvoslojnih  PE zaščitnih cevi </t>
    </r>
    <r>
      <rPr>
        <sz val="10"/>
        <rFont val="Symbol"/>
        <family val="1"/>
        <charset val="2"/>
      </rPr>
      <t>f</t>
    </r>
    <r>
      <rPr>
        <sz val="10"/>
        <rFont val="Arial CE"/>
        <family val="2"/>
        <charset val="238"/>
      </rPr>
      <t xml:space="preserve"> 110 mm  (stigmaflex ali podobno)- obsip cevi s peskom 0-8 mm s porabo cca 0,30 m3/m1, oziroma obbetoniranje v samem vozišču.
Predvideno sopolaganje cevi ob izvedbi zgornjega nevezanega ustroja vozišča.</t>
    </r>
  </si>
  <si>
    <r>
      <t xml:space="preserve">Predpriprava za kasnejšo izvedbo javne razsvetljave:
-dobava in polaganje dvoslojnih  PE zaščitnih cevi </t>
    </r>
    <r>
      <rPr>
        <sz val="10"/>
        <rFont val="Symbol"/>
        <family val="1"/>
        <charset val="2"/>
      </rPr>
      <t>f</t>
    </r>
    <r>
      <rPr>
        <sz val="10"/>
        <rFont val="Arial CE"/>
        <family val="2"/>
        <charset val="238"/>
      </rPr>
      <t xml:space="preserve"> 110 mm  (stigmaflex ali podobno) z vstavljeno pomožno žico,  vključno s sopolaganjem pocinkanega valjanca 4/25mm - obsip cevi s peskom 0-8 mm s porabo cca 0,30 m3/m1, oziroma obbetoniranje v samem vozišču.
Predvideno sopolaganje cevi ob izvedbi zgornjega nevezanega ustroja vozišča.</t>
    </r>
  </si>
  <si>
    <t>Dobava in vgradnja tipskega toplotnoizoliranega vodomernega jaška s pokrovom B125, brez notranje opreme</t>
  </si>
  <si>
    <t>Dobava in vgradnja ravnih vtočnih betonskih cestnih robnikov 15/25/100 cm z betonskim temeljem. Robniki izdelani iz zmrzlinsko odpornega betona XF4 in stopnje obrusa XB2. Stiki  se fugirajo z namensko malto.</t>
  </si>
  <si>
    <t>Ponudbo oddaja: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</si>
</sst>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 [$€-1]"/>
    <numFmt numFmtId="165" formatCode="#,##0.00000"/>
    <numFmt numFmtId="166" formatCode="#,##0.00\ _S_I_T"/>
    <numFmt numFmtId="167" formatCode="#,##0.00\ _€"/>
    <numFmt numFmtId="168" formatCode="#,##0.00&quot;       &quot;;\-#,##0.00&quot;       &quot;;&quot; -&quot;#&quot;       &quot;;@\ "/>
    <numFmt numFmtId="169" formatCode="#,##0&quot; SIT &quot;;\-#,##0&quot; SIT &quot;;&quot; - SIT &quot;;@\ "/>
    <numFmt numFmtId="170" formatCode="#,##0.00&quot; SIT &quot;;\-#,##0.00&quot; SIT &quot;;&quot; -&quot;#&quot; SIT &quot;;@\ "/>
    <numFmt numFmtId="171" formatCode="[$$-409]#,##0.00;[Red]\-[$$-409]#,##0.00"/>
  </numFmts>
  <fonts count="56" x14ac:knownFonts="1">
    <font>
      <sz val="11"/>
      <name val="Times New Roman CE"/>
      <charset val="238"/>
    </font>
    <font>
      <b/>
      <sz val="11"/>
      <name val="Times New Roman CE"/>
      <charset val="238"/>
    </font>
    <font>
      <sz val="11"/>
      <name val="Times New Roman CE"/>
      <charset val="238"/>
    </font>
    <font>
      <sz val="11"/>
      <name val="Times New Roman CE"/>
      <family val="1"/>
      <charset val="238"/>
    </font>
    <font>
      <b/>
      <sz val="11"/>
      <name val="Times New Roman CE"/>
      <charset val="238"/>
    </font>
    <font>
      <sz val="11"/>
      <name val="Arial CE"/>
      <family val="2"/>
      <charset val="238"/>
    </font>
    <font>
      <b/>
      <sz val="11"/>
      <name val="Arial CE"/>
      <family val="2"/>
      <charset val="238"/>
    </font>
    <font>
      <sz val="11"/>
      <color indexed="9"/>
      <name val="Arial CE"/>
      <family val="2"/>
      <charset val="238"/>
    </font>
    <font>
      <b/>
      <u/>
      <sz val="14"/>
      <name val="Arial CE"/>
      <family val="2"/>
      <charset val="238"/>
    </font>
    <font>
      <b/>
      <sz val="14"/>
      <name val="Arial CE"/>
      <family val="2"/>
      <charset val="238"/>
    </font>
    <font>
      <sz val="14"/>
      <name val="Arial CE"/>
      <family val="2"/>
      <charset val="238"/>
    </font>
    <font>
      <sz val="11"/>
      <name val="Arial"/>
      <family val="2"/>
      <charset val="238"/>
    </font>
    <font>
      <i/>
      <u/>
      <sz val="11"/>
      <name val="Arial CE"/>
      <charset val="238"/>
    </font>
    <font>
      <sz val="11"/>
      <color indexed="8"/>
      <name val="Calibri"/>
      <family val="2"/>
      <charset val="238"/>
    </font>
    <font>
      <sz val="11"/>
      <color indexed="9"/>
      <name val="Calibri"/>
      <family val="2"/>
      <charset val="238"/>
    </font>
    <font>
      <sz val="10"/>
      <color indexed="22"/>
      <name val="Arial"/>
      <family val="2"/>
      <charset val="238"/>
    </font>
    <font>
      <sz val="11"/>
      <color indexed="20"/>
      <name val="Calibri"/>
      <family val="2"/>
      <charset val="238"/>
    </font>
    <font>
      <b/>
      <sz val="11"/>
      <color indexed="10"/>
      <name val="Calibri"/>
      <family val="2"/>
      <charset val="238"/>
    </font>
    <font>
      <sz val="10"/>
      <name val="Arial"/>
      <family val="2"/>
      <charset val="238"/>
    </font>
    <font>
      <sz val="10"/>
      <name val="Arial"/>
      <family val="2"/>
      <charset val="238"/>
    </font>
    <font>
      <b/>
      <sz val="11"/>
      <color indexed="9"/>
      <name val="Calibri"/>
      <family val="2"/>
      <charset val="238"/>
    </font>
    <font>
      <sz val="10"/>
      <name val="Arial CE"/>
      <charset val="238"/>
    </font>
    <font>
      <sz val="11"/>
      <color indexed="17"/>
      <name val="Calibri"/>
      <family val="2"/>
      <charset val="238"/>
    </font>
    <font>
      <b/>
      <sz val="11"/>
      <color indexed="52"/>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b/>
      <sz val="10"/>
      <name val="Arial CE"/>
      <family val="2"/>
      <charset val="238"/>
    </font>
    <font>
      <sz val="10"/>
      <name val="Arial CE"/>
      <family val="2"/>
      <charset val="238"/>
    </font>
    <font>
      <vertAlign val="superscript"/>
      <sz val="10"/>
      <name val="Arial CE"/>
      <family val="2"/>
      <charset val="238"/>
    </font>
    <font>
      <sz val="10"/>
      <name val="Times New Roman CE"/>
      <charset val="238"/>
    </font>
    <font>
      <b/>
      <i/>
      <sz val="10"/>
      <name val="Arial CE"/>
      <family val="2"/>
      <charset val="238"/>
    </font>
    <font>
      <sz val="10"/>
      <name val="Symbol"/>
      <family val="1"/>
      <charset val="2"/>
    </font>
    <font>
      <vertAlign val="subscript"/>
      <sz val="10"/>
      <name val="Arial CE"/>
      <charset val="238"/>
    </font>
    <font>
      <sz val="10"/>
      <color rgb="FFFF0000"/>
      <name val="Arial CE"/>
      <family val="2"/>
      <charset val="238"/>
    </font>
    <font>
      <sz val="11"/>
      <name val="Arial CE"/>
      <charset val="238"/>
    </font>
    <font>
      <b/>
      <sz val="10"/>
      <color theme="0" tint="-0.34998626667073579"/>
      <name val="Arial CE"/>
      <charset val="238"/>
    </font>
    <font>
      <sz val="10"/>
      <color theme="0" tint="-0.34998626667073579"/>
      <name val="Arial CE"/>
      <charset val="238"/>
    </font>
    <font>
      <i/>
      <sz val="10"/>
      <color theme="0" tint="-0.34998626667073579"/>
      <name val="Arial CE"/>
      <charset val="238"/>
    </font>
    <font>
      <sz val="11"/>
      <color theme="0" tint="-0.34998626667073579"/>
      <name val="Arial CE"/>
      <charset val="238"/>
    </font>
    <font>
      <b/>
      <sz val="10"/>
      <color theme="0" tint="-0.249977111117893"/>
      <name val="Arial CE"/>
      <family val="2"/>
      <charset val="238"/>
    </font>
    <font>
      <sz val="10"/>
      <color theme="0" tint="-0.249977111117893"/>
      <name val="Arial CE"/>
      <family val="2"/>
      <charset val="238"/>
    </font>
    <font>
      <vertAlign val="superscript"/>
      <sz val="10"/>
      <color theme="0" tint="-0.249977111117893"/>
      <name val="Arial CE"/>
      <family val="2"/>
      <charset val="238"/>
    </font>
  </fonts>
  <fills count="4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18"/>
        <bgColor indexed="32"/>
      </patternFill>
    </fill>
    <fill>
      <patternFill patternType="solid">
        <fgColor indexed="46"/>
      </patternFill>
    </fill>
    <fill>
      <patternFill patternType="solid">
        <fgColor indexed="9"/>
      </patternFill>
    </fill>
    <fill>
      <patternFill patternType="solid">
        <fgColor indexed="9"/>
        <bgColor indexed="27"/>
      </patternFill>
    </fill>
    <fill>
      <patternFill patternType="solid">
        <fgColor indexed="5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right/>
      <top/>
      <bottom style="hair">
        <color indexed="18"/>
      </bottom>
      <diagonal/>
    </border>
    <border>
      <left style="hair">
        <color indexed="18"/>
      </left>
      <right/>
      <top/>
      <bottom style="hair">
        <color indexed="18"/>
      </bottom>
      <diagonal/>
    </border>
    <border>
      <left/>
      <right style="hair">
        <color indexed="18"/>
      </right>
      <top/>
      <bottom style="hair">
        <color indexed="18"/>
      </bottom>
      <diagonal/>
    </border>
    <border>
      <left style="hair">
        <color indexed="18"/>
      </left>
      <right/>
      <top/>
      <bottom/>
      <diagonal/>
    </border>
    <border>
      <left/>
      <right style="hair">
        <color indexed="18"/>
      </right>
      <top/>
      <bottom/>
      <diagonal/>
    </border>
    <border>
      <left/>
      <right/>
      <top style="hair">
        <color indexed="18"/>
      </top>
      <bottom/>
      <diagonal/>
    </border>
    <border>
      <left style="hair">
        <color indexed="18"/>
      </left>
      <right/>
      <top style="hair">
        <color indexed="18"/>
      </top>
      <bottom/>
      <diagonal/>
    </border>
    <border>
      <left/>
      <right style="hair">
        <color indexed="18"/>
      </right>
      <top style="hair">
        <color indexed="18"/>
      </top>
      <bottom/>
      <diagonal/>
    </border>
    <border>
      <left style="double">
        <color indexed="63"/>
      </left>
      <right style="double">
        <color indexed="63"/>
      </right>
      <top style="double">
        <color indexed="63"/>
      </top>
      <bottom style="double">
        <color indexed="63"/>
      </bottom>
      <diagonal/>
    </border>
    <border>
      <left style="hair">
        <color indexed="18"/>
      </left>
      <right style="hair">
        <color indexed="18"/>
      </right>
      <top style="hair">
        <color indexed="18"/>
      </top>
      <bottom style="hair">
        <color indexed="1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hair">
        <color indexed="8"/>
      </left>
      <right style="hair">
        <color indexed="8"/>
      </right>
      <top style="hair">
        <color indexed="8"/>
      </top>
      <bottom style="hair">
        <color indexed="8"/>
      </bottom>
      <diagonal/>
    </border>
    <border>
      <left/>
      <right/>
      <top/>
      <bottom style="double">
        <color indexed="10"/>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44">
    <xf numFmtId="166"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3"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3" borderId="0" applyNumberFormat="0" applyBorder="0" applyAlignment="0" applyProtection="0"/>
    <xf numFmtId="0" fontId="14" fillId="11"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5" fillId="15" borderId="0" applyBorder="0" applyProtection="0">
      <alignment vertical="center"/>
    </xf>
    <xf numFmtId="0" fontId="16" fillId="16" borderId="0" applyNumberFormat="0" applyBorder="0" applyAlignment="0" applyProtection="0"/>
    <xf numFmtId="0" fontId="17" fillId="17" borderId="1" applyNumberFormat="0" applyAlignment="0" applyProtection="0"/>
    <xf numFmtId="0" fontId="18" fillId="18" borderId="0" applyBorder="0" applyProtection="0">
      <alignment horizontal="right" vertical="center" wrapText="1"/>
    </xf>
    <xf numFmtId="0" fontId="18" fillId="18" borderId="2" applyProtection="0">
      <alignment horizontal="right" vertical="center" wrapText="1"/>
    </xf>
    <xf numFmtId="0" fontId="18" fillId="18" borderId="3" applyProtection="0">
      <alignment horizontal="right" vertical="center" wrapText="1"/>
    </xf>
    <xf numFmtId="0" fontId="18" fillId="18" borderId="4" applyProtection="0">
      <alignment horizontal="right" vertical="center" wrapText="1"/>
    </xf>
    <xf numFmtId="0" fontId="18" fillId="18" borderId="5" applyProtection="0">
      <alignment horizontal="right" vertical="center" wrapText="1"/>
    </xf>
    <xf numFmtId="0" fontId="18" fillId="18" borderId="6" applyProtection="0">
      <alignment horizontal="right" vertical="center" wrapText="1"/>
    </xf>
    <xf numFmtId="0" fontId="18" fillId="18" borderId="7" applyProtection="0">
      <alignment horizontal="right" vertical="center" wrapText="1"/>
    </xf>
    <xf numFmtId="0" fontId="18" fillId="18" borderId="8" applyProtection="0">
      <alignment horizontal="right" vertical="center" wrapText="1"/>
    </xf>
    <xf numFmtId="0" fontId="18" fillId="18" borderId="9" applyProtection="0">
      <alignment horizontal="right" vertical="center" wrapText="1"/>
    </xf>
    <xf numFmtId="0" fontId="19" fillId="18" borderId="0" applyBorder="0" applyProtection="0">
      <alignment horizontal="right" vertical="center" wrapText="1"/>
    </xf>
    <xf numFmtId="0" fontId="20" fillId="19" borderId="10" applyNumberFormat="0" applyAlignment="0" applyProtection="0"/>
    <xf numFmtId="0" fontId="18" fillId="18" borderId="11" applyProtection="0">
      <alignment horizontal="center" wrapText="1"/>
    </xf>
    <xf numFmtId="168" fontId="21" fillId="0" borderId="0" applyFill="0" applyProtection="0">
      <alignment vertical="center"/>
    </xf>
    <xf numFmtId="169" fontId="21" fillId="0" borderId="0" applyFill="0" applyProtection="0">
      <alignment vertical="center"/>
    </xf>
    <xf numFmtId="170" fontId="21" fillId="0" borderId="0" applyFill="0" applyProtection="0">
      <alignment vertical="center"/>
    </xf>
    <xf numFmtId="0" fontId="22" fillId="6" borderId="0" applyNumberFormat="0" applyBorder="0" applyAlignment="0" applyProtection="0"/>
    <xf numFmtId="4" fontId="13" fillId="20" borderId="0"/>
    <xf numFmtId="4" fontId="13" fillId="21" borderId="0"/>
    <xf numFmtId="4" fontId="13" fillId="22" borderId="0"/>
    <xf numFmtId="4" fontId="13" fillId="23" borderId="0"/>
    <xf numFmtId="4" fontId="13" fillId="24" borderId="0"/>
    <xf numFmtId="4" fontId="13" fillId="25" borderId="0"/>
    <xf numFmtId="4" fontId="13" fillId="26" borderId="0"/>
    <xf numFmtId="4" fontId="13" fillId="27" borderId="0"/>
    <xf numFmtId="4" fontId="13" fillId="28" borderId="0"/>
    <xf numFmtId="4" fontId="13" fillId="23" borderId="0"/>
    <xf numFmtId="4" fontId="13" fillId="26" borderId="0"/>
    <xf numFmtId="4" fontId="13" fillId="29" borderId="0"/>
    <xf numFmtId="4" fontId="14" fillId="30" borderId="0"/>
    <xf numFmtId="4" fontId="14" fillId="27" borderId="0"/>
    <xf numFmtId="4" fontId="14" fillId="28" borderId="0"/>
    <xf numFmtId="4" fontId="14" fillId="31" borderId="0"/>
    <xf numFmtId="4" fontId="14" fillId="32" borderId="0"/>
    <xf numFmtId="4" fontId="14" fillId="33" borderId="0"/>
    <xf numFmtId="4" fontId="14" fillId="34" borderId="0"/>
    <xf numFmtId="4" fontId="14" fillId="35" borderId="0"/>
    <xf numFmtId="4" fontId="14" fillId="36" borderId="0"/>
    <xf numFmtId="4" fontId="14" fillId="31" borderId="0"/>
    <xf numFmtId="4" fontId="14" fillId="32" borderId="0"/>
    <xf numFmtId="4" fontId="14" fillId="37" borderId="0"/>
    <xf numFmtId="4" fontId="16" fillId="21" borderId="0"/>
    <xf numFmtId="4" fontId="23" fillId="38" borderId="1"/>
    <xf numFmtId="4" fontId="20" fillId="39" borderId="10"/>
    <xf numFmtId="4" fontId="24" fillId="0" borderId="0"/>
    <xf numFmtId="4" fontId="22" fillId="22" borderId="0"/>
    <xf numFmtId="4" fontId="25" fillId="0" borderId="12"/>
    <xf numFmtId="4" fontId="26" fillId="0" borderId="13"/>
    <xf numFmtId="4" fontId="27" fillId="0" borderId="14"/>
    <xf numFmtId="4" fontId="27" fillId="0" borderId="0"/>
    <xf numFmtId="4" fontId="28" fillId="25" borderId="1"/>
    <xf numFmtId="4" fontId="29" fillId="0" borderId="15"/>
    <xf numFmtId="4" fontId="30" fillId="40" borderId="0"/>
    <xf numFmtId="166" fontId="3" fillId="0" borderId="0"/>
    <xf numFmtId="4" fontId="11" fillId="41" borderId="16"/>
    <xf numFmtId="4" fontId="31" fillId="38" borderId="17"/>
    <xf numFmtId="4" fontId="32" fillId="0" borderId="0"/>
    <xf numFmtId="4" fontId="33" fillId="0" borderId="18"/>
    <xf numFmtId="4" fontId="34" fillId="0" borderId="0"/>
    <xf numFmtId="0" fontId="24" fillId="0" borderId="0" applyNumberFormat="0" applyFill="0" applyBorder="0" applyAlignment="0" applyProtection="0"/>
    <xf numFmtId="0" fontId="22" fillId="6" borderId="0" applyNumberFormat="0" applyBorder="0" applyAlignment="0" applyProtection="0"/>
    <xf numFmtId="0" fontId="35" fillId="0" borderId="19" applyNumberFormat="0" applyFill="0" applyAlignment="0" applyProtection="0"/>
    <xf numFmtId="0" fontId="36" fillId="0" borderId="20" applyNumberFormat="0" applyFill="0" applyAlignment="0" applyProtection="0"/>
    <xf numFmtId="0" fontId="37" fillId="0" borderId="21" applyNumberFormat="0" applyFill="0" applyAlignment="0" applyProtection="0"/>
    <xf numFmtId="0" fontId="37" fillId="0" borderId="0" applyNumberFormat="0" applyFill="0" applyBorder="0" applyAlignment="0" applyProtection="0"/>
    <xf numFmtId="171" fontId="18" fillId="0" borderId="22">
      <alignment vertical="center"/>
      <protection locked="0"/>
    </xf>
    <xf numFmtId="0" fontId="31" fillId="17" borderId="17" applyNumberFormat="0" applyAlignment="0" applyProtection="0"/>
    <xf numFmtId="0" fontId="34" fillId="0" borderId="23" applyNumberFormat="0" applyFill="0" applyAlignment="0" applyProtection="0"/>
    <xf numFmtId="0" fontId="38" fillId="0" borderId="0" applyNumberFormat="0" applyFill="0" applyBorder="0" applyAlignment="0" applyProtection="0"/>
    <xf numFmtId="0" fontId="35" fillId="0" borderId="19" applyNumberFormat="0" applyFill="0" applyAlignment="0" applyProtection="0"/>
    <xf numFmtId="0" fontId="36" fillId="0" borderId="20" applyNumberFormat="0" applyFill="0" applyAlignment="0" applyProtection="0"/>
    <xf numFmtId="0" fontId="37" fillId="0" borderId="21" applyNumberFormat="0" applyFill="0" applyAlignment="0" applyProtection="0"/>
    <xf numFmtId="0" fontId="37" fillId="0" borderId="0" applyNumberFormat="0" applyFill="0" applyBorder="0" applyAlignment="0" applyProtection="0"/>
    <xf numFmtId="166" fontId="3" fillId="0" borderId="0"/>
    <xf numFmtId="166" fontId="2" fillId="0" borderId="0"/>
    <xf numFmtId="166" fontId="2" fillId="0" borderId="0"/>
    <xf numFmtId="0" fontId="39" fillId="7" borderId="0" applyNumberFormat="0" applyBorder="0" applyAlignment="0" applyProtection="0"/>
    <xf numFmtId="0" fontId="39" fillId="7" borderId="0" applyNumberFormat="0" applyBorder="0" applyAlignment="0" applyProtection="0"/>
    <xf numFmtId="0" fontId="18" fillId="0" borderId="0"/>
    <xf numFmtId="0" fontId="2" fillId="4" borderId="16" applyNumberFormat="0" applyFont="0" applyAlignment="0" applyProtection="0"/>
    <xf numFmtId="0" fontId="2" fillId="4" borderId="16" applyNumberFormat="0" applyFont="0" applyAlignment="0" applyProtection="0"/>
    <xf numFmtId="0" fontId="34" fillId="0" borderId="0" applyNumberFormat="0" applyFill="0" applyBorder="0" applyAlignment="0" applyProtection="0"/>
    <xf numFmtId="0" fontId="31" fillId="17" borderId="17" applyNumberFormat="0" applyAlignment="0" applyProtection="0"/>
    <xf numFmtId="0" fontId="24" fillId="0" borderId="0" applyNumberFormat="0" applyFill="0" applyBorder="0" applyAlignment="0" applyProtection="0"/>
    <xf numFmtId="0" fontId="14" fillId="11"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34" fillId="0" borderId="23" applyNumberFormat="0" applyFill="0" applyAlignment="0" applyProtection="0"/>
    <xf numFmtId="0" fontId="20" fillId="19" borderId="10" applyNumberFormat="0" applyAlignment="0" applyProtection="0"/>
    <xf numFmtId="0" fontId="17" fillId="17" borderId="1" applyNumberFormat="0" applyAlignment="0" applyProtection="0"/>
    <xf numFmtId="0" fontId="16" fillId="16" borderId="0" applyNumberFormat="0" applyBorder="0" applyAlignment="0" applyProtection="0"/>
    <xf numFmtId="0" fontId="38" fillId="0" borderId="0" applyNumberFormat="0" applyFill="0" applyBorder="0" applyAlignment="0" applyProtection="0"/>
    <xf numFmtId="0" fontId="33" fillId="0" borderId="24" applyNumberFormat="0" applyFill="0" applyAlignment="0" applyProtection="0"/>
    <xf numFmtId="0" fontId="28" fillId="7" borderId="1" applyNumberFormat="0" applyAlignment="0" applyProtection="0"/>
    <xf numFmtId="0" fontId="33" fillId="0" borderId="24" applyNumberFormat="0" applyFill="0" applyAlignment="0" applyProtection="0"/>
    <xf numFmtId="0" fontId="34" fillId="0" borderId="0" applyNumberFormat="0" applyFill="0" applyBorder="0" applyAlignment="0" applyProtection="0"/>
  </cellStyleXfs>
  <cellXfs count="103">
    <xf numFmtId="166" fontId="0" fillId="0" borderId="0" xfId="0"/>
    <xf numFmtId="166" fontId="3" fillId="0" borderId="0" xfId="0" applyFont="1"/>
    <xf numFmtId="2" fontId="1" fillId="0" borderId="0" xfId="0" applyNumberFormat="1" applyFont="1" applyAlignment="1">
      <alignment horizontal="left" vertical="top"/>
    </xf>
    <xf numFmtId="49" fontId="3" fillId="0" borderId="0" xfId="0" applyNumberFormat="1" applyFont="1"/>
    <xf numFmtId="49" fontId="0" fillId="0" borderId="0" xfId="0" applyNumberFormat="1"/>
    <xf numFmtId="49" fontId="4" fillId="0" borderId="0" xfId="0" applyNumberFormat="1" applyFont="1"/>
    <xf numFmtId="166" fontId="5" fillId="0" borderId="0" xfId="0" applyFont="1"/>
    <xf numFmtId="2" fontId="6" fillId="0" borderId="0" xfId="0" applyNumberFormat="1" applyFont="1"/>
    <xf numFmtId="2" fontId="5" fillId="0" borderId="25" xfId="0" applyNumberFormat="1" applyFont="1" applyBorder="1" applyAlignment="1">
      <alignment horizontal="center" vertical="top"/>
    </xf>
    <xf numFmtId="2" fontId="6" fillId="0" borderId="0" xfId="0" applyNumberFormat="1" applyFont="1" applyAlignment="1">
      <alignment horizontal="left" vertical="top"/>
    </xf>
    <xf numFmtId="2" fontId="6" fillId="0" borderId="0" xfId="0" applyNumberFormat="1" applyFont="1" applyAlignment="1">
      <alignment horizontal="center" vertical="top"/>
    </xf>
    <xf numFmtId="49" fontId="5" fillId="0" borderId="25" xfId="0" applyNumberFormat="1" applyFont="1" applyBorder="1" applyAlignment="1">
      <alignment horizontal="justify" vertical="top"/>
    </xf>
    <xf numFmtId="49" fontId="6" fillId="0" borderId="0" xfId="0" applyNumberFormat="1" applyFont="1"/>
    <xf numFmtId="166" fontId="5" fillId="0" borderId="0" xfId="0" applyFont="1" applyAlignment="1">
      <alignment vertical="top"/>
    </xf>
    <xf numFmtId="49" fontId="5" fillId="0" borderId="0" xfId="0" applyNumberFormat="1" applyFont="1" applyAlignment="1">
      <alignment horizontal="justify" vertical="top"/>
    </xf>
    <xf numFmtId="49" fontId="6" fillId="0" borderId="0" xfId="0" applyNumberFormat="1" applyFont="1" applyAlignment="1">
      <alignment horizontal="justify" vertical="top"/>
    </xf>
    <xf numFmtId="49" fontId="8" fillId="0" borderId="0" xfId="0" applyNumberFormat="1" applyFont="1"/>
    <xf numFmtId="49" fontId="5" fillId="0" borderId="0" xfId="0" applyNumberFormat="1" applyFont="1"/>
    <xf numFmtId="166" fontId="7" fillId="0" borderId="0" xfId="0" applyFont="1"/>
    <xf numFmtId="49" fontId="5" fillId="0" borderId="0" xfId="0" applyNumberFormat="1" applyFont="1" applyAlignment="1">
      <alignment horizontal="justify"/>
    </xf>
    <xf numFmtId="49" fontId="9" fillId="0" borderId="27" xfId="0" applyNumberFormat="1" applyFont="1" applyBorder="1"/>
    <xf numFmtId="49" fontId="9" fillId="0" borderId="26" xfId="0" applyNumberFormat="1" applyFont="1" applyBorder="1"/>
    <xf numFmtId="49" fontId="9" fillId="0" borderId="28" xfId="0" applyNumberFormat="1" applyFont="1" applyBorder="1"/>
    <xf numFmtId="49" fontId="9" fillId="0" borderId="29" xfId="0" applyNumberFormat="1" applyFont="1" applyBorder="1"/>
    <xf numFmtId="49" fontId="6" fillId="0" borderId="29" xfId="0" applyNumberFormat="1" applyFont="1" applyBorder="1"/>
    <xf numFmtId="167" fontId="5" fillId="0" borderId="0" xfId="0" applyNumberFormat="1" applyFont="1" applyAlignment="1">
      <alignment horizontal="right" vertical="top"/>
    </xf>
    <xf numFmtId="167" fontId="5" fillId="0" borderId="25" xfId="0" applyNumberFormat="1" applyFont="1" applyBorder="1" applyAlignment="1">
      <alignment horizontal="right" vertical="top"/>
    </xf>
    <xf numFmtId="167" fontId="5" fillId="0" borderId="0" xfId="0" applyNumberFormat="1" applyFont="1" applyAlignment="1">
      <alignment vertical="top"/>
    </xf>
    <xf numFmtId="49" fontId="6" fillId="0" borderId="0" xfId="0" applyNumberFormat="1" applyFont="1" applyAlignment="1">
      <alignment vertical="top"/>
    </xf>
    <xf numFmtId="4" fontId="5" fillId="0" borderId="0" xfId="0" applyNumberFormat="1" applyFont="1"/>
    <xf numFmtId="4" fontId="5" fillId="0" borderId="25" xfId="0" applyNumberFormat="1" applyFont="1" applyBorder="1" applyAlignment="1">
      <alignment horizontal="center"/>
    </xf>
    <xf numFmtId="166" fontId="5" fillId="0" borderId="26" xfId="0" applyFont="1" applyBorder="1"/>
    <xf numFmtId="166" fontId="5" fillId="0" borderId="29" xfId="0" applyFont="1" applyBorder="1"/>
    <xf numFmtId="49" fontId="6" fillId="0" borderId="0" xfId="0" applyNumberFormat="1" applyFont="1" applyAlignment="1">
      <alignment horizontal="left" vertical="top"/>
    </xf>
    <xf numFmtId="167" fontId="5" fillId="0" borderId="0" xfId="0" applyNumberFormat="1" applyFont="1" applyAlignment="1" applyProtection="1">
      <alignment vertical="top"/>
      <protection locked="0"/>
    </xf>
    <xf numFmtId="167" fontId="7" fillId="0" borderId="0" xfId="0" applyNumberFormat="1" applyFont="1" applyAlignment="1" applyProtection="1">
      <alignment vertical="top"/>
      <protection locked="0"/>
    </xf>
    <xf numFmtId="166" fontId="5" fillId="0" borderId="0" xfId="0" applyFont="1" applyAlignment="1">
      <alignment horizontal="right"/>
    </xf>
    <xf numFmtId="2" fontId="40" fillId="0" borderId="0" xfId="0" applyNumberFormat="1" applyFont="1" applyAlignment="1">
      <alignment horizontal="left" vertical="top"/>
    </xf>
    <xf numFmtId="49" fontId="41" fillId="0" borderId="0" xfId="0" applyNumberFormat="1" applyFont="1" applyAlignment="1">
      <alignment horizontal="justify" vertical="top"/>
    </xf>
    <xf numFmtId="167" fontId="41" fillId="0" borderId="0" xfId="0" applyNumberFormat="1" applyFont="1" applyAlignment="1" applyProtection="1">
      <alignment vertical="top"/>
      <protection locked="0"/>
    </xf>
    <xf numFmtId="4" fontId="41" fillId="0" borderId="0" xfId="0" applyNumberFormat="1" applyFont="1"/>
    <xf numFmtId="167" fontId="41" fillId="0" borderId="0" xfId="0" applyNumberFormat="1" applyFont="1" applyAlignment="1" applyProtection="1">
      <alignment horizontal="right" vertical="top"/>
      <protection locked="0"/>
    </xf>
    <xf numFmtId="49" fontId="40" fillId="0" borderId="26" xfId="0" applyNumberFormat="1" applyFont="1" applyBorder="1" applyAlignment="1">
      <alignment horizontal="justify" vertical="top"/>
    </xf>
    <xf numFmtId="4" fontId="41" fillId="0" borderId="26" xfId="0" applyNumberFormat="1" applyFont="1" applyBorder="1"/>
    <xf numFmtId="167" fontId="41" fillId="0" borderId="26" xfId="0" applyNumberFormat="1" applyFont="1" applyBorder="1" applyAlignment="1" applyProtection="1">
      <alignment vertical="top"/>
      <protection locked="0"/>
    </xf>
    <xf numFmtId="167" fontId="41" fillId="0" borderId="0" xfId="0" applyNumberFormat="1" applyFont="1" applyAlignment="1">
      <alignment vertical="top"/>
    </xf>
    <xf numFmtId="166" fontId="41" fillId="0" borderId="0" xfId="0" applyFont="1" applyAlignment="1">
      <alignment horizontal="left" vertical="top"/>
    </xf>
    <xf numFmtId="49" fontId="44" fillId="0" borderId="26" xfId="0" applyNumberFormat="1" applyFont="1" applyBorder="1" applyAlignment="1">
      <alignment horizontal="left" vertical="top"/>
    </xf>
    <xf numFmtId="4" fontId="41" fillId="0" borderId="0" xfId="0" applyNumberFormat="1" applyFont="1" applyAlignment="1">
      <alignment vertical="top"/>
    </xf>
    <xf numFmtId="2" fontId="40" fillId="0" borderId="0" xfId="0" applyNumberFormat="1" applyFont="1" applyAlignment="1">
      <alignment horizontal="center" vertical="top"/>
    </xf>
    <xf numFmtId="166" fontId="21" fillId="0" borderId="0" xfId="0" applyFont="1" applyAlignment="1">
      <alignment horizontal="left" vertical="top"/>
    </xf>
    <xf numFmtId="166" fontId="41" fillId="0" borderId="0" xfId="0" applyFont="1"/>
    <xf numFmtId="166" fontId="41" fillId="0" borderId="0" xfId="0" applyFont="1" applyAlignment="1" applyProtection="1">
      <alignment vertical="top"/>
      <protection locked="0"/>
    </xf>
    <xf numFmtId="49" fontId="41" fillId="0" borderId="0" xfId="0" applyNumberFormat="1" applyFont="1" applyAlignment="1">
      <alignment horizontal="justify"/>
    </xf>
    <xf numFmtId="166" fontId="41" fillId="0" borderId="0" xfId="0" applyFont="1" applyAlignment="1">
      <alignment horizontal="left"/>
    </xf>
    <xf numFmtId="164" fontId="41" fillId="0" borderId="0" xfId="0" applyNumberFormat="1" applyFont="1" applyAlignment="1" applyProtection="1">
      <alignment vertical="top"/>
      <protection locked="0"/>
    </xf>
    <xf numFmtId="2" fontId="49" fillId="0" borderId="0" xfId="0" applyNumberFormat="1" applyFont="1" applyAlignment="1">
      <alignment horizontal="left" vertical="top"/>
    </xf>
    <xf numFmtId="166" fontId="52" fillId="0" borderId="0" xfId="0" applyFont="1"/>
    <xf numFmtId="49" fontId="50" fillId="0" borderId="0" xfId="0" applyNumberFormat="1" applyFont="1" applyAlignment="1">
      <alignment horizontal="justify" vertical="top"/>
    </xf>
    <xf numFmtId="4" fontId="50" fillId="0" borderId="0" xfId="0" applyNumberFormat="1" applyFont="1"/>
    <xf numFmtId="2" fontId="53" fillId="0" borderId="0" xfId="0" applyNumberFormat="1" applyFont="1" applyAlignment="1">
      <alignment horizontal="left" vertical="top"/>
    </xf>
    <xf numFmtId="49" fontId="54" fillId="0" borderId="0" xfId="0" applyNumberFormat="1" applyFont="1" applyAlignment="1">
      <alignment horizontal="justify"/>
    </xf>
    <xf numFmtId="166" fontId="54" fillId="0" borderId="0" xfId="0" applyFont="1"/>
    <xf numFmtId="166" fontId="54" fillId="0" borderId="0" xfId="0" applyFont="1" applyAlignment="1">
      <alignment horizontal="left"/>
    </xf>
    <xf numFmtId="4" fontId="54" fillId="0" borderId="0" xfId="0" applyNumberFormat="1" applyFont="1"/>
    <xf numFmtId="166" fontId="41" fillId="0" borderId="0" xfId="0" applyFont="1" applyAlignment="1">
      <alignment horizontal="justify" vertical="top"/>
    </xf>
    <xf numFmtId="167" fontId="41" fillId="0" borderId="26" xfId="0" applyNumberFormat="1" applyFont="1" applyBorder="1" applyAlignment="1">
      <alignment vertical="top"/>
    </xf>
    <xf numFmtId="165" fontId="5" fillId="0" borderId="0" xfId="0" applyNumberFormat="1" applyFont="1"/>
    <xf numFmtId="49" fontId="44" fillId="0" borderId="26" xfId="0" applyNumberFormat="1" applyFont="1" applyBorder="1" applyAlignment="1">
      <alignment horizontal="justify" vertical="top"/>
    </xf>
    <xf numFmtId="167" fontId="7" fillId="0" borderId="0" xfId="0" applyNumberFormat="1" applyFont="1" applyAlignment="1">
      <alignment vertical="top"/>
    </xf>
    <xf numFmtId="166" fontId="41" fillId="0" borderId="0" xfId="0" applyFont="1" applyAlignment="1">
      <alignment vertical="top"/>
    </xf>
    <xf numFmtId="167" fontId="50" fillId="0" borderId="0" xfId="0" applyNumberFormat="1" applyFont="1" applyAlignment="1">
      <alignment vertical="top"/>
    </xf>
    <xf numFmtId="167" fontId="50" fillId="0" borderId="0" xfId="0" applyNumberFormat="1" applyFont="1" applyAlignment="1" applyProtection="1">
      <alignment vertical="top"/>
      <protection locked="0"/>
    </xf>
    <xf numFmtId="164" fontId="41" fillId="0" borderId="0" xfId="0" applyNumberFormat="1" applyFont="1" applyAlignment="1">
      <alignment vertical="top"/>
    </xf>
    <xf numFmtId="166" fontId="3" fillId="42" borderId="0" xfId="0" applyFont="1" applyFill="1" applyProtection="1">
      <protection locked="0"/>
    </xf>
    <xf numFmtId="49" fontId="3" fillId="42" borderId="0" xfId="0" applyNumberFormat="1" applyFont="1" applyFill="1" applyProtection="1">
      <protection locked="0"/>
    </xf>
    <xf numFmtId="166" fontId="0" fillId="42" borderId="0" xfId="0" applyFill="1" applyProtection="1">
      <protection locked="0"/>
    </xf>
    <xf numFmtId="49" fontId="5" fillId="0" borderId="0" xfId="0" applyNumberFormat="1" applyFont="1" applyAlignment="1">
      <alignment horizontal="justify" vertical="top"/>
    </xf>
    <xf numFmtId="166" fontId="0" fillId="0" borderId="0" xfId="0" applyAlignment="1">
      <alignment horizontal="justify" vertical="top"/>
    </xf>
    <xf numFmtId="0" fontId="5" fillId="0" borderId="0" xfId="0" applyNumberFormat="1" applyFont="1" applyAlignment="1">
      <alignment horizontal="justify" vertical="top" wrapText="1"/>
    </xf>
    <xf numFmtId="49" fontId="5" fillId="0" borderId="0" xfId="0" applyNumberFormat="1" applyFont="1" applyAlignment="1">
      <alignment horizontal="justify" vertical="top" wrapText="1"/>
    </xf>
    <xf numFmtId="49" fontId="5" fillId="0" borderId="0" xfId="0" applyNumberFormat="1" applyFont="1" applyAlignment="1">
      <alignment wrapText="1"/>
    </xf>
    <xf numFmtId="49" fontId="5" fillId="0" borderId="0" xfId="0" applyNumberFormat="1" applyFont="1"/>
    <xf numFmtId="49" fontId="48" fillId="0" borderId="0" xfId="0" applyNumberFormat="1" applyFont="1" applyAlignment="1">
      <alignment wrapText="1"/>
    </xf>
    <xf numFmtId="166" fontId="5" fillId="0" borderId="0" xfId="0" applyFont="1" applyAlignment="1">
      <alignment horizontal="justify"/>
    </xf>
    <xf numFmtId="49" fontId="41" fillId="0" borderId="0" xfId="0" applyNumberFormat="1" applyFont="1" applyAlignment="1">
      <alignment horizontal="justify" vertical="top"/>
    </xf>
    <xf numFmtId="166" fontId="41" fillId="0" borderId="0" xfId="0" applyFont="1" applyAlignment="1">
      <alignment horizontal="justify" vertical="top"/>
    </xf>
    <xf numFmtId="0" fontId="41" fillId="0" borderId="0" xfId="0" applyNumberFormat="1" applyFont="1" applyAlignment="1">
      <alignment horizontal="justify" vertical="top" wrapText="1"/>
    </xf>
    <xf numFmtId="0" fontId="41" fillId="0" borderId="0" xfId="0" applyNumberFormat="1" applyFont="1" applyAlignment="1">
      <alignment horizontal="justify" vertical="top"/>
    </xf>
    <xf numFmtId="166" fontId="43" fillId="0" borderId="0" xfId="0" applyFont="1"/>
    <xf numFmtId="49" fontId="21" fillId="0" borderId="0" xfId="0" applyNumberFormat="1" applyFont="1" applyAlignment="1">
      <alignment horizontal="justify" vertical="top" wrapText="1"/>
    </xf>
    <xf numFmtId="166" fontId="21" fillId="0" borderId="0" xfId="0" applyFont="1" applyAlignment="1">
      <alignment horizontal="justify" vertical="top"/>
    </xf>
    <xf numFmtId="49" fontId="41" fillId="0" borderId="0" xfId="0" applyNumberFormat="1" applyFont="1" applyAlignment="1">
      <alignment horizontal="justify" vertical="top" wrapText="1"/>
    </xf>
    <xf numFmtId="0" fontId="41" fillId="0" borderId="0" xfId="0" applyNumberFormat="1" applyFont="1" applyAlignment="1">
      <alignment horizontal="left" vertical="top" wrapText="1"/>
    </xf>
    <xf numFmtId="0" fontId="41" fillId="0" borderId="0" xfId="0" applyNumberFormat="1" applyFont="1" applyAlignment="1">
      <alignment horizontal="left" vertical="top"/>
    </xf>
    <xf numFmtId="166" fontId="47" fillId="0" borderId="0" xfId="0" applyFont="1" applyAlignment="1">
      <alignment horizontal="left" vertical="top"/>
    </xf>
    <xf numFmtId="166" fontId="0" fillId="0" borderId="0" xfId="0" applyAlignment="1">
      <alignment vertical="top"/>
    </xf>
    <xf numFmtId="0" fontId="21" fillId="0" borderId="0" xfId="0" applyNumberFormat="1" applyFont="1" applyAlignment="1">
      <alignment horizontal="justify" vertical="top" wrapText="1"/>
    </xf>
    <xf numFmtId="0" fontId="21" fillId="0" borderId="0" xfId="0" applyNumberFormat="1" applyFont="1" applyAlignment="1">
      <alignment horizontal="justify" vertical="top"/>
    </xf>
    <xf numFmtId="49" fontId="54" fillId="0" borderId="0" xfId="0" applyNumberFormat="1" applyFont="1" applyAlignment="1">
      <alignment horizontal="justify" vertical="top"/>
    </xf>
    <xf numFmtId="166" fontId="54" fillId="0" borderId="0" xfId="0" applyFont="1" applyAlignment="1">
      <alignment horizontal="justify" vertical="top"/>
    </xf>
    <xf numFmtId="0" fontId="50" fillId="0" borderId="0" xfId="0" applyNumberFormat="1" applyFont="1" applyAlignment="1">
      <alignment horizontal="justify" vertical="top" wrapText="1"/>
    </xf>
    <xf numFmtId="0" fontId="50" fillId="0" borderId="0" xfId="0" applyNumberFormat="1" applyFont="1" applyAlignment="1">
      <alignment horizontal="justify" vertical="top"/>
    </xf>
  </cellXfs>
  <cellStyles count="144">
    <cellStyle name="20 % – Poudarek1" xfId="1" builtinId="30" customBuiltin="1"/>
    <cellStyle name="20 % – Poudarek2" xfId="2" builtinId="34" customBuiltin="1"/>
    <cellStyle name="20 % – Poudarek3" xfId="3" builtinId="38" customBuiltin="1"/>
    <cellStyle name="20 % – Poudarek4" xfId="4" builtinId="42" customBuiltin="1"/>
    <cellStyle name="20 % – Poudarek5" xfId="5" builtinId="46" customBuiltin="1"/>
    <cellStyle name="20 % – Poudarek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40 % – Poudarek1" xfId="13" builtinId="31" customBuiltin="1"/>
    <cellStyle name="40 % – Poudarek2" xfId="14" builtinId="35" customBuiltin="1"/>
    <cellStyle name="40 % – Poudarek3" xfId="15" builtinId="39" customBuiltin="1"/>
    <cellStyle name="40 % – Poudarek4" xfId="16" builtinId="43" customBuiltin="1"/>
    <cellStyle name="40 % – Poudarek5" xfId="17" builtinId="47" customBuiltin="1"/>
    <cellStyle name="40 % – Poudarek6" xfId="18" builtinId="51" customBuiltin="1"/>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60 % – Poudarek1" xfId="25" builtinId="32" customBuiltin="1"/>
    <cellStyle name="60 % – Poudarek2" xfId="26" builtinId="36" customBuiltin="1"/>
    <cellStyle name="60 % – Poudarek3" xfId="27" builtinId="40" customBuiltin="1"/>
    <cellStyle name="60 % – Poudarek4" xfId="28" builtinId="44" customBuiltin="1"/>
    <cellStyle name="60 % – Poudarek5" xfId="29" builtinId="48" customBuiltin="1"/>
    <cellStyle name="60 % – Poudarek6" xfId="30" builtinId="52" customBuiltin="1"/>
    <cellStyle name="60% - Accent1" xfId="31" xr:uid="{00000000-0005-0000-0000-00001E000000}"/>
    <cellStyle name="60% - Accent2" xfId="32" xr:uid="{00000000-0005-0000-0000-00001F000000}"/>
    <cellStyle name="60% - Accent3" xfId="33" xr:uid="{00000000-0005-0000-0000-000020000000}"/>
    <cellStyle name="60% - Accent4" xfId="34" xr:uid="{00000000-0005-0000-0000-000021000000}"/>
    <cellStyle name="60% - Accent5" xfId="35" xr:uid="{00000000-0005-0000-0000-000022000000}"/>
    <cellStyle name="60% - Accent6" xfId="36" xr:uid="{00000000-0005-0000-0000-000023000000}"/>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ckground" xfId="43" xr:uid="{00000000-0005-0000-0000-00002A000000}"/>
    <cellStyle name="Bad" xfId="44" xr:uid="{00000000-0005-0000-0000-00002B000000}"/>
    <cellStyle name="Calculation" xfId="45" xr:uid="{00000000-0005-0000-0000-00002C000000}"/>
    <cellStyle name="Card" xfId="46" xr:uid="{00000000-0005-0000-0000-00002D000000}"/>
    <cellStyle name="Card B" xfId="47" xr:uid="{00000000-0005-0000-0000-00002E000000}"/>
    <cellStyle name="Card BL" xfId="48" xr:uid="{00000000-0005-0000-0000-00002F000000}"/>
    <cellStyle name="Card BR" xfId="49" xr:uid="{00000000-0005-0000-0000-000030000000}"/>
    <cellStyle name="Card L" xfId="50" xr:uid="{00000000-0005-0000-0000-000031000000}"/>
    <cellStyle name="Card R" xfId="51" xr:uid="{00000000-0005-0000-0000-000032000000}"/>
    <cellStyle name="Card T" xfId="52" xr:uid="{00000000-0005-0000-0000-000033000000}"/>
    <cellStyle name="Card TL" xfId="53" xr:uid="{00000000-0005-0000-0000-000034000000}"/>
    <cellStyle name="Card TR" xfId="54" xr:uid="{00000000-0005-0000-0000-000035000000}"/>
    <cellStyle name="Card_12-14-GO - 3-2 vodohran Razgor" xfId="55" xr:uid="{00000000-0005-0000-0000-000036000000}"/>
    <cellStyle name="Check Cell" xfId="56" xr:uid="{00000000-0005-0000-0000-000037000000}"/>
    <cellStyle name="Column Header" xfId="57" xr:uid="{00000000-0005-0000-0000-000038000000}"/>
    <cellStyle name="Comma_dus sestavljanka" xfId="58" xr:uid="{00000000-0005-0000-0000-000039000000}"/>
    <cellStyle name="Currency [0]_dus sestavljanka" xfId="59" xr:uid="{00000000-0005-0000-0000-00003A000000}"/>
    <cellStyle name="Currency_dus sestavljanka" xfId="60" xr:uid="{00000000-0005-0000-0000-00003B000000}"/>
    <cellStyle name="Dobro" xfId="61" builtinId="26" customBuiltin="1"/>
    <cellStyle name="Excel Built-in 20% - Accent1" xfId="62" xr:uid="{00000000-0005-0000-0000-00003D000000}"/>
    <cellStyle name="Excel Built-in 20% - Accent2" xfId="63" xr:uid="{00000000-0005-0000-0000-00003E000000}"/>
    <cellStyle name="Excel Built-in 20% - Accent3" xfId="64" xr:uid="{00000000-0005-0000-0000-00003F000000}"/>
    <cellStyle name="Excel Built-in 20% - Accent4" xfId="65" xr:uid="{00000000-0005-0000-0000-000040000000}"/>
    <cellStyle name="Excel Built-in 20% - Accent5" xfId="66" xr:uid="{00000000-0005-0000-0000-000041000000}"/>
    <cellStyle name="Excel Built-in 20% - Accent6" xfId="67" xr:uid="{00000000-0005-0000-0000-000042000000}"/>
    <cellStyle name="Excel Built-in 40% - Accent1" xfId="68" xr:uid="{00000000-0005-0000-0000-000043000000}"/>
    <cellStyle name="Excel Built-in 40% - Accent2" xfId="69" xr:uid="{00000000-0005-0000-0000-000044000000}"/>
    <cellStyle name="Excel Built-in 40% - Accent3" xfId="70" xr:uid="{00000000-0005-0000-0000-000045000000}"/>
    <cellStyle name="Excel Built-in 40% - Accent4" xfId="71" xr:uid="{00000000-0005-0000-0000-000046000000}"/>
    <cellStyle name="Excel Built-in 40% - Accent5" xfId="72" xr:uid="{00000000-0005-0000-0000-000047000000}"/>
    <cellStyle name="Excel Built-in 40% - Accent6" xfId="73" xr:uid="{00000000-0005-0000-0000-000048000000}"/>
    <cellStyle name="Excel Built-in 60% - Accent1" xfId="74" xr:uid="{00000000-0005-0000-0000-000049000000}"/>
    <cellStyle name="Excel Built-in 60% - Accent2" xfId="75" xr:uid="{00000000-0005-0000-0000-00004A000000}"/>
    <cellStyle name="Excel Built-in 60% - Accent3" xfId="76" xr:uid="{00000000-0005-0000-0000-00004B000000}"/>
    <cellStyle name="Excel Built-in 60% - Accent4" xfId="77" xr:uid="{00000000-0005-0000-0000-00004C000000}"/>
    <cellStyle name="Excel Built-in 60% - Accent5" xfId="78" xr:uid="{00000000-0005-0000-0000-00004D000000}"/>
    <cellStyle name="Excel Built-in 60% - Accent6" xfId="79" xr:uid="{00000000-0005-0000-0000-00004E000000}"/>
    <cellStyle name="Excel Built-in Accent1" xfId="80" xr:uid="{00000000-0005-0000-0000-00004F000000}"/>
    <cellStyle name="Excel Built-in Accent2" xfId="81" xr:uid="{00000000-0005-0000-0000-000050000000}"/>
    <cellStyle name="Excel Built-in Accent3" xfId="82" xr:uid="{00000000-0005-0000-0000-000051000000}"/>
    <cellStyle name="Excel Built-in Accent4" xfId="83" xr:uid="{00000000-0005-0000-0000-000052000000}"/>
    <cellStyle name="Excel Built-in Accent5" xfId="84" xr:uid="{00000000-0005-0000-0000-000053000000}"/>
    <cellStyle name="Excel Built-in Accent6" xfId="85" xr:uid="{00000000-0005-0000-0000-000054000000}"/>
    <cellStyle name="Excel Built-in Bad" xfId="86" xr:uid="{00000000-0005-0000-0000-000055000000}"/>
    <cellStyle name="Excel Built-in Calculation" xfId="87" xr:uid="{00000000-0005-0000-0000-000056000000}"/>
    <cellStyle name="Excel Built-in Check Cell" xfId="88" xr:uid="{00000000-0005-0000-0000-000057000000}"/>
    <cellStyle name="Excel Built-in Explanatory Text" xfId="89" xr:uid="{00000000-0005-0000-0000-000058000000}"/>
    <cellStyle name="Excel Built-in Good" xfId="90" xr:uid="{00000000-0005-0000-0000-000059000000}"/>
    <cellStyle name="Excel Built-in Heading 1" xfId="91" xr:uid="{00000000-0005-0000-0000-00005A000000}"/>
    <cellStyle name="Excel Built-in Heading 2" xfId="92" xr:uid="{00000000-0005-0000-0000-00005B000000}"/>
    <cellStyle name="Excel Built-in Heading 3" xfId="93" xr:uid="{00000000-0005-0000-0000-00005C000000}"/>
    <cellStyle name="Excel Built-in Heading 4" xfId="94" xr:uid="{00000000-0005-0000-0000-00005D000000}"/>
    <cellStyle name="Excel Built-in Input" xfId="95" xr:uid="{00000000-0005-0000-0000-00005E000000}"/>
    <cellStyle name="Excel Built-in Linked Cell" xfId="96" xr:uid="{00000000-0005-0000-0000-00005F000000}"/>
    <cellStyle name="Excel Built-in Neutral" xfId="97" xr:uid="{00000000-0005-0000-0000-000060000000}"/>
    <cellStyle name="Excel Built-in Normal" xfId="98" xr:uid="{00000000-0005-0000-0000-000061000000}"/>
    <cellStyle name="Excel Built-in Note" xfId="99" xr:uid="{00000000-0005-0000-0000-000062000000}"/>
    <cellStyle name="Excel Built-in Output" xfId="100" xr:uid="{00000000-0005-0000-0000-000063000000}"/>
    <cellStyle name="Excel Built-in Title" xfId="101" xr:uid="{00000000-0005-0000-0000-000064000000}"/>
    <cellStyle name="Excel Built-in Total" xfId="102" xr:uid="{00000000-0005-0000-0000-000065000000}"/>
    <cellStyle name="Excel Built-in Warning Text" xfId="103" xr:uid="{00000000-0005-0000-0000-000066000000}"/>
    <cellStyle name="Explanatory Text" xfId="104" xr:uid="{00000000-0005-0000-0000-000067000000}"/>
    <cellStyle name="Good" xfId="105" xr:uid="{00000000-0005-0000-0000-000068000000}"/>
    <cellStyle name="Heading 1" xfId="106" xr:uid="{00000000-0005-0000-0000-000069000000}"/>
    <cellStyle name="Heading 2" xfId="107" xr:uid="{00000000-0005-0000-0000-00006A000000}"/>
    <cellStyle name="Heading 3" xfId="108" xr:uid="{00000000-0005-0000-0000-00006B000000}"/>
    <cellStyle name="Heading 4" xfId="109" xr:uid="{00000000-0005-0000-0000-00006C000000}"/>
    <cellStyle name="Input" xfId="110" xr:uid="{00000000-0005-0000-0000-00006D000000}"/>
    <cellStyle name="Izhod" xfId="111" builtinId="21" customBuiltin="1"/>
    <cellStyle name="Linked Cell" xfId="112" xr:uid="{00000000-0005-0000-0000-00006F000000}"/>
    <cellStyle name="Naslov" xfId="113" builtinId="15" customBuiltin="1"/>
    <cellStyle name="Naslov 1" xfId="114" builtinId="16" customBuiltin="1"/>
    <cellStyle name="Naslov 2" xfId="115" builtinId="17" customBuiltin="1"/>
    <cellStyle name="Naslov 3" xfId="116" builtinId="18" customBuiltin="1"/>
    <cellStyle name="Naslov 4" xfId="117" builtinId="19" customBuiltin="1"/>
    <cellStyle name="Navadno" xfId="0" builtinId="0"/>
    <cellStyle name="Navadno 2" xfId="118" xr:uid="{00000000-0005-0000-0000-000076000000}"/>
    <cellStyle name="Navadno 3" xfId="119" xr:uid="{00000000-0005-0000-0000-000077000000}"/>
    <cellStyle name="Navadno 4" xfId="120" xr:uid="{00000000-0005-0000-0000-000078000000}"/>
    <cellStyle name="Neutral" xfId="121" xr:uid="{00000000-0005-0000-0000-00007A000000}"/>
    <cellStyle name="Nevtralno" xfId="122" builtinId="28" customBuiltin="1"/>
    <cellStyle name="Normal_dus sestavljanka" xfId="123" xr:uid="{00000000-0005-0000-0000-00007C000000}"/>
    <cellStyle name="Note" xfId="124" xr:uid="{00000000-0005-0000-0000-00007D000000}"/>
    <cellStyle name="Opomba" xfId="125" builtinId="10" customBuiltin="1"/>
    <cellStyle name="Opozorilo" xfId="126" builtinId="11" customBuiltin="1"/>
    <cellStyle name="Output" xfId="127" xr:uid="{00000000-0005-0000-0000-000080000000}"/>
    <cellStyle name="Pojasnjevalno besedilo" xfId="128" builtinId="53" customBuiltin="1"/>
    <cellStyle name="Poudarek1" xfId="129" builtinId="29" customBuiltin="1"/>
    <cellStyle name="Poudarek2" xfId="130" builtinId="33" customBuiltin="1"/>
    <cellStyle name="Poudarek3" xfId="131" builtinId="37" customBuiltin="1"/>
    <cellStyle name="Poudarek4" xfId="132" builtinId="41" customBuiltin="1"/>
    <cellStyle name="Poudarek5" xfId="133" builtinId="45" customBuiltin="1"/>
    <cellStyle name="Poudarek6" xfId="134" builtinId="49" customBuiltin="1"/>
    <cellStyle name="Povezana celica" xfId="135" builtinId="24" customBuiltin="1"/>
    <cellStyle name="Preveri celico" xfId="136" builtinId="23" customBuiltin="1"/>
    <cellStyle name="Računanje" xfId="137" builtinId="22" customBuiltin="1"/>
    <cellStyle name="Slabo" xfId="138" builtinId="27" customBuiltin="1"/>
    <cellStyle name="Title" xfId="139" xr:uid="{00000000-0005-0000-0000-00008C000000}"/>
    <cellStyle name="Total" xfId="140" xr:uid="{00000000-0005-0000-0000-00008D000000}"/>
    <cellStyle name="Vnos" xfId="141" builtinId="20" customBuiltin="1"/>
    <cellStyle name="Vsota" xfId="142" builtinId="25" customBuiltin="1"/>
    <cellStyle name="Warning Text" xfId="143" xr:uid="{00000000-0005-0000-0000-00009000000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0"/>
  <sheetViews>
    <sheetView tabSelected="1" zoomScale="160" zoomScaleNormal="160" zoomScaleSheetLayoutView="100" workbookViewId="0">
      <selection activeCell="F14" sqref="F14"/>
    </sheetView>
  </sheetViews>
  <sheetFormatPr defaultRowHeight="15" x14ac:dyDescent="0.25"/>
  <cols>
    <col min="1" max="1" width="4.85546875" customWidth="1"/>
    <col min="2" max="2" width="26.7109375" style="4" customWidth="1"/>
    <col min="3" max="3" width="23.140625" style="4" customWidth="1"/>
    <col min="4" max="4" width="31.140625" customWidth="1"/>
    <col min="5" max="5" width="11.140625" bestFit="1" customWidth="1"/>
    <col min="6" max="6" width="1.85546875" customWidth="1"/>
    <col min="7" max="7" width="9.140625" hidden="1" customWidth="1"/>
    <col min="10" max="10" width="48.7109375" customWidth="1"/>
  </cols>
  <sheetData>
    <row r="1" spans="1:10" x14ac:dyDescent="0.25">
      <c r="A1" s="5" t="s">
        <v>9</v>
      </c>
      <c r="B1" s="28" t="s">
        <v>114</v>
      </c>
      <c r="C1" s="74"/>
      <c r="D1" s="74"/>
    </row>
    <row r="2" spans="1:10" x14ac:dyDescent="0.25">
      <c r="A2" s="5"/>
      <c r="B2" s="1"/>
      <c r="C2" s="74"/>
      <c r="D2" s="74"/>
    </row>
    <row r="3" spans="1:10" x14ac:dyDescent="0.25">
      <c r="A3" s="2"/>
      <c r="B3" s="3"/>
      <c r="C3" s="75"/>
      <c r="D3" s="76"/>
    </row>
    <row r="4" spans="1:10" s="6" customFormat="1" ht="18" x14ac:dyDescent="0.25">
      <c r="A4" s="9"/>
      <c r="B4" s="16" t="s">
        <v>26</v>
      </c>
      <c r="C4" s="16"/>
    </row>
    <row r="5" spans="1:10" s="6" customFormat="1" x14ac:dyDescent="0.2">
      <c r="A5" s="9"/>
      <c r="B5" s="17"/>
      <c r="C5" s="17"/>
    </row>
    <row r="6" spans="1:10" s="6" customFormat="1" x14ac:dyDescent="0.2">
      <c r="A6" s="9"/>
      <c r="B6" s="17"/>
      <c r="C6" s="17"/>
    </row>
    <row r="7" spans="1:10" s="6" customFormat="1" ht="34.5" customHeight="1" x14ac:dyDescent="0.2">
      <c r="A7" s="9"/>
      <c r="B7" s="28" t="s">
        <v>10</v>
      </c>
      <c r="C7" s="80" t="s">
        <v>102</v>
      </c>
      <c r="D7" s="78"/>
      <c r="H7" s="77"/>
      <c r="I7" s="78"/>
      <c r="J7" s="78"/>
    </row>
    <row r="8" spans="1:10" s="6" customFormat="1" x14ac:dyDescent="0.25">
      <c r="A8" s="9"/>
      <c r="B8" s="12"/>
      <c r="C8" s="17"/>
    </row>
    <row r="9" spans="1:10" s="6" customFormat="1" x14ac:dyDescent="0.25">
      <c r="A9" s="9"/>
      <c r="B9" s="12"/>
      <c r="C9" s="17"/>
    </row>
    <row r="10" spans="1:10" s="6" customFormat="1" x14ac:dyDescent="0.25">
      <c r="A10" s="9"/>
      <c r="B10" s="12" t="s">
        <v>11</v>
      </c>
      <c r="C10" s="17" t="s">
        <v>63</v>
      </c>
    </row>
    <row r="11" spans="1:10" s="6" customFormat="1" x14ac:dyDescent="0.25">
      <c r="A11" s="9"/>
      <c r="B11" s="12"/>
      <c r="C11" s="17" t="s">
        <v>64</v>
      </c>
    </row>
    <row r="12" spans="1:10" s="6" customFormat="1" x14ac:dyDescent="0.25">
      <c r="A12" s="9"/>
      <c r="B12" s="12"/>
      <c r="C12" s="17"/>
    </row>
    <row r="13" spans="1:10" s="6" customFormat="1" x14ac:dyDescent="0.25">
      <c r="A13" s="9"/>
      <c r="B13" s="12" t="s">
        <v>12</v>
      </c>
      <c r="C13" s="17" t="s">
        <v>65</v>
      </c>
    </row>
    <row r="14" spans="1:10" s="6" customFormat="1" x14ac:dyDescent="0.25">
      <c r="A14" s="9"/>
      <c r="B14" s="12"/>
      <c r="C14" s="12"/>
    </row>
    <row r="15" spans="1:10" s="6" customFormat="1" x14ac:dyDescent="0.2">
      <c r="A15" s="9"/>
      <c r="B15" s="17"/>
      <c r="C15" s="17"/>
    </row>
    <row r="16" spans="1:10" s="6" customFormat="1" ht="18" x14ac:dyDescent="0.25">
      <c r="A16" s="9"/>
      <c r="B16" s="16" t="s">
        <v>13</v>
      </c>
      <c r="C16" s="16"/>
    </row>
    <row r="17" spans="1:5" s="6" customFormat="1" x14ac:dyDescent="0.25">
      <c r="A17" s="9"/>
      <c r="B17" s="12"/>
      <c r="C17" s="12"/>
    </row>
    <row r="18" spans="1:5" s="6" customFormat="1" x14ac:dyDescent="0.25">
      <c r="A18" s="9"/>
      <c r="B18" s="12"/>
      <c r="C18" s="12"/>
    </row>
    <row r="19" spans="1:5" s="6" customFormat="1" x14ac:dyDescent="0.25">
      <c r="A19" s="9" t="s">
        <v>15</v>
      </c>
      <c r="B19" s="12" t="s">
        <v>1</v>
      </c>
      <c r="C19" s="12"/>
      <c r="D19" s="6">
        <f>preddela!E35</f>
        <v>0</v>
      </c>
      <c r="E19" s="18">
        <v>239.6</v>
      </c>
    </row>
    <row r="20" spans="1:5" s="6" customFormat="1" ht="7.5" customHeight="1" x14ac:dyDescent="0.2">
      <c r="A20" s="10"/>
      <c r="B20" s="19"/>
      <c r="C20" s="19"/>
    </row>
    <row r="21" spans="1:5" s="6" customFormat="1" x14ac:dyDescent="0.25">
      <c r="A21" s="9" t="s">
        <v>17</v>
      </c>
      <c r="B21" s="12" t="s">
        <v>16</v>
      </c>
      <c r="C21" s="12"/>
      <c r="D21" s="6">
        <f>zemeljska!E54</f>
        <v>0</v>
      </c>
    </row>
    <row r="22" spans="1:5" s="6" customFormat="1" ht="7.5" customHeight="1" x14ac:dyDescent="0.2">
      <c r="A22" s="10"/>
      <c r="B22" s="19"/>
      <c r="C22" s="19"/>
    </row>
    <row r="23" spans="1:5" s="6" customFormat="1" x14ac:dyDescent="0.25">
      <c r="A23" s="9" t="s">
        <v>18</v>
      </c>
      <c r="B23" s="12" t="s">
        <v>74</v>
      </c>
      <c r="C23" s="12"/>
      <c r="D23" s="6">
        <f>'utrjene površine'!E58</f>
        <v>0</v>
      </c>
    </row>
    <row r="24" spans="1:5" s="6" customFormat="1" ht="7.5" customHeight="1" x14ac:dyDescent="0.2">
      <c r="A24" s="10"/>
      <c r="B24" s="19"/>
      <c r="C24" s="19"/>
    </row>
    <row r="25" spans="1:5" s="6" customFormat="1" x14ac:dyDescent="0.25">
      <c r="A25" s="9" t="s">
        <v>19</v>
      </c>
      <c r="B25" s="12" t="s">
        <v>32</v>
      </c>
      <c r="C25" s="12"/>
      <c r="D25" s="6">
        <f>odvodnjavanje!E46</f>
        <v>0</v>
      </c>
    </row>
    <row r="26" spans="1:5" s="6" customFormat="1" ht="7.5" customHeight="1" x14ac:dyDescent="0.2">
      <c r="A26" s="10"/>
      <c r="B26" s="19"/>
      <c r="C26" s="19"/>
    </row>
    <row r="27" spans="1:5" s="6" customFormat="1" ht="7.5" customHeight="1" x14ac:dyDescent="0.2">
      <c r="A27" s="10"/>
      <c r="B27" s="19"/>
      <c r="C27" s="19"/>
    </row>
    <row r="28" spans="1:5" s="6" customFormat="1" x14ac:dyDescent="0.25">
      <c r="A28" s="9" t="s">
        <v>37</v>
      </c>
      <c r="B28" s="12" t="s">
        <v>7</v>
      </c>
      <c r="C28" s="12"/>
      <c r="D28" s="6">
        <f>'gradbena dela'!E38</f>
        <v>0</v>
      </c>
    </row>
    <row r="29" spans="1:5" s="6" customFormat="1" ht="7.5" customHeight="1" x14ac:dyDescent="0.2">
      <c r="A29" s="10"/>
      <c r="B29" s="19"/>
      <c r="C29" s="19"/>
    </row>
    <row r="30" spans="1:5" s="6" customFormat="1" x14ac:dyDescent="0.25">
      <c r="A30" s="9" t="s">
        <v>44</v>
      </c>
      <c r="B30" s="12" t="s">
        <v>45</v>
      </c>
      <c r="C30" s="12"/>
      <c r="D30" s="6">
        <f>'komunalni vodi'!E34</f>
        <v>0</v>
      </c>
    </row>
    <row r="31" spans="1:5" s="6" customFormat="1" ht="7.5" customHeight="1" x14ac:dyDescent="0.2">
      <c r="A31" s="10"/>
      <c r="B31" s="19"/>
      <c r="C31" s="19"/>
    </row>
    <row r="32" spans="1:5" s="6" customFormat="1" ht="7.5" customHeight="1" x14ac:dyDescent="0.2">
      <c r="A32" s="10"/>
      <c r="B32" s="19"/>
      <c r="C32" s="19"/>
    </row>
    <row r="33" spans="1:4" s="6" customFormat="1" x14ac:dyDescent="0.25">
      <c r="A33" s="9"/>
      <c r="B33" s="12"/>
      <c r="C33" s="12"/>
    </row>
    <row r="34" spans="1:4" s="6" customFormat="1" ht="20.100000000000001" customHeight="1" thickBot="1" x14ac:dyDescent="0.3">
      <c r="A34" s="9"/>
      <c r="B34" s="20" t="s">
        <v>14</v>
      </c>
      <c r="C34" s="21"/>
      <c r="D34" s="31">
        <f>SUM(D19:D33)</f>
        <v>0</v>
      </c>
    </row>
    <row r="35" spans="1:4" s="6" customFormat="1" ht="10.5" customHeight="1" thickTop="1" x14ac:dyDescent="0.25">
      <c r="A35" s="9"/>
      <c r="B35" s="12"/>
      <c r="C35" s="12"/>
    </row>
    <row r="36" spans="1:4" s="6" customFormat="1" x14ac:dyDescent="0.2">
      <c r="A36" s="9"/>
      <c r="B36" s="17" t="s">
        <v>52</v>
      </c>
      <c r="C36" s="17"/>
      <c r="D36" s="6">
        <f>D34*0.22</f>
        <v>0</v>
      </c>
    </row>
    <row r="37" spans="1:4" s="6" customFormat="1" ht="9.75" customHeight="1" thickBot="1" x14ac:dyDescent="0.3">
      <c r="A37" s="9"/>
      <c r="B37" s="12"/>
      <c r="C37" s="12"/>
    </row>
    <row r="38" spans="1:4" s="6" customFormat="1" ht="20.100000000000001" customHeight="1" thickBot="1" x14ac:dyDescent="0.3">
      <c r="A38" s="9"/>
      <c r="B38" s="22" t="s">
        <v>27</v>
      </c>
      <c r="C38" s="23"/>
      <c r="D38" s="32">
        <f>SUM(D34:D37)</f>
        <v>0</v>
      </c>
    </row>
    <row r="39" spans="1:4" s="6" customFormat="1" ht="3.75" customHeight="1" thickBot="1" x14ac:dyDescent="0.3">
      <c r="A39" s="9"/>
      <c r="B39" s="24"/>
      <c r="C39" s="24"/>
      <c r="D39" s="32"/>
    </row>
    <row r="40" spans="1:4" s="6" customFormat="1" x14ac:dyDescent="0.25">
      <c r="A40" s="9"/>
      <c r="B40" s="12"/>
      <c r="C40" s="12"/>
    </row>
    <row r="41" spans="1:4" s="6" customFormat="1" x14ac:dyDescent="0.25">
      <c r="A41" s="9"/>
      <c r="B41" s="12"/>
      <c r="C41" s="12"/>
    </row>
    <row r="42" spans="1:4" s="6" customFormat="1" x14ac:dyDescent="0.2">
      <c r="A42" s="9"/>
      <c r="B42" s="17"/>
      <c r="C42" s="17"/>
    </row>
    <row r="43" spans="1:4" s="6" customFormat="1" x14ac:dyDescent="0.2">
      <c r="A43" s="9"/>
      <c r="B43" s="19"/>
      <c r="C43" s="19"/>
    </row>
    <row r="44" spans="1:4" s="6" customFormat="1" x14ac:dyDescent="0.2">
      <c r="A44" s="9"/>
      <c r="B44" s="19" t="s">
        <v>66</v>
      </c>
      <c r="C44" s="19"/>
    </row>
    <row r="45" spans="1:4" s="6" customFormat="1" x14ac:dyDescent="0.2">
      <c r="A45" s="9"/>
      <c r="B45" s="19"/>
      <c r="C45" s="19"/>
    </row>
    <row r="46" spans="1:4" s="6" customFormat="1" x14ac:dyDescent="0.2">
      <c r="A46" s="9"/>
      <c r="B46" s="19"/>
      <c r="C46" s="19"/>
    </row>
    <row r="47" spans="1:4" s="6" customFormat="1" ht="14.25" x14ac:dyDescent="0.2">
      <c r="A47" s="6" t="s">
        <v>53</v>
      </c>
      <c r="B47" s="17"/>
      <c r="C47" s="17"/>
      <c r="D47" s="36"/>
    </row>
    <row r="48" spans="1:4" s="6" customFormat="1" ht="47.25" customHeight="1" x14ac:dyDescent="0.2">
      <c r="A48" s="81" t="s">
        <v>57</v>
      </c>
      <c r="B48" s="82"/>
      <c r="C48" s="82"/>
      <c r="D48" s="82"/>
    </row>
    <row r="49" spans="1:4" s="6" customFormat="1" ht="207.75" customHeight="1" x14ac:dyDescent="0.2">
      <c r="A49" s="83" t="s">
        <v>99</v>
      </c>
      <c r="B49" s="82"/>
      <c r="C49" s="82"/>
      <c r="D49" s="82"/>
    </row>
    <row r="50" spans="1:4" s="6" customFormat="1" ht="14.25" x14ac:dyDescent="0.2">
      <c r="B50" s="17"/>
      <c r="C50" s="17"/>
    </row>
    <row r="51" spans="1:4" s="6" customFormat="1" ht="174" customHeight="1" x14ac:dyDescent="0.2">
      <c r="A51" s="84" t="s">
        <v>54</v>
      </c>
      <c r="B51" s="84"/>
      <c r="C51" s="84"/>
      <c r="D51" s="84"/>
    </row>
    <row r="52" spans="1:4" s="6" customFormat="1" ht="14.25" x14ac:dyDescent="0.2">
      <c r="B52" s="17"/>
      <c r="C52" s="17"/>
    </row>
    <row r="53" spans="1:4" s="6" customFormat="1" ht="32.25" customHeight="1" x14ac:dyDescent="0.2">
      <c r="A53" s="80" t="s">
        <v>55</v>
      </c>
      <c r="B53" s="80"/>
      <c r="C53" s="80"/>
      <c r="D53" s="80"/>
    </row>
    <row r="54" spans="1:4" s="6" customFormat="1" ht="14.25" x14ac:dyDescent="0.2">
      <c r="B54" s="17"/>
      <c r="C54" s="17"/>
    </row>
    <row r="55" spans="1:4" s="6" customFormat="1" ht="53.25" customHeight="1" x14ac:dyDescent="0.2">
      <c r="A55" s="79" t="s">
        <v>56</v>
      </c>
      <c r="B55" s="79"/>
      <c r="C55" s="79"/>
      <c r="D55" s="79"/>
    </row>
    <row r="56" spans="1:4" s="6" customFormat="1" ht="14.25" x14ac:dyDescent="0.2">
      <c r="B56" s="17"/>
      <c r="C56" s="17"/>
    </row>
    <row r="57" spans="1:4" s="6" customFormat="1" ht="14.25" x14ac:dyDescent="0.2">
      <c r="B57" s="17"/>
      <c r="C57" s="17"/>
    </row>
    <row r="58" spans="1:4" s="6" customFormat="1" ht="14.25" x14ac:dyDescent="0.2">
      <c r="B58" s="17"/>
      <c r="C58" s="17"/>
    </row>
    <row r="59" spans="1:4" s="6" customFormat="1" ht="14.25" x14ac:dyDescent="0.2">
      <c r="B59" s="17"/>
      <c r="C59" s="17"/>
    </row>
    <row r="60" spans="1:4" s="6" customFormat="1" ht="14.25" x14ac:dyDescent="0.2">
      <c r="B60" s="17"/>
      <c r="C60" s="17"/>
    </row>
    <row r="61" spans="1:4" s="6" customFormat="1" ht="14.25" x14ac:dyDescent="0.2">
      <c r="B61" s="17"/>
      <c r="C61" s="17"/>
    </row>
    <row r="62" spans="1:4" s="6" customFormat="1" ht="14.25" x14ac:dyDescent="0.2">
      <c r="B62" s="17"/>
      <c r="C62" s="17"/>
    </row>
    <row r="63" spans="1:4" s="6" customFormat="1" ht="14.25" x14ac:dyDescent="0.2">
      <c r="B63" s="17"/>
      <c r="C63" s="17"/>
    </row>
    <row r="64" spans="1:4" s="6" customFormat="1" ht="14.25" x14ac:dyDescent="0.2">
      <c r="B64" s="17"/>
      <c r="C64" s="17"/>
    </row>
    <row r="65" spans="2:3" s="6" customFormat="1" ht="14.25" x14ac:dyDescent="0.2">
      <c r="B65" s="17"/>
      <c r="C65" s="17"/>
    </row>
    <row r="66" spans="2:3" s="6" customFormat="1" ht="14.25" x14ac:dyDescent="0.2">
      <c r="B66" s="17"/>
      <c r="C66" s="17"/>
    </row>
    <row r="67" spans="2:3" s="6" customFormat="1" ht="14.25" x14ac:dyDescent="0.2">
      <c r="B67" s="17"/>
      <c r="C67" s="17"/>
    </row>
    <row r="68" spans="2:3" s="6" customFormat="1" ht="14.25" x14ac:dyDescent="0.2">
      <c r="B68" s="17"/>
      <c r="C68" s="17"/>
    </row>
    <row r="69" spans="2:3" s="6" customFormat="1" ht="14.25" x14ac:dyDescent="0.2">
      <c r="B69" s="17"/>
      <c r="C69" s="17"/>
    </row>
    <row r="70" spans="2:3" s="6" customFormat="1" ht="14.25" x14ac:dyDescent="0.2">
      <c r="B70" s="17"/>
      <c r="C70" s="17"/>
    </row>
    <row r="71" spans="2:3" s="6" customFormat="1" ht="14.25" x14ac:dyDescent="0.2">
      <c r="B71" s="17"/>
      <c r="C71" s="17"/>
    </row>
    <row r="72" spans="2:3" s="6" customFormat="1" ht="14.25" x14ac:dyDescent="0.2">
      <c r="B72" s="17"/>
      <c r="C72" s="17"/>
    </row>
    <row r="73" spans="2:3" s="6" customFormat="1" ht="14.25" x14ac:dyDescent="0.2">
      <c r="B73" s="17"/>
      <c r="C73" s="17"/>
    </row>
    <row r="74" spans="2:3" s="6" customFormat="1" ht="14.25" x14ac:dyDescent="0.2">
      <c r="B74" s="17"/>
      <c r="C74" s="17"/>
    </row>
    <row r="75" spans="2:3" s="6" customFormat="1" ht="14.25" x14ac:dyDescent="0.2">
      <c r="B75" s="17"/>
      <c r="C75" s="17"/>
    </row>
    <row r="76" spans="2:3" s="6" customFormat="1" ht="14.25" x14ac:dyDescent="0.2">
      <c r="B76" s="17"/>
      <c r="C76" s="17"/>
    </row>
    <row r="77" spans="2:3" s="6" customFormat="1" ht="14.25" x14ac:dyDescent="0.2">
      <c r="B77" s="17"/>
      <c r="C77" s="17"/>
    </row>
    <row r="78" spans="2:3" s="6" customFormat="1" ht="14.25" x14ac:dyDescent="0.2">
      <c r="B78" s="17"/>
      <c r="C78" s="17"/>
    </row>
    <row r="79" spans="2:3" s="6" customFormat="1" ht="14.25" x14ac:dyDescent="0.2">
      <c r="B79" s="17"/>
      <c r="C79" s="17"/>
    </row>
    <row r="80" spans="2:3" s="6" customFormat="1" ht="14.25" x14ac:dyDescent="0.2">
      <c r="B80" s="17"/>
      <c r="C80" s="17"/>
    </row>
    <row r="81" spans="2:3" s="6" customFormat="1" ht="14.25" x14ac:dyDescent="0.2">
      <c r="B81" s="17"/>
      <c r="C81" s="17"/>
    </row>
    <row r="82" spans="2:3" s="6" customFormat="1" ht="14.25" x14ac:dyDescent="0.2">
      <c r="B82" s="17"/>
      <c r="C82" s="17"/>
    </row>
    <row r="83" spans="2:3" s="6" customFormat="1" ht="14.25" x14ac:dyDescent="0.2">
      <c r="B83" s="17"/>
      <c r="C83" s="17"/>
    </row>
    <row r="84" spans="2:3" s="6" customFormat="1" ht="14.25" x14ac:dyDescent="0.2">
      <c r="B84" s="17"/>
      <c r="C84" s="17"/>
    </row>
    <row r="85" spans="2:3" s="6" customFormat="1" ht="14.25" x14ac:dyDescent="0.2">
      <c r="B85" s="17"/>
      <c r="C85" s="17"/>
    </row>
    <row r="86" spans="2:3" s="6" customFormat="1" ht="14.25" x14ac:dyDescent="0.2">
      <c r="B86" s="17"/>
      <c r="C86" s="17"/>
    </row>
    <row r="87" spans="2:3" s="6" customFormat="1" ht="14.25" x14ac:dyDescent="0.2">
      <c r="B87" s="17"/>
      <c r="C87" s="17"/>
    </row>
    <row r="88" spans="2:3" s="6" customFormat="1" ht="14.25" x14ac:dyDescent="0.2">
      <c r="B88" s="17"/>
      <c r="C88" s="17"/>
    </row>
    <row r="89" spans="2:3" s="6" customFormat="1" ht="14.25" x14ac:dyDescent="0.2">
      <c r="B89" s="17"/>
      <c r="C89" s="17"/>
    </row>
    <row r="90" spans="2:3" s="6" customFormat="1" ht="14.25" x14ac:dyDescent="0.2">
      <c r="B90" s="17"/>
      <c r="C90" s="17"/>
    </row>
    <row r="91" spans="2:3" s="6" customFormat="1" ht="14.25" x14ac:dyDescent="0.2">
      <c r="B91" s="17"/>
      <c r="C91" s="17"/>
    </row>
    <row r="92" spans="2:3" s="6" customFormat="1" ht="14.25" x14ac:dyDescent="0.2">
      <c r="B92" s="17"/>
      <c r="C92" s="17"/>
    </row>
    <row r="93" spans="2:3" s="6" customFormat="1" ht="14.25" x14ac:dyDescent="0.2">
      <c r="B93" s="17"/>
      <c r="C93" s="17"/>
    </row>
    <row r="94" spans="2:3" s="6" customFormat="1" ht="14.25" x14ac:dyDescent="0.2">
      <c r="B94" s="17"/>
      <c r="C94" s="17"/>
    </row>
    <row r="95" spans="2:3" s="6" customFormat="1" ht="14.25" x14ac:dyDescent="0.2">
      <c r="B95" s="17"/>
      <c r="C95" s="17"/>
    </row>
    <row r="96" spans="2:3" s="6" customFormat="1" ht="14.25" x14ac:dyDescent="0.2">
      <c r="B96" s="17"/>
      <c r="C96" s="17"/>
    </row>
    <row r="97" spans="2:3" s="6" customFormat="1" ht="14.25" x14ac:dyDescent="0.2">
      <c r="B97" s="17"/>
      <c r="C97" s="17"/>
    </row>
    <row r="98" spans="2:3" s="6" customFormat="1" ht="14.25" x14ac:dyDescent="0.2">
      <c r="B98" s="17"/>
      <c r="C98" s="17"/>
    </row>
    <row r="99" spans="2:3" s="6" customFormat="1" ht="14.25" x14ac:dyDescent="0.2">
      <c r="B99" s="17"/>
      <c r="C99" s="17"/>
    </row>
    <row r="100" spans="2:3" s="6" customFormat="1" ht="14.25" x14ac:dyDescent="0.2">
      <c r="B100" s="17"/>
      <c r="C100" s="17"/>
    </row>
    <row r="101" spans="2:3" s="6" customFormat="1" ht="14.25" x14ac:dyDescent="0.2">
      <c r="B101" s="17"/>
      <c r="C101" s="17"/>
    </row>
    <row r="102" spans="2:3" s="6" customFormat="1" ht="14.25" x14ac:dyDescent="0.2">
      <c r="B102" s="17"/>
      <c r="C102" s="17"/>
    </row>
    <row r="103" spans="2:3" s="6" customFormat="1" ht="14.25" x14ac:dyDescent="0.2">
      <c r="B103" s="17"/>
      <c r="C103" s="17"/>
    </row>
    <row r="104" spans="2:3" s="6" customFormat="1" ht="14.25" x14ac:dyDescent="0.2">
      <c r="B104" s="17"/>
      <c r="C104" s="17"/>
    </row>
    <row r="105" spans="2:3" s="6" customFormat="1" ht="14.25" x14ac:dyDescent="0.2">
      <c r="B105" s="17"/>
      <c r="C105" s="17"/>
    </row>
    <row r="106" spans="2:3" s="6" customFormat="1" ht="14.25" x14ac:dyDescent="0.2">
      <c r="B106" s="17"/>
      <c r="C106" s="17"/>
    </row>
    <row r="107" spans="2:3" s="6" customFormat="1" ht="14.25" x14ac:dyDescent="0.2">
      <c r="B107" s="17"/>
      <c r="C107" s="17"/>
    </row>
    <row r="108" spans="2:3" s="6" customFormat="1" ht="14.25" x14ac:dyDescent="0.2">
      <c r="B108" s="17"/>
      <c r="C108" s="17"/>
    </row>
    <row r="109" spans="2:3" s="6" customFormat="1" ht="14.25" x14ac:dyDescent="0.2">
      <c r="B109" s="17"/>
      <c r="C109" s="17"/>
    </row>
    <row r="110" spans="2:3" s="6" customFormat="1" ht="14.25" x14ac:dyDescent="0.2">
      <c r="B110" s="17"/>
      <c r="C110" s="17"/>
    </row>
    <row r="111" spans="2:3" s="6" customFormat="1" ht="14.25" x14ac:dyDescent="0.2">
      <c r="B111" s="17"/>
      <c r="C111" s="17"/>
    </row>
    <row r="112" spans="2:3" s="6" customFormat="1" ht="14.25" x14ac:dyDescent="0.2">
      <c r="B112" s="17"/>
      <c r="C112" s="17"/>
    </row>
    <row r="113" spans="2:3" s="6" customFormat="1" ht="14.25" x14ac:dyDescent="0.2">
      <c r="B113" s="17"/>
      <c r="C113" s="17"/>
    </row>
    <row r="114" spans="2:3" s="6" customFormat="1" ht="14.25" x14ac:dyDescent="0.2">
      <c r="B114" s="17"/>
      <c r="C114" s="17"/>
    </row>
    <row r="115" spans="2:3" s="6" customFormat="1" ht="14.25" x14ac:dyDescent="0.2">
      <c r="B115" s="17"/>
      <c r="C115" s="17"/>
    </row>
    <row r="116" spans="2:3" s="6" customFormat="1" ht="14.25" x14ac:dyDescent="0.2">
      <c r="B116" s="17"/>
      <c r="C116" s="17"/>
    </row>
    <row r="117" spans="2:3" s="6" customFormat="1" ht="14.25" x14ac:dyDescent="0.2">
      <c r="B117" s="17"/>
      <c r="C117" s="17"/>
    </row>
    <row r="118" spans="2:3" s="6" customFormat="1" ht="14.25" x14ac:dyDescent="0.2">
      <c r="B118" s="17"/>
      <c r="C118" s="17"/>
    </row>
    <row r="119" spans="2:3" s="6" customFormat="1" ht="14.25" x14ac:dyDescent="0.2">
      <c r="B119" s="17"/>
      <c r="C119" s="17"/>
    </row>
    <row r="120" spans="2:3" s="6" customFormat="1" ht="14.25" x14ac:dyDescent="0.2">
      <c r="B120" s="17"/>
      <c r="C120" s="17"/>
    </row>
    <row r="121" spans="2:3" s="6" customFormat="1" ht="14.25" x14ac:dyDescent="0.2">
      <c r="B121" s="17"/>
      <c r="C121" s="17"/>
    </row>
    <row r="122" spans="2:3" s="6" customFormat="1" ht="14.25" x14ac:dyDescent="0.2">
      <c r="B122" s="17"/>
      <c r="C122" s="17"/>
    </row>
    <row r="123" spans="2:3" s="6" customFormat="1" ht="14.25" x14ac:dyDescent="0.2">
      <c r="B123" s="17"/>
      <c r="C123" s="17"/>
    </row>
    <row r="124" spans="2:3" s="6" customFormat="1" ht="14.25" x14ac:dyDescent="0.2">
      <c r="B124" s="17"/>
      <c r="C124" s="17"/>
    </row>
    <row r="125" spans="2:3" s="6" customFormat="1" ht="14.25" x14ac:dyDescent="0.2">
      <c r="B125" s="17"/>
      <c r="C125" s="17"/>
    </row>
    <row r="126" spans="2:3" s="6" customFormat="1" ht="14.25" x14ac:dyDescent="0.2">
      <c r="B126" s="17"/>
      <c r="C126" s="17"/>
    </row>
    <row r="127" spans="2:3" s="6" customFormat="1" ht="14.25" x14ac:dyDescent="0.2">
      <c r="B127" s="17"/>
      <c r="C127" s="17"/>
    </row>
    <row r="128" spans="2:3" s="6" customFormat="1" ht="14.25" x14ac:dyDescent="0.2">
      <c r="B128" s="17"/>
      <c r="C128" s="17"/>
    </row>
    <row r="129" spans="2:3" s="6" customFormat="1" ht="14.25" x14ac:dyDescent="0.2">
      <c r="B129" s="17"/>
      <c r="C129" s="17"/>
    </row>
    <row r="130" spans="2:3" s="6" customFormat="1" ht="14.25" x14ac:dyDescent="0.2">
      <c r="B130" s="17"/>
      <c r="C130" s="17"/>
    </row>
    <row r="131" spans="2:3" s="6" customFormat="1" ht="14.25" x14ac:dyDescent="0.2">
      <c r="B131" s="17"/>
      <c r="C131" s="17"/>
    </row>
    <row r="132" spans="2:3" s="6" customFormat="1" ht="14.25" x14ac:dyDescent="0.2">
      <c r="B132" s="17"/>
      <c r="C132" s="17"/>
    </row>
    <row r="133" spans="2:3" s="6" customFormat="1" ht="14.25" x14ac:dyDescent="0.2">
      <c r="B133" s="17"/>
      <c r="C133" s="17"/>
    </row>
    <row r="134" spans="2:3" s="6" customFormat="1" ht="14.25" x14ac:dyDescent="0.2">
      <c r="B134" s="17"/>
      <c r="C134" s="17"/>
    </row>
    <row r="135" spans="2:3" s="6" customFormat="1" ht="14.25" x14ac:dyDescent="0.2">
      <c r="B135" s="17"/>
      <c r="C135" s="17"/>
    </row>
    <row r="136" spans="2:3" s="6" customFormat="1" ht="14.25" x14ac:dyDescent="0.2">
      <c r="B136" s="17"/>
      <c r="C136" s="17"/>
    </row>
    <row r="137" spans="2:3" s="6" customFormat="1" ht="14.25" x14ac:dyDescent="0.2">
      <c r="B137" s="17"/>
      <c r="C137" s="17"/>
    </row>
    <row r="138" spans="2:3" s="6" customFormat="1" ht="14.25" x14ac:dyDescent="0.2">
      <c r="B138" s="17"/>
      <c r="C138" s="17"/>
    </row>
    <row r="139" spans="2:3" s="6" customFormat="1" ht="14.25" x14ac:dyDescent="0.2">
      <c r="B139" s="17"/>
      <c r="C139" s="17"/>
    </row>
    <row r="140" spans="2:3" s="6" customFormat="1" ht="14.25" x14ac:dyDescent="0.2">
      <c r="B140" s="17"/>
      <c r="C140" s="17"/>
    </row>
    <row r="141" spans="2:3" s="6" customFormat="1" ht="14.25" x14ac:dyDescent="0.2">
      <c r="B141" s="17"/>
      <c r="C141" s="17"/>
    </row>
    <row r="142" spans="2:3" s="6" customFormat="1" ht="14.25" x14ac:dyDescent="0.2">
      <c r="B142" s="17"/>
      <c r="C142" s="17"/>
    </row>
    <row r="143" spans="2:3" s="6" customFormat="1" ht="14.25" x14ac:dyDescent="0.2">
      <c r="B143" s="17"/>
      <c r="C143" s="17"/>
    </row>
    <row r="144" spans="2:3" s="6" customFormat="1" ht="14.25" x14ac:dyDescent="0.2">
      <c r="B144" s="17"/>
      <c r="C144" s="17"/>
    </row>
    <row r="145" spans="2:3" s="6" customFormat="1" ht="14.25" x14ac:dyDescent="0.2">
      <c r="B145" s="17"/>
      <c r="C145" s="17"/>
    </row>
    <row r="146" spans="2:3" s="6" customFormat="1" ht="14.25" x14ac:dyDescent="0.2">
      <c r="B146" s="17"/>
      <c r="C146" s="17"/>
    </row>
    <row r="147" spans="2:3" s="6" customFormat="1" ht="14.25" x14ac:dyDescent="0.2">
      <c r="B147" s="17"/>
      <c r="C147" s="17"/>
    </row>
    <row r="148" spans="2:3" s="6" customFormat="1" ht="14.25" x14ac:dyDescent="0.2">
      <c r="B148" s="17"/>
      <c r="C148" s="17"/>
    </row>
    <row r="149" spans="2:3" s="6" customFormat="1" ht="14.25" x14ac:dyDescent="0.2">
      <c r="B149" s="17"/>
      <c r="C149" s="17"/>
    </row>
    <row r="150" spans="2:3" s="6" customFormat="1" ht="14.25" x14ac:dyDescent="0.2">
      <c r="B150" s="17"/>
      <c r="C150" s="17"/>
    </row>
    <row r="151" spans="2:3" s="6" customFormat="1" ht="14.25" x14ac:dyDescent="0.2">
      <c r="B151" s="17"/>
      <c r="C151" s="17"/>
    </row>
    <row r="152" spans="2:3" s="6" customFormat="1" ht="14.25" x14ac:dyDescent="0.2">
      <c r="B152" s="17"/>
      <c r="C152" s="17"/>
    </row>
    <row r="153" spans="2:3" s="6" customFormat="1" ht="14.25" x14ac:dyDescent="0.2">
      <c r="B153" s="17"/>
      <c r="C153" s="17"/>
    </row>
    <row r="154" spans="2:3" s="6" customFormat="1" ht="14.25" x14ac:dyDescent="0.2">
      <c r="B154" s="17"/>
      <c r="C154" s="17"/>
    </row>
    <row r="155" spans="2:3" s="6" customFormat="1" ht="14.25" x14ac:dyDescent="0.2">
      <c r="B155" s="17"/>
      <c r="C155" s="17"/>
    </row>
    <row r="156" spans="2:3" s="6" customFormat="1" ht="14.25" x14ac:dyDescent="0.2">
      <c r="B156" s="17"/>
      <c r="C156" s="17"/>
    </row>
    <row r="157" spans="2:3" s="6" customFormat="1" ht="14.25" x14ac:dyDescent="0.2">
      <c r="B157" s="17"/>
      <c r="C157" s="17"/>
    </row>
    <row r="158" spans="2:3" s="6" customFormat="1" ht="14.25" x14ac:dyDescent="0.2">
      <c r="B158" s="17"/>
      <c r="C158" s="17"/>
    </row>
    <row r="159" spans="2:3" s="6" customFormat="1" ht="14.25" x14ac:dyDescent="0.2">
      <c r="B159" s="17"/>
      <c r="C159" s="17"/>
    </row>
    <row r="160" spans="2:3" s="6" customFormat="1" ht="14.25" x14ac:dyDescent="0.2">
      <c r="B160" s="17"/>
      <c r="C160" s="17"/>
    </row>
    <row r="161" spans="2:3" s="6" customFormat="1" ht="14.25" x14ac:dyDescent="0.2">
      <c r="B161" s="17"/>
      <c r="C161" s="17"/>
    </row>
    <row r="162" spans="2:3" s="6" customFormat="1" ht="14.25" x14ac:dyDescent="0.2">
      <c r="B162" s="17"/>
      <c r="C162" s="17"/>
    </row>
    <row r="163" spans="2:3" s="6" customFormat="1" ht="14.25" x14ac:dyDescent="0.2">
      <c r="B163" s="17"/>
      <c r="C163" s="17"/>
    </row>
    <row r="164" spans="2:3" s="6" customFormat="1" ht="14.25" x14ac:dyDescent="0.2">
      <c r="B164" s="17"/>
      <c r="C164" s="17"/>
    </row>
    <row r="165" spans="2:3" s="6" customFormat="1" ht="14.25" x14ac:dyDescent="0.2">
      <c r="B165" s="17"/>
      <c r="C165" s="17"/>
    </row>
    <row r="166" spans="2:3" s="6" customFormat="1" ht="14.25" x14ac:dyDescent="0.2">
      <c r="B166" s="17"/>
      <c r="C166" s="17"/>
    </row>
    <row r="167" spans="2:3" s="6" customFormat="1" ht="14.25" x14ac:dyDescent="0.2">
      <c r="B167" s="17"/>
      <c r="C167" s="17"/>
    </row>
    <row r="168" spans="2:3" s="6" customFormat="1" ht="14.25" x14ac:dyDescent="0.2">
      <c r="B168" s="17"/>
      <c r="C168" s="17"/>
    </row>
    <row r="169" spans="2:3" s="6" customFormat="1" ht="14.25" x14ac:dyDescent="0.2">
      <c r="B169" s="17"/>
      <c r="C169" s="17"/>
    </row>
    <row r="170" spans="2:3" s="6" customFormat="1" ht="14.25" x14ac:dyDescent="0.2">
      <c r="B170" s="17"/>
      <c r="C170" s="17"/>
    </row>
    <row r="171" spans="2:3" s="6" customFormat="1" ht="14.25" x14ac:dyDescent="0.2">
      <c r="B171" s="17"/>
      <c r="C171" s="17"/>
    </row>
    <row r="172" spans="2:3" s="6" customFormat="1" ht="14.25" x14ac:dyDescent="0.2">
      <c r="B172" s="17"/>
      <c r="C172" s="17"/>
    </row>
    <row r="173" spans="2:3" s="6" customFormat="1" ht="14.25" x14ac:dyDescent="0.2">
      <c r="B173" s="17"/>
      <c r="C173" s="17"/>
    </row>
    <row r="174" spans="2:3" s="6" customFormat="1" ht="14.25" x14ac:dyDescent="0.2">
      <c r="B174" s="17"/>
      <c r="C174" s="17"/>
    </row>
    <row r="175" spans="2:3" s="6" customFormat="1" ht="14.25" x14ac:dyDescent="0.2">
      <c r="B175" s="17"/>
      <c r="C175" s="17"/>
    </row>
    <row r="176" spans="2:3" s="6" customFormat="1" ht="14.25" x14ac:dyDescent="0.2">
      <c r="B176" s="17"/>
      <c r="C176" s="17"/>
    </row>
    <row r="177" spans="2:3" s="6" customFormat="1" ht="14.25" x14ac:dyDescent="0.2">
      <c r="B177" s="17"/>
      <c r="C177" s="17"/>
    </row>
    <row r="178" spans="2:3" s="6" customFormat="1" ht="14.25" x14ac:dyDescent="0.2">
      <c r="B178" s="17"/>
      <c r="C178" s="17"/>
    </row>
    <row r="179" spans="2:3" s="6" customFormat="1" ht="14.25" x14ac:dyDescent="0.2">
      <c r="B179" s="17"/>
      <c r="C179" s="17"/>
    </row>
    <row r="180" spans="2:3" s="6" customFormat="1" ht="14.25" x14ac:dyDescent="0.2">
      <c r="B180" s="17"/>
      <c r="C180" s="17"/>
    </row>
    <row r="181" spans="2:3" s="6" customFormat="1" ht="14.25" x14ac:dyDescent="0.2">
      <c r="B181" s="17"/>
      <c r="C181" s="17"/>
    </row>
    <row r="182" spans="2:3" s="6" customFormat="1" ht="14.25" x14ac:dyDescent="0.2">
      <c r="B182" s="17"/>
      <c r="C182" s="17"/>
    </row>
    <row r="183" spans="2:3" s="6" customFormat="1" ht="14.25" x14ac:dyDescent="0.2">
      <c r="B183" s="17"/>
      <c r="C183" s="17"/>
    </row>
    <row r="184" spans="2:3" s="6" customFormat="1" ht="14.25" x14ac:dyDescent="0.2">
      <c r="B184" s="17"/>
      <c r="C184" s="17"/>
    </row>
    <row r="185" spans="2:3" s="6" customFormat="1" ht="14.25" x14ac:dyDescent="0.2">
      <c r="B185" s="17"/>
      <c r="C185" s="17"/>
    </row>
    <row r="186" spans="2:3" s="6" customFormat="1" ht="14.25" x14ac:dyDescent="0.2">
      <c r="B186" s="17"/>
      <c r="C186" s="17"/>
    </row>
    <row r="187" spans="2:3" s="6" customFormat="1" ht="14.25" x14ac:dyDescent="0.2">
      <c r="B187" s="17"/>
      <c r="C187" s="17"/>
    </row>
    <row r="188" spans="2:3" s="6" customFormat="1" ht="14.25" x14ac:dyDescent="0.2">
      <c r="B188" s="17"/>
      <c r="C188" s="17"/>
    </row>
    <row r="189" spans="2:3" s="6" customFormat="1" ht="14.25" x14ac:dyDescent="0.2">
      <c r="B189" s="17"/>
      <c r="C189" s="17"/>
    </row>
    <row r="190" spans="2:3" s="6" customFormat="1" ht="14.25" x14ac:dyDescent="0.2">
      <c r="B190" s="17"/>
      <c r="C190" s="17"/>
    </row>
    <row r="191" spans="2:3" s="6" customFormat="1" ht="14.25" x14ac:dyDescent="0.2">
      <c r="B191" s="17"/>
      <c r="C191" s="17"/>
    </row>
    <row r="192" spans="2:3" s="6" customFormat="1" ht="14.25" x14ac:dyDescent="0.2">
      <c r="B192" s="17"/>
      <c r="C192" s="17"/>
    </row>
    <row r="193" spans="2:3" s="6" customFormat="1" ht="14.25" x14ac:dyDescent="0.2">
      <c r="B193" s="17"/>
      <c r="C193" s="17"/>
    </row>
    <row r="194" spans="2:3" s="6" customFormat="1" ht="14.25" x14ac:dyDescent="0.2">
      <c r="B194" s="17"/>
      <c r="C194" s="17"/>
    </row>
    <row r="195" spans="2:3" s="6" customFormat="1" ht="14.25" x14ac:dyDescent="0.2">
      <c r="B195" s="17"/>
      <c r="C195" s="17"/>
    </row>
    <row r="196" spans="2:3" s="6" customFormat="1" ht="14.25" x14ac:dyDescent="0.2">
      <c r="B196" s="17"/>
      <c r="C196" s="17"/>
    </row>
    <row r="197" spans="2:3" s="6" customFormat="1" ht="14.25" x14ac:dyDescent="0.2">
      <c r="B197" s="17"/>
      <c r="C197" s="17"/>
    </row>
    <row r="198" spans="2:3" s="6" customFormat="1" ht="14.25" x14ac:dyDescent="0.2">
      <c r="B198" s="17"/>
      <c r="C198" s="17"/>
    </row>
    <row r="199" spans="2:3" s="6" customFormat="1" ht="14.25" x14ac:dyDescent="0.2">
      <c r="B199" s="17"/>
      <c r="C199" s="17"/>
    </row>
    <row r="200" spans="2:3" s="6" customFormat="1" ht="14.25" x14ac:dyDescent="0.2">
      <c r="B200" s="17"/>
      <c r="C200" s="17"/>
    </row>
    <row r="201" spans="2:3" s="6" customFormat="1" ht="14.25" x14ac:dyDescent="0.2">
      <c r="B201" s="17"/>
      <c r="C201" s="17"/>
    </row>
    <row r="202" spans="2:3" s="6" customFormat="1" ht="14.25" x14ac:dyDescent="0.2">
      <c r="B202" s="17"/>
      <c r="C202" s="17"/>
    </row>
    <row r="203" spans="2:3" s="6" customFormat="1" ht="14.25" x14ac:dyDescent="0.2">
      <c r="B203" s="17"/>
      <c r="C203" s="17"/>
    </row>
    <row r="204" spans="2:3" s="6" customFormat="1" ht="14.25" x14ac:dyDescent="0.2">
      <c r="B204" s="17"/>
      <c r="C204" s="17"/>
    </row>
    <row r="205" spans="2:3" s="6" customFormat="1" ht="14.25" x14ac:dyDescent="0.2">
      <c r="B205" s="17"/>
      <c r="C205" s="17"/>
    </row>
    <row r="206" spans="2:3" s="6" customFormat="1" ht="14.25" x14ac:dyDescent="0.2">
      <c r="B206" s="17"/>
      <c r="C206" s="17"/>
    </row>
    <row r="207" spans="2:3" s="6" customFormat="1" ht="14.25" x14ac:dyDescent="0.2">
      <c r="B207" s="17"/>
      <c r="C207" s="17"/>
    </row>
    <row r="208" spans="2:3" s="6" customFormat="1" ht="14.25" x14ac:dyDescent="0.2">
      <c r="B208" s="17"/>
      <c r="C208" s="17"/>
    </row>
    <row r="209" spans="2:3" s="6" customFormat="1" ht="14.25" x14ac:dyDescent="0.2">
      <c r="B209" s="17"/>
      <c r="C209" s="17"/>
    </row>
    <row r="210" spans="2:3" s="6" customFormat="1" ht="14.25" x14ac:dyDescent="0.2">
      <c r="B210" s="17"/>
      <c r="C210" s="17"/>
    </row>
    <row r="211" spans="2:3" s="6" customFormat="1" ht="14.25" x14ac:dyDescent="0.2">
      <c r="B211" s="17"/>
      <c r="C211" s="17"/>
    </row>
    <row r="212" spans="2:3" s="6" customFormat="1" ht="14.25" x14ac:dyDescent="0.2">
      <c r="B212" s="17"/>
      <c r="C212" s="17"/>
    </row>
    <row r="213" spans="2:3" s="6" customFormat="1" ht="14.25" x14ac:dyDescent="0.2">
      <c r="B213" s="17"/>
      <c r="C213" s="17"/>
    </row>
    <row r="214" spans="2:3" s="6" customFormat="1" ht="14.25" x14ac:dyDescent="0.2">
      <c r="B214" s="17"/>
      <c r="C214" s="17"/>
    </row>
    <row r="215" spans="2:3" s="6" customFormat="1" ht="14.25" x14ac:dyDescent="0.2">
      <c r="B215" s="17"/>
      <c r="C215" s="17"/>
    </row>
    <row r="216" spans="2:3" s="6" customFormat="1" ht="14.25" x14ac:dyDescent="0.2">
      <c r="B216" s="17"/>
      <c r="C216" s="17"/>
    </row>
    <row r="217" spans="2:3" s="6" customFormat="1" ht="14.25" x14ac:dyDescent="0.2">
      <c r="B217" s="17"/>
      <c r="C217" s="17"/>
    </row>
    <row r="218" spans="2:3" s="6" customFormat="1" ht="14.25" x14ac:dyDescent="0.2">
      <c r="B218" s="17"/>
      <c r="C218" s="17"/>
    </row>
    <row r="219" spans="2:3" s="6" customFormat="1" ht="14.25" x14ac:dyDescent="0.2">
      <c r="B219" s="17"/>
      <c r="C219" s="17"/>
    </row>
    <row r="220" spans="2:3" s="6" customFormat="1" ht="14.25" x14ac:dyDescent="0.2">
      <c r="B220" s="17"/>
      <c r="C220" s="17"/>
    </row>
    <row r="221" spans="2:3" s="6" customFormat="1" ht="14.25" x14ac:dyDescent="0.2">
      <c r="B221" s="17"/>
      <c r="C221" s="17"/>
    </row>
    <row r="222" spans="2:3" s="6" customFormat="1" ht="14.25" x14ac:dyDescent="0.2">
      <c r="B222" s="17"/>
      <c r="C222" s="17"/>
    </row>
    <row r="223" spans="2:3" s="6" customFormat="1" ht="14.25" x14ac:dyDescent="0.2">
      <c r="B223" s="17"/>
      <c r="C223" s="17"/>
    </row>
    <row r="224" spans="2:3" s="6" customFormat="1" ht="14.25" x14ac:dyDescent="0.2">
      <c r="B224" s="17"/>
      <c r="C224" s="17"/>
    </row>
    <row r="225" spans="2:3" s="6" customFormat="1" ht="14.25" x14ac:dyDescent="0.2">
      <c r="B225" s="17"/>
      <c r="C225" s="17"/>
    </row>
    <row r="226" spans="2:3" s="6" customFormat="1" ht="14.25" x14ac:dyDescent="0.2">
      <c r="B226" s="17"/>
      <c r="C226" s="17"/>
    </row>
    <row r="227" spans="2:3" s="6" customFormat="1" ht="14.25" x14ac:dyDescent="0.2">
      <c r="B227" s="17"/>
      <c r="C227" s="17"/>
    </row>
    <row r="228" spans="2:3" s="6" customFormat="1" ht="14.25" x14ac:dyDescent="0.2">
      <c r="B228" s="17"/>
      <c r="C228" s="17"/>
    </row>
    <row r="229" spans="2:3" s="6" customFormat="1" ht="14.25" x14ac:dyDescent="0.2">
      <c r="B229" s="17"/>
      <c r="C229" s="17"/>
    </row>
    <row r="230" spans="2:3" s="6" customFormat="1" ht="14.25" x14ac:dyDescent="0.2">
      <c r="B230" s="17"/>
      <c r="C230" s="17"/>
    </row>
    <row r="231" spans="2:3" s="6" customFormat="1" ht="14.25" x14ac:dyDescent="0.2">
      <c r="B231" s="17"/>
      <c r="C231" s="17"/>
    </row>
    <row r="232" spans="2:3" s="6" customFormat="1" ht="14.25" x14ac:dyDescent="0.2">
      <c r="B232" s="17"/>
      <c r="C232" s="17"/>
    </row>
    <row r="233" spans="2:3" s="6" customFormat="1" ht="14.25" x14ac:dyDescent="0.2">
      <c r="B233" s="17"/>
      <c r="C233" s="17"/>
    </row>
    <row r="234" spans="2:3" s="6" customFormat="1" ht="14.25" x14ac:dyDescent="0.2">
      <c r="B234" s="17"/>
      <c r="C234" s="17"/>
    </row>
    <row r="235" spans="2:3" s="6" customFormat="1" ht="14.25" x14ac:dyDescent="0.2">
      <c r="B235" s="17"/>
      <c r="C235" s="17"/>
    </row>
    <row r="236" spans="2:3" s="6" customFormat="1" ht="14.25" x14ac:dyDescent="0.2">
      <c r="B236" s="17"/>
      <c r="C236" s="17"/>
    </row>
    <row r="237" spans="2:3" s="6" customFormat="1" ht="14.25" x14ac:dyDescent="0.2">
      <c r="B237" s="17"/>
      <c r="C237" s="17"/>
    </row>
    <row r="238" spans="2:3" s="6" customFormat="1" ht="14.25" x14ac:dyDescent="0.2">
      <c r="B238" s="17"/>
      <c r="C238" s="17"/>
    </row>
    <row r="239" spans="2:3" s="6" customFormat="1" ht="14.25" x14ac:dyDescent="0.2">
      <c r="B239" s="17"/>
      <c r="C239" s="17"/>
    </row>
    <row r="240" spans="2:3" s="6" customFormat="1" ht="14.25" x14ac:dyDescent="0.2">
      <c r="B240" s="17"/>
      <c r="C240" s="17"/>
    </row>
    <row r="241" spans="2:3" s="6" customFormat="1" ht="14.25" x14ac:dyDescent="0.2">
      <c r="B241" s="17"/>
      <c r="C241" s="17"/>
    </row>
    <row r="242" spans="2:3" s="6" customFormat="1" ht="14.25" x14ac:dyDescent="0.2">
      <c r="B242" s="17"/>
      <c r="C242" s="17"/>
    </row>
    <row r="243" spans="2:3" s="6" customFormat="1" ht="14.25" x14ac:dyDescent="0.2">
      <c r="B243" s="17"/>
      <c r="C243" s="17"/>
    </row>
    <row r="244" spans="2:3" s="6" customFormat="1" ht="14.25" x14ac:dyDescent="0.2">
      <c r="B244" s="17"/>
      <c r="C244" s="17"/>
    </row>
    <row r="245" spans="2:3" s="6" customFormat="1" ht="14.25" x14ac:dyDescent="0.2">
      <c r="B245" s="17"/>
      <c r="C245" s="17"/>
    </row>
    <row r="246" spans="2:3" s="6" customFormat="1" ht="14.25" x14ac:dyDescent="0.2">
      <c r="B246" s="17"/>
      <c r="C246" s="17"/>
    </row>
    <row r="247" spans="2:3" s="6" customFormat="1" ht="14.25" x14ac:dyDescent="0.2">
      <c r="B247" s="17"/>
      <c r="C247" s="17"/>
    </row>
    <row r="248" spans="2:3" s="6" customFormat="1" ht="14.25" x14ac:dyDescent="0.2">
      <c r="B248" s="17"/>
      <c r="C248" s="17"/>
    </row>
    <row r="249" spans="2:3" s="6" customFormat="1" ht="14.25" x14ac:dyDescent="0.2">
      <c r="B249" s="17"/>
      <c r="C249" s="17"/>
    </row>
    <row r="250" spans="2:3" s="6" customFormat="1" ht="14.25" x14ac:dyDescent="0.2">
      <c r="B250" s="17"/>
      <c r="C250" s="17"/>
    </row>
    <row r="251" spans="2:3" s="6" customFormat="1" ht="14.25" x14ac:dyDescent="0.2">
      <c r="B251" s="17"/>
      <c r="C251" s="17"/>
    </row>
    <row r="252" spans="2:3" s="6" customFormat="1" ht="14.25" x14ac:dyDescent="0.2">
      <c r="B252" s="17"/>
      <c r="C252" s="17"/>
    </row>
    <row r="253" spans="2:3" s="6" customFormat="1" ht="14.25" x14ac:dyDescent="0.2">
      <c r="B253" s="17"/>
      <c r="C253" s="17"/>
    </row>
    <row r="254" spans="2:3" s="6" customFormat="1" ht="14.25" x14ac:dyDescent="0.2">
      <c r="B254" s="17"/>
      <c r="C254" s="17"/>
    </row>
    <row r="255" spans="2:3" s="6" customFormat="1" ht="14.25" x14ac:dyDescent="0.2">
      <c r="B255" s="17"/>
      <c r="C255" s="17"/>
    </row>
    <row r="256" spans="2:3" s="6" customFormat="1" ht="14.25" x14ac:dyDescent="0.2">
      <c r="B256" s="17"/>
      <c r="C256" s="17"/>
    </row>
    <row r="257" spans="2:3" s="6" customFormat="1" ht="14.25" x14ac:dyDescent="0.2">
      <c r="B257" s="17"/>
      <c r="C257" s="17"/>
    </row>
    <row r="258" spans="2:3" s="6" customFormat="1" ht="14.25" x14ac:dyDescent="0.2">
      <c r="B258" s="17"/>
      <c r="C258" s="17"/>
    </row>
    <row r="259" spans="2:3" s="6" customFormat="1" ht="14.25" x14ac:dyDescent="0.2">
      <c r="B259" s="17"/>
      <c r="C259" s="17"/>
    </row>
    <row r="260" spans="2:3" s="6" customFormat="1" ht="14.25" x14ac:dyDescent="0.2">
      <c r="B260" s="17"/>
      <c r="C260" s="17"/>
    </row>
    <row r="261" spans="2:3" s="6" customFormat="1" ht="14.25" x14ac:dyDescent="0.2">
      <c r="B261" s="17"/>
      <c r="C261" s="17"/>
    </row>
    <row r="262" spans="2:3" s="6" customFormat="1" ht="14.25" x14ac:dyDescent="0.2">
      <c r="B262" s="17"/>
      <c r="C262" s="17"/>
    </row>
    <row r="263" spans="2:3" s="6" customFormat="1" ht="14.25" x14ac:dyDescent="0.2">
      <c r="B263" s="17"/>
      <c r="C263" s="17"/>
    </row>
    <row r="264" spans="2:3" s="6" customFormat="1" ht="14.25" x14ac:dyDescent="0.2">
      <c r="B264" s="17"/>
      <c r="C264" s="17"/>
    </row>
    <row r="265" spans="2:3" s="6" customFormat="1" ht="14.25" x14ac:dyDescent="0.2">
      <c r="B265" s="17"/>
      <c r="C265" s="17"/>
    </row>
    <row r="266" spans="2:3" s="6" customFormat="1" ht="14.25" x14ac:dyDescent="0.2">
      <c r="B266" s="17"/>
      <c r="C266" s="17"/>
    </row>
    <row r="267" spans="2:3" s="6" customFormat="1" ht="14.25" x14ac:dyDescent="0.2">
      <c r="B267" s="17"/>
      <c r="C267" s="17"/>
    </row>
    <row r="268" spans="2:3" s="6" customFormat="1" ht="14.25" x14ac:dyDescent="0.2">
      <c r="B268" s="17"/>
      <c r="C268" s="17"/>
    </row>
    <row r="269" spans="2:3" s="6" customFormat="1" ht="14.25" x14ac:dyDescent="0.2">
      <c r="B269" s="17"/>
      <c r="C269" s="17"/>
    </row>
    <row r="270" spans="2:3" s="6" customFormat="1" ht="14.25" x14ac:dyDescent="0.2">
      <c r="B270" s="17"/>
      <c r="C270" s="17"/>
    </row>
    <row r="271" spans="2:3" s="6" customFormat="1" ht="14.25" x14ac:dyDescent="0.2">
      <c r="B271" s="17"/>
      <c r="C271" s="17"/>
    </row>
    <row r="272" spans="2:3" s="6" customFormat="1" ht="14.25" x14ac:dyDescent="0.2">
      <c r="B272" s="17"/>
      <c r="C272" s="17"/>
    </row>
    <row r="273" spans="2:3" s="6" customFormat="1" ht="14.25" x14ac:dyDescent="0.2">
      <c r="B273" s="17"/>
      <c r="C273" s="17"/>
    </row>
    <row r="274" spans="2:3" s="6" customFormat="1" ht="14.25" x14ac:dyDescent="0.2">
      <c r="B274" s="17"/>
      <c r="C274" s="17"/>
    </row>
    <row r="275" spans="2:3" s="6" customFormat="1" ht="14.25" x14ac:dyDescent="0.2">
      <c r="B275" s="17"/>
      <c r="C275" s="17"/>
    </row>
    <row r="276" spans="2:3" s="6" customFormat="1" ht="14.25" x14ac:dyDescent="0.2">
      <c r="B276" s="17"/>
      <c r="C276" s="17"/>
    </row>
    <row r="277" spans="2:3" s="6" customFormat="1" ht="14.25" x14ac:dyDescent="0.2">
      <c r="B277" s="17"/>
      <c r="C277" s="17"/>
    </row>
    <row r="278" spans="2:3" s="6" customFormat="1" ht="14.25" x14ac:dyDescent="0.2">
      <c r="B278" s="17"/>
      <c r="C278" s="17"/>
    </row>
    <row r="279" spans="2:3" s="6" customFormat="1" ht="14.25" x14ac:dyDescent="0.2">
      <c r="B279" s="17"/>
      <c r="C279" s="17"/>
    </row>
    <row r="280" spans="2:3" s="6" customFormat="1" ht="14.25" x14ac:dyDescent="0.2">
      <c r="B280" s="17"/>
      <c r="C280" s="17"/>
    </row>
    <row r="281" spans="2:3" s="6" customFormat="1" ht="14.25" x14ac:dyDescent="0.2">
      <c r="B281" s="17"/>
      <c r="C281" s="17"/>
    </row>
    <row r="282" spans="2:3" s="6" customFormat="1" ht="14.25" x14ac:dyDescent="0.2">
      <c r="B282" s="17"/>
      <c r="C282" s="17"/>
    </row>
    <row r="283" spans="2:3" s="6" customFormat="1" ht="14.25" x14ac:dyDescent="0.2">
      <c r="B283" s="17"/>
      <c r="C283" s="17"/>
    </row>
    <row r="284" spans="2:3" s="6" customFormat="1" ht="14.25" x14ac:dyDescent="0.2">
      <c r="B284" s="17"/>
      <c r="C284" s="17"/>
    </row>
    <row r="285" spans="2:3" s="6" customFormat="1" ht="14.25" x14ac:dyDescent="0.2">
      <c r="B285" s="17"/>
      <c r="C285" s="17"/>
    </row>
    <row r="286" spans="2:3" s="6" customFormat="1" ht="14.25" x14ac:dyDescent="0.2">
      <c r="B286" s="17"/>
      <c r="C286" s="17"/>
    </row>
    <row r="287" spans="2:3" s="6" customFormat="1" ht="14.25" x14ac:dyDescent="0.2">
      <c r="B287" s="17"/>
      <c r="C287" s="17"/>
    </row>
    <row r="288" spans="2:3" s="6" customFormat="1" ht="14.25" x14ac:dyDescent="0.2">
      <c r="B288" s="17"/>
      <c r="C288" s="17"/>
    </row>
    <row r="289" spans="2:3" s="6" customFormat="1" ht="14.25" x14ac:dyDescent="0.2">
      <c r="B289" s="17"/>
      <c r="C289" s="17"/>
    </row>
    <row r="290" spans="2:3" s="6" customFormat="1" ht="14.25" x14ac:dyDescent="0.2">
      <c r="B290" s="17"/>
      <c r="C290" s="17"/>
    </row>
    <row r="291" spans="2:3" s="6" customFormat="1" ht="14.25" x14ac:dyDescent="0.2">
      <c r="B291" s="17"/>
      <c r="C291" s="17"/>
    </row>
    <row r="292" spans="2:3" s="6" customFormat="1" ht="14.25" x14ac:dyDescent="0.2">
      <c r="B292" s="17"/>
      <c r="C292" s="17"/>
    </row>
    <row r="293" spans="2:3" s="6" customFormat="1" ht="14.25" x14ac:dyDescent="0.2">
      <c r="B293" s="17"/>
      <c r="C293" s="17"/>
    </row>
    <row r="294" spans="2:3" s="6" customFormat="1" ht="14.25" x14ac:dyDescent="0.2">
      <c r="B294" s="17"/>
      <c r="C294" s="17"/>
    </row>
    <row r="295" spans="2:3" s="6" customFormat="1" ht="14.25" x14ac:dyDescent="0.2">
      <c r="B295" s="17"/>
      <c r="C295" s="17"/>
    </row>
    <row r="296" spans="2:3" s="6" customFormat="1" ht="14.25" x14ac:dyDescent="0.2">
      <c r="B296" s="17"/>
      <c r="C296" s="17"/>
    </row>
    <row r="297" spans="2:3" s="6" customFormat="1" ht="14.25" x14ac:dyDescent="0.2">
      <c r="B297" s="17"/>
      <c r="C297" s="17"/>
    </row>
    <row r="298" spans="2:3" s="6" customFormat="1" ht="14.25" x14ac:dyDescent="0.2">
      <c r="B298" s="17"/>
      <c r="C298" s="17"/>
    </row>
    <row r="299" spans="2:3" s="6" customFormat="1" ht="14.25" x14ac:dyDescent="0.2">
      <c r="B299" s="17"/>
      <c r="C299" s="17"/>
    </row>
    <row r="300" spans="2:3" s="6" customFormat="1" ht="14.25" x14ac:dyDescent="0.2">
      <c r="B300" s="17"/>
      <c r="C300" s="17"/>
    </row>
    <row r="301" spans="2:3" s="6" customFormat="1" ht="14.25" x14ac:dyDescent="0.2">
      <c r="B301" s="17"/>
      <c r="C301" s="17"/>
    </row>
    <row r="302" spans="2:3" s="6" customFormat="1" ht="14.25" x14ac:dyDescent="0.2">
      <c r="B302" s="17"/>
      <c r="C302" s="17"/>
    </row>
    <row r="303" spans="2:3" s="6" customFormat="1" ht="14.25" x14ac:dyDescent="0.2">
      <c r="B303" s="17"/>
      <c r="C303" s="17"/>
    </row>
    <row r="304" spans="2:3" s="6" customFormat="1" ht="14.25" x14ac:dyDescent="0.2">
      <c r="B304" s="17"/>
      <c r="C304" s="17"/>
    </row>
    <row r="305" spans="2:3" s="6" customFormat="1" ht="14.25" x14ac:dyDescent="0.2">
      <c r="B305" s="17"/>
      <c r="C305" s="17"/>
    </row>
    <row r="306" spans="2:3" s="6" customFormat="1" ht="14.25" x14ac:dyDescent="0.2">
      <c r="B306" s="17"/>
      <c r="C306" s="17"/>
    </row>
    <row r="307" spans="2:3" s="6" customFormat="1" ht="14.25" x14ac:dyDescent="0.2">
      <c r="B307" s="17"/>
      <c r="C307" s="17"/>
    </row>
    <row r="308" spans="2:3" s="6" customFormat="1" ht="14.25" x14ac:dyDescent="0.2">
      <c r="B308" s="17"/>
      <c r="C308" s="17"/>
    </row>
    <row r="309" spans="2:3" s="6" customFormat="1" ht="14.25" x14ac:dyDescent="0.2">
      <c r="B309" s="17"/>
      <c r="C309" s="17"/>
    </row>
    <row r="310" spans="2:3" s="6" customFormat="1" ht="14.25" x14ac:dyDescent="0.2">
      <c r="B310" s="17"/>
      <c r="C310" s="17"/>
    </row>
  </sheetData>
  <sheetProtection algorithmName="SHA-512" hashValue="BaU1v1jl6IU6bqA5eEuuQSljP06j2dqD+CcguLpYaYdanBSOKo1gEx9bIsDD54VeDbMq8SWTsiKX6bOs67+ECQ==" saltValue="IwnRyKBYjeKKyVBJUB1spA==" spinCount="100000" sheet="1" objects="1" scenarios="1"/>
  <mergeCells count="7">
    <mergeCell ref="H7:J7"/>
    <mergeCell ref="A55:D55"/>
    <mergeCell ref="C7:D7"/>
    <mergeCell ref="A48:D48"/>
    <mergeCell ref="A49:D49"/>
    <mergeCell ref="A51:D51"/>
    <mergeCell ref="A53:D53"/>
  </mergeCells>
  <phoneticPr fontId="0" type="noConversion"/>
  <conditionalFormatting sqref="D17:D40 D47 D50 D52 D54">
    <cfRule type="cellIs" dxfId="8" priority="1" stopIfTrue="1" operator="equal">
      <formula>0</formula>
    </cfRule>
  </conditionalFormatting>
  <pageMargins left="0.98425196850393704" right="0.37" top="0.39370078740157483" bottom="0.86614173228346458" header="0.39370078740157483" footer="0.55118110236220474"/>
  <pageSetup paperSize="9" orientation="portrait" horizontalDpi="360" verticalDpi="360" r:id="rId1"/>
  <headerFooter alignWithMargins="0">
    <oddFooter>&amp;L&amp;"Arial CE,Običajno"&amp;10      &amp;F&amp;R&amp;"Arial CE,Običajno"&amp;10&amp;A stran &amp;P/&amp;N</oddFooter>
  </headerFooter>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zoomScaleNormal="100" zoomScaleSheetLayoutView="145" workbookViewId="0">
      <selection activeCell="D10" sqref="D10"/>
    </sheetView>
  </sheetViews>
  <sheetFormatPr defaultColWidth="9.140625" defaultRowHeight="15" x14ac:dyDescent="0.2"/>
  <cols>
    <col min="1" max="1" width="7" style="9" customWidth="1"/>
    <col min="2" max="2" width="38.7109375" style="14" customWidth="1"/>
    <col min="3" max="3" width="8.85546875" style="29" customWidth="1"/>
    <col min="4" max="4" width="14.7109375" style="25" customWidth="1"/>
    <col min="5" max="5" width="18.7109375" style="25" customWidth="1"/>
    <col min="6" max="7" width="9.140625" style="6"/>
    <col min="8" max="13" width="9.85546875" style="6" bestFit="1" customWidth="1"/>
    <col min="14" max="16384" width="9.140625" style="6"/>
  </cols>
  <sheetData>
    <row r="1" spans="1:7" ht="9.75" customHeight="1" x14ac:dyDescent="0.25">
      <c r="A1" s="7" t="s">
        <v>9</v>
      </c>
      <c r="B1" s="13"/>
    </row>
    <row r="2" spans="1:7" ht="14.25" x14ac:dyDescent="0.2">
      <c r="A2" s="8" t="s">
        <v>20</v>
      </c>
      <c r="B2" s="11" t="s">
        <v>21</v>
      </c>
      <c r="C2" s="30" t="s">
        <v>22</v>
      </c>
      <c r="D2" s="26" t="s">
        <v>23</v>
      </c>
      <c r="E2" s="26" t="s">
        <v>24</v>
      </c>
    </row>
    <row r="3" spans="1:7" ht="8.25" customHeight="1" x14ac:dyDescent="0.2"/>
    <row r="4" spans="1:7" x14ac:dyDescent="0.2">
      <c r="A4" s="9" t="s">
        <v>15</v>
      </c>
      <c r="B4" s="15" t="s">
        <v>1</v>
      </c>
      <c r="D4" s="27"/>
      <c r="E4" s="27"/>
    </row>
    <row r="5" spans="1:7" ht="117" customHeight="1" x14ac:dyDescent="0.25">
      <c r="B5" s="87" t="s">
        <v>28</v>
      </c>
      <c r="C5" s="88"/>
      <c r="D5" s="27"/>
      <c r="E5" s="27"/>
      <c r="G5"/>
    </row>
    <row r="6" spans="1:7" ht="72" customHeight="1" x14ac:dyDescent="0.2">
      <c r="A6" s="37">
        <v>1.01</v>
      </c>
      <c r="B6" s="85" t="s">
        <v>94</v>
      </c>
      <c r="C6" s="86"/>
      <c r="D6" s="45"/>
      <c r="E6" s="45"/>
    </row>
    <row r="7" spans="1:7" ht="14.25" x14ac:dyDescent="0.2">
      <c r="A7" s="37"/>
      <c r="B7" s="38" t="s">
        <v>25</v>
      </c>
      <c r="C7" s="40">
        <v>1</v>
      </c>
      <c r="D7" s="41"/>
      <c r="E7" s="45">
        <f>ROUND(C7*D7,2)</f>
        <v>0</v>
      </c>
    </row>
    <row r="8" spans="1:7" ht="14.25" x14ac:dyDescent="0.2">
      <c r="A8" s="37"/>
      <c r="B8" s="38"/>
      <c r="C8" s="40"/>
      <c r="D8" s="39"/>
      <c r="E8" s="45"/>
    </row>
    <row r="9" spans="1:7" ht="35.25" customHeight="1" x14ac:dyDescent="0.2">
      <c r="A9" s="37">
        <f>A6+0.01</f>
        <v>1.02</v>
      </c>
      <c r="B9" s="85" t="s">
        <v>67</v>
      </c>
      <c r="C9" s="86"/>
      <c r="D9" s="39"/>
      <c r="E9" s="45"/>
    </row>
    <row r="10" spans="1:7" ht="14.25" x14ac:dyDescent="0.2">
      <c r="A10" s="37"/>
      <c r="B10" s="38" t="s">
        <v>60</v>
      </c>
      <c r="C10" s="40">
        <v>1000</v>
      </c>
      <c r="D10" s="41"/>
      <c r="E10" s="45">
        <f>ROUND(C10*D10,2)</f>
        <v>0</v>
      </c>
    </row>
    <row r="11" spans="1:7" ht="14.25" x14ac:dyDescent="0.2">
      <c r="A11" s="37"/>
      <c r="B11" s="38"/>
      <c r="C11" s="40"/>
      <c r="D11" s="39"/>
      <c r="E11" s="45"/>
    </row>
    <row r="12" spans="1:7" ht="45.75" customHeight="1" x14ac:dyDescent="0.2">
      <c r="A12" s="37">
        <f>A9+0.01</f>
        <v>1.03</v>
      </c>
      <c r="B12" s="85" t="s">
        <v>2</v>
      </c>
      <c r="C12" s="86"/>
      <c r="D12" s="39"/>
      <c r="E12" s="45"/>
    </row>
    <row r="13" spans="1:7" ht="14.25" x14ac:dyDescent="0.2">
      <c r="A13" s="37"/>
      <c r="B13" s="38" t="s">
        <v>30</v>
      </c>
      <c r="C13" s="40">
        <v>16</v>
      </c>
      <c r="D13" s="39"/>
      <c r="E13" s="45">
        <f>ROUND(C13*D13,2)</f>
        <v>0</v>
      </c>
    </row>
    <row r="14" spans="1:7" ht="14.25" x14ac:dyDescent="0.2">
      <c r="A14" s="37"/>
      <c r="B14" s="38"/>
      <c r="C14" s="40"/>
      <c r="D14" s="39"/>
      <c r="E14" s="45"/>
    </row>
    <row r="15" spans="1:7" ht="14.25" x14ac:dyDescent="0.2">
      <c r="A15" s="37"/>
      <c r="B15" s="38"/>
      <c r="C15" s="40"/>
      <c r="D15" s="39"/>
      <c r="E15" s="45"/>
    </row>
    <row r="16" spans="1:7" ht="36" customHeight="1" x14ac:dyDescent="0.2">
      <c r="A16" s="37">
        <f>A12+0.01</f>
        <v>1.04</v>
      </c>
      <c r="B16" s="85" t="s">
        <v>34</v>
      </c>
      <c r="C16" s="86"/>
      <c r="D16" s="39"/>
      <c r="E16" s="45"/>
    </row>
    <row r="17" spans="1:5" ht="14.25" x14ac:dyDescent="0.2">
      <c r="A17" s="37"/>
      <c r="B17" s="38" t="s">
        <v>58</v>
      </c>
      <c r="C17" s="40">
        <v>90</v>
      </c>
      <c r="D17" s="39"/>
      <c r="E17" s="45">
        <f t="shared" ref="E17:E33" si="0">ROUND(C17*D17,2)</f>
        <v>0</v>
      </c>
    </row>
    <row r="18" spans="1:5" ht="14.25" x14ac:dyDescent="0.2">
      <c r="A18" s="37"/>
      <c r="B18" s="38"/>
      <c r="C18" s="40"/>
      <c r="D18" s="39"/>
      <c r="E18" s="45"/>
    </row>
    <row r="19" spans="1:5" ht="14.25" x14ac:dyDescent="0.2">
      <c r="A19" s="37"/>
      <c r="B19" s="38"/>
      <c r="C19" s="40"/>
      <c r="D19" s="39"/>
      <c r="E19" s="45"/>
    </row>
    <row r="20" spans="1:5" ht="19.5" customHeight="1" x14ac:dyDescent="0.2">
      <c r="A20" s="37">
        <f>A16+0.01</f>
        <v>1.05</v>
      </c>
      <c r="B20" s="85" t="s">
        <v>68</v>
      </c>
      <c r="C20" s="86"/>
      <c r="D20" s="39"/>
      <c r="E20" s="45"/>
    </row>
    <row r="21" spans="1:5" ht="14.25" x14ac:dyDescent="0.2">
      <c r="A21" s="37"/>
      <c r="B21" s="38" t="s">
        <v>59</v>
      </c>
      <c r="C21" s="40">
        <v>2.5</v>
      </c>
      <c r="D21" s="39"/>
      <c r="E21" s="45">
        <f t="shared" si="0"/>
        <v>0</v>
      </c>
    </row>
    <row r="22" spans="1:5" ht="14.25" x14ac:dyDescent="0.2">
      <c r="A22" s="37"/>
      <c r="B22" s="38"/>
      <c r="C22" s="40"/>
      <c r="D22" s="39"/>
      <c r="E22" s="45"/>
    </row>
    <row r="23" spans="1:5" ht="14.25" x14ac:dyDescent="0.2">
      <c r="A23" s="37"/>
      <c r="B23" s="38"/>
      <c r="C23" s="40"/>
      <c r="D23" s="39"/>
      <c r="E23" s="45"/>
    </row>
    <row r="24" spans="1:5" ht="23.25" customHeight="1" x14ac:dyDescent="0.2">
      <c r="A24" s="37">
        <f>A20+0.01</f>
        <v>1.06</v>
      </c>
      <c r="B24" s="85" t="s">
        <v>3</v>
      </c>
      <c r="C24" s="86"/>
      <c r="D24" s="39"/>
      <c r="E24" s="45"/>
    </row>
    <row r="25" spans="1:5" ht="14.25" x14ac:dyDescent="0.2">
      <c r="A25" s="37"/>
      <c r="B25" s="38" t="s">
        <v>58</v>
      </c>
      <c r="C25" s="40">
        <v>7</v>
      </c>
      <c r="D25" s="39"/>
      <c r="E25" s="45">
        <f t="shared" si="0"/>
        <v>0</v>
      </c>
    </row>
    <row r="26" spans="1:5" ht="14.25" x14ac:dyDescent="0.2">
      <c r="A26" s="37"/>
      <c r="B26" s="38"/>
      <c r="C26" s="40"/>
      <c r="D26" s="39"/>
      <c r="E26" s="45"/>
    </row>
    <row r="27" spans="1:5" ht="14.25" x14ac:dyDescent="0.2">
      <c r="A27" s="37"/>
      <c r="B27" s="38"/>
      <c r="C27" s="40"/>
      <c r="D27" s="39"/>
      <c r="E27" s="45"/>
    </row>
    <row r="28" spans="1:5" ht="50.25" customHeight="1" x14ac:dyDescent="0.2">
      <c r="A28" s="37">
        <f>A24+0.01</f>
        <v>1.07</v>
      </c>
      <c r="B28" s="85" t="s">
        <v>69</v>
      </c>
      <c r="C28" s="86"/>
      <c r="D28" s="39"/>
      <c r="E28" s="45"/>
    </row>
    <row r="29" spans="1:5" ht="14.25" x14ac:dyDescent="0.2">
      <c r="A29" s="37"/>
      <c r="B29" s="38" t="s">
        <v>25</v>
      </c>
      <c r="C29" s="40">
        <v>1</v>
      </c>
      <c r="D29" s="39"/>
      <c r="E29" s="45">
        <f t="shared" si="0"/>
        <v>0</v>
      </c>
    </row>
    <row r="30" spans="1:5" ht="14.25" x14ac:dyDescent="0.2">
      <c r="A30" s="37"/>
      <c r="B30" s="38"/>
      <c r="C30" s="40"/>
      <c r="D30" s="39"/>
      <c r="E30" s="45"/>
    </row>
    <row r="31" spans="1:5" ht="14.25" x14ac:dyDescent="0.2">
      <c r="A31" s="37"/>
      <c r="B31" s="38"/>
      <c r="C31" s="40"/>
      <c r="D31" s="39"/>
      <c r="E31" s="45"/>
    </row>
    <row r="32" spans="1:5" ht="55.5" customHeight="1" x14ac:dyDescent="0.2">
      <c r="A32" s="37">
        <f>A28+0.01</f>
        <v>1.08</v>
      </c>
      <c r="B32" s="85" t="s">
        <v>5</v>
      </c>
      <c r="C32" s="86"/>
      <c r="D32" s="39"/>
      <c r="E32" s="45"/>
    </row>
    <row r="33" spans="1:5" ht="14.25" x14ac:dyDescent="0.2">
      <c r="A33" s="37"/>
      <c r="B33" s="38" t="s">
        <v>6</v>
      </c>
      <c r="C33" s="40">
        <v>7.0000000000000007E-2</v>
      </c>
      <c r="D33" s="39">
        <f>SUM(E5:E32)</f>
        <v>0</v>
      </c>
      <c r="E33" s="45">
        <f t="shared" si="0"/>
        <v>0</v>
      </c>
    </row>
    <row r="34" spans="1:5" ht="14.25" x14ac:dyDescent="0.2">
      <c r="A34" s="37"/>
      <c r="B34" s="38"/>
      <c r="C34" s="40"/>
      <c r="D34" s="45"/>
      <c r="E34" s="45"/>
    </row>
    <row r="35" spans="1:5" thickBot="1" x14ac:dyDescent="0.25">
      <c r="A35" s="37"/>
      <c r="B35" s="42" t="s">
        <v>4</v>
      </c>
      <c r="C35" s="43"/>
      <c r="D35" s="66"/>
      <c r="E35" s="66">
        <f>SUM(E5:E34)</f>
        <v>0</v>
      </c>
    </row>
    <row r="36" spans="1:5" thickTop="1" x14ac:dyDescent="0.2">
      <c r="A36" s="37"/>
      <c r="B36" s="38"/>
      <c r="C36" s="40"/>
      <c r="D36" s="45"/>
      <c r="E36" s="45"/>
    </row>
    <row r="37" spans="1:5" ht="14.25" x14ac:dyDescent="0.2">
      <c r="A37" s="37"/>
      <c r="B37" s="38"/>
      <c r="C37" s="40"/>
      <c r="D37" s="45"/>
      <c r="E37" s="45"/>
    </row>
    <row r="38" spans="1:5" ht="14.25" x14ac:dyDescent="0.2">
      <c r="A38" s="37"/>
      <c r="B38" s="38"/>
      <c r="C38" s="40"/>
      <c r="D38" s="45"/>
      <c r="E38" s="45"/>
    </row>
    <row r="39" spans="1:5" x14ac:dyDescent="0.2">
      <c r="D39" s="27"/>
      <c r="E39" s="27"/>
    </row>
    <row r="40" spans="1:5" x14ac:dyDescent="0.2">
      <c r="D40" s="27"/>
      <c r="E40" s="27"/>
    </row>
    <row r="41" spans="1:5" x14ac:dyDescent="0.2">
      <c r="D41" s="27"/>
      <c r="E41" s="27"/>
    </row>
    <row r="42" spans="1:5" x14ac:dyDescent="0.2">
      <c r="D42" s="27"/>
      <c r="E42" s="27"/>
    </row>
    <row r="43" spans="1:5" x14ac:dyDescent="0.2">
      <c r="D43" s="27"/>
      <c r="E43" s="27"/>
    </row>
    <row r="44" spans="1:5" x14ac:dyDescent="0.2">
      <c r="D44" s="27"/>
      <c r="E44" s="27"/>
    </row>
    <row r="45" spans="1:5" x14ac:dyDescent="0.2">
      <c r="D45" s="27"/>
      <c r="E45" s="27"/>
    </row>
    <row r="46" spans="1:5" x14ac:dyDescent="0.2">
      <c r="D46" s="27"/>
      <c r="E46" s="27"/>
    </row>
    <row r="47" spans="1:5" x14ac:dyDescent="0.2">
      <c r="D47" s="27"/>
      <c r="E47" s="27"/>
    </row>
    <row r="48" spans="1:5" x14ac:dyDescent="0.2">
      <c r="D48" s="27"/>
      <c r="E48" s="27"/>
    </row>
    <row r="49" spans="4:5" x14ac:dyDescent="0.2">
      <c r="D49" s="27"/>
      <c r="E49" s="27"/>
    </row>
    <row r="50" spans="4:5" x14ac:dyDescent="0.2">
      <c r="D50" s="27"/>
      <c r="E50" s="27"/>
    </row>
    <row r="51" spans="4:5" x14ac:dyDescent="0.2">
      <c r="D51" s="27"/>
      <c r="E51" s="27"/>
    </row>
    <row r="52" spans="4:5" x14ac:dyDescent="0.2">
      <c r="D52" s="27"/>
      <c r="E52" s="27"/>
    </row>
    <row r="53" spans="4:5" x14ac:dyDescent="0.2">
      <c r="D53" s="27"/>
      <c r="E53" s="27"/>
    </row>
    <row r="54" spans="4:5" x14ac:dyDescent="0.2">
      <c r="D54" s="27"/>
      <c r="E54" s="27"/>
    </row>
    <row r="55" spans="4:5" x14ac:dyDescent="0.2">
      <c r="D55" s="27"/>
      <c r="E55" s="27"/>
    </row>
    <row r="56" spans="4:5" x14ac:dyDescent="0.2">
      <c r="D56" s="27"/>
      <c r="E56" s="27"/>
    </row>
    <row r="57" spans="4:5" x14ac:dyDescent="0.2">
      <c r="D57" s="27"/>
      <c r="E57" s="27"/>
    </row>
    <row r="58" spans="4:5" x14ac:dyDescent="0.2">
      <c r="D58" s="27"/>
      <c r="E58" s="27"/>
    </row>
  </sheetData>
  <sheetProtection algorithmName="SHA-512" hashValue="VeTr82HvQ2Trsi742RJNV145x1wqknbQxeoipkzRHJI6/dmrqgSl4qneJrAYTERpSxlCiQFLZz0ucz7os2l7bQ==" saltValue="76hu+OwqjkqaAj6YzidZzw==" spinCount="100000" sheet="1" objects="1" scenarios="1"/>
  <protectedRanges>
    <protectedRange sqref="D1:D1048576" name="Obseg2"/>
  </protectedRanges>
  <mergeCells count="9">
    <mergeCell ref="B28:C28"/>
    <mergeCell ref="B12:C12"/>
    <mergeCell ref="B24:C24"/>
    <mergeCell ref="B32:C32"/>
    <mergeCell ref="B6:C6"/>
    <mergeCell ref="B5:C5"/>
    <mergeCell ref="B16:C16"/>
    <mergeCell ref="B9:C9"/>
    <mergeCell ref="B20:C20"/>
  </mergeCells>
  <phoneticPr fontId="0" type="noConversion"/>
  <conditionalFormatting sqref="E5:E36 D33">
    <cfRule type="cellIs" dxfId="7" priority="1" stopIfTrue="1" operator="equal">
      <formula>0</formula>
    </cfRule>
  </conditionalFormatting>
  <pageMargins left="0.98425196850393704" right="0.19685039370078741" top="0.39" bottom="0.83" header="0.39" footer="0.54"/>
  <pageSetup paperSize="9" scale="91" orientation="portrait" horizontalDpi="360" verticalDpi="360" r:id="rId1"/>
  <headerFooter alignWithMargins="0">
    <oddFooter>&amp;L&amp;"Arial CE,Običajno"&amp;10      &amp;F&amp;R&amp;"Arial CE,Običajno"&amp;10&amp;A stran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7"/>
  <sheetViews>
    <sheetView zoomScale="115" zoomScaleNormal="115" workbookViewId="0">
      <selection activeCell="E14" sqref="E14"/>
    </sheetView>
  </sheetViews>
  <sheetFormatPr defaultColWidth="9.140625" defaultRowHeight="15" x14ac:dyDescent="0.2"/>
  <cols>
    <col min="1" max="1" width="7" style="9" customWidth="1"/>
    <col min="2" max="2" width="38.7109375" style="14" customWidth="1"/>
    <col min="3" max="3" width="9.5703125" style="29" customWidth="1"/>
    <col min="4" max="4" width="14.7109375" style="25" customWidth="1"/>
    <col min="5" max="5" width="18.7109375" style="25" customWidth="1"/>
    <col min="6" max="7" width="9.140625" style="6"/>
    <col min="8" max="13" width="9.85546875" style="6" bestFit="1" customWidth="1"/>
    <col min="14" max="16384" width="9.140625" style="6"/>
  </cols>
  <sheetData>
    <row r="1" spans="1:7" ht="9.75" customHeight="1" x14ac:dyDescent="0.25">
      <c r="A1" s="7" t="s">
        <v>9</v>
      </c>
      <c r="B1" s="13"/>
    </row>
    <row r="2" spans="1:7" ht="14.25" x14ac:dyDescent="0.2">
      <c r="A2" s="8" t="s">
        <v>20</v>
      </c>
      <c r="B2" s="11" t="s">
        <v>21</v>
      </c>
      <c r="C2" s="30" t="s">
        <v>22</v>
      </c>
      <c r="D2" s="26" t="s">
        <v>23</v>
      </c>
      <c r="E2" s="26" t="s">
        <v>24</v>
      </c>
    </row>
    <row r="3" spans="1:7" ht="8.25" customHeight="1" x14ac:dyDescent="0.2"/>
    <row r="4" spans="1:7" x14ac:dyDescent="0.2">
      <c r="A4" s="10" t="s">
        <v>17</v>
      </c>
      <c r="B4" s="15" t="s">
        <v>16</v>
      </c>
      <c r="D4" s="27"/>
      <c r="E4" s="27"/>
    </row>
    <row r="5" spans="1:7" ht="83.25" customHeight="1" x14ac:dyDescent="0.2">
      <c r="A5" s="37"/>
      <c r="B5" s="87" t="s">
        <v>35</v>
      </c>
      <c r="C5" s="88"/>
      <c r="D5" s="45"/>
      <c r="E5" s="45"/>
    </row>
    <row r="6" spans="1:7" ht="49.5" customHeight="1" x14ac:dyDescent="0.2">
      <c r="A6" s="37">
        <v>2.0099999999999998</v>
      </c>
      <c r="B6" s="85" t="s">
        <v>46</v>
      </c>
      <c r="C6" s="86"/>
      <c r="D6" s="45"/>
      <c r="E6" s="45"/>
      <c r="G6" s="67"/>
    </row>
    <row r="7" spans="1:7" ht="14.25" x14ac:dyDescent="0.2">
      <c r="A7" s="37"/>
      <c r="B7" s="65" t="s">
        <v>59</v>
      </c>
      <c r="C7" s="40">
        <v>150</v>
      </c>
      <c r="D7" s="39"/>
      <c r="E7" s="45">
        <f>ROUND(C7*D7,2)</f>
        <v>0</v>
      </c>
    </row>
    <row r="8" spans="1:7" ht="14.25" x14ac:dyDescent="0.2">
      <c r="A8" s="37"/>
      <c r="B8" s="46"/>
      <c r="C8" s="40"/>
      <c r="D8" s="39"/>
      <c r="E8" s="45"/>
    </row>
    <row r="9" spans="1:7" ht="14.25" x14ac:dyDescent="0.2">
      <c r="A9" s="37"/>
      <c r="B9" s="38"/>
      <c r="C9" s="40"/>
      <c r="D9" s="39"/>
      <c r="E9" s="45"/>
    </row>
    <row r="10" spans="1:7" ht="48.75" customHeight="1" x14ac:dyDescent="0.2">
      <c r="A10" s="37">
        <f>SUM(A6,0.01)</f>
        <v>2.02</v>
      </c>
      <c r="B10" s="88" t="s">
        <v>73</v>
      </c>
      <c r="C10" s="88"/>
      <c r="D10" s="39"/>
      <c r="E10" s="45"/>
    </row>
    <row r="11" spans="1:7" ht="14.25" x14ac:dyDescent="0.2">
      <c r="A11" s="37"/>
      <c r="B11" s="38" t="s">
        <v>59</v>
      </c>
      <c r="C11" s="40">
        <f>877*0.55</f>
        <v>482.35</v>
      </c>
      <c r="D11" s="39"/>
      <c r="E11" s="45">
        <f t="shared" ref="E11:E51" si="0">ROUND(C11*D11,2)</f>
        <v>0</v>
      </c>
    </row>
    <row r="12" spans="1:7" ht="15.75" customHeight="1" x14ac:dyDescent="0.2">
      <c r="A12" s="37"/>
      <c r="B12" s="86"/>
      <c r="C12" s="89"/>
      <c r="D12" s="39"/>
      <c r="E12" s="45"/>
    </row>
    <row r="13" spans="1:7" ht="14.25" x14ac:dyDescent="0.2">
      <c r="A13" s="37"/>
      <c r="B13" s="38"/>
      <c r="C13" s="40"/>
      <c r="D13" s="39"/>
      <c r="E13" s="45"/>
    </row>
    <row r="14" spans="1:7" ht="52.5" customHeight="1" x14ac:dyDescent="0.2">
      <c r="A14" s="37">
        <f>SUM(A10,0.01)</f>
        <v>2.0299999999999998</v>
      </c>
      <c r="B14" s="88" t="s">
        <v>47</v>
      </c>
      <c r="C14" s="88"/>
      <c r="D14" s="39"/>
      <c r="E14" s="45">
        <f t="shared" si="0"/>
        <v>0</v>
      </c>
    </row>
    <row r="15" spans="1:7" ht="14.25" x14ac:dyDescent="0.2">
      <c r="A15" s="37"/>
      <c r="B15" s="38" t="s">
        <v>59</v>
      </c>
      <c r="C15" s="40">
        <f>1.5*0.6*40+(81+36*2)*0.5*0.6+25*0.6*1.2</f>
        <v>99.9</v>
      </c>
      <c r="D15" s="39"/>
      <c r="E15" s="45">
        <f t="shared" si="0"/>
        <v>0</v>
      </c>
    </row>
    <row r="16" spans="1:7" ht="15.75" customHeight="1" x14ac:dyDescent="0.2">
      <c r="A16" s="37"/>
      <c r="B16" s="86"/>
      <c r="C16" s="89"/>
      <c r="D16" s="39"/>
      <c r="E16" s="45"/>
    </row>
    <row r="17" spans="1:5" ht="14.25" x14ac:dyDescent="0.2">
      <c r="A17" s="37"/>
      <c r="B17" s="38"/>
      <c r="C17" s="40"/>
      <c r="D17" s="39"/>
      <c r="E17" s="45"/>
    </row>
    <row r="18" spans="1:5" ht="61.5" customHeight="1" x14ac:dyDescent="0.2">
      <c r="A18" s="37">
        <f>SUM(A14,0.01)</f>
        <v>2.04</v>
      </c>
      <c r="B18" s="88" t="s">
        <v>36</v>
      </c>
      <c r="C18" s="88"/>
      <c r="D18" s="39"/>
      <c r="E18" s="45"/>
    </row>
    <row r="19" spans="1:5" ht="14.25" x14ac:dyDescent="0.2">
      <c r="A19" s="37"/>
      <c r="B19" s="38" t="s">
        <v>59</v>
      </c>
      <c r="C19" s="40">
        <f>1.5*0.6*40</f>
        <v>36</v>
      </c>
      <c r="D19" s="39"/>
      <c r="E19" s="45">
        <f t="shared" si="0"/>
        <v>0</v>
      </c>
    </row>
    <row r="20" spans="1:5" ht="15.75" customHeight="1" x14ac:dyDescent="0.2">
      <c r="A20" s="37"/>
      <c r="B20" s="86"/>
      <c r="C20" s="89"/>
      <c r="D20" s="39"/>
      <c r="E20" s="45"/>
    </row>
    <row r="21" spans="1:5" ht="14.25" x14ac:dyDescent="0.2">
      <c r="A21" s="37"/>
      <c r="B21" s="38"/>
      <c r="C21" s="40"/>
      <c r="D21" s="39"/>
      <c r="E21" s="45"/>
    </row>
    <row r="22" spans="1:5" ht="17.25" customHeight="1" x14ac:dyDescent="0.2">
      <c r="A22" s="37">
        <f>SUM(A18,0.01)</f>
        <v>2.0499999999999998</v>
      </c>
      <c r="B22" s="85" t="s">
        <v>48</v>
      </c>
      <c r="C22" s="86"/>
      <c r="D22" s="39"/>
      <c r="E22" s="45"/>
    </row>
    <row r="23" spans="1:5" ht="14.25" x14ac:dyDescent="0.2">
      <c r="A23" s="37"/>
      <c r="B23" s="38" t="s">
        <v>60</v>
      </c>
      <c r="C23" s="40">
        <v>1000</v>
      </c>
      <c r="D23" s="39"/>
      <c r="E23" s="45">
        <f t="shared" si="0"/>
        <v>0</v>
      </c>
    </row>
    <row r="24" spans="1:5" ht="14.25" x14ac:dyDescent="0.2">
      <c r="A24" s="37"/>
      <c r="B24" s="46"/>
      <c r="C24" s="40"/>
      <c r="D24" s="39"/>
      <c r="E24" s="45"/>
    </row>
    <row r="25" spans="1:5" ht="14.25" x14ac:dyDescent="0.2">
      <c r="A25" s="37"/>
      <c r="B25" s="38"/>
      <c r="C25" s="40"/>
      <c r="D25" s="39"/>
      <c r="E25" s="45"/>
    </row>
    <row r="26" spans="1:5" s="51" customFormat="1" ht="59.25" customHeight="1" x14ac:dyDescent="0.2">
      <c r="A26" s="37">
        <f>SUM(A22,0.01)</f>
        <v>2.06</v>
      </c>
      <c r="B26" s="85" t="s">
        <v>92</v>
      </c>
      <c r="C26" s="86"/>
      <c r="D26" s="39"/>
      <c r="E26" s="45"/>
    </row>
    <row r="27" spans="1:5" s="51" customFormat="1" ht="14.25" x14ac:dyDescent="0.2">
      <c r="A27" s="37"/>
      <c r="B27" s="38" t="s">
        <v>60</v>
      </c>
      <c r="C27" s="40">
        <v>1100</v>
      </c>
      <c r="D27" s="39"/>
      <c r="E27" s="45">
        <f t="shared" si="0"/>
        <v>0</v>
      </c>
    </row>
    <row r="28" spans="1:5" s="51" customFormat="1" ht="12.75" x14ac:dyDescent="0.2">
      <c r="A28" s="37"/>
      <c r="B28" s="46"/>
      <c r="C28" s="40"/>
      <c r="D28" s="39"/>
      <c r="E28" s="45"/>
    </row>
    <row r="29" spans="1:5" x14ac:dyDescent="0.2">
      <c r="D29" s="34"/>
      <c r="E29" s="27"/>
    </row>
    <row r="30" spans="1:5" ht="33" customHeight="1" x14ac:dyDescent="0.2">
      <c r="A30" s="37">
        <f>SUM(A26,0.01)</f>
        <v>2.0699999999999998</v>
      </c>
      <c r="B30" s="85" t="s">
        <v>70</v>
      </c>
      <c r="C30" s="86"/>
      <c r="D30" s="39"/>
      <c r="E30" s="45"/>
    </row>
    <row r="31" spans="1:5" ht="14.25" x14ac:dyDescent="0.2">
      <c r="A31" s="37"/>
      <c r="B31" s="38" t="s">
        <v>60</v>
      </c>
      <c r="C31" s="40">
        <f>40*0.6+(81+36*2)*0.6+25*0.6</f>
        <v>130.80000000000001</v>
      </c>
      <c r="D31" s="39"/>
      <c r="E31" s="45">
        <f t="shared" si="0"/>
        <v>0</v>
      </c>
    </row>
    <row r="32" spans="1:5" ht="14.25" x14ac:dyDescent="0.2">
      <c r="A32" s="37"/>
      <c r="B32" s="46"/>
      <c r="C32" s="40"/>
      <c r="D32" s="39"/>
      <c r="E32" s="45"/>
    </row>
    <row r="33" spans="1:5" ht="14.25" x14ac:dyDescent="0.2">
      <c r="A33" s="37"/>
      <c r="B33" s="38"/>
      <c r="C33" s="40"/>
      <c r="D33" s="39"/>
      <c r="E33" s="45"/>
    </row>
    <row r="34" spans="1:5" ht="52.5" customHeight="1" x14ac:dyDescent="0.2">
      <c r="A34" s="37">
        <f>SUM(A30,0.01)</f>
        <v>2.08</v>
      </c>
      <c r="B34" s="85" t="s">
        <v>71</v>
      </c>
      <c r="C34" s="86"/>
      <c r="D34" s="39"/>
      <c r="E34" s="45"/>
    </row>
    <row r="35" spans="1:5" ht="14.25" x14ac:dyDescent="0.2">
      <c r="A35" s="37"/>
      <c r="B35" s="38" t="s">
        <v>59</v>
      </c>
      <c r="C35" s="40">
        <v>56</v>
      </c>
      <c r="D35" s="39"/>
      <c r="E35" s="45">
        <f t="shared" si="0"/>
        <v>0</v>
      </c>
    </row>
    <row r="36" spans="1:5" ht="14.25" x14ac:dyDescent="0.2">
      <c r="A36" s="37"/>
      <c r="B36" s="46"/>
      <c r="C36" s="40"/>
      <c r="D36" s="39"/>
      <c r="E36" s="45"/>
    </row>
    <row r="37" spans="1:5" ht="14.25" x14ac:dyDescent="0.2">
      <c r="A37" s="37"/>
      <c r="B37" s="38"/>
      <c r="C37" s="40"/>
      <c r="D37" s="39"/>
      <c r="E37" s="45"/>
    </row>
    <row r="38" spans="1:5" ht="40.5" customHeight="1" x14ac:dyDescent="0.2">
      <c r="A38" s="37">
        <f>SUM(A34,0.01)</f>
        <v>2.09</v>
      </c>
      <c r="B38" s="85" t="s">
        <v>72</v>
      </c>
      <c r="C38" s="86"/>
      <c r="D38" s="39"/>
      <c r="E38" s="45"/>
    </row>
    <row r="39" spans="1:5" ht="14.25" x14ac:dyDescent="0.2">
      <c r="A39" s="37"/>
      <c r="B39" s="38" t="s">
        <v>60</v>
      </c>
      <c r="C39" s="40">
        <f>300+80</f>
        <v>380</v>
      </c>
      <c r="D39" s="39"/>
      <c r="E39" s="45">
        <f t="shared" si="0"/>
        <v>0</v>
      </c>
    </row>
    <row r="40" spans="1:5" ht="14.25" x14ac:dyDescent="0.2">
      <c r="A40" s="37"/>
      <c r="B40" s="46"/>
      <c r="C40" s="40"/>
      <c r="D40" s="39"/>
      <c r="E40" s="45"/>
    </row>
    <row r="41" spans="1:5" ht="14.25" x14ac:dyDescent="0.2">
      <c r="A41" s="37"/>
      <c r="B41" s="38"/>
      <c r="C41" s="40"/>
      <c r="D41" s="39"/>
      <c r="E41" s="45"/>
    </row>
    <row r="42" spans="1:5" ht="36" customHeight="1" x14ac:dyDescent="0.2">
      <c r="A42" s="37">
        <f>SUM(A38,0.01)</f>
        <v>2.1</v>
      </c>
      <c r="B42" s="85" t="s">
        <v>100</v>
      </c>
      <c r="C42" s="86"/>
      <c r="D42" s="39"/>
      <c r="E42" s="45"/>
    </row>
    <row r="43" spans="1:5" ht="14.25" x14ac:dyDescent="0.2">
      <c r="A43" s="37"/>
      <c r="B43" s="38" t="s">
        <v>59</v>
      </c>
      <c r="C43" s="40">
        <f>2.5*(37+25)</f>
        <v>155</v>
      </c>
      <c r="D43" s="39"/>
      <c r="E43" s="45">
        <f t="shared" si="0"/>
        <v>0</v>
      </c>
    </row>
    <row r="44" spans="1:5" ht="14.25" x14ac:dyDescent="0.2">
      <c r="A44" s="37"/>
      <c r="B44" s="46"/>
      <c r="C44" s="40"/>
      <c r="D44" s="39"/>
      <c r="E44" s="45"/>
    </row>
    <row r="45" spans="1:5" ht="14.25" x14ac:dyDescent="0.2">
      <c r="A45" s="37"/>
      <c r="B45" s="38"/>
      <c r="C45" s="40"/>
      <c r="D45" s="39"/>
      <c r="E45" s="45"/>
    </row>
    <row r="46" spans="1:5" ht="36" customHeight="1" x14ac:dyDescent="0.2">
      <c r="A46" s="37">
        <f>SUM(A42,0.01)</f>
        <v>2.11</v>
      </c>
      <c r="B46" s="85" t="s">
        <v>38</v>
      </c>
      <c r="C46" s="86"/>
      <c r="D46" s="39"/>
      <c r="E46" s="45"/>
    </row>
    <row r="47" spans="1:5" ht="14.25" x14ac:dyDescent="0.2">
      <c r="A47" s="37"/>
      <c r="B47" s="38" t="s">
        <v>59</v>
      </c>
      <c r="C47" s="40">
        <f>C11-C43-C15*0.25</f>
        <v>302.38</v>
      </c>
      <c r="D47" s="39"/>
      <c r="E47" s="45">
        <f t="shared" si="0"/>
        <v>0</v>
      </c>
    </row>
    <row r="48" spans="1:5" ht="14.25" x14ac:dyDescent="0.2">
      <c r="A48" s="37"/>
      <c r="B48" s="46"/>
      <c r="C48" s="40"/>
      <c r="D48" s="39"/>
      <c r="E48" s="45"/>
    </row>
    <row r="49" spans="1:5" ht="14.25" x14ac:dyDescent="0.2">
      <c r="A49" s="37"/>
      <c r="B49" s="38"/>
      <c r="C49" s="40"/>
      <c r="D49" s="39"/>
      <c r="E49" s="45"/>
    </row>
    <row r="50" spans="1:5" ht="62.25" customHeight="1" x14ac:dyDescent="0.2">
      <c r="A50" s="37">
        <f>SUM(A46,0.01)</f>
        <v>2.12</v>
      </c>
      <c r="B50" s="85" t="s">
        <v>8</v>
      </c>
      <c r="C50" s="86"/>
      <c r="D50" s="39"/>
      <c r="E50" s="45"/>
    </row>
    <row r="51" spans="1:5" ht="14.25" x14ac:dyDescent="0.2">
      <c r="A51" s="37"/>
      <c r="B51" s="38" t="s">
        <v>6</v>
      </c>
      <c r="C51" s="40">
        <v>0.05</v>
      </c>
      <c r="D51" s="39">
        <f>SUM(E6:E50)</f>
        <v>0</v>
      </c>
      <c r="E51" s="45">
        <f t="shared" si="0"/>
        <v>0</v>
      </c>
    </row>
    <row r="52" spans="1:5" ht="14.25" x14ac:dyDescent="0.2">
      <c r="A52" s="37"/>
      <c r="B52" s="46"/>
      <c r="C52" s="40"/>
      <c r="D52" s="39"/>
      <c r="E52" s="45"/>
    </row>
    <row r="53" spans="1:5" ht="14.25" x14ac:dyDescent="0.2">
      <c r="A53" s="37"/>
      <c r="B53" s="46"/>
      <c r="C53" s="40"/>
      <c r="D53" s="45"/>
      <c r="E53" s="45"/>
    </row>
    <row r="54" spans="1:5" thickBot="1" x14ac:dyDescent="0.25">
      <c r="A54" s="37"/>
      <c r="B54" s="68" t="s">
        <v>29</v>
      </c>
      <c r="C54" s="43"/>
      <c r="D54" s="66"/>
      <c r="E54" s="66">
        <f>SUM(E5:E52)</f>
        <v>0</v>
      </c>
    </row>
    <row r="55" spans="1:5" thickTop="1" x14ac:dyDescent="0.2">
      <c r="A55" s="37"/>
      <c r="B55" s="38"/>
      <c r="C55" s="40"/>
      <c r="D55" s="45"/>
      <c r="E55" s="45"/>
    </row>
    <row r="56" spans="1:5" ht="14.25" x14ac:dyDescent="0.2">
      <c r="A56" s="37"/>
      <c r="B56" s="38"/>
      <c r="C56" s="40"/>
      <c r="D56" s="45"/>
      <c r="E56" s="45"/>
    </row>
    <row r="57" spans="1:5" x14ac:dyDescent="0.2">
      <c r="D57" s="27"/>
      <c r="E57" s="27"/>
    </row>
    <row r="58" spans="1:5" x14ac:dyDescent="0.2">
      <c r="D58" s="27"/>
      <c r="E58" s="27"/>
    </row>
    <row r="59" spans="1:5" x14ac:dyDescent="0.2">
      <c r="D59" s="27"/>
      <c r="E59" s="27"/>
    </row>
    <row r="60" spans="1:5" x14ac:dyDescent="0.2">
      <c r="D60" s="27"/>
      <c r="E60" s="27"/>
    </row>
    <row r="61" spans="1:5" x14ac:dyDescent="0.2">
      <c r="D61" s="27"/>
      <c r="E61" s="27"/>
    </row>
    <row r="62" spans="1:5" x14ac:dyDescent="0.2">
      <c r="D62" s="27"/>
      <c r="E62" s="27"/>
    </row>
    <row r="63" spans="1:5" x14ac:dyDescent="0.2">
      <c r="D63" s="27"/>
      <c r="E63" s="27"/>
    </row>
    <row r="64" spans="1:5" x14ac:dyDescent="0.2">
      <c r="D64" s="27"/>
      <c r="E64" s="27"/>
    </row>
    <row r="65" spans="4:5" x14ac:dyDescent="0.2">
      <c r="D65" s="27"/>
      <c r="E65" s="27"/>
    </row>
    <row r="66" spans="4:5" x14ac:dyDescent="0.2">
      <c r="D66" s="27"/>
      <c r="E66" s="27"/>
    </row>
    <row r="67" spans="4:5" x14ac:dyDescent="0.2">
      <c r="D67" s="27"/>
      <c r="E67" s="27"/>
    </row>
    <row r="68" spans="4:5" x14ac:dyDescent="0.2">
      <c r="D68" s="27"/>
      <c r="E68" s="27"/>
    </row>
    <row r="69" spans="4:5" x14ac:dyDescent="0.2">
      <c r="D69" s="27"/>
      <c r="E69" s="27"/>
    </row>
    <row r="70" spans="4:5" x14ac:dyDescent="0.2">
      <c r="D70" s="27"/>
      <c r="E70" s="27"/>
    </row>
    <row r="71" spans="4:5" x14ac:dyDescent="0.2">
      <c r="D71" s="27"/>
      <c r="E71" s="27"/>
    </row>
    <row r="72" spans="4:5" x14ac:dyDescent="0.2">
      <c r="D72" s="27"/>
      <c r="E72" s="27"/>
    </row>
    <row r="73" spans="4:5" x14ac:dyDescent="0.2">
      <c r="D73" s="27"/>
      <c r="E73" s="27"/>
    </row>
    <row r="74" spans="4:5" x14ac:dyDescent="0.2">
      <c r="D74" s="27"/>
      <c r="E74" s="27"/>
    </row>
    <row r="75" spans="4:5" x14ac:dyDescent="0.2">
      <c r="D75" s="27"/>
      <c r="E75" s="27"/>
    </row>
    <row r="76" spans="4:5" x14ac:dyDescent="0.2">
      <c r="D76" s="27"/>
      <c r="E76" s="27"/>
    </row>
    <row r="77" spans="4:5" x14ac:dyDescent="0.2">
      <c r="D77" s="27"/>
      <c r="E77" s="27"/>
    </row>
    <row r="78" spans="4:5" x14ac:dyDescent="0.2">
      <c r="D78" s="27"/>
      <c r="E78" s="27"/>
    </row>
    <row r="79" spans="4:5" x14ac:dyDescent="0.2">
      <c r="D79" s="27"/>
      <c r="E79" s="27"/>
    </row>
    <row r="80" spans="4:5" x14ac:dyDescent="0.2">
      <c r="D80" s="27"/>
      <c r="E80" s="27"/>
    </row>
    <row r="81" spans="4:5" x14ac:dyDescent="0.2">
      <c r="D81" s="27"/>
      <c r="E81" s="27"/>
    </row>
    <row r="82" spans="4:5" x14ac:dyDescent="0.2">
      <c r="D82" s="27"/>
      <c r="E82" s="27"/>
    </row>
    <row r="83" spans="4:5" x14ac:dyDescent="0.2">
      <c r="D83" s="27"/>
      <c r="E83" s="27"/>
    </row>
    <row r="84" spans="4:5" x14ac:dyDescent="0.2">
      <c r="D84" s="27"/>
      <c r="E84" s="27"/>
    </row>
    <row r="85" spans="4:5" x14ac:dyDescent="0.2">
      <c r="D85" s="27"/>
      <c r="E85" s="27"/>
    </row>
    <row r="86" spans="4:5" x14ac:dyDescent="0.2">
      <c r="D86" s="27"/>
      <c r="E86" s="27"/>
    </row>
    <row r="87" spans="4:5" x14ac:dyDescent="0.2">
      <c r="D87" s="27"/>
      <c r="E87" s="27"/>
    </row>
    <row r="88" spans="4:5" x14ac:dyDescent="0.2">
      <c r="D88" s="27"/>
      <c r="E88" s="27"/>
    </row>
    <row r="89" spans="4:5" x14ac:dyDescent="0.2">
      <c r="D89" s="27"/>
      <c r="E89" s="27"/>
    </row>
    <row r="90" spans="4:5" x14ac:dyDescent="0.2">
      <c r="D90" s="27"/>
      <c r="E90" s="27"/>
    </row>
    <row r="91" spans="4:5" x14ac:dyDescent="0.2">
      <c r="D91" s="27"/>
      <c r="E91" s="27"/>
    </row>
    <row r="92" spans="4:5" x14ac:dyDescent="0.2">
      <c r="D92" s="27"/>
      <c r="E92" s="27"/>
    </row>
    <row r="93" spans="4:5" x14ac:dyDescent="0.2">
      <c r="D93" s="27"/>
      <c r="E93" s="27"/>
    </row>
    <row r="94" spans="4:5" x14ac:dyDescent="0.2">
      <c r="D94" s="27"/>
      <c r="E94" s="27"/>
    </row>
    <row r="95" spans="4:5" x14ac:dyDescent="0.2">
      <c r="D95" s="27"/>
      <c r="E95" s="27"/>
    </row>
    <row r="96" spans="4:5" x14ac:dyDescent="0.2">
      <c r="D96" s="27"/>
      <c r="E96" s="27"/>
    </row>
    <row r="97" spans="4:5" x14ac:dyDescent="0.2">
      <c r="D97" s="27"/>
      <c r="E97" s="27"/>
    </row>
    <row r="98" spans="4:5" x14ac:dyDescent="0.2">
      <c r="D98" s="27"/>
      <c r="E98" s="27"/>
    </row>
    <row r="99" spans="4:5" x14ac:dyDescent="0.2">
      <c r="D99" s="27"/>
      <c r="E99" s="27"/>
    </row>
    <row r="100" spans="4:5" x14ac:dyDescent="0.2">
      <c r="D100" s="27"/>
      <c r="E100" s="27"/>
    </row>
    <row r="101" spans="4:5" x14ac:dyDescent="0.2">
      <c r="D101" s="27"/>
      <c r="E101" s="27"/>
    </row>
    <row r="102" spans="4:5" x14ac:dyDescent="0.2">
      <c r="D102" s="27"/>
      <c r="E102" s="27"/>
    </row>
    <row r="103" spans="4:5" x14ac:dyDescent="0.2">
      <c r="D103" s="27"/>
      <c r="E103" s="27"/>
    </row>
    <row r="104" spans="4:5" x14ac:dyDescent="0.2">
      <c r="D104" s="27"/>
      <c r="E104" s="27"/>
    </row>
    <row r="105" spans="4:5" x14ac:dyDescent="0.2">
      <c r="D105" s="27"/>
      <c r="E105" s="27"/>
    </row>
    <row r="106" spans="4:5" x14ac:dyDescent="0.2">
      <c r="D106" s="27"/>
      <c r="E106" s="27"/>
    </row>
    <row r="107" spans="4:5" x14ac:dyDescent="0.2">
      <c r="D107" s="27"/>
      <c r="E107" s="27"/>
    </row>
    <row r="108" spans="4:5" x14ac:dyDescent="0.2">
      <c r="D108" s="27"/>
      <c r="E108" s="27"/>
    </row>
    <row r="109" spans="4:5" x14ac:dyDescent="0.2">
      <c r="D109" s="27"/>
      <c r="E109" s="27"/>
    </row>
    <row r="110" spans="4:5" x14ac:dyDescent="0.2">
      <c r="D110" s="27"/>
      <c r="E110" s="27"/>
    </row>
    <row r="111" spans="4:5" x14ac:dyDescent="0.2">
      <c r="D111" s="27"/>
      <c r="E111" s="27"/>
    </row>
    <row r="112" spans="4:5" x14ac:dyDescent="0.2">
      <c r="D112" s="27"/>
      <c r="E112" s="27"/>
    </row>
    <row r="113" spans="4:5" x14ac:dyDescent="0.2">
      <c r="D113" s="27"/>
      <c r="E113" s="27"/>
    </row>
    <row r="114" spans="4:5" x14ac:dyDescent="0.2">
      <c r="D114" s="27"/>
      <c r="E114" s="27"/>
    </row>
    <row r="115" spans="4:5" x14ac:dyDescent="0.2">
      <c r="D115" s="27"/>
      <c r="E115" s="27"/>
    </row>
    <row r="116" spans="4:5" x14ac:dyDescent="0.2">
      <c r="D116" s="27"/>
      <c r="E116" s="27"/>
    </row>
    <row r="117" spans="4:5" x14ac:dyDescent="0.2">
      <c r="D117" s="27"/>
      <c r="E117" s="27"/>
    </row>
    <row r="118" spans="4:5" x14ac:dyDescent="0.2">
      <c r="D118" s="27"/>
      <c r="E118" s="27"/>
    </row>
    <row r="119" spans="4:5" x14ac:dyDescent="0.2">
      <c r="D119" s="27"/>
      <c r="E119" s="27"/>
    </row>
    <row r="120" spans="4:5" x14ac:dyDescent="0.2">
      <c r="D120" s="27"/>
      <c r="E120" s="27"/>
    </row>
    <row r="121" spans="4:5" x14ac:dyDescent="0.2">
      <c r="D121" s="27"/>
      <c r="E121" s="27"/>
    </row>
    <row r="122" spans="4:5" x14ac:dyDescent="0.2">
      <c r="D122" s="27"/>
      <c r="E122" s="27"/>
    </row>
    <row r="123" spans="4:5" x14ac:dyDescent="0.2">
      <c r="D123" s="27"/>
      <c r="E123" s="27"/>
    </row>
    <row r="124" spans="4:5" x14ac:dyDescent="0.2">
      <c r="D124" s="27"/>
      <c r="E124" s="27"/>
    </row>
    <row r="125" spans="4:5" x14ac:dyDescent="0.2">
      <c r="D125" s="27"/>
      <c r="E125" s="27"/>
    </row>
    <row r="126" spans="4:5" x14ac:dyDescent="0.2">
      <c r="D126" s="27"/>
      <c r="E126" s="27"/>
    </row>
    <row r="127" spans="4:5" x14ac:dyDescent="0.2">
      <c r="D127" s="27"/>
      <c r="E127" s="27"/>
    </row>
    <row r="128" spans="4:5" x14ac:dyDescent="0.2">
      <c r="D128" s="27"/>
      <c r="E128" s="27"/>
    </row>
    <row r="129" spans="4:5" x14ac:dyDescent="0.2">
      <c r="D129" s="27"/>
      <c r="E129" s="27"/>
    </row>
    <row r="130" spans="4:5" x14ac:dyDescent="0.2">
      <c r="D130" s="27"/>
      <c r="E130" s="27"/>
    </row>
    <row r="131" spans="4:5" x14ac:dyDescent="0.2">
      <c r="D131" s="27"/>
      <c r="E131" s="27"/>
    </row>
    <row r="132" spans="4:5" x14ac:dyDescent="0.2">
      <c r="D132" s="27"/>
      <c r="E132" s="27"/>
    </row>
    <row r="133" spans="4:5" x14ac:dyDescent="0.2">
      <c r="D133" s="27"/>
      <c r="E133" s="27"/>
    </row>
    <row r="134" spans="4:5" x14ac:dyDescent="0.2">
      <c r="D134" s="27"/>
      <c r="E134" s="27"/>
    </row>
    <row r="135" spans="4:5" x14ac:dyDescent="0.2">
      <c r="D135" s="27"/>
      <c r="E135" s="27"/>
    </row>
    <row r="136" spans="4:5" x14ac:dyDescent="0.2">
      <c r="D136" s="27"/>
      <c r="E136" s="27"/>
    </row>
    <row r="137" spans="4:5" x14ac:dyDescent="0.2">
      <c r="D137" s="27"/>
      <c r="E137" s="27"/>
    </row>
    <row r="138" spans="4:5" x14ac:dyDescent="0.2">
      <c r="D138" s="27"/>
      <c r="E138" s="27"/>
    </row>
    <row r="139" spans="4:5" x14ac:dyDescent="0.2">
      <c r="D139" s="27"/>
      <c r="E139" s="27"/>
    </row>
    <row r="140" spans="4:5" x14ac:dyDescent="0.2">
      <c r="D140" s="27"/>
      <c r="E140" s="27"/>
    </row>
    <row r="141" spans="4:5" x14ac:dyDescent="0.2">
      <c r="D141" s="27"/>
      <c r="E141" s="27"/>
    </row>
    <row r="142" spans="4:5" x14ac:dyDescent="0.2">
      <c r="D142" s="27"/>
      <c r="E142" s="27"/>
    </row>
    <row r="143" spans="4:5" x14ac:dyDescent="0.2">
      <c r="D143" s="27"/>
      <c r="E143" s="27"/>
    </row>
    <row r="144" spans="4:5" x14ac:dyDescent="0.2">
      <c r="D144" s="27"/>
      <c r="E144" s="27"/>
    </row>
    <row r="145" spans="4:5" x14ac:dyDescent="0.2">
      <c r="D145" s="27"/>
      <c r="E145" s="27"/>
    </row>
    <row r="146" spans="4:5" x14ac:dyDescent="0.2">
      <c r="D146" s="27"/>
      <c r="E146" s="27"/>
    </row>
    <row r="147" spans="4:5" x14ac:dyDescent="0.2">
      <c r="D147" s="27"/>
      <c r="E147" s="27"/>
    </row>
    <row r="148" spans="4:5" x14ac:dyDescent="0.2">
      <c r="D148" s="27"/>
      <c r="E148" s="27"/>
    </row>
    <row r="149" spans="4:5" x14ac:dyDescent="0.2">
      <c r="D149" s="27"/>
      <c r="E149" s="27"/>
    </row>
    <row r="150" spans="4:5" x14ac:dyDescent="0.2">
      <c r="D150" s="27"/>
      <c r="E150" s="27"/>
    </row>
    <row r="151" spans="4:5" x14ac:dyDescent="0.2">
      <c r="D151" s="27"/>
      <c r="E151" s="27"/>
    </row>
    <row r="152" spans="4:5" x14ac:dyDescent="0.2">
      <c r="D152" s="27"/>
      <c r="E152" s="27"/>
    </row>
    <row r="153" spans="4:5" x14ac:dyDescent="0.2">
      <c r="D153" s="27"/>
      <c r="E153" s="27"/>
    </row>
    <row r="154" spans="4:5" x14ac:dyDescent="0.2">
      <c r="D154" s="27"/>
      <c r="E154" s="27"/>
    </row>
    <row r="155" spans="4:5" x14ac:dyDescent="0.2">
      <c r="D155" s="27"/>
      <c r="E155" s="27"/>
    </row>
    <row r="156" spans="4:5" x14ac:dyDescent="0.2">
      <c r="D156" s="27"/>
      <c r="E156" s="27"/>
    </row>
    <row r="157" spans="4:5" x14ac:dyDescent="0.2">
      <c r="D157" s="27"/>
      <c r="E157" s="27"/>
    </row>
    <row r="158" spans="4:5" x14ac:dyDescent="0.2">
      <c r="D158" s="27"/>
      <c r="E158" s="27"/>
    </row>
    <row r="159" spans="4:5" x14ac:dyDescent="0.2">
      <c r="D159" s="27"/>
      <c r="E159" s="27"/>
    </row>
    <row r="160" spans="4:5" x14ac:dyDescent="0.2">
      <c r="D160" s="27"/>
      <c r="E160" s="27"/>
    </row>
    <row r="161" spans="4:5" x14ac:dyDescent="0.2">
      <c r="D161" s="27"/>
      <c r="E161" s="27"/>
    </row>
    <row r="162" spans="4:5" x14ac:dyDescent="0.2">
      <c r="D162" s="27"/>
      <c r="E162" s="27"/>
    </row>
    <row r="163" spans="4:5" x14ac:dyDescent="0.2">
      <c r="D163" s="27"/>
      <c r="E163" s="27"/>
    </row>
    <row r="164" spans="4:5" x14ac:dyDescent="0.2">
      <c r="D164" s="27"/>
      <c r="E164" s="27"/>
    </row>
    <row r="165" spans="4:5" x14ac:dyDescent="0.2">
      <c r="D165" s="27"/>
      <c r="E165" s="27"/>
    </row>
    <row r="166" spans="4:5" x14ac:dyDescent="0.2">
      <c r="D166" s="27"/>
      <c r="E166" s="27"/>
    </row>
    <row r="167" spans="4:5" x14ac:dyDescent="0.2">
      <c r="D167" s="27"/>
      <c r="E167" s="27"/>
    </row>
    <row r="168" spans="4:5" x14ac:dyDescent="0.2">
      <c r="D168" s="27"/>
      <c r="E168" s="27"/>
    </row>
    <row r="169" spans="4:5" x14ac:dyDescent="0.2">
      <c r="D169" s="27"/>
      <c r="E169" s="27"/>
    </row>
    <row r="170" spans="4:5" x14ac:dyDescent="0.2">
      <c r="D170" s="27"/>
      <c r="E170" s="27"/>
    </row>
    <row r="171" spans="4:5" x14ac:dyDescent="0.2">
      <c r="D171" s="27"/>
      <c r="E171" s="27"/>
    </row>
    <row r="172" spans="4:5" x14ac:dyDescent="0.2">
      <c r="D172" s="27"/>
      <c r="E172" s="27"/>
    </row>
    <row r="173" spans="4:5" x14ac:dyDescent="0.2">
      <c r="D173" s="27"/>
      <c r="E173" s="27"/>
    </row>
    <row r="174" spans="4:5" x14ac:dyDescent="0.2">
      <c r="D174" s="27"/>
      <c r="E174" s="27"/>
    </row>
    <row r="175" spans="4:5" x14ac:dyDescent="0.2">
      <c r="D175" s="27"/>
      <c r="E175" s="27"/>
    </row>
    <row r="176" spans="4:5" x14ac:dyDescent="0.2">
      <c r="D176" s="27"/>
      <c r="E176" s="27"/>
    </row>
    <row r="177" spans="4:5" x14ac:dyDescent="0.2">
      <c r="D177" s="27"/>
      <c r="E177" s="27"/>
    </row>
    <row r="178" spans="4:5" x14ac:dyDescent="0.2">
      <c r="D178" s="27"/>
      <c r="E178" s="27"/>
    </row>
    <row r="179" spans="4:5" x14ac:dyDescent="0.2">
      <c r="D179" s="27"/>
      <c r="E179" s="27"/>
    </row>
    <row r="180" spans="4:5" x14ac:dyDescent="0.2">
      <c r="D180" s="27"/>
      <c r="E180" s="27"/>
    </row>
    <row r="181" spans="4:5" x14ac:dyDescent="0.2">
      <c r="D181" s="27"/>
      <c r="E181" s="27"/>
    </row>
    <row r="182" spans="4:5" x14ac:dyDescent="0.2">
      <c r="D182" s="27"/>
      <c r="E182" s="27"/>
    </row>
    <row r="183" spans="4:5" x14ac:dyDescent="0.2">
      <c r="D183" s="27"/>
      <c r="E183" s="27"/>
    </row>
    <row r="184" spans="4:5" x14ac:dyDescent="0.2">
      <c r="D184" s="27"/>
      <c r="E184" s="27"/>
    </row>
    <row r="185" spans="4:5" x14ac:dyDescent="0.2">
      <c r="D185" s="27"/>
      <c r="E185" s="27"/>
    </row>
    <row r="186" spans="4:5" x14ac:dyDescent="0.2">
      <c r="D186" s="27"/>
      <c r="E186" s="27"/>
    </row>
    <row r="187" spans="4:5" x14ac:dyDescent="0.2">
      <c r="D187" s="27"/>
      <c r="E187" s="27"/>
    </row>
    <row r="188" spans="4:5" x14ac:dyDescent="0.2">
      <c r="D188" s="27"/>
      <c r="E188" s="27"/>
    </row>
    <row r="189" spans="4:5" x14ac:dyDescent="0.2">
      <c r="D189" s="27"/>
      <c r="E189" s="27"/>
    </row>
    <row r="190" spans="4:5" x14ac:dyDescent="0.2">
      <c r="D190" s="27"/>
      <c r="E190" s="27"/>
    </row>
    <row r="191" spans="4:5" x14ac:dyDescent="0.2">
      <c r="D191" s="27"/>
      <c r="E191" s="27"/>
    </row>
    <row r="192" spans="4:5" x14ac:dyDescent="0.2">
      <c r="D192" s="27"/>
      <c r="E192" s="27"/>
    </row>
    <row r="193" spans="4:5" x14ac:dyDescent="0.2">
      <c r="D193" s="27"/>
      <c r="E193" s="27"/>
    </row>
    <row r="194" spans="4:5" x14ac:dyDescent="0.2">
      <c r="D194" s="27"/>
      <c r="E194" s="27"/>
    </row>
    <row r="195" spans="4:5" x14ac:dyDescent="0.2">
      <c r="D195" s="27"/>
      <c r="E195" s="27"/>
    </row>
    <row r="196" spans="4:5" x14ac:dyDescent="0.2">
      <c r="D196" s="27"/>
      <c r="E196" s="27"/>
    </row>
    <row r="197" spans="4:5" x14ac:dyDescent="0.2">
      <c r="D197" s="27"/>
      <c r="E197" s="27"/>
    </row>
    <row r="198" spans="4:5" x14ac:dyDescent="0.2">
      <c r="D198" s="27"/>
      <c r="E198" s="27"/>
    </row>
    <row r="199" spans="4:5" x14ac:dyDescent="0.2">
      <c r="D199" s="27"/>
      <c r="E199" s="27"/>
    </row>
    <row r="200" spans="4:5" x14ac:dyDescent="0.2">
      <c r="D200" s="27"/>
      <c r="E200" s="27"/>
    </row>
    <row r="201" spans="4:5" x14ac:dyDescent="0.2">
      <c r="D201" s="27"/>
      <c r="E201" s="27"/>
    </row>
    <row r="202" spans="4:5" x14ac:dyDescent="0.2">
      <c r="D202" s="27"/>
      <c r="E202" s="27"/>
    </row>
    <row r="203" spans="4:5" x14ac:dyDescent="0.2">
      <c r="D203" s="27"/>
      <c r="E203" s="27"/>
    </row>
    <row r="204" spans="4:5" x14ac:dyDescent="0.2">
      <c r="D204" s="27"/>
      <c r="E204" s="27"/>
    </row>
    <row r="205" spans="4:5" x14ac:dyDescent="0.2">
      <c r="D205" s="27"/>
      <c r="E205" s="27"/>
    </row>
    <row r="206" spans="4:5" x14ac:dyDescent="0.2">
      <c r="D206" s="27"/>
      <c r="E206" s="27"/>
    </row>
    <row r="207" spans="4:5" x14ac:dyDescent="0.2">
      <c r="D207" s="27"/>
      <c r="E207" s="27"/>
    </row>
  </sheetData>
  <sheetProtection algorithmName="SHA-512" hashValue="s0STuqV268T7BcEP50Y43VzCDAEh5Bb4hGbuQ3mQcrMeWF9mPnG2gskQGG4B8M8/JjX3PeC2jxZ0izKtM7+ukQ==" saltValue="qWKuEWjvuAx3ikUfEsu94Q==" spinCount="100000" sheet="1" objects="1" scenarios="1"/>
  <protectedRanges>
    <protectedRange sqref="D7:D51" name="Obseg1"/>
  </protectedRanges>
  <mergeCells count="16">
    <mergeCell ref="B50:C50"/>
    <mergeCell ref="B5:C5"/>
    <mergeCell ref="B22:C22"/>
    <mergeCell ref="B38:C38"/>
    <mergeCell ref="B46:C46"/>
    <mergeCell ref="B34:C34"/>
    <mergeCell ref="B20:C20"/>
    <mergeCell ref="B6:C6"/>
    <mergeCell ref="B10:C10"/>
    <mergeCell ref="B42:C42"/>
    <mergeCell ref="B26:C26"/>
    <mergeCell ref="B12:C12"/>
    <mergeCell ref="B30:C30"/>
    <mergeCell ref="B14:C14"/>
    <mergeCell ref="B16:C16"/>
    <mergeCell ref="B18:C18"/>
  </mergeCells>
  <phoneticPr fontId="0" type="noConversion"/>
  <conditionalFormatting sqref="D5:E55">
    <cfRule type="cellIs" dxfId="6" priority="1"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1"/>
  <sheetViews>
    <sheetView zoomScaleNormal="100" workbookViewId="0">
      <selection activeCell="J15" sqref="J15"/>
    </sheetView>
  </sheetViews>
  <sheetFormatPr defaultColWidth="9.140625" defaultRowHeight="15" x14ac:dyDescent="0.2"/>
  <cols>
    <col min="1" max="1" width="7" style="9" customWidth="1"/>
    <col min="2" max="2" width="38.7109375" style="14" customWidth="1"/>
    <col min="3" max="3" width="9.28515625" style="29" customWidth="1"/>
    <col min="4" max="4" width="14.7109375" style="25" customWidth="1"/>
    <col min="5" max="5" width="18.7109375" style="25" customWidth="1"/>
    <col min="6" max="7" width="9.140625" style="6"/>
    <col min="8" max="13" width="9.85546875" style="6" bestFit="1" customWidth="1"/>
    <col min="14" max="16384" width="9.140625" style="6"/>
  </cols>
  <sheetData>
    <row r="1" spans="1:5" ht="9.75" customHeight="1" x14ac:dyDescent="0.25">
      <c r="A1" s="7" t="s">
        <v>9</v>
      </c>
      <c r="B1" s="13"/>
    </row>
    <row r="2" spans="1:5" ht="14.25" x14ac:dyDescent="0.2">
      <c r="A2" s="8" t="s">
        <v>20</v>
      </c>
      <c r="B2" s="11" t="s">
        <v>21</v>
      </c>
      <c r="C2" s="30" t="s">
        <v>22</v>
      </c>
      <c r="D2" s="26" t="s">
        <v>23</v>
      </c>
      <c r="E2" s="26" t="s">
        <v>24</v>
      </c>
    </row>
    <row r="3" spans="1:5" ht="8.25" customHeight="1" x14ac:dyDescent="0.2"/>
    <row r="4" spans="1:5" x14ac:dyDescent="0.2">
      <c r="A4" s="10" t="s">
        <v>18</v>
      </c>
      <c r="B4" s="15" t="s">
        <v>74</v>
      </c>
      <c r="D4" s="34"/>
      <c r="E4" s="27"/>
    </row>
    <row r="5" spans="1:5" x14ac:dyDescent="0.2">
      <c r="D5" s="34"/>
      <c r="E5" s="27"/>
    </row>
    <row r="6" spans="1:5" ht="85.5" customHeight="1" x14ac:dyDescent="0.2">
      <c r="A6" s="37">
        <v>3.01</v>
      </c>
      <c r="B6" s="93" t="s">
        <v>75</v>
      </c>
      <c r="C6" s="94"/>
      <c r="D6" s="39"/>
      <c r="E6" s="45"/>
    </row>
    <row r="7" spans="1:5" ht="14.25" x14ac:dyDescent="0.2">
      <c r="A7" s="37"/>
      <c r="B7" s="38" t="s">
        <v>59</v>
      </c>
      <c r="C7" s="40">
        <f>12*22</f>
        <v>264</v>
      </c>
      <c r="D7" s="39"/>
      <c r="E7" s="45">
        <f t="shared" ref="E7:E37" si="0">ROUND(C7*D7,2)</f>
        <v>0</v>
      </c>
    </row>
    <row r="8" spans="1:5" ht="18.75" customHeight="1" x14ac:dyDescent="0.2">
      <c r="A8" s="37"/>
      <c r="B8" s="86"/>
      <c r="C8" s="89"/>
      <c r="D8" s="39"/>
      <c r="E8" s="45"/>
    </row>
    <row r="9" spans="1:5" ht="14.25" x14ac:dyDescent="0.2">
      <c r="A9" s="37"/>
      <c r="B9" s="38"/>
      <c r="C9" s="40"/>
      <c r="D9" s="39"/>
      <c r="E9" s="45"/>
    </row>
    <row r="10" spans="1:5" ht="63" customHeight="1" x14ac:dyDescent="0.2">
      <c r="A10" s="37">
        <f>SUM(A6,0.01)</f>
        <v>3.02</v>
      </c>
      <c r="B10" s="93" t="s">
        <v>76</v>
      </c>
      <c r="C10" s="94"/>
      <c r="D10" s="39"/>
      <c r="E10" s="45"/>
    </row>
    <row r="11" spans="1:5" ht="14.25" x14ac:dyDescent="0.2">
      <c r="A11" s="37"/>
      <c r="B11" s="38" t="s">
        <v>59</v>
      </c>
      <c r="C11" s="40">
        <f>1300*0.3*0.5</f>
        <v>195</v>
      </c>
      <c r="D11" s="39"/>
      <c r="E11" s="45">
        <f t="shared" si="0"/>
        <v>0</v>
      </c>
    </row>
    <row r="12" spans="1:5" ht="18.75" customHeight="1" x14ac:dyDescent="0.2">
      <c r="A12" s="37"/>
      <c r="B12" s="86"/>
      <c r="C12" s="89"/>
      <c r="D12" s="39"/>
      <c r="E12" s="45"/>
    </row>
    <row r="13" spans="1:5" ht="14.25" x14ac:dyDescent="0.2">
      <c r="A13" s="37"/>
      <c r="B13" s="38"/>
      <c r="C13" s="40"/>
      <c r="D13" s="39"/>
      <c r="E13" s="45"/>
    </row>
    <row r="14" spans="1:5" ht="69.75" customHeight="1" x14ac:dyDescent="0.2">
      <c r="A14" s="37">
        <f>SUM(A10,0.01)</f>
        <v>3.03</v>
      </c>
      <c r="B14" s="93" t="s">
        <v>77</v>
      </c>
      <c r="C14" s="94"/>
      <c r="D14" s="39"/>
      <c r="E14" s="45">
        <f t="shared" si="0"/>
        <v>0</v>
      </c>
    </row>
    <row r="15" spans="1:5" ht="14.25" x14ac:dyDescent="0.2">
      <c r="A15" s="37"/>
      <c r="B15" s="38" t="s">
        <v>59</v>
      </c>
      <c r="C15" s="40">
        <f>1300*0.2*0.5</f>
        <v>130</v>
      </c>
      <c r="D15" s="39"/>
      <c r="E15" s="45">
        <f t="shared" si="0"/>
        <v>0</v>
      </c>
    </row>
    <row r="16" spans="1:5" ht="18.75" customHeight="1" x14ac:dyDescent="0.2">
      <c r="A16" s="37"/>
      <c r="B16" s="86"/>
      <c r="C16" s="89"/>
      <c r="D16" s="39"/>
      <c r="E16" s="45"/>
    </row>
    <row r="17" spans="1:7" ht="14.25" x14ac:dyDescent="0.2">
      <c r="A17" s="37"/>
      <c r="B17" s="38"/>
      <c r="C17" s="40"/>
      <c r="D17" s="39"/>
      <c r="E17" s="45"/>
    </row>
    <row r="18" spans="1:7" ht="60.75" customHeight="1" x14ac:dyDescent="0.2">
      <c r="A18" s="37">
        <f>SUM(A14,0.01)</f>
        <v>3.04</v>
      </c>
      <c r="B18" s="92" t="s">
        <v>78</v>
      </c>
      <c r="C18" s="86"/>
      <c r="D18" s="39"/>
      <c r="E18" s="45"/>
      <c r="F18" s="18"/>
      <c r="G18" s="18"/>
    </row>
    <row r="19" spans="1:7" ht="14.25" x14ac:dyDescent="0.2">
      <c r="A19" s="37"/>
      <c r="B19" s="38" t="s">
        <v>60</v>
      </c>
      <c r="C19" s="40">
        <v>0</v>
      </c>
      <c r="D19" s="39">
        <v>0</v>
      </c>
      <c r="E19" s="45">
        <f t="shared" si="0"/>
        <v>0</v>
      </c>
      <c r="F19" s="18"/>
      <c r="G19" s="18"/>
    </row>
    <row r="20" spans="1:7" ht="14.25" x14ac:dyDescent="0.2">
      <c r="A20" s="37"/>
      <c r="B20" s="46"/>
      <c r="C20" s="40"/>
      <c r="D20" s="39"/>
      <c r="E20" s="45">
        <f t="shared" si="0"/>
        <v>0</v>
      </c>
      <c r="F20" s="18"/>
      <c r="G20" s="18"/>
    </row>
    <row r="21" spans="1:7" ht="14.25" x14ac:dyDescent="0.2">
      <c r="A21" s="37"/>
      <c r="B21" s="38"/>
      <c r="C21" s="40"/>
      <c r="D21" s="39"/>
      <c r="E21" s="45">
        <f t="shared" si="0"/>
        <v>0</v>
      </c>
      <c r="F21" s="18"/>
      <c r="G21" s="18"/>
    </row>
    <row r="22" spans="1:7" ht="47.25" customHeight="1" x14ac:dyDescent="0.2">
      <c r="A22" s="37">
        <f>A18+0.01</f>
        <v>3.05</v>
      </c>
      <c r="B22" s="90" t="s">
        <v>80</v>
      </c>
      <c r="C22" s="91"/>
      <c r="D22" s="39"/>
      <c r="E22" s="45"/>
      <c r="F22" s="18"/>
      <c r="G22" s="18"/>
    </row>
    <row r="23" spans="1:7" ht="14.25" x14ac:dyDescent="0.2">
      <c r="A23" s="37"/>
      <c r="B23" s="38" t="s">
        <v>60</v>
      </c>
      <c r="C23" s="40">
        <f>C19</f>
        <v>0</v>
      </c>
      <c r="D23" s="39"/>
      <c r="E23" s="45">
        <f t="shared" si="0"/>
        <v>0</v>
      </c>
      <c r="F23" s="18"/>
      <c r="G23" s="18"/>
    </row>
    <row r="24" spans="1:7" ht="14.25" x14ac:dyDescent="0.2">
      <c r="A24" s="37"/>
      <c r="B24" s="46"/>
      <c r="C24" s="40"/>
      <c r="D24" s="39"/>
      <c r="E24" s="45"/>
      <c r="F24" s="18"/>
      <c r="G24" s="18"/>
    </row>
    <row r="25" spans="1:7" ht="14.25" x14ac:dyDescent="0.2">
      <c r="A25" s="37"/>
      <c r="B25" s="38"/>
      <c r="C25" s="40"/>
      <c r="D25" s="39"/>
      <c r="E25" s="45"/>
      <c r="F25" s="18"/>
      <c r="G25" s="18"/>
    </row>
    <row r="26" spans="1:7" ht="47.25" customHeight="1" x14ac:dyDescent="0.2">
      <c r="A26" s="37">
        <f>A22+0.01</f>
        <v>3.06</v>
      </c>
      <c r="B26" s="90" t="s">
        <v>82</v>
      </c>
      <c r="C26" s="91"/>
      <c r="D26" s="39"/>
      <c r="E26" s="45"/>
      <c r="F26" s="18"/>
      <c r="G26" s="18"/>
    </row>
    <row r="27" spans="1:7" ht="14.25" x14ac:dyDescent="0.2">
      <c r="A27" s="37"/>
      <c r="B27" s="38" t="s">
        <v>60</v>
      </c>
      <c r="C27" s="40">
        <v>0</v>
      </c>
      <c r="D27" s="39"/>
      <c r="E27" s="45">
        <f t="shared" si="0"/>
        <v>0</v>
      </c>
      <c r="F27" s="18"/>
      <c r="G27" s="18"/>
    </row>
    <row r="28" spans="1:7" ht="14.25" x14ac:dyDescent="0.2">
      <c r="A28" s="37"/>
      <c r="B28" s="46"/>
      <c r="C28" s="40"/>
      <c r="D28" s="39"/>
      <c r="E28" s="45"/>
      <c r="F28" s="18"/>
      <c r="G28" s="18"/>
    </row>
    <row r="29" spans="1:7" ht="14.25" x14ac:dyDescent="0.2">
      <c r="A29" s="37"/>
      <c r="B29" s="38"/>
      <c r="C29" s="40"/>
      <c r="D29" s="39"/>
      <c r="E29" s="45"/>
      <c r="F29" s="18"/>
      <c r="G29" s="18"/>
    </row>
    <row r="30" spans="1:7" ht="47.25" customHeight="1" x14ac:dyDescent="0.2">
      <c r="A30" s="37">
        <f>A26+0.01</f>
        <v>3.07</v>
      </c>
      <c r="B30" s="90" t="s">
        <v>81</v>
      </c>
      <c r="C30" s="91"/>
      <c r="D30" s="39"/>
      <c r="E30" s="45"/>
      <c r="F30" s="18"/>
      <c r="G30" s="18"/>
    </row>
    <row r="31" spans="1:7" ht="14.25" x14ac:dyDescent="0.2">
      <c r="A31" s="37"/>
      <c r="B31" s="38" t="s">
        <v>60</v>
      </c>
      <c r="C31" s="40">
        <v>0</v>
      </c>
      <c r="D31" s="39"/>
      <c r="E31" s="45">
        <f t="shared" ref="E31:E33" si="1">ROUND(C31*D31,2)</f>
        <v>0</v>
      </c>
      <c r="F31" s="18"/>
      <c r="G31" s="18"/>
    </row>
    <row r="32" spans="1:7" ht="14.25" x14ac:dyDescent="0.2">
      <c r="A32" s="37"/>
      <c r="B32" s="46"/>
      <c r="C32" s="40"/>
      <c r="D32" s="39"/>
      <c r="E32" s="45">
        <f t="shared" si="1"/>
        <v>0</v>
      </c>
      <c r="F32" s="18"/>
      <c r="G32" s="18"/>
    </row>
    <row r="33" spans="1:7" ht="14.25" x14ac:dyDescent="0.2">
      <c r="A33" s="37"/>
      <c r="B33" s="38"/>
      <c r="C33" s="40"/>
      <c r="D33" s="39"/>
      <c r="E33" s="45">
        <f t="shared" si="1"/>
        <v>0</v>
      </c>
      <c r="F33" s="18"/>
      <c r="G33" s="18"/>
    </row>
    <row r="34" spans="1:7" ht="58.5" customHeight="1" x14ac:dyDescent="0.2">
      <c r="A34" s="37">
        <f>A30+0.01</f>
        <v>3.08</v>
      </c>
      <c r="B34" s="92" t="s">
        <v>79</v>
      </c>
      <c r="C34" s="86"/>
      <c r="D34" s="39"/>
      <c r="E34" s="45">
        <f t="shared" si="0"/>
        <v>0</v>
      </c>
      <c r="F34" s="18"/>
      <c r="G34" s="18"/>
    </row>
    <row r="35" spans="1:7" ht="14.25" x14ac:dyDescent="0.2">
      <c r="A35" s="37"/>
      <c r="B35" s="38" t="s">
        <v>58</v>
      </c>
      <c r="C35" s="40">
        <v>0</v>
      </c>
      <c r="D35" s="39"/>
      <c r="E35" s="45">
        <f t="shared" si="0"/>
        <v>0</v>
      </c>
      <c r="F35" s="18"/>
      <c r="G35" s="18"/>
    </row>
    <row r="36" spans="1:7" ht="14.25" x14ac:dyDescent="0.2">
      <c r="A36" s="37"/>
      <c r="B36" s="46"/>
      <c r="C36" s="40"/>
      <c r="D36" s="39"/>
      <c r="E36" s="45">
        <f t="shared" si="0"/>
        <v>0</v>
      </c>
      <c r="F36" s="18"/>
      <c r="G36" s="18"/>
    </row>
    <row r="37" spans="1:7" ht="14.25" x14ac:dyDescent="0.2">
      <c r="A37" s="37"/>
      <c r="B37" s="38"/>
      <c r="C37" s="40"/>
      <c r="D37" s="39"/>
      <c r="E37" s="45">
        <f t="shared" si="0"/>
        <v>0</v>
      </c>
      <c r="F37" s="18"/>
      <c r="G37" s="18"/>
    </row>
    <row r="38" spans="1:7" ht="83.25" customHeight="1" x14ac:dyDescent="0.2">
      <c r="A38" s="37">
        <f>A34+0.01</f>
        <v>3.09</v>
      </c>
      <c r="B38" s="85" t="s">
        <v>83</v>
      </c>
      <c r="C38" s="86"/>
      <c r="D38" s="39"/>
      <c r="E38" s="45">
        <f t="shared" ref="E38:E55" si="2">ROUND(C38*D38,2)</f>
        <v>0</v>
      </c>
      <c r="F38" s="18"/>
      <c r="G38" s="18"/>
    </row>
    <row r="39" spans="1:7" ht="14.25" x14ac:dyDescent="0.2">
      <c r="A39" s="37"/>
      <c r="B39" s="38" t="s">
        <v>58</v>
      </c>
      <c r="C39" s="40">
        <v>0</v>
      </c>
      <c r="D39" s="39"/>
      <c r="E39" s="45">
        <f t="shared" si="2"/>
        <v>0</v>
      </c>
      <c r="F39" s="18"/>
      <c r="G39" s="18"/>
    </row>
    <row r="40" spans="1:7" ht="15.75" customHeight="1" x14ac:dyDescent="0.2">
      <c r="A40" s="37"/>
      <c r="B40" s="86"/>
      <c r="C40" s="89"/>
      <c r="D40" s="39"/>
      <c r="E40" s="45">
        <f t="shared" si="2"/>
        <v>0</v>
      </c>
      <c r="F40" s="18"/>
      <c r="G40" s="18"/>
    </row>
    <row r="41" spans="1:7" ht="14.25" x14ac:dyDescent="0.2">
      <c r="A41" s="37"/>
      <c r="B41" s="46"/>
      <c r="C41" s="40"/>
      <c r="D41" s="39"/>
      <c r="E41" s="45">
        <f t="shared" si="2"/>
        <v>0</v>
      </c>
      <c r="F41" s="18"/>
      <c r="G41" s="18"/>
    </row>
    <row r="42" spans="1:7" ht="25.5" customHeight="1" x14ac:dyDescent="0.2">
      <c r="A42" s="37">
        <f>A38+0.01</f>
        <v>3.1</v>
      </c>
      <c r="B42" s="85" t="s">
        <v>84</v>
      </c>
      <c r="C42" s="86"/>
      <c r="D42" s="39"/>
      <c r="E42" s="45">
        <f t="shared" si="2"/>
        <v>0</v>
      </c>
      <c r="F42" s="18"/>
      <c r="G42" s="18"/>
    </row>
    <row r="43" spans="1:7" ht="14.25" x14ac:dyDescent="0.2">
      <c r="A43" s="37"/>
      <c r="B43" s="38" t="s">
        <v>58</v>
      </c>
      <c r="C43" s="40">
        <v>0</v>
      </c>
      <c r="D43" s="39"/>
      <c r="E43" s="45">
        <f t="shared" si="2"/>
        <v>0</v>
      </c>
      <c r="F43" s="18"/>
      <c r="G43" s="18"/>
    </row>
    <row r="44" spans="1:7" ht="14.25" x14ac:dyDescent="0.2">
      <c r="A44" s="37"/>
      <c r="B44" s="46"/>
      <c r="C44" s="40"/>
      <c r="D44" s="39"/>
      <c r="E44" s="45">
        <f t="shared" si="2"/>
        <v>0</v>
      </c>
      <c r="F44" s="18"/>
      <c r="G44" s="18"/>
    </row>
    <row r="45" spans="1:7" ht="14.25" x14ac:dyDescent="0.2">
      <c r="A45" s="37"/>
      <c r="B45" s="46"/>
      <c r="C45" s="40"/>
      <c r="D45" s="39"/>
      <c r="E45" s="45">
        <f t="shared" si="2"/>
        <v>0</v>
      </c>
      <c r="F45" s="18"/>
      <c r="G45" s="18"/>
    </row>
    <row r="46" spans="1:7" ht="98.25" customHeight="1" x14ac:dyDescent="0.2">
      <c r="A46" s="37">
        <f>A42+0.01</f>
        <v>3.11</v>
      </c>
      <c r="B46" s="85" t="s">
        <v>85</v>
      </c>
      <c r="C46" s="86"/>
      <c r="D46" s="39"/>
      <c r="E46" s="45">
        <f t="shared" si="2"/>
        <v>0</v>
      </c>
      <c r="F46" s="18"/>
      <c r="G46" s="18"/>
    </row>
    <row r="47" spans="1:7" ht="14.25" x14ac:dyDescent="0.2">
      <c r="A47" s="37"/>
      <c r="B47" s="38" t="s">
        <v>58</v>
      </c>
      <c r="C47" s="40">
        <v>0</v>
      </c>
      <c r="D47" s="39"/>
      <c r="E47" s="45">
        <f t="shared" si="2"/>
        <v>0</v>
      </c>
      <c r="F47" s="18"/>
      <c r="G47" s="18"/>
    </row>
    <row r="48" spans="1:7" ht="14.25" x14ac:dyDescent="0.2">
      <c r="A48" s="37"/>
      <c r="B48" s="46"/>
      <c r="C48" s="40"/>
      <c r="D48" s="39"/>
      <c r="E48" s="45">
        <f t="shared" si="2"/>
        <v>0</v>
      </c>
      <c r="F48" s="18"/>
      <c r="G48" s="18"/>
    </row>
    <row r="49" spans="1:7" ht="14.25" x14ac:dyDescent="0.2">
      <c r="A49" s="37"/>
      <c r="B49" s="46"/>
      <c r="C49" s="40"/>
      <c r="D49" s="39"/>
      <c r="E49" s="45"/>
      <c r="F49" s="18"/>
      <c r="G49" s="18"/>
    </row>
    <row r="50" spans="1:7" ht="65.25" customHeight="1" x14ac:dyDescent="0.2">
      <c r="A50" s="37">
        <f>A46+0.01</f>
        <v>3.12</v>
      </c>
      <c r="B50" s="85" t="s">
        <v>113</v>
      </c>
      <c r="C50" s="86"/>
      <c r="D50" s="39"/>
      <c r="E50" s="45">
        <f t="shared" si="2"/>
        <v>0</v>
      </c>
      <c r="F50" s="18"/>
      <c r="G50" s="18"/>
    </row>
    <row r="51" spans="1:7" ht="14.25" x14ac:dyDescent="0.2">
      <c r="A51" s="37"/>
      <c r="B51" s="38" t="s">
        <v>31</v>
      </c>
      <c r="C51" s="40">
        <v>0</v>
      </c>
      <c r="D51" s="39"/>
      <c r="E51" s="45">
        <f t="shared" si="2"/>
        <v>0</v>
      </c>
      <c r="F51" s="18"/>
      <c r="G51" s="18"/>
    </row>
    <row r="52" spans="1:7" ht="14.25" x14ac:dyDescent="0.2">
      <c r="A52" s="37"/>
      <c r="B52" s="46"/>
      <c r="C52" s="40"/>
      <c r="D52" s="39"/>
      <c r="E52" s="45">
        <f t="shared" si="2"/>
        <v>0</v>
      </c>
      <c r="F52" s="18"/>
      <c r="G52" s="18"/>
    </row>
    <row r="53" spans="1:7" ht="14.25" x14ac:dyDescent="0.2">
      <c r="A53" s="37"/>
      <c r="B53" s="46"/>
      <c r="C53" s="40"/>
      <c r="D53" s="39"/>
      <c r="E53" s="45"/>
      <c r="F53" s="18"/>
      <c r="G53" s="18"/>
    </row>
    <row r="54" spans="1:7" ht="62.25" customHeight="1" x14ac:dyDescent="0.2">
      <c r="A54" s="37">
        <f>A50+0.01</f>
        <v>3.13</v>
      </c>
      <c r="B54" s="85" t="s">
        <v>39</v>
      </c>
      <c r="C54" s="86"/>
      <c r="D54" s="39"/>
      <c r="E54" s="45">
        <f t="shared" si="2"/>
        <v>0</v>
      </c>
      <c r="F54" s="18"/>
      <c r="G54" s="18"/>
    </row>
    <row r="55" spans="1:7" ht="14.25" x14ac:dyDescent="0.2">
      <c r="A55" s="37"/>
      <c r="B55" s="38" t="s">
        <v>6</v>
      </c>
      <c r="C55" s="40">
        <v>0.05</v>
      </c>
      <c r="D55" s="39">
        <f>SUM(E5:E54)</f>
        <v>0</v>
      </c>
      <c r="E55" s="45">
        <f t="shared" si="2"/>
        <v>0</v>
      </c>
      <c r="F55" s="18"/>
      <c r="G55" s="18"/>
    </row>
    <row r="56" spans="1:7" ht="14.25" x14ac:dyDescent="0.2">
      <c r="A56" s="37"/>
      <c r="B56" s="46"/>
      <c r="C56" s="40"/>
      <c r="D56" s="39"/>
      <c r="E56" s="45"/>
      <c r="F56" s="18"/>
      <c r="G56" s="18"/>
    </row>
    <row r="57" spans="1:7" ht="14.25" x14ac:dyDescent="0.2">
      <c r="A57" s="37"/>
      <c r="B57" s="38"/>
      <c r="C57" s="40"/>
      <c r="D57" s="39"/>
      <c r="E57" s="45"/>
      <c r="F57" s="18"/>
      <c r="G57" s="18"/>
    </row>
    <row r="58" spans="1:7" thickBot="1" x14ac:dyDescent="0.25">
      <c r="A58" s="37"/>
      <c r="B58" s="47" t="s">
        <v>86</v>
      </c>
      <c r="C58" s="43"/>
      <c r="D58" s="44"/>
      <c r="E58" s="66">
        <f>SUM(E6:E57)</f>
        <v>0</v>
      </c>
      <c r="F58" s="18"/>
      <c r="G58" s="18"/>
    </row>
    <row r="59" spans="1:7" thickTop="1" x14ac:dyDescent="0.2">
      <c r="A59" s="37"/>
      <c r="B59" s="38"/>
      <c r="C59" s="40"/>
      <c r="D59" s="39"/>
      <c r="E59" s="45"/>
    </row>
    <row r="60" spans="1:7" ht="14.25" x14ac:dyDescent="0.2">
      <c r="A60" s="37"/>
      <c r="B60" s="38"/>
      <c r="C60" s="40"/>
      <c r="D60" s="39"/>
      <c r="E60" s="45"/>
    </row>
    <row r="61" spans="1:7" ht="14.25" x14ac:dyDescent="0.2">
      <c r="A61" s="37"/>
      <c r="B61" s="38"/>
      <c r="C61" s="40"/>
      <c r="D61" s="39"/>
      <c r="E61" s="45"/>
    </row>
    <row r="62" spans="1:7" ht="14.25" x14ac:dyDescent="0.2">
      <c r="A62" s="37"/>
      <c r="B62" s="38"/>
      <c r="C62" s="40"/>
      <c r="D62" s="39"/>
      <c r="E62" s="45"/>
    </row>
    <row r="63" spans="1:7" ht="14.25" x14ac:dyDescent="0.2">
      <c r="A63" s="37"/>
      <c r="B63" s="38"/>
      <c r="C63" s="40"/>
      <c r="D63" s="39"/>
      <c r="E63" s="45"/>
    </row>
    <row r="64" spans="1:7" ht="14.25" x14ac:dyDescent="0.2">
      <c r="A64" s="37"/>
      <c r="B64" s="38"/>
      <c r="C64" s="40"/>
      <c r="D64" s="39"/>
      <c r="E64" s="45"/>
    </row>
    <row r="65" spans="1:5" ht="14.25" x14ac:dyDescent="0.2">
      <c r="A65" s="37"/>
      <c r="B65" s="38"/>
      <c r="C65" s="40"/>
      <c r="D65" s="39"/>
      <c r="E65" s="45"/>
    </row>
    <row r="66" spans="1:5" ht="14.25" x14ac:dyDescent="0.2">
      <c r="A66" s="37"/>
      <c r="B66" s="38"/>
      <c r="C66" s="40"/>
      <c r="D66" s="39"/>
      <c r="E66" s="45"/>
    </row>
    <row r="67" spans="1:5" ht="14.25" x14ac:dyDescent="0.2">
      <c r="A67" s="37"/>
      <c r="B67" s="38"/>
      <c r="C67" s="40"/>
      <c r="D67" s="45"/>
      <c r="E67" s="45"/>
    </row>
    <row r="68" spans="1:5" x14ac:dyDescent="0.2">
      <c r="D68" s="27"/>
      <c r="E68" s="27"/>
    </row>
    <row r="69" spans="1:5" x14ac:dyDescent="0.2">
      <c r="D69" s="27"/>
      <c r="E69" s="27"/>
    </row>
    <row r="70" spans="1:5" x14ac:dyDescent="0.2">
      <c r="D70" s="27"/>
      <c r="E70" s="27"/>
    </row>
    <row r="71" spans="1:5" x14ac:dyDescent="0.2">
      <c r="D71" s="27"/>
      <c r="E71" s="27"/>
    </row>
    <row r="72" spans="1:5" x14ac:dyDescent="0.2">
      <c r="D72" s="27"/>
      <c r="E72" s="27"/>
    </row>
    <row r="73" spans="1:5" x14ac:dyDescent="0.2">
      <c r="D73" s="27"/>
      <c r="E73" s="27"/>
    </row>
    <row r="74" spans="1:5" x14ac:dyDescent="0.2">
      <c r="D74" s="27"/>
      <c r="E74" s="27"/>
    </row>
    <row r="75" spans="1:5" x14ac:dyDescent="0.2">
      <c r="D75" s="27"/>
      <c r="E75" s="27"/>
    </row>
    <row r="76" spans="1:5" x14ac:dyDescent="0.2">
      <c r="D76" s="27"/>
      <c r="E76" s="27"/>
    </row>
    <row r="77" spans="1:5" x14ac:dyDescent="0.2">
      <c r="D77" s="27"/>
      <c r="E77" s="27"/>
    </row>
    <row r="78" spans="1:5" x14ac:dyDescent="0.2">
      <c r="D78" s="27"/>
      <c r="E78" s="27"/>
    </row>
    <row r="79" spans="1:5" x14ac:dyDescent="0.2">
      <c r="D79" s="27"/>
      <c r="E79" s="27"/>
    </row>
    <row r="80" spans="1:5" x14ac:dyDescent="0.2">
      <c r="D80" s="27"/>
      <c r="E80" s="27"/>
    </row>
    <row r="81" spans="4:5" x14ac:dyDescent="0.2">
      <c r="D81" s="27"/>
      <c r="E81" s="27"/>
    </row>
    <row r="82" spans="4:5" x14ac:dyDescent="0.2">
      <c r="D82" s="27"/>
      <c r="E82" s="27"/>
    </row>
    <row r="83" spans="4:5" x14ac:dyDescent="0.2">
      <c r="D83" s="27"/>
      <c r="E83" s="27"/>
    </row>
    <row r="84" spans="4:5" x14ac:dyDescent="0.2">
      <c r="D84" s="27"/>
      <c r="E84" s="27"/>
    </row>
    <row r="85" spans="4:5" x14ac:dyDescent="0.2">
      <c r="D85" s="27"/>
      <c r="E85" s="27"/>
    </row>
    <row r="86" spans="4:5" x14ac:dyDescent="0.2">
      <c r="D86" s="27"/>
      <c r="E86" s="27"/>
    </row>
    <row r="87" spans="4:5" x14ac:dyDescent="0.2">
      <c r="D87" s="27"/>
      <c r="E87" s="27"/>
    </row>
    <row r="88" spans="4:5" x14ac:dyDescent="0.2">
      <c r="D88" s="27"/>
      <c r="E88" s="27"/>
    </row>
    <row r="89" spans="4:5" x14ac:dyDescent="0.2">
      <c r="D89" s="27"/>
      <c r="E89" s="27"/>
    </row>
    <row r="90" spans="4:5" x14ac:dyDescent="0.2">
      <c r="D90" s="27"/>
      <c r="E90" s="27"/>
    </row>
    <row r="91" spans="4:5" x14ac:dyDescent="0.2">
      <c r="D91" s="27"/>
      <c r="E91" s="27"/>
    </row>
    <row r="92" spans="4:5" x14ac:dyDescent="0.2">
      <c r="D92" s="27"/>
      <c r="E92" s="27"/>
    </row>
    <row r="93" spans="4:5" x14ac:dyDescent="0.2">
      <c r="D93" s="27"/>
      <c r="E93" s="27"/>
    </row>
    <row r="94" spans="4:5" x14ac:dyDescent="0.2">
      <c r="D94" s="27"/>
      <c r="E94" s="27"/>
    </row>
    <row r="95" spans="4:5" x14ac:dyDescent="0.2">
      <c r="D95" s="27"/>
      <c r="E95" s="27"/>
    </row>
    <row r="96" spans="4:5" x14ac:dyDescent="0.2">
      <c r="D96" s="27"/>
      <c r="E96" s="27"/>
    </row>
    <row r="97" spans="4:5" x14ac:dyDescent="0.2">
      <c r="D97" s="27"/>
      <c r="E97" s="27"/>
    </row>
    <row r="98" spans="4:5" x14ac:dyDescent="0.2">
      <c r="D98" s="27"/>
      <c r="E98" s="27"/>
    </row>
    <row r="99" spans="4:5" x14ac:dyDescent="0.2">
      <c r="D99" s="27"/>
      <c r="E99" s="27"/>
    </row>
    <row r="100" spans="4:5" x14ac:dyDescent="0.2">
      <c r="D100" s="27"/>
      <c r="E100" s="27"/>
    </row>
    <row r="101" spans="4:5" x14ac:dyDescent="0.2">
      <c r="D101" s="27"/>
      <c r="E101" s="27"/>
    </row>
    <row r="102" spans="4:5" x14ac:dyDescent="0.2">
      <c r="D102" s="27"/>
      <c r="E102" s="27"/>
    </row>
    <row r="103" spans="4:5" x14ac:dyDescent="0.2">
      <c r="D103" s="27"/>
      <c r="E103" s="27"/>
    </row>
    <row r="104" spans="4:5" x14ac:dyDescent="0.2">
      <c r="D104" s="27"/>
      <c r="E104" s="27"/>
    </row>
    <row r="105" spans="4:5" x14ac:dyDescent="0.2">
      <c r="D105" s="27"/>
      <c r="E105" s="27"/>
    </row>
    <row r="106" spans="4:5" x14ac:dyDescent="0.2">
      <c r="D106" s="27"/>
      <c r="E106" s="27"/>
    </row>
    <row r="107" spans="4:5" x14ac:dyDescent="0.2">
      <c r="D107" s="27"/>
      <c r="E107" s="27"/>
    </row>
    <row r="108" spans="4:5" x14ac:dyDescent="0.2">
      <c r="D108" s="27"/>
      <c r="E108" s="27"/>
    </row>
    <row r="109" spans="4:5" x14ac:dyDescent="0.2">
      <c r="D109" s="27"/>
      <c r="E109" s="27"/>
    </row>
    <row r="110" spans="4:5" x14ac:dyDescent="0.2">
      <c r="D110" s="27"/>
      <c r="E110" s="27"/>
    </row>
    <row r="111" spans="4:5" x14ac:dyDescent="0.2">
      <c r="D111" s="27"/>
      <c r="E111" s="27"/>
    </row>
    <row r="112" spans="4:5" x14ac:dyDescent="0.2">
      <c r="D112" s="27"/>
      <c r="E112" s="27"/>
    </row>
    <row r="113" spans="4:5" x14ac:dyDescent="0.2">
      <c r="D113" s="27"/>
      <c r="E113" s="27"/>
    </row>
    <row r="114" spans="4:5" x14ac:dyDescent="0.2">
      <c r="D114" s="27"/>
      <c r="E114" s="27"/>
    </row>
    <row r="115" spans="4:5" x14ac:dyDescent="0.2">
      <c r="D115" s="27"/>
      <c r="E115" s="27"/>
    </row>
    <row r="116" spans="4:5" x14ac:dyDescent="0.2">
      <c r="D116" s="27"/>
      <c r="E116" s="27"/>
    </row>
    <row r="117" spans="4:5" x14ac:dyDescent="0.2">
      <c r="D117" s="27"/>
      <c r="E117" s="27"/>
    </row>
    <row r="118" spans="4:5" x14ac:dyDescent="0.2">
      <c r="D118" s="27"/>
      <c r="E118" s="27"/>
    </row>
    <row r="119" spans="4:5" x14ac:dyDescent="0.2">
      <c r="D119" s="27"/>
      <c r="E119" s="27"/>
    </row>
    <row r="120" spans="4:5" x14ac:dyDescent="0.2">
      <c r="D120" s="27"/>
      <c r="E120" s="27"/>
    </row>
    <row r="121" spans="4:5" x14ac:dyDescent="0.2">
      <c r="D121" s="27"/>
      <c r="E121" s="27"/>
    </row>
    <row r="122" spans="4:5" x14ac:dyDescent="0.2">
      <c r="D122" s="27"/>
      <c r="E122" s="27"/>
    </row>
    <row r="123" spans="4:5" x14ac:dyDescent="0.2">
      <c r="D123" s="27"/>
      <c r="E123" s="27"/>
    </row>
    <row r="124" spans="4:5" x14ac:dyDescent="0.2">
      <c r="D124" s="27"/>
      <c r="E124" s="27"/>
    </row>
    <row r="125" spans="4:5" x14ac:dyDescent="0.2">
      <c r="D125" s="27"/>
      <c r="E125" s="27"/>
    </row>
    <row r="126" spans="4:5" x14ac:dyDescent="0.2">
      <c r="D126" s="27"/>
      <c r="E126" s="27"/>
    </row>
    <row r="127" spans="4:5" x14ac:dyDescent="0.2">
      <c r="D127" s="27"/>
      <c r="E127" s="27"/>
    </row>
    <row r="128" spans="4:5" x14ac:dyDescent="0.2">
      <c r="D128" s="27"/>
      <c r="E128" s="27"/>
    </row>
    <row r="129" spans="4:5" x14ac:dyDescent="0.2">
      <c r="D129" s="27"/>
      <c r="E129" s="27"/>
    </row>
    <row r="130" spans="4:5" x14ac:dyDescent="0.2">
      <c r="D130" s="27"/>
      <c r="E130" s="27"/>
    </row>
    <row r="131" spans="4:5" x14ac:dyDescent="0.2">
      <c r="D131" s="27"/>
      <c r="E131" s="27"/>
    </row>
    <row r="132" spans="4:5" x14ac:dyDescent="0.2">
      <c r="D132" s="27"/>
      <c r="E132" s="27"/>
    </row>
    <row r="133" spans="4:5" x14ac:dyDescent="0.2">
      <c r="D133" s="27"/>
      <c r="E133" s="27"/>
    </row>
    <row r="134" spans="4:5" x14ac:dyDescent="0.2">
      <c r="D134" s="27"/>
      <c r="E134" s="27"/>
    </row>
    <row r="135" spans="4:5" x14ac:dyDescent="0.2">
      <c r="D135" s="27"/>
      <c r="E135" s="27"/>
    </row>
    <row r="136" spans="4:5" x14ac:dyDescent="0.2">
      <c r="D136" s="27"/>
      <c r="E136" s="27"/>
    </row>
    <row r="137" spans="4:5" x14ac:dyDescent="0.2">
      <c r="D137" s="27"/>
      <c r="E137" s="27"/>
    </row>
    <row r="138" spans="4:5" x14ac:dyDescent="0.2">
      <c r="D138" s="27"/>
      <c r="E138" s="27"/>
    </row>
    <row r="139" spans="4:5" x14ac:dyDescent="0.2">
      <c r="D139" s="27"/>
      <c r="E139" s="27"/>
    </row>
    <row r="140" spans="4:5" x14ac:dyDescent="0.2">
      <c r="D140" s="27"/>
      <c r="E140" s="27"/>
    </row>
    <row r="141" spans="4:5" x14ac:dyDescent="0.2">
      <c r="D141" s="27"/>
      <c r="E141" s="27"/>
    </row>
    <row r="142" spans="4:5" x14ac:dyDescent="0.2">
      <c r="D142" s="27"/>
      <c r="E142" s="27"/>
    </row>
    <row r="143" spans="4:5" x14ac:dyDescent="0.2">
      <c r="D143" s="27"/>
      <c r="E143" s="27"/>
    </row>
    <row r="144" spans="4:5" x14ac:dyDescent="0.2">
      <c r="D144" s="27"/>
      <c r="E144" s="27"/>
    </row>
    <row r="145" spans="4:5" x14ac:dyDescent="0.2">
      <c r="D145" s="27"/>
      <c r="E145" s="27"/>
    </row>
    <row r="146" spans="4:5" x14ac:dyDescent="0.2">
      <c r="D146" s="27"/>
      <c r="E146" s="27"/>
    </row>
    <row r="147" spans="4:5" x14ac:dyDescent="0.2">
      <c r="D147" s="27"/>
      <c r="E147" s="27"/>
    </row>
    <row r="148" spans="4:5" x14ac:dyDescent="0.2">
      <c r="D148" s="27"/>
      <c r="E148" s="27"/>
    </row>
    <row r="149" spans="4:5" x14ac:dyDescent="0.2">
      <c r="D149" s="27"/>
      <c r="E149" s="27"/>
    </row>
    <row r="150" spans="4:5" x14ac:dyDescent="0.2">
      <c r="D150" s="27"/>
      <c r="E150" s="27"/>
    </row>
    <row r="151" spans="4:5" x14ac:dyDescent="0.2">
      <c r="D151" s="27"/>
      <c r="E151" s="27"/>
    </row>
    <row r="152" spans="4:5" x14ac:dyDescent="0.2">
      <c r="D152" s="27"/>
      <c r="E152" s="27"/>
    </row>
    <row r="153" spans="4:5" x14ac:dyDescent="0.2">
      <c r="D153" s="27"/>
      <c r="E153" s="27"/>
    </row>
    <row r="154" spans="4:5" x14ac:dyDescent="0.2">
      <c r="D154" s="27"/>
      <c r="E154" s="27"/>
    </row>
    <row r="155" spans="4:5" x14ac:dyDescent="0.2">
      <c r="D155" s="27"/>
      <c r="E155" s="27"/>
    </row>
    <row r="156" spans="4:5" x14ac:dyDescent="0.2">
      <c r="D156" s="27"/>
      <c r="E156" s="27"/>
    </row>
    <row r="157" spans="4:5" x14ac:dyDescent="0.2">
      <c r="D157" s="27"/>
      <c r="E157" s="27"/>
    </row>
    <row r="158" spans="4:5" x14ac:dyDescent="0.2">
      <c r="D158" s="27"/>
      <c r="E158" s="27"/>
    </row>
    <row r="159" spans="4:5" x14ac:dyDescent="0.2">
      <c r="D159" s="27"/>
      <c r="E159" s="27"/>
    </row>
    <row r="160" spans="4:5" x14ac:dyDescent="0.2">
      <c r="D160" s="27"/>
      <c r="E160" s="27"/>
    </row>
    <row r="161" spans="4:5" x14ac:dyDescent="0.2">
      <c r="D161" s="27"/>
      <c r="E161" s="27"/>
    </row>
    <row r="162" spans="4:5" x14ac:dyDescent="0.2">
      <c r="D162" s="27"/>
      <c r="E162" s="27"/>
    </row>
    <row r="163" spans="4:5" x14ac:dyDescent="0.2">
      <c r="D163" s="27"/>
      <c r="E163" s="27"/>
    </row>
    <row r="164" spans="4:5" x14ac:dyDescent="0.2">
      <c r="D164" s="27"/>
      <c r="E164" s="27"/>
    </row>
    <row r="165" spans="4:5" x14ac:dyDescent="0.2">
      <c r="D165" s="27"/>
      <c r="E165" s="27"/>
    </row>
    <row r="166" spans="4:5" x14ac:dyDescent="0.2">
      <c r="D166" s="27"/>
      <c r="E166" s="27"/>
    </row>
    <row r="167" spans="4:5" x14ac:dyDescent="0.2">
      <c r="D167" s="27"/>
      <c r="E167" s="27"/>
    </row>
    <row r="168" spans="4:5" x14ac:dyDescent="0.2">
      <c r="D168" s="27"/>
      <c r="E168" s="27"/>
    </row>
    <row r="169" spans="4:5" x14ac:dyDescent="0.2">
      <c r="D169" s="27"/>
      <c r="E169" s="27"/>
    </row>
    <row r="170" spans="4:5" x14ac:dyDescent="0.2">
      <c r="D170" s="27"/>
      <c r="E170" s="27"/>
    </row>
    <row r="171" spans="4:5" x14ac:dyDescent="0.2">
      <c r="D171" s="27"/>
      <c r="E171" s="27"/>
    </row>
    <row r="172" spans="4:5" x14ac:dyDescent="0.2">
      <c r="D172" s="27"/>
      <c r="E172" s="27"/>
    </row>
    <row r="173" spans="4:5" x14ac:dyDescent="0.2">
      <c r="D173" s="27"/>
      <c r="E173" s="27"/>
    </row>
    <row r="174" spans="4:5" x14ac:dyDescent="0.2">
      <c r="D174" s="27"/>
      <c r="E174" s="27"/>
    </row>
    <row r="175" spans="4:5" x14ac:dyDescent="0.2">
      <c r="D175" s="27"/>
      <c r="E175" s="27"/>
    </row>
    <row r="176" spans="4:5" x14ac:dyDescent="0.2">
      <c r="D176" s="27"/>
      <c r="E176" s="27"/>
    </row>
    <row r="177" spans="4:5" x14ac:dyDescent="0.2">
      <c r="D177" s="27"/>
      <c r="E177" s="27"/>
    </row>
    <row r="178" spans="4:5" x14ac:dyDescent="0.2">
      <c r="D178" s="27"/>
      <c r="E178" s="27"/>
    </row>
    <row r="179" spans="4:5" x14ac:dyDescent="0.2">
      <c r="D179" s="27"/>
      <c r="E179" s="27"/>
    </row>
    <row r="180" spans="4:5" x14ac:dyDescent="0.2">
      <c r="D180" s="27"/>
      <c r="E180" s="27"/>
    </row>
    <row r="181" spans="4:5" x14ac:dyDescent="0.2">
      <c r="D181" s="27"/>
      <c r="E181" s="27"/>
    </row>
    <row r="182" spans="4:5" x14ac:dyDescent="0.2">
      <c r="D182" s="27"/>
      <c r="E182" s="27"/>
    </row>
    <row r="183" spans="4:5" x14ac:dyDescent="0.2">
      <c r="D183" s="27"/>
      <c r="E183" s="27"/>
    </row>
    <row r="184" spans="4:5" x14ac:dyDescent="0.2">
      <c r="D184" s="27"/>
      <c r="E184" s="27"/>
    </row>
    <row r="185" spans="4:5" x14ac:dyDescent="0.2">
      <c r="D185" s="27"/>
      <c r="E185" s="27"/>
    </row>
    <row r="186" spans="4:5" x14ac:dyDescent="0.2">
      <c r="D186" s="27"/>
      <c r="E186" s="27"/>
    </row>
    <row r="187" spans="4:5" x14ac:dyDescent="0.2">
      <c r="D187" s="27"/>
      <c r="E187" s="27"/>
    </row>
    <row r="188" spans="4:5" x14ac:dyDescent="0.2">
      <c r="D188" s="27"/>
      <c r="E188" s="27"/>
    </row>
    <row r="189" spans="4:5" x14ac:dyDescent="0.2">
      <c r="D189" s="27"/>
      <c r="E189" s="27"/>
    </row>
    <row r="190" spans="4:5" x14ac:dyDescent="0.2">
      <c r="D190" s="27"/>
      <c r="E190" s="27"/>
    </row>
    <row r="191" spans="4:5" x14ac:dyDescent="0.2">
      <c r="D191" s="27"/>
      <c r="E191" s="27"/>
    </row>
    <row r="192" spans="4:5" x14ac:dyDescent="0.2">
      <c r="D192" s="27"/>
      <c r="E192" s="27"/>
    </row>
    <row r="193" spans="4:5" x14ac:dyDescent="0.2">
      <c r="D193" s="27"/>
      <c r="E193" s="27"/>
    </row>
    <row r="194" spans="4:5" x14ac:dyDescent="0.2">
      <c r="D194" s="27"/>
      <c r="E194" s="27"/>
    </row>
    <row r="195" spans="4:5" x14ac:dyDescent="0.2">
      <c r="D195" s="27"/>
      <c r="E195" s="27"/>
    </row>
    <row r="196" spans="4:5" x14ac:dyDescent="0.2">
      <c r="D196" s="27"/>
      <c r="E196" s="27"/>
    </row>
    <row r="197" spans="4:5" x14ac:dyDescent="0.2">
      <c r="D197" s="27"/>
      <c r="E197" s="27"/>
    </row>
    <row r="198" spans="4:5" x14ac:dyDescent="0.2">
      <c r="D198" s="27"/>
      <c r="E198" s="27"/>
    </row>
    <row r="199" spans="4:5" x14ac:dyDescent="0.2">
      <c r="D199" s="27"/>
      <c r="E199" s="27"/>
    </row>
    <row r="200" spans="4:5" x14ac:dyDescent="0.2">
      <c r="D200" s="27"/>
      <c r="E200" s="27"/>
    </row>
    <row r="201" spans="4:5" x14ac:dyDescent="0.2">
      <c r="D201" s="27"/>
      <c r="E201" s="27"/>
    </row>
    <row r="202" spans="4:5" x14ac:dyDescent="0.2">
      <c r="D202" s="27"/>
      <c r="E202" s="27"/>
    </row>
    <row r="203" spans="4:5" x14ac:dyDescent="0.2">
      <c r="D203" s="27"/>
      <c r="E203" s="27"/>
    </row>
    <row r="204" spans="4:5" x14ac:dyDescent="0.2">
      <c r="D204" s="27"/>
      <c r="E204" s="27"/>
    </row>
    <row r="205" spans="4:5" x14ac:dyDescent="0.2">
      <c r="D205" s="27"/>
      <c r="E205" s="27"/>
    </row>
    <row r="206" spans="4:5" x14ac:dyDescent="0.2">
      <c r="D206" s="27"/>
      <c r="E206" s="27"/>
    </row>
    <row r="207" spans="4:5" x14ac:dyDescent="0.2">
      <c r="D207" s="27"/>
      <c r="E207" s="27"/>
    </row>
    <row r="208" spans="4:5" x14ac:dyDescent="0.2">
      <c r="D208" s="27"/>
      <c r="E208" s="27"/>
    </row>
    <row r="209" spans="4:5" x14ac:dyDescent="0.2">
      <c r="D209" s="27"/>
      <c r="E209" s="27"/>
    </row>
    <row r="210" spans="4:5" x14ac:dyDescent="0.2">
      <c r="D210" s="27"/>
      <c r="E210" s="27"/>
    </row>
    <row r="211" spans="4:5" x14ac:dyDescent="0.2">
      <c r="D211" s="27"/>
      <c r="E211" s="27"/>
    </row>
    <row r="212" spans="4:5" x14ac:dyDescent="0.2">
      <c r="D212" s="27"/>
      <c r="E212" s="27"/>
    </row>
    <row r="213" spans="4:5" x14ac:dyDescent="0.2">
      <c r="D213" s="27"/>
      <c r="E213" s="27"/>
    </row>
    <row r="214" spans="4:5" x14ac:dyDescent="0.2">
      <c r="D214" s="27"/>
      <c r="E214" s="27"/>
    </row>
    <row r="215" spans="4:5" x14ac:dyDescent="0.2">
      <c r="D215" s="27"/>
      <c r="E215" s="27"/>
    </row>
    <row r="216" spans="4:5" x14ac:dyDescent="0.2">
      <c r="D216" s="27"/>
      <c r="E216" s="27"/>
    </row>
    <row r="217" spans="4:5" x14ac:dyDescent="0.2">
      <c r="D217" s="27"/>
      <c r="E217" s="27"/>
    </row>
    <row r="218" spans="4:5" x14ac:dyDescent="0.2">
      <c r="D218" s="27"/>
      <c r="E218" s="27"/>
    </row>
    <row r="219" spans="4:5" x14ac:dyDescent="0.2">
      <c r="D219" s="27"/>
      <c r="E219" s="27"/>
    </row>
    <row r="220" spans="4:5" x14ac:dyDescent="0.2">
      <c r="D220" s="27"/>
      <c r="E220" s="27"/>
    </row>
    <row r="221" spans="4:5" x14ac:dyDescent="0.2">
      <c r="D221" s="27"/>
      <c r="E221" s="27"/>
    </row>
    <row r="222" spans="4:5" x14ac:dyDescent="0.2">
      <c r="D222" s="27"/>
      <c r="E222" s="27"/>
    </row>
    <row r="223" spans="4:5" x14ac:dyDescent="0.2">
      <c r="D223" s="27"/>
      <c r="E223" s="27"/>
    </row>
    <row r="224" spans="4:5" x14ac:dyDescent="0.2">
      <c r="D224" s="27"/>
      <c r="E224" s="27"/>
    </row>
    <row r="225" spans="4:5" x14ac:dyDescent="0.2">
      <c r="D225" s="27"/>
      <c r="E225" s="27"/>
    </row>
    <row r="226" spans="4:5" x14ac:dyDescent="0.2">
      <c r="D226" s="27"/>
      <c r="E226" s="27"/>
    </row>
    <row r="227" spans="4:5" x14ac:dyDescent="0.2">
      <c r="D227" s="27"/>
      <c r="E227" s="27"/>
    </row>
    <row r="228" spans="4:5" x14ac:dyDescent="0.2">
      <c r="D228" s="27"/>
      <c r="E228" s="27"/>
    </row>
    <row r="229" spans="4:5" x14ac:dyDescent="0.2">
      <c r="D229" s="27"/>
      <c r="E229" s="27"/>
    </row>
    <row r="230" spans="4:5" x14ac:dyDescent="0.2">
      <c r="D230" s="27"/>
      <c r="E230" s="27"/>
    </row>
    <row r="231" spans="4:5" x14ac:dyDescent="0.2">
      <c r="D231" s="27"/>
      <c r="E231" s="27"/>
    </row>
    <row r="232" spans="4:5" x14ac:dyDescent="0.2">
      <c r="D232" s="27"/>
      <c r="E232" s="27"/>
    </row>
    <row r="233" spans="4:5" x14ac:dyDescent="0.2">
      <c r="D233" s="27"/>
      <c r="E233" s="27"/>
    </row>
    <row r="234" spans="4:5" x14ac:dyDescent="0.2">
      <c r="D234" s="27"/>
      <c r="E234" s="27"/>
    </row>
    <row r="235" spans="4:5" x14ac:dyDescent="0.2">
      <c r="D235" s="27"/>
      <c r="E235" s="27"/>
    </row>
    <row r="236" spans="4:5" x14ac:dyDescent="0.2">
      <c r="D236" s="27"/>
      <c r="E236" s="27"/>
    </row>
    <row r="237" spans="4:5" x14ac:dyDescent="0.2">
      <c r="D237" s="27"/>
      <c r="E237" s="27"/>
    </row>
    <row r="238" spans="4:5" x14ac:dyDescent="0.2">
      <c r="D238" s="27"/>
      <c r="E238" s="27"/>
    </row>
    <row r="239" spans="4:5" x14ac:dyDescent="0.2">
      <c r="D239" s="27"/>
      <c r="E239" s="27"/>
    </row>
    <row r="240" spans="4:5" x14ac:dyDescent="0.2">
      <c r="D240" s="27"/>
      <c r="E240" s="27"/>
    </row>
    <row r="241" spans="4:5" x14ac:dyDescent="0.2">
      <c r="D241" s="27"/>
      <c r="E241" s="27"/>
    </row>
  </sheetData>
  <sheetProtection algorithmName="SHA-512" hashValue="bT/jFvZtoQjpYgrZff11ZcGl1IwbUWgUXWavFdnyoncmwLImf//ebQqeTyh4Tb05MjVwzVPzzSBWoJqJc5JN2g==" saltValue="7JM+xYiSePpOnsVtS7ZSQA==" spinCount="100000" sheet="1" objects="1" scenarios="1"/>
  <protectedRanges>
    <protectedRange sqref="D7:D55" name="Obseg1"/>
  </protectedRanges>
  <mergeCells count="17">
    <mergeCell ref="B16:C16"/>
    <mergeCell ref="B46:C46"/>
    <mergeCell ref="B54:C54"/>
    <mergeCell ref="B42:C42"/>
    <mergeCell ref="B38:C38"/>
    <mergeCell ref="B40:C40"/>
    <mergeCell ref="B50:C50"/>
    <mergeCell ref="B6:C6"/>
    <mergeCell ref="B8:C8"/>
    <mergeCell ref="B10:C10"/>
    <mergeCell ref="B12:C12"/>
    <mergeCell ref="B14:C14"/>
    <mergeCell ref="B22:C22"/>
    <mergeCell ref="B26:C26"/>
    <mergeCell ref="B30:C30"/>
    <mergeCell ref="B34:C34"/>
    <mergeCell ref="B18:C18"/>
  </mergeCells>
  <phoneticPr fontId="0" type="noConversion"/>
  <conditionalFormatting sqref="D6:E62">
    <cfRule type="cellIs" dxfId="5" priority="1"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5"/>
  <sheetViews>
    <sheetView zoomScaleNormal="100" workbookViewId="0">
      <selection activeCell="D14" sqref="D14"/>
    </sheetView>
  </sheetViews>
  <sheetFormatPr defaultColWidth="9.140625" defaultRowHeight="15" x14ac:dyDescent="0.2"/>
  <cols>
    <col min="1" max="1" width="7" style="9" customWidth="1"/>
    <col min="2" max="2" width="38.7109375" style="14" customWidth="1"/>
    <col min="3" max="3" width="8.28515625" style="29" customWidth="1"/>
    <col min="4" max="4" width="14.7109375" style="25" customWidth="1"/>
    <col min="5" max="5" width="18.7109375" style="25" customWidth="1"/>
    <col min="6" max="7" width="9.140625" style="6"/>
    <col min="8" max="13" width="9.85546875" style="6" bestFit="1" customWidth="1"/>
    <col min="14" max="16384" width="9.140625" style="6"/>
  </cols>
  <sheetData>
    <row r="1" spans="1:7" ht="9.75" customHeight="1" x14ac:dyDescent="0.25">
      <c r="A1" s="7" t="s">
        <v>9</v>
      </c>
      <c r="B1" s="13"/>
    </row>
    <row r="2" spans="1:7" ht="14.25" x14ac:dyDescent="0.2">
      <c r="A2" s="8" t="s">
        <v>20</v>
      </c>
      <c r="B2" s="11" t="s">
        <v>21</v>
      </c>
      <c r="C2" s="30" t="s">
        <v>22</v>
      </c>
      <c r="D2" s="26" t="s">
        <v>23</v>
      </c>
      <c r="E2" s="26" t="s">
        <v>24</v>
      </c>
    </row>
    <row r="3" spans="1:7" ht="8.25" customHeight="1" x14ac:dyDescent="0.2"/>
    <row r="4" spans="1:7" x14ac:dyDescent="0.2">
      <c r="A4" s="10" t="s">
        <v>19</v>
      </c>
      <c r="B4" s="33" t="s">
        <v>32</v>
      </c>
      <c r="D4" s="35"/>
      <c r="E4" s="69"/>
      <c r="F4" s="18"/>
      <c r="G4" s="18"/>
    </row>
    <row r="5" spans="1:7" ht="15" customHeight="1" x14ac:dyDescent="0.2">
      <c r="B5" s="77"/>
      <c r="C5" s="96"/>
      <c r="D5" s="35"/>
      <c r="E5" s="69"/>
      <c r="F5" s="18"/>
      <c r="G5" s="18"/>
    </row>
    <row r="6" spans="1:7" ht="78.75" customHeight="1" x14ac:dyDescent="0.2">
      <c r="A6" s="37">
        <v>4.01</v>
      </c>
      <c r="B6" s="85" t="s">
        <v>87</v>
      </c>
      <c r="C6" s="86"/>
      <c r="D6" s="39"/>
      <c r="E6" s="45"/>
    </row>
    <row r="7" spans="1:7" ht="14.25" x14ac:dyDescent="0.2">
      <c r="A7" s="37"/>
      <c r="B7" s="38" t="s">
        <v>58</v>
      </c>
      <c r="C7" s="40">
        <v>25</v>
      </c>
      <c r="D7" s="39"/>
      <c r="E7" s="45">
        <f t="shared" ref="E7:E43" si="0">ROUND(C7*D7,2)</f>
        <v>0</v>
      </c>
    </row>
    <row r="8" spans="1:7" ht="14.25" x14ac:dyDescent="0.2">
      <c r="A8" s="37"/>
      <c r="B8" s="86"/>
      <c r="C8" s="89"/>
      <c r="D8" s="39"/>
      <c r="E8" s="45"/>
    </row>
    <row r="9" spans="1:7" ht="14.25" x14ac:dyDescent="0.2">
      <c r="A9" s="37"/>
      <c r="B9" s="38"/>
      <c r="C9" s="40"/>
      <c r="D9" s="39"/>
      <c r="E9" s="45"/>
    </row>
    <row r="10" spans="1:7" ht="80.25" customHeight="1" x14ac:dyDescent="0.2">
      <c r="A10" s="37">
        <f>A6+0.01</f>
        <v>4.0199999999999996</v>
      </c>
      <c r="B10" s="85" t="s">
        <v>88</v>
      </c>
      <c r="C10" s="86"/>
      <c r="D10" s="39"/>
      <c r="E10" s="45"/>
    </row>
    <row r="11" spans="1:7" ht="14.25" x14ac:dyDescent="0.2">
      <c r="A11" s="37"/>
      <c r="B11" s="38" t="s">
        <v>58</v>
      </c>
      <c r="C11" s="40">
        <v>19</v>
      </c>
      <c r="D11" s="39"/>
      <c r="E11" s="45">
        <f t="shared" si="0"/>
        <v>0</v>
      </c>
    </row>
    <row r="12" spans="1:7" ht="14.25" x14ac:dyDescent="0.2">
      <c r="A12" s="37"/>
      <c r="B12" s="86"/>
      <c r="C12" s="89"/>
      <c r="D12" s="39"/>
      <c r="E12" s="45"/>
    </row>
    <row r="13" spans="1:7" ht="14.25" x14ac:dyDescent="0.2">
      <c r="A13" s="37"/>
      <c r="B13" s="38"/>
      <c r="C13" s="40"/>
      <c r="D13" s="39"/>
      <c r="E13" s="45"/>
    </row>
    <row r="14" spans="1:7" ht="80.25" customHeight="1" x14ac:dyDescent="0.2">
      <c r="A14" s="37">
        <f>A10+0.01</f>
        <v>4.03</v>
      </c>
      <c r="B14" s="92" t="s">
        <v>90</v>
      </c>
      <c r="C14" s="86"/>
      <c r="D14" s="39"/>
      <c r="E14" s="45">
        <f t="shared" ref="E14:E17" si="1">ROUND(C14*D14,2)</f>
        <v>0</v>
      </c>
    </row>
    <row r="15" spans="1:7" ht="14.25" x14ac:dyDescent="0.2">
      <c r="A15" s="37"/>
      <c r="B15" s="38" t="s">
        <v>58</v>
      </c>
      <c r="C15" s="40">
        <v>34</v>
      </c>
      <c r="D15" s="39"/>
      <c r="E15" s="45">
        <f t="shared" si="1"/>
        <v>0</v>
      </c>
    </row>
    <row r="16" spans="1:7" ht="14.25" x14ac:dyDescent="0.2">
      <c r="A16" s="37"/>
      <c r="B16" s="86"/>
      <c r="C16" s="89"/>
      <c r="D16" s="39"/>
      <c r="E16" s="45">
        <f t="shared" si="1"/>
        <v>0</v>
      </c>
    </row>
    <row r="17" spans="1:9" ht="14.25" x14ac:dyDescent="0.2">
      <c r="A17" s="37"/>
      <c r="B17" s="38"/>
      <c r="C17" s="40"/>
      <c r="D17" s="39"/>
      <c r="E17" s="45">
        <f t="shared" si="1"/>
        <v>0</v>
      </c>
    </row>
    <row r="18" spans="1:9" ht="69.75" customHeight="1" x14ac:dyDescent="0.2">
      <c r="A18" s="37">
        <f>A14+0.01</f>
        <v>4.04</v>
      </c>
      <c r="B18" s="92" t="s">
        <v>91</v>
      </c>
      <c r="C18" s="86"/>
      <c r="D18" s="39"/>
      <c r="E18" s="45">
        <f t="shared" ref="E18:E21" si="2">ROUND(C18*D18,2)</f>
        <v>0</v>
      </c>
    </row>
    <row r="19" spans="1:9" ht="14.25" x14ac:dyDescent="0.2">
      <c r="A19" s="37"/>
      <c r="B19" s="38" t="s">
        <v>25</v>
      </c>
      <c r="C19" s="40">
        <v>1</v>
      </c>
      <c r="D19" s="39"/>
      <c r="E19" s="45">
        <f t="shared" si="2"/>
        <v>0</v>
      </c>
    </row>
    <row r="20" spans="1:9" ht="14.25" x14ac:dyDescent="0.2">
      <c r="A20" s="37"/>
      <c r="B20" s="86"/>
      <c r="C20" s="89"/>
      <c r="D20" s="39"/>
      <c r="E20" s="45">
        <f t="shared" si="2"/>
        <v>0</v>
      </c>
    </row>
    <row r="21" spans="1:9" ht="14.25" x14ac:dyDescent="0.2">
      <c r="A21" s="37"/>
      <c r="B21" s="38"/>
      <c r="C21" s="40"/>
      <c r="D21" s="39"/>
      <c r="E21" s="45">
        <f t="shared" si="2"/>
        <v>0</v>
      </c>
    </row>
    <row r="22" spans="1:9" s="51" customFormat="1" ht="75.75" customHeight="1" x14ac:dyDescent="0.2">
      <c r="A22" s="37">
        <f>A18+0.01</f>
        <v>4.05</v>
      </c>
      <c r="B22" s="85" t="s">
        <v>89</v>
      </c>
      <c r="C22" s="86"/>
      <c r="D22" s="45"/>
      <c r="E22" s="45"/>
    </row>
    <row r="23" spans="1:9" s="51" customFormat="1" ht="14.25" x14ac:dyDescent="0.2">
      <c r="A23" s="37"/>
      <c r="B23" s="38" t="s">
        <v>58</v>
      </c>
      <c r="C23" s="40">
        <f>45+36</f>
        <v>81</v>
      </c>
      <c r="D23" s="45"/>
      <c r="E23" s="45">
        <f>C23*D23</f>
        <v>0</v>
      </c>
      <c r="I23" s="40"/>
    </row>
    <row r="24" spans="1:9" s="51" customFormat="1" ht="12.75" x14ac:dyDescent="0.2">
      <c r="A24" s="37"/>
      <c r="B24" s="95"/>
      <c r="C24" s="95"/>
      <c r="D24" s="45"/>
      <c r="E24" s="45"/>
    </row>
    <row r="25" spans="1:9" s="51" customFormat="1" ht="12.75" x14ac:dyDescent="0.2">
      <c r="A25" s="37"/>
      <c r="B25" s="38"/>
      <c r="C25" s="40"/>
      <c r="D25" s="45"/>
      <c r="E25" s="45"/>
    </row>
    <row r="26" spans="1:9" ht="137.25" customHeight="1" x14ac:dyDescent="0.2">
      <c r="A26" s="37">
        <f>A22+0.01</f>
        <v>4.0599999999999996</v>
      </c>
      <c r="B26" s="97" t="s">
        <v>105</v>
      </c>
      <c r="C26" s="98"/>
      <c r="D26" s="39"/>
      <c r="E26" s="45"/>
    </row>
    <row r="27" spans="1:9" ht="14.25" x14ac:dyDescent="0.2">
      <c r="A27" s="37"/>
      <c r="B27" s="38" t="s">
        <v>31</v>
      </c>
      <c r="C27" s="48">
        <v>4</v>
      </c>
      <c r="D27" s="39"/>
      <c r="E27" s="45">
        <f t="shared" si="0"/>
        <v>0</v>
      </c>
    </row>
    <row r="28" spans="1:9" ht="14.25" x14ac:dyDescent="0.2">
      <c r="A28" s="37"/>
      <c r="B28" s="86"/>
      <c r="C28" s="86"/>
      <c r="D28" s="39"/>
      <c r="E28" s="45"/>
    </row>
    <row r="29" spans="1:9" ht="14.25" x14ac:dyDescent="0.2">
      <c r="A29" s="37"/>
      <c r="B29" s="38"/>
      <c r="C29" s="48"/>
      <c r="D29" s="39"/>
      <c r="E29" s="45"/>
    </row>
    <row r="30" spans="1:9" ht="62.25" customHeight="1" x14ac:dyDescent="0.2">
      <c r="A30" s="37">
        <f>A26+0.01</f>
        <v>4.07</v>
      </c>
      <c r="B30" s="85" t="s">
        <v>61</v>
      </c>
      <c r="C30" s="86"/>
      <c r="D30" s="39"/>
      <c r="E30" s="45"/>
    </row>
    <row r="31" spans="1:9" ht="14.25" x14ac:dyDescent="0.2">
      <c r="A31" s="37"/>
      <c r="B31" s="38" t="s">
        <v>31</v>
      </c>
      <c r="C31" s="48">
        <v>5</v>
      </c>
      <c r="D31" s="39"/>
      <c r="E31" s="45">
        <f t="shared" si="0"/>
        <v>0</v>
      </c>
    </row>
    <row r="32" spans="1:9" ht="14.25" x14ac:dyDescent="0.2">
      <c r="A32" s="37"/>
      <c r="B32" s="86"/>
      <c r="C32" s="86"/>
      <c r="D32" s="39"/>
      <c r="E32" s="45">
        <f t="shared" si="0"/>
        <v>0</v>
      </c>
    </row>
    <row r="33" spans="1:5" ht="14.25" x14ac:dyDescent="0.2">
      <c r="A33" s="37"/>
      <c r="B33" s="38"/>
      <c r="C33" s="48"/>
      <c r="D33" s="39"/>
      <c r="E33" s="45"/>
    </row>
    <row r="34" spans="1:5" ht="156" customHeight="1" x14ac:dyDescent="0.2">
      <c r="A34" s="37">
        <f>A30+0.01</f>
        <v>4.08</v>
      </c>
      <c r="B34" s="87" t="s">
        <v>62</v>
      </c>
      <c r="C34" s="88"/>
      <c r="D34" s="39"/>
      <c r="E34" s="45">
        <f t="shared" si="0"/>
        <v>0</v>
      </c>
    </row>
    <row r="35" spans="1:5" ht="14.25" x14ac:dyDescent="0.2">
      <c r="A35" s="37"/>
      <c r="B35" s="38" t="s">
        <v>31</v>
      </c>
      <c r="C35" s="48">
        <v>2</v>
      </c>
      <c r="D35" s="39"/>
      <c r="E35" s="45">
        <f t="shared" si="0"/>
        <v>0</v>
      </c>
    </row>
    <row r="36" spans="1:5" ht="14.25" x14ac:dyDescent="0.2">
      <c r="A36" s="37"/>
      <c r="B36" s="86"/>
      <c r="C36" s="86"/>
      <c r="D36" s="39"/>
      <c r="E36" s="45">
        <f t="shared" si="0"/>
        <v>0</v>
      </c>
    </row>
    <row r="37" spans="1:5" ht="14.25" x14ac:dyDescent="0.2">
      <c r="A37" s="37"/>
      <c r="B37" s="38"/>
      <c r="C37" s="48"/>
      <c r="D37" s="39"/>
      <c r="E37" s="45">
        <f t="shared" si="0"/>
        <v>0</v>
      </c>
    </row>
    <row r="38" spans="1:5" ht="160.9" customHeight="1" x14ac:dyDescent="0.2">
      <c r="A38" s="37">
        <f>A34+0.01</f>
        <v>4.09</v>
      </c>
      <c r="B38" s="92" t="s">
        <v>103</v>
      </c>
      <c r="C38" s="86"/>
      <c r="D38" s="39"/>
      <c r="E38" s="45">
        <f t="shared" si="0"/>
        <v>0</v>
      </c>
    </row>
    <row r="39" spans="1:5" ht="14.25" x14ac:dyDescent="0.2">
      <c r="A39" s="37"/>
      <c r="B39" s="38" t="s">
        <v>25</v>
      </c>
      <c r="C39" s="48">
        <v>1</v>
      </c>
      <c r="D39" s="39"/>
      <c r="E39" s="45">
        <f t="shared" si="0"/>
        <v>0</v>
      </c>
    </row>
    <row r="40" spans="1:5" ht="14.25" x14ac:dyDescent="0.2">
      <c r="A40" s="37"/>
      <c r="B40" s="86"/>
      <c r="C40" s="86"/>
      <c r="D40" s="39"/>
      <c r="E40" s="45">
        <f t="shared" si="0"/>
        <v>0</v>
      </c>
    </row>
    <row r="41" spans="1:5" ht="14.25" x14ac:dyDescent="0.2">
      <c r="A41" s="37"/>
      <c r="B41" s="38"/>
      <c r="C41" s="48"/>
      <c r="D41" s="39"/>
      <c r="E41" s="45">
        <f t="shared" si="0"/>
        <v>0</v>
      </c>
    </row>
    <row r="42" spans="1:5" ht="62.25" customHeight="1" x14ac:dyDescent="0.2">
      <c r="A42" s="37">
        <f>A38+0.01</f>
        <v>4.0999999999999996</v>
      </c>
      <c r="B42" s="85" t="s">
        <v>40</v>
      </c>
      <c r="C42" s="86"/>
      <c r="D42" s="39"/>
      <c r="E42" s="45">
        <f t="shared" si="0"/>
        <v>0</v>
      </c>
    </row>
    <row r="43" spans="1:5" ht="14.25" x14ac:dyDescent="0.2">
      <c r="A43" s="37"/>
      <c r="B43" s="38" t="s">
        <v>6</v>
      </c>
      <c r="C43" s="40">
        <v>0.1</v>
      </c>
      <c r="D43" s="39">
        <f>SUM(E6:E42)</f>
        <v>0</v>
      </c>
      <c r="E43" s="45">
        <f t="shared" si="0"/>
        <v>0</v>
      </c>
    </row>
    <row r="44" spans="1:5" ht="14.25" x14ac:dyDescent="0.2">
      <c r="A44" s="37"/>
      <c r="B44" s="46"/>
      <c r="C44" s="40"/>
      <c r="D44" s="39"/>
      <c r="E44" s="45"/>
    </row>
    <row r="45" spans="1:5" ht="14.25" x14ac:dyDescent="0.2">
      <c r="A45" s="37"/>
      <c r="B45" s="46"/>
      <c r="C45" s="40"/>
      <c r="D45" s="39"/>
      <c r="E45" s="45"/>
    </row>
    <row r="46" spans="1:5" thickBot="1" x14ac:dyDescent="0.25">
      <c r="A46" s="37"/>
      <c r="B46" s="42" t="s">
        <v>33</v>
      </c>
      <c r="C46" s="43"/>
      <c r="D46" s="44"/>
      <c r="E46" s="66">
        <f>SUM(E5:E44)</f>
        <v>0</v>
      </c>
    </row>
    <row r="47" spans="1:5" thickTop="1" x14ac:dyDescent="0.2">
      <c r="A47" s="37"/>
      <c r="B47" s="38"/>
      <c r="C47" s="40"/>
      <c r="D47" s="39"/>
      <c r="E47" s="45"/>
    </row>
    <row r="48" spans="1:5" ht="14.25" x14ac:dyDescent="0.2">
      <c r="A48" s="37"/>
      <c r="B48" s="38"/>
      <c r="C48" s="40"/>
      <c r="D48" s="39"/>
      <c r="E48" s="45"/>
    </row>
    <row r="49" spans="1:5" ht="14.25" x14ac:dyDescent="0.2">
      <c r="A49" s="37"/>
      <c r="B49" s="38"/>
      <c r="C49" s="40"/>
      <c r="D49" s="39"/>
      <c r="E49" s="45"/>
    </row>
    <row r="50" spans="1:5" ht="14.25" x14ac:dyDescent="0.2">
      <c r="A50" s="37"/>
      <c r="B50" s="38"/>
      <c r="C50" s="40"/>
      <c r="D50" s="39"/>
      <c r="E50" s="45"/>
    </row>
    <row r="51" spans="1:5" x14ac:dyDescent="0.2">
      <c r="D51" s="34"/>
      <c r="E51" s="27"/>
    </row>
    <row r="52" spans="1:5" x14ac:dyDescent="0.2">
      <c r="D52" s="34"/>
      <c r="E52" s="27"/>
    </row>
    <row r="53" spans="1:5" x14ac:dyDescent="0.2">
      <c r="D53" s="34"/>
      <c r="E53" s="27"/>
    </row>
    <row r="54" spans="1:5" x14ac:dyDescent="0.2">
      <c r="D54" s="34"/>
      <c r="E54" s="27"/>
    </row>
    <row r="55" spans="1:5" x14ac:dyDescent="0.2">
      <c r="D55" s="34"/>
      <c r="E55" s="27"/>
    </row>
    <row r="56" spans="1:5" x14ac:dyDescent="0.2">
      <c r="D56" s="34"/>
      <c r="E56" s="27"/>
    </row>
    <row r="57" spans="1:5" x14ac:dyDescent="0.2">
      <c r="D57" s="34"/>
      <c r="E57" s="27"/>
    </row>
    <row r="58" spans="1:5" x14ac:dyDescent="0.2">
      <c r="D58" s="34"/>
      <c r="E58" s="27"/>
    </row>
    <row r="59" spans="1:5" x14ac:dyDescent="0.2">
      <c r="D59" s="27"/>
      <c r="E59" s="27"/>
    </row>
    <row r="60" spans="1:5" x14ac:dyDescent="0.2">
      <c r="D60" s="27"/>
      <c r="E60" s="27"/>
    </row>
    <row r="61" spans="1:5" x14ac:dyDescent="0.2">
      <c r="D61" s="27"/>
      <c r="E61" s="27"/>
    </row>
    <row r="62" spans="1:5" x14ac:dyDescent="0.2">
      <c r="D62" s="27"/>
      <c r="E62" s="27"/>
    </row>
    <row r="63" spans="1:5" x14ac:dyDescent="0.2">
      <c r="D63" s="27"/>
      <c r="E63" s="27"/>
    </row>
    <row r="64" spans="1:5" x14ac:dyDescent="0.2">
      <c r="D64" s="27"/>
      <c r="E64" s="27"/>
    </row>
    <row r="65" spans="4:5" x14ac:dyDescent="0.2">
      <c r="D65" s="27"/>
      <c r="E65" s="27"/>
    </row>
    <row r="66" spans="4:5" x14ac:dyDescent="0.2">
      <c r="D66" s="27"/>
      <c r="E66" s="27"/>
    </row>
    <row r="67" spans="4:5" x14ac:dyDescent="0.2">
      <c r="D67" s="27"/>
      <c r="E67" s="27"/>
    </row>
    <row r="68" spans="4:5" x14ac:dyDescent="0.2">
      <c r="D68" s="27"/>
      <c r="E68" s="27"/>
    </row>
    <row r="69" spans="4:5" x14ac:dyDescent="0.2">
      <c r="D69" s="27"/>
      <c r="E69" s="27"/>
    </row>
    <row r="70" spans="4:5" x14ac:dyDescent="0.2">
      <c r="D70" s="27"/>
      <c r="E70" s="27"/>
    </row>
    <row r="71" spans="4:5" x14ac:dyDescent="0.2">
      <c r="D71" s="27"/>
      <c r="E71" s="27"/>
    </row>
    <row r="72" spans="4:5" x14ac:dyDescent="0.2">
      <c r="D72" s="27"/>
      <c r="E72" s="27"/>
    </row>
    <row r="73" spans="4:5" x14ac:dyDescent="0.2">
      <c r="D73" s="27"/>
      <c r="E73" s="27"/>
    </row>
    <row r="74" spans="4:5" x14ac:dyDescent="0.2">
      <c r="D74" s="27"/>
      <c r="E74" s="27"/>
    </row>
    <row r="75" spans="4:5" x14ac:dyDescent="0.2">
      <c r="D75" s="27"/>
      <c r="E75" s="27"/>
    </row>
    <row r="76" spans="4:5" x14ac:dyDescent="0.2">
      <c r="D76" s="27"/>
      <c r="E76" s="27"/>
    </row>
    <row r="77" spans="4:5" x14ac:dyDescent="0.2">
      <c r="D77" s="27"/>
      <c r="E77" s="27"/>
    </row>
    <row r="78" spans="4:5" x14ac:dyDescent="0.2">
      <c r="D78" s="27"/>
      <c r="E78" s="27"/>
    </row>
    <row r="79" spans="4:5" x14ac:dyDescent="0.2">
      <c r="D79" s="27"/>
      <c r="E79" s="27"/>
    </row>
    <row r="80" spans="4:5" x14ac:dyDescent="0.2">
      <c r="D80" s="27"/>
      <c r="E80" s="27"/>
    </row>
    <row r="81" spans="4:5" x14ac:dyDescent="0.2">
      <c r="D81" s="27"/>
      <c r="E81" s="27"/>
    </row>
    <row r="82" spans="4:5" x14ac:dyDescent="0.2">
      <c r="D82" s="27"/>
      <c r="E82" s="27"/>
    </row>
    <row r="83" spans="4:5" x14ac:dyDescent="0.2">
      <c r="D83" s="27"/>
      <c r="E83" s="27"/>
    </row>
    <row r="84" spans="4:5" x14ac:dyDescent="0.2">
      <c r="D84" s="27"/>
      <c r="E84" s="27"/>
    </row>
    <row r="85" spans="4:5" x14ac:dyDescent="0.2">
      <c r="D85" s="27"/>
      <c r="E85" s="27"/>
    </row>
    <row r="86" spans="4:5" x14ac:dyDescent="0.2">
      <c r="D86" s="27"/>
      <c r="E86" s="27"/>
    </row>
    <row r="87" spans="4:5" x14ac:dyDescent="0.2">
      <c r="D87" s="27"/>
      <c r="E87" s="27"/>
    </row>
    <row r="88" spans="4:5" x14ac:dyDescent="0.2">
      <c r="D88" s="27"/>
      <c r="E88" s="27"/>
    </row>
    <row r="89" spans="4:5" x14ac:dyDescent="0.2">
      <c r="D89" s="27"/>
      <c r="E89" s="27"/>
    </row>
    <row r="90" spans="4:5" x14ac:dyDescent="0.2">
      <c r="D90" s="27"/>
      <c r="E90" s="27"/>
    </row>
    <row r="91" spans="4:5" x14ac:dyDescent="0.2">
      <c r="D91" s="27"/>
      <c r="E91" s="27"/>
    </row>
    <row r="92" spans="4:5" x14ac:dyDescent="0.2">
      <c r="D92" s="27"/>
      <c r="E92" s="27"/>
    </row>
    <row r="93" spans="4:5" x14ac:dyDescent="0.2">
      <c r="D93" s="27"/>
      <c r="E93" s="27"/>
    </row>
    <row r="94" spans="4:5" x14ac:dyDescent="0.2">
      <c r="D94" s="27"/>
      <c r="E94" s="27"/>
    </row>
    <row r="95" spans="4:5" x14ac:dyDescent="0.2">
      <c r="D95" s="27"/>
      <c r="E95" s="27"/>
    </row>
    <row r="96" spans="4:5" x14ac:dyDescent="0.2">
      <c r="D96" s="27"/>
      <c r="E96" s="27"/>
    </row>
    <row r="97" spans="4:5" x14ac:dyDescent="0.2">
      <c r="D97" s="27"/>
      <c r="E97" s="27"/>
    </row>
    <row r="98" spans="4:5" x14ac:dyDescent="0.2">
      <c r="D98" s="27"/>
      <c r="E98" s="27"/>
    </row>
    <row r="99" spans="4:5" x14ac:dyDescent="0.2">
      <c r="D99" s="27"/>
      <c r="E99" s="27"/>
    </row>
    <row r="100" spans="4:5" x14ac:dyDescent="0.2">
      <c r="D100" s="27"/>
      <c r="E100" s="27"/>
    </row>
    <row r="101" spans="4:5" x14ac:dyDescent="0.2">
      <c r="D101" s="27"/>
      <c r="E101" s="27"/>
    </row>
    <row r="102" spans="4:5" x14ac:dyDescent="0.2">
      <c r="D102" s="27"/>
      <c r="E102" s="27"/>
    </row>
    <row r="103" spans="4:5" x14ac:dyDescent="0.2">
      <c r="D103" s="27"/>
      <c r="E103" s="27"/>
    </row>
    <row r="104" spans="4:5" x14ac:dyDescent="0.2">
      <c r="D104" s="27"/>
      <c r="E104" s="27"/>
    </row>
    <row r="105" spans="4:5" x14ac:dyDescent="0.2">
      <c r="D105" s="27"/>
      <c r="E105" s="27"/>
    </row>
    <row r="106" spans="4:5" x14ac:dyDescent="0.2">
      <c r="D106" s="27"/>
      <c r="E106" s="27"/>
    </row>
    <row r="107" spans="4:5" x14ac:dyDescent="0.2">
      <c r="D107" s="27"/>
      <c r="E107" s="27"/>
    </row>
    <row r="108" spans="4:5" x14ac:dyDescent="0.2">
      <c r="D108" s="27"/>
      <c r="E108" s="27"/>
    </row>
    <row r="109" spans="4:5" x14ac:dyDescent="0.2">
      <c r="D109" s="27"/>
      <c r="E109" s="27"/>
    </row>
    <row r="110" spans="4:5" x14ac:dyDescent="0.2">
      <c r="D110" s="27"/>
      <c r="E110" s="27"/>
    </row>
    <row r="111" spans="4:5" x14ac:dyDescent="0.2">
      <c r="D111" s="27"/>
      <c r="E111" s="27"/>
    </row>
    <row r="112" spans="4:5" x14ac:dyDescent="0.2">
      <c r="D112" s="27"/>
      <c r="E112" s="27"/>
    </row>
    <row r="113" spans="4:5" x14ac:dyDescent="0.2">
      <c r="D113" s="27"/>
      <c r="E113" s="27"/>
    </row>
    <row r="114" spans="4:5" x14ac:dyDescent="0.2">
      <c r="D114" s="27"/>
      <c r="E114" s="27"/>
    </row>
    <row r="115" spans="4:5" x14ac:dyDescent="0.2">
      <c r="D115" s="27"/>
      <c r="E115" s="27"/>
    </row>
    <row r="116" spans="4:5" x14ac:dyDescent="0.2">
      <c r="D116" s="27"/>
      <c r="E116" s="27"/>
    </row>
    <row r="117" spans="4:5" x14ac:dyDescent="0.2">
      <c r="D117" s="27"/>
      <c r="E117" s="27"/>
    </row>
    <row r="118" spans="4:5" x14ac:dyDescent="0.2">
      <c r="D118" s="27"/>
      <c r="E118" s="27"/>
    </row>
    <row r="119" spans="4:5" x14ac:dyDescent="0.2">
      <c r="D119" s="27"/>
      <c r="E119" s="27"/>
    </row>
    <row r="120" spans="4:5" x14ac:dyDescent="0.2">
      <c r="D120" s="27"/>
      <c r="E120" s="27"/>
    </row>
    <row r="121" spans="4:5" x14ac:dyDescent="0.2">
      <c r="D121" s="27"/>
      <c r="E121" s="27"/>
    </row>
    <row r="122" spans="4:5" x14ac:dyDescent="0.2">
      <c r="D122" s="27"/>
      <c r="E122" s="27"/>
    </row>
    <row r="123" spans="4:5" x14ac:dyDescent="0.2">
      <c r="D123" s="27"/>
      <c r="E123" s="27"/>
    </row>
    <row r="124" spans="4:5" x14ac:dyDescent="0.2">
      <c r="D124" s="27"/>
      <c r="E124" s="27"/>
    </row>
    <row r="125" spans="4:5" x14ac:dyDescent="0.2">
      <c r="D125" s="27"/>
      <c r="E125" s="27"/>
    </row>
    <row r="126" spans="4:5" x14ac:dyDescent="0.2">
      <c r="D126" s="27"/>
      <c r="E126" s="27"/>
    </row>
    <row r="127" spans="4:5" x14ac:dyDescent="0.2">
      <c r="D127" s="27"/>
      <c r="E127" s="27"/>
    </row>
    <row r="128" spans="4:5" x14ac:dyDescent="0.2">
      <c r="D128" s="27"/>
      <c r="E128" s="27"/>
    </row>
    <row r="129" spans="4:5" x14ac:dyDescent="0.2">
      <c r="D129" s="27"/>
      <c r="E129" s="27"/>
    </row>
    <row r="130" spans="4:5" x14ac:dyDescent="0.2">
      <c r="D130" s="27"/>
      <c r="E130" s="27"/>
    </row>
    <row r="131" spans="4:5" x14ac:dyDescent="0.2">
      <c r="D131" s="27"/>
      <c r="E131" s="27"/>
    </row>
    <row r="132" spans="4:5" x14ac:dyDescent="0.2">
      <c r="D132" s="27"/>
      <c r="E132" s="27"/>
    </row>
    <row r="133" spans="4:5" x14ac:dyDescent="0.2">
      <c r="D133" s="27"/>
      <c r="E133" s="27"/>
    </row>
    <row r="134" spans="4:5" x14ac:dyDescent="0.2">
      <c r="D134" s="27"/>
      <c r="E134" s="27"/>
    </row>
    <row r="135" spans="4:5" x14ac:dyDescent="0.2">
      <c r="D135" s="27"/>
      <c r="E135" s="27"/>
    </row>
    <row r="136" spans="4:5" x14ac:dyDescent="0.2">
      <c r="D136" s="27"/>
      <c r="E136" s="27"/>
    </row>
    <row r="137" spans="4:5" x14ac:dyDescent="0.2">
      <c r="D137" s="27"/>
      <c r="E137" s="27"/>
    </row>
    <row r="138" spans="4:5" x14ac:dyDescent="0.2">
      <c r="D138" s="27"/>
      <c r="E138" s="27"/>
    </row>
    <row r="139" spans="4:5" x14ac:dyDescent="0.2">
      <c r="D139" s="27"/>
      <c r="E139" s="27"/>
    </row>
    <row r="140" spans="4:5" x14ac:dyDescent="0.2">
      <c r="D140" s="27"/>
      <c r="E140" s="27"/>
    </row>
    <row r="141" spans="4:5" x14ac:dyDescent="0.2">
      <c r="D141" s="27"/>
      <c r="E141" s="27"/>
    </row>
    <row r="142" spans="4:5" x14ac:dyDescent="0.2">
      <c r="D142" s="27"/>
      <c r="E142" s="27"/>
    </row>
    <row r="143" spans="4:5" x14ac:dyDescent="0.2">
      <c r="D143" s="27"/>
      <c r="E143" s="27"/>
    </row>
    <row r="144" spans="4:5" x14ac:dyDescent="0.2">
      <c r="D144" s="27"/>
      <c r="E144" s="27"/>
    </row>
    <row r="145" spans="4:5" x14ac:dyDescent="0.2">
      <c r="D145" s="27"/>
      <c r="E145" s="27"/>
    </row>
  </sheetData>
  <sheetProtection algorithmName="SHA-512" hashValue="oTUvyMnU5UM9rJKPdo9AvWQVEFiiggPpCy4lgREred8UKUFUxB7Ti6ffqos0WlC+0VStECZLlojydq/IktDHgQ==" saltValue="YwFK2/yPBkA5/7MH4i12gw==" spinCount="100000" sheet="1" objects="1" scenarios="1"/>
  <protectedRanges>
    <protectedRange sqref="D7:D43" name="Obseg1"/>
  </protectedRanges>
  <mergeCells count="20">
    <mergeCell ref="B36:C36"/>
    <mergeCell ref="B42:C42"/>
    <mergeCell ref="B26:C26"/>
    <mergeCell ref="B28:C28"/>
    <mergeCell ref="B30:C30"/>
    <mergeCell ref="B32:C32"/>
    <mergeCell ref="B38:C38"/>
    <mergeCell ref="B34:C34"/>
    <mergeCell ref="B40:C40"/>
    <mergeCell ref="B12:C12"/>
    <mergeCell ref="B8:C8"/>
    <mergeCell ref="B6:C6"/>
    <mergeCell ref="B5:C5"/>
    <mergeCell ref="B10:C10"/>
    <mergeCell ref="B22:C22"/>
    <mergeCell ref="B24:C24"/>
    <mergeCell ref="B14:C14"/>
    <mergeCell ref="B16:C16"/>
    <mergeCell ref="B18:C18"/>
    <mergeCell ref="B20:C20"/>
  </mergeCells>
  <phoneticPr fontId="0" type="noConversion"/>
  <conditionalFormatting sqref="D6:E25">
    <cfRule type="cellIs" dxfId="4" priority="1" stopIfTrue="1" operator="equal">
      <formula>0</formula>
    </cfRule>
  </conditionalFormatting>
  <conditionalFormatting sqref="D42:E47">
    <cfRule type="cellIs" dxfId="3" priority="20" stopIfTrue="1" operator="equal">
      <formula>0</formula>
    </cfRule>
  </conditionalFormatting>
  <conditionalFormatting sqref="E26:E41">
    <cfRule type="cellIs" dxfId="2" priority="19"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8"/>
  <sheetViews>
    <sheetView zoomScaleNormal="100" workbookViewId="0">
      <selection activeCell="L21" sqref="L21"/>
    </sheetView>
  </sheetViews>
  <sheetFormatPr defaultColWidth="9.140625" defaultRowHeight="15" x14ac:dyDescent="0.2"/>
  <cols>
    <col min="1" max="1" width="7" style="9" customWidth="1"/>
    <col min="2" max="2" width="38.7109375" style="14" customWidth="1"/>
    <col min="3" max="3" width="11.28515625" style="29" customWidth="1"/>
    <col min="4" max="4" width="14.7109375" style="25" customWidth="1"/>
    <col min="5" max="5" width="18.7109375" style="25" customWidth="1"/>
    <col min="6" max="7" width="9.140625" style="6"/>
    <col min="8" max="13" width="9.85546875" style="6" bestFit="1" customWidth="1"/>
    <col min="14" max="16384" width="9.140625" style="6"/>
  </cols>
  <sheetData>
    <row r="1" spans="1:7" ht="9.75" customHeight="1" x14ac:dyDescent="0.25">
      <c r="A1" s="7" t="s">
        <v>9</v>
      </c>
      <c r="B1" s="13"/>
    </row>
    <row r="2" spans="1:7" ht="14.25" x14ac:dyDescent="0.2">
      <c r="A2" s="8" t="s">
        <v>20</v>
      </c>
      <c r="B2" s="11" t="s">
        <v>21</v>
      </c>
      <c r="C2" s="30" t="s">
        <v>22</v>
      </c>
      <c r="D2" s="26" t="s">
        <v>23</v>
      </c>
      <c r="E2" s="26" t="s">
        <v>24</v>
      </c>
    </row>
    <row r="3" spans="1:7" ht="8.25" customHeight="1" x14ac:dyDescent="0.2"/>
    <row r="4" spans="1:7" x14ac:dyDescent="0.2">
      <c r="A4" s="10" t="s">
        <v>37</v>
      </c>
      <c r="B4" s="15" t="s">
        <v>7</v>
      </c>
      <c r="D4" s="34"/>
      <c r="E4" s="27"/>
    </row>
    <row r="5" spans="1:7" x14ac:dyDescent="0.2">
      <c r="D5" s="34"/>
      <c r="E5" s="27"/>
    </row>
    <row r="6" spans="1:7" ht="31.5" customHeight="1" x14ac:dyDescent="0.2">
      <c r="A6" s="60">
        <v>6.01</v>
      </c>
      <c r="B6" s="99" t="s">
        <v>95</v>
      </c>
      <c r="C6" s="100"/>
      <c r="D6" s="70"/>
      <c r="E6" s="70"/>
      <c r="F6" s="15"/>
      <c r="G6" s="15"/>
    </row>
    <row r="7" spans="1:7" x14ac:dyDescent="0.2">
      <c r="A7" s="60"/>
      <c r="B7" s="61" t="s">
        <v>106</v>
      </c>
      <c r="C7" s="62">
        <v>0</v>
      </c>
      <c r="D7" s="70"/>
      <c r="E7" s="45">
        <f t="shared" ref="E7:E36" si="0">ROUND(C7*D7,2)</f>
        <v>0</v>
      </c>
      <c r="F7" s="15"/>
      <c r="G7" s="15"/>
    </row>
    <row r="8" spans="1:7" x14ac:dyDescent="0.2">
      <c r="A8" s="60"/>
      <c r="B8" s="63"/>
      <c r="C8" s="62"/>
      <c r="D8" s="73"/>
      <c r="E8" s="45"/>
      <c r="F8" s="15"/>
      <c r="G8" s="15"/>
    </row>
    <row r="9" spans="1:7" x14ac:dyDescent="0.2">
      <c r="A9" s="60"/>
      <c r="B9" s="61"/>
      <c r="C9" s="62"/>
      <c r="D9" s="70"/>
      <c r="E9" s="45"/>
      <c r="F9" s="15"/>
      <c r="G9" s="15"/>
    </row>
    <row r="10" spans="1:7" ht="36" customHeight="1" x14ac:dyDescent="0.2">
      <c r="A10" s="60">
        <f>A6+0.01</f>
        <v>6.02</v>
      </c>
      <c r="B10" s="99" t="s">
        <v>96</v>
      </c>
      <c r="C10" s="100"/>
      <c r="D10" s="70"/>
      <c r="E10" s="45"/>
      <c r="F10" s="15"/>
      <c r="G10" s="15"/>
    </row>
    <row r="11" spans="1:7" x14ac:dyDescent="0.2">
      <c r="A11" s="60"/>
      <c r="B11" s="61" t="s">
        <v>106</v>
      </c>
      <c r="C11" s="62">
        <v>0</v>
      </c>
      <c r="D11" s="70"/>
      <c r="E11" s="45">
        <f t="shared" si="0"/>
        <v>0</v>
      </c>
      <c r="F11" s="15"/>
      <c r="G11" s="15"/>
    </row>
    <row r="12" spans="1:7" x14ac:dyDescent="0.2">
      <c r="A12" s="60"/>
      <c r="B12" s="63"/>
      <c r="C12" s="62"/>
      <c r="D12" s="73"/>
      <c r="E12" s="45"/>
      <c r="F12" s="15"/>
      <c r="G12" s="15"/>
    </row>
    <row r="13" spans="1:7" x14ac:dyDescent="0.2">
      <c r="A13" s="60"/>
      <c r="B13" s="61"/>
      <c r="C13" s="62"/>
      <c r="D13" s="70"/>
      <c r="E13" s="45"/>
      <c r="F13" s="15"/>
      <c r="G13" s="15"/>
    </row>
    <row r="14" spans="1:7" ht="37.5" customHeight="1" x14ac:dyDescent="0.2">
      <c r="A14" s="60">
        <f>A10+0.01</f>
        <v>6.03</v>
      </c>
      <c r="B14" s="99" t="s">
        <v>97</v>
      </c>
      <c r="C14" s="100"/>
      <c r="D14" s="70"/>
      <c r="E14" s="45">
        <f t="shared" si="0"/>
        <v>0</v>
      </c>
      <c r="F14" s="15"/>
      <c r="G14" s="15"/>
    </row>
    <row r="15" spans="1:7" x14ac:dyDescent="0.2">
      <c r="A15" s="60"/>
      <c r="B15" s="61" t="s">
        <v>31</v>
      </c>
      <c r="C15" s="62">
        <v>0</v>
      </c>
      <c r="D15" s="70"/>
      <c r="E15" s="45">
        <f t="shared" si="0"/>
        <v>0</v>
      </c>
      <c r="F15" s="15"/>
      <c r="G15" s="15"/>
    </row>
    <row r="16" spans="1:7" x14ac:dyDescent="0.2">
      <c r="A16" s="60"/>
      <c r="B16" s="63"/>
      <c r="C16" s="62"/>
      <c r="D16" s="73"/>
      <c r="E16" s="45">
        <f t="shared" si="0"/>
        <v>0</v>
      </c>
      <c r="F16" s="15"/>
      <c r="G16" s="15"/>
    </row>
    <row r="17" spans="1:7" x14ac:dyDescent="0.2">
      <c r="A17" s="60"/>
      <c r="B17" s="61"/>
      <c r="C17" s="62"/>
      <c r="D17" s="70"/>
      <c r="E17" s="45">
        <f t="shared" si="0"/>
        <v>0</v>
      </c>
      <c r="F17" s="15"/>
      <c r="G17" s="15"/>
    </row>
    <row r="18" spans="1:7" ht="34.5" customHeight="1" x14ac:dyDescent="0.2">
      <c r="A18" s="60">
        <f>A14+0.01</f>
        <v>6.04</v>
      </c>
      <c r="B18" s="99" t="s">
        <v>42</v>
      </c>
      <c r="C18" s="100"/>
      <c r="D18" s="70"/>
      <c r="E18" s="45">
        <f t="shared" si="0"/>
        <v>0</v>
      </c>
      <c r="F18" s="15"/>
      <c r="G18" s="15"/>
    </row>
    <row r="19" spans="1:7" x14ac:dyDescent="0.2">
      <c r="A19" s="60"/>
      <c r="B19" s="61" t="s">
        <v>107</v>
      </c>
      <c r="C19" s="62">
        <v>0</v>
      </c>
      <c r="D19" s="70"/>
      <c r="E19" s="45">
        <f t="shared" si="0"/>
        <v>0</v>
      </c>
      <c r="F19" s="15"/>
      <c r="G19" s="15"/>
    </row>
    <row r="20" spans="1:7" x14ac:dyDescent="0.2">
      <c r="A20" s="60"/>
      <c r="B20" s="63"/>
      <c r="C20" s="62"/>
      <c r="D20" s="73"/>
      <c r="E20" s="45">
        <f t="shared" si="0"/>
        <v>0</v>
      </c>
      <c r="F20" s="15"/>
      <c r="G20" s="15"/>
    </row>
    <row r="21" spans="1:7" x14ac:dyDescent="0.2">
      <c r="A21" s="60"/>
      <c r="B21" s="61"/>
      <c r="C21" s="62"/>
      <c r="D21" s="70"/>
      <c r="E21" s="45">
        <f t="shared" si="0"/>
        <v>0</v>
      </c>
      <c r="F21" s="15"/>
      <c r="G21" s="15"/>
    </row>
    <row r="22" spans="1:7" ht="23.25" customHeight="1" x14ac:dyDescent="0.2">
      <c r="A22" s="60">
        <f>A18+0.01</f>
        <v>6.05</v>
      </c>
      <c r="B22" s="99" t="s">
        <v>98</v>
      </c>
      <c r="C22" s="100"/>
      <c r="D22" s="70"/>
      <c r="E22" s="45"/>
      <c r="F22" s="15"/>
      <c r="G22" s="15"/>
    </row>
    <row r="23" spans="1:7" x14ac:dyDescent="0.2">
      <c r="A23" s="60"/>
      <c r="B23" s="61" t="s">
        <v>108</v>
      </c>
      <c r="C23" s="62">
        <v>0</v>
      </c>
      <c r="D23" s="70"/>
      <c r="E23" s="45">
        <f t="shared" si="0"/>
        <v>0</v>
      </c>
      <c r="F23" s="15"/>
      <c r="G23" s="15"/>
    </row>
    <row r="24" spans="1:7" x14ac:dyDescent="0.2">
      <c r="A24" s="60"/>
      <c r="B24" s="63"/>
      <c r="C24" s="62"/>
      <c r="D24" s="73"/>
      <c r="E24" s="45"/>
      <c r="F24" s="15"/>
      <c r="G24" s="15"/>
    </row>
    <row r="25" spans="1:7" x14ac:dyDescent="0.2">
      <c r="A25" s="60"/>
      <c r="B25" s="61"/>
      <c r="C25" s="62"/>
      <c r="D25" s="70"/>
      <c r="E25" s="45"/>
      <c r="F25" s="15"/>
      <c r="G25" s="15"/>
    </row>
    <row r="26" spans="1:7" ht="30" customHeight="1" x14ac:dyDescent="0.2">
      <c r="A26" s="60">
        <f>A22+0.01</f>
        <v>6.06</v>
      </c>
      <c r="B26" s="99" t="s">
        <v>43</v>
      </c>
      <c r="C26" s="100"/>
      <c r="D26" s="70"/>
      <c r="E26" s="45"/>
      <c r="G26" s="15"/>
    </row>
    <row r="27" spans="1:7" ht="17.25" customHeight="1" x14ac:dyDescent="0.2">
      <c r="A27" s="60"/>
      <c r="B27" s="61" t="s">
        <v>41</v>
      </c>
      <c r="C27" s="64">
        <v>0</v>
      </c>
      <c r="D27" s="70"/>
      <c r="E27" s="45">
        <f t="shared" si="0"/>
        <v>0</v>
      </c>
      <c r="G27" s="15"/>
    </row>
    <row r="28" spans="1:7" x14ac:dyDescent="0.2">
      <c r="A28" s="60"/>
      <c r="B28" s="63"/>
      <c r="C28" s="62"/>
      <c r="D28" s="73"/>
      <c r="E28" s="45"/>
      <c r="G28" s="15"/>
    </row>
    <row r="29" spans="1:7" x14ac:dyDescent="0.2">
      <c r="A29" s="60"/>
      <c r="B29" s="61"/>
      <c r="C29" s="62"/>
      <c r="D29" s="52"/>
      <c r="E29" s="45"/>
      <c r="G29" s="15"/>
    </row>
    <row r="30" spans="1:7" ht="30" customHeight="1" x14ac:dyDescent="0.2">
      <c r="A30" s="37">
        <f>A26+0.01</f>
        <v>6.07</v>
      </c>
      <c r="B30" s="85" t="s">
        <v>93</v>
      </c>
      <c r="C30" s="86"/>
      <c r="D30" s="52"/>
      <c r="E30" s="45"/>
      <c r="G30" s="15"/>
    </row>
    <row r="31" spans="1:7" ht="17.25" customHeight="1" x14ac:dyDescent="0.2">
      <c r="A31" s="37"/>
      <c r="B31" s="53" t="s">
        <v>25</v>
      </c>
      <c r="C31" s="40">
        <v>1</v>
      </c>
      <c r="D31" s="52"/>
      <c r="E31" s="45">
        <f t="shared" ref="E31:E33" si="1">ROUND(C31*D31,2)</f>
        <v>0</v>
      </c>
      <c r="G31" s="15"/>
    </row>
    <row r="32" spans="1:7" x14ac:dyDescent="0.2">
      <c r="A32" s="37"/>
      <c r="B32" s="54"/>
      <c r="C32" s="51"/>
      <c r="D32" s="55"/>
      <c r="E32" s="45">
        <f t="shared" si="1"/>
        <v>0</v>
      </c>
      <c r="G32" s="15"/>
    </row>
    <row r="33" spans="1:7" x14ac:dyDescent="0.2">
      <c r="A33" s="37"/>
      <c r="B33" s="53"/>
      <c r="C33" s="51"/>
      <c r="D33" s="52"/>
      <c r="E33" s="45">
        <f t="shared" si="1"/>
        <v>0</v>
      </c>
      <c r="G33" s="15"/>
    </row>
    <row r="34" spans="1:7" ht="55.5" customHeight="1" x14ac:dyDescent="0.2">
      <c r="A34" s="37">
        <f>A30+0.01</f>
        <v>6.08</v>
      </c>
      <c r="B34" s="85" t="s">
        <v>51</v>
      </c>
      <c r="C34" s="86"/>
      <c r="D34" s="39"/>
      <c r="E34" s="45">
        <f t="shared" si="0"/>
        <v>0</v>
      </c>
    </row>
    <row r="35" spans="1:7" ht="14.25" x14ac:dyDescent="0.2">
      <c r="A35" s="37"/>
      <c r="B35" s="38" t="s">
        <v>6</v>
      </c>
      <c r="C35" s="40">
        <v>7.0000000000000007E-2</v>
      </c>
      <c r="D35" s="39">
        <f>SUM(E6:E34)</f>
        <v>0</v>
      </c>
      <c r="E35" s="45">
        <f t="shared" si="0"/>
        <v>0</v>
      </c>
    </row>
    <row r="36" spans="1:7" ht="14.25" x14ac:dyDescent="0.2">
      <c r="A36" s="37"/>
      <c r="B36" s="38"/>
      <c r="C36" s="40"/>
      <c r="D36" s="39"/>
      <c r="E36" s="45">
        <f t="shared" si="0"/>
        <v>0</v>
      </c>
    </row>
    <row r="37" spans="1:7" ht="14.25" x14ac:dyDescent="0.2">
      <c r="A37" s="37"/>
      <c r="B37" s="38"/>
      <c r="C37" s="40"/>
      <c r="D37" s="39"/>
      <c r="E37" s="45"/>
    </row>
    <row r="38" spans="1:7" thickBot="1" x14ac:dyDescent="0.25">
      <c r="A38" s="37"/>
      <c r="B38" s="42" t="s">
        <v>0</v>
      </c>
      <c r="C38" s="43"/>
      <c r="D38" s="44"/>
      <c r="E38" s="66">
        <f>SUM(E6:E36)</f>
        <v>0</v>
      </c>
    </row>
    <row r="39" spans="1:7" thickTop="1" x14ac:dyDescent="0.2">
      <c r="A39" s="37"/>
      <c r="B39" s="38"/>
      <c r="C39" s="40"/>
      <c r="D39" s="39"/>
      <c r="E39" s="45"/>
    </row>
    <row r="40" spans="1:7" ht="14.25" x14ac:dyDescent="0.2">
      <c r="A40" s="37"/>
      <c r="B40" s="38"/>
      <c r="C40" s="40"/>
      <c r="D40" s="39"/>
      <c r="E40" s="45"/>
    </row>
    <row r="41" spans="1:7" ht="14.25" x14ac:dyDescent="0.2">
      <c r="A41" s="37"/>
      <c r="B41" s="38"/>
      <c r="C41" s="40"/>
      <c r="D41" s="39"/>
      <c r="E41" s="45"/>
    </row>
    <row r="42" spans="1:7" ht="14.25" x14ac:dyDescent="0.2">
      <c r="A42" s="37"/>
      <c r="B42" s="38"/>
      <c r="C42" s="40"/>
      <c r="D42" s="39"/>
      <c r="E42" s="45"/>
    </row>
    <row r="43" spans="1:7" ht="14.25" x14ac:dyDescent="0.2">
      <c r="A43" s="37"/>
      <c r="B43" s="38"/>
      <c r="C43" s="40"/>
      <c r="D43" s="39"/>
      <c r="E43" s="45"/>
    </row>
    <row r="44" spans="1:7" x14ac:dyDescent="0.2">
      <c r="D44" s="34"/>
      <c r="E44" s="27"/>
    </row>
    <row r="45" spans="1:7" x14ac:dyDescent="0.2">
      <c r="D45" s="34"/>
      <c r="E45" s="27"/>
    </row>
    <row r="46" spans="1:7" x14ac:dyDescent="0.2">
      <c r="D46" s="34"/>
      <c r="E46" s="27"/>
    </row>
    <row r="47" spans="1:7" x14ac:dyDescent="0.2">
      <c r="D47" s="34"/>
      <c r="E47" s="27"/>
    </row>
    <row r="48" spans="1:7" x14ac:dyDescent="0.2">
      <c r="D48" s="34"/>
      <c r="E48" s="27"/>
    </row>
    <row r="49" spans="4:5" x14ac:dyDescent="0.2">
      <c r="D49" s="34"/>
      <c r="E49" s="27"/>
    </row>
    <row r="50" spans="4:5" x14ac:dyDescent="0.2">
      <c r="D50" s="34"/>
      <c r="E50" s="27"/>
    </row>
    <row r="51" spans="4:5" x14ac:dyDescent="0.2">
      <c r="D51" s="27"/>
      <c r="E51" s="27"/>
    </row>
    <row r="52" spans="4:5" x14ac:dyDescent="0.2">
      <c r="D52" s="27"/>
      <c r="E52" s="27"/>
    </row>
    <row r="53" spans="4:5" x14ac:dyDescent="0.2">
      <c r="D53" s="27"/>
      <c r="E53" s="27"/>
    </row>
    <row r="54" spans="4:5" x14ac:dyDescent="0.2">
      <c r="D54" s="27"/>
      <c r="E54" s="27"/>
    </row>
    <row r="55" spans="4:5" x14ac:dyDescent="0.2">
      <c r="D55" s="27"/>
      <c r="E55" s="27"/>
    </row>
    <row r="56" spans="4:5" x14ac:dyDescent="0.2">
      <c r="D56" s="27"/>
      <c r="E56" s="27"/>
    </row>
    <row r="57" spans="4:5" x14ac:dyDescent="0.2">
      <c r="D57" s="27"/>
      <c r="E57" s="27"/>
    </row>
    <row r="58" spans="4:5" x14ac:dyDescent="0.2">
      <c r="D58" s="27"/>
      <c r="E58" s="27"/>
    </row>
    <row r="59" spans="4:5" x14ac:dyDescent="0.2">
      <c r="D59" s="27"/>
      <c r="E59" s="27"/>
    </row>
    <row r="60" spans="4:5" x14ac:dyDescent="0.2">
      <c r="D60" s="27"/>
      <c r="E60" s="27"/>
    </row>
    <row r="61" spans="4:5" x14ac:dyDescent="0.2">
      <c r="D61" s="27"/>
      <c r="E61" s="27"/>
    </row>
    <row r="62" spans="4:5" x14ac:dyDescent="0.2">
      <c r="D62" s="27"/>
      <c r="E62" s="27"/>
    </row>
    <row r="63" spans="4:5" x14ac:dyDescent="0.2">
      <c r="D63" s="27"/>
      <c r="E63" s="27"/>
    </row>
    <row r="64" spans="4:5" x14ac:dyDescent="0.2">
      <c r="D64" s="27"/>
      <c r="E64" s="27"/>
    </row>
    <row r="65" spans="4:5" x14ac:dyDescent="0.2">
      <c r="D65" s="27"/>
      <c r="E65" s="27"/>
    </row>
    <row r="66" spans="4:5" x14ac:dyDescent="0.2">
      <c r="D66" s="27"/>
      <c r="E66" s="27"/>
    </row>
    <row r="67" spans="4:5" x14ac:dyDescent="0.2">
      <c r="D67" s="27"/>
      <c r="E67" s="27"/>
    </row>
    <row r="68" spans="4:5" x14ac:dyDescent="0.2">
      <c r="D68" s="27"/>
      <c r="E68" s="27"/>
    </row>
    <row r="69" spans="4:5" x14ac:dyDescent="0.2">
      <c r="D69" s="27"/>
      <c r="E69" s="27"/>
    </row>
    <row r="70" spans="4:5" x14ac:dyDescent="0.2">
      <c r="D70" s="27"/>
      <c r="E70" s="27"/>
    </row>
    <row r="71" spans="4:5" x14ac:dyDescent="0.2">
      <c r="D71" s="27"/>
      <c r="E71" s="27"/>
    </row>
    <row r="72" spans="4:5" x14ac:dyDescent="0.2">
      <c r="D72" s="27"/>
      <c r="E72" s="27"/>
    </row>
    <row r="73" spans="4:5" x14ac:dyDescent="0.2">
      <c r="D73" s="27"/>
      <c r="E73" s="27"/>
    </row>
    <row r="74" spans="4:5" x14ac:dyDescent="0.2">
      <c r="D74" s="27"/>
      <c r="E74" s="27"/>
    </row>
    <row r="75" spans="4:5" x14ac:dyDescent="0.2">
      <c r="D75" s="27"/>
      <c r="E75" s="27"/>
    </row>
    <row r="76" spans="4:5" x14ac:dyDescent="0.2">
      <c r="D76" s="27"/>
      <c r="E76" s="27"/>
    </row>
    <row r="77" spans="4:5" x14ac:dyDescent="0.2">
      <c r="D77" s="27"/>
      <c r="E77" s="27"/>
    </row>
    <row r="78" spans="4:5" x14ac:dyDescent="0.2">
      <c r="D78" s="27"/>
      <c r="E78" s="27"/>
    </row>
    <row r="79" spans="4:5" x14ac:dyDescent="0.2">
      <c r="D79" s="27"/>
      <c r="E79" s="27"/>
    </row>
    <row r="80" spans="4:5" x14ac:dyDescent="0.2">
      <c r="D80" s="27"/>
      <c r="E80" s="27"/>
    </row>
    <row r="81" spans="4:5" x14ac:dyDescent="0.2">
      <c r="D81" s="27"/>
      <c r="E81" s="27"/>
    </row>
    <row r="82" spans="4:5" x14ac:dyDescent="0.2">
      <c r="D82" s="27"/>
      <c r="E82" s="27"/>
    </row>
    <row r="83" spans="4:5" x14ac:dyDescent="0.2">
      <c r="D83" s="27"/>
      <c r="E83" s="27"/>
    </row>
    <row r="84" spans="4:5" x14ac:dyDescent="0.2">
      <c r="D84" s="27"/>
      <c r="E84" s="27"/>
    </row>
    <row r="85" spans="4:5" x14ac:dyDescent="0.2">
      <c r="D85" s="27"/>
      <c r="E85" s="27"/>
    </row>
    <row r="86" spans="4:5" x14ac:dyDescent="0.2">
      <c r="D86" s="27"/>
      <c r="E86" s="27"/>
    </row>
    <row r="87" spans="4:5" x14ac:dyDescent="0.2">
      <c r="D87" s="27"/>
      <c r="E87" s="27"/>
    </row>
    <row r="88" spans="4:5" x14ac:dyDescent="0.2">
      <c r="D88" s="27"/>
      <c r="E88" s="27"/>
    </row>
    <row r="89" spans="4:5" x14ac:dyDescent="0.2">
      <c r="D89" s="27"/>
      <c r="E89" s="27"/>
    </row>
    <row r="90" spans="4:5" x14ac:dyDescent="0.2">
      <c r="D90" s="27"/>
      <c r="E90" s="27"/>
    </row>
    <row r="91" spans="4:5" x14ac:dyDescent="0.2">
      <c r="D91" s="27"/>
      <c r="E91" s="27"/>
    </row>
    <row r="92" spans="4:5" x14ac:dyDescent="0.2">
      <c r="D92" s="27"/>
      <c r="E92" s="27"/>
    </row>
    <row r="93" spans="4:5" x14ac:dyDescent="0.2">
      <c r="D93" s="27"/>
      <c r="E93" s="27"/>
    </row>
    <row r="94" spans="4:5" x14ac:dyDescent="0.2">
      <c r="D94" s="27"/>
      <c r="E94" s="27"/>
    </row>
    <row r="95" spans="4:5" x14ac:dyDescent="0.2">
      <c r="D95" s="27"/>
      <c r="E95" s="27"/>
    </row>
    <row r="96" spans="4:5" x14ac:dyDescent="0.2">
      <c r="D96" s="27"/>
      <c r="E96" s="27"/>
    </row>
    <row r="97" spans="4:5" x14ac:dyDescent="0.2">
      <c r="D97" s="27"/>
      <c r="E97" s="27"/>
    </row>
    <row r="98" spans="4:5" x14ac:dyDescent="0.2">
      <c r="D98" s="27"/>
      <c r="E98" s="27"/>
    </row>
    <row r="99" spans="4:5" x14ac:dyDescent="0.2">
      <c r="D99" s="27"/>
      <c r="E99" s="27"/>
    </row>
    <row r="100" spans="4:5" x14ac:dyDescent="0.2">
      <c r="D100" s="27"/>
      <c r="E100" s="27"/>
    </row>
    <row r="101" spans="4:5" x14ac:dyDescent="0.2">
      <c r="D101" s="27"/>
      <c r="E101" s="27"/>
    </row>
    <row r="102" spans="4:5" x14ac:dyDescent="0.2">
      <c r="D102" s="27"/>
      <c r="E102" s="27"/>
    </row>
    <row r="103" spans="4:5" x14ac:dyDescent="0.2">
      <c r="D103" s="27"/>
      <c r="E103" s="27"/>
    </row>
    <row r="104" spans="4:5" x14ac:dyDescent="0.2">
      <c r="D104" s="27"/>
      <c r="E104" s="27"/>
    </row>
    <row r="105" spans="4:5" x14ac:dyDescent="0.2">
      <c r="D105" s="27"/>
      <c r="E105" s="27"/>
    </row>
    <row r="106" spans="4:5" x14ac:dyDescent="0.2">
      <c r="D106" s="27"/>
      <c r="E106" s="27"/>
    </row>
    <row r="107" spans="4:5" x14ac:dyDescent="0.2">
      <c r="D107" s="27"/>
      <c r="E107" s="27"/>
    </row>
    <row r="108" spans="4:5" x14ac:dyDescent="0.2">
      <c r="D108" s="27"/>
      <c r="E108" s="27"/>
    </row>
    <row r="109" spans="4:5" x14ac:dyDescent="0.2">
      <c r="D109" s="27"/>
      <c r="E109" s="27"/>
    </row>
    <row r="110" spans="4:5" x14ac:dyDescent="0.2">
      <c r="D110" s="27"/>
      <c r="E110" s="27"/>
    </row>
    <row r="111" spans="4:5" x14ac:dyDescent="0.2">
      <c r="D111" s="27"/>
      <c r="E111" s="27"/>
    </row>
    <row r="112" spans="4:5" x14ac:dyDescent="0.2">
      <c r="D112" s="27"/>
      <c r="E112" s="27"/>
    </row>
    <row r="113" spans="4:5" x14ac:dyDescent="0.2">
      <c r="D113" s="27"/>
      <c r="E113" s="27"/>
    </row>
    <row r="114" spans="4:5" x14ac:dyDescent="0.2">
      <c r="D114" s="27"/>
      <c r="E114" s="27"/>
    </row>
    <row r="115" spans="4:5" x14ac:dyDescent="0.2">
      <c r="D115" s="27"/>
      <c r="E115" s="27"/>
    </row>
    <row r="116" spans="4:5" x14ac:dyDescent="0.2">
      <c r="D116" s="27"/>
      <c r="E116" s="27"/>
    </row>
    <row r="117" spans="4:5" x14ac:dyDescent="0.2">
      <c r="D117" s="27"/>
      <c r="E117" s="27"/>
    </row>
    <row r="118" spans="4:5" x14ac:dyDescent="0.2">
      <c r="D118" s="27"/>
      <c r="E118" s="27"/>
    </row>
    <row r="119" spans="4:5" x14ac:dyDescent="0.2">
      <c r="D119" s="27"/>
      <c r="E119" s="27"/>
    </row>
    <row r="120" spans="4:5" x14ac:dyDescent="0.2">
      <c r="D120" s="27"/>
      <c r="E120" s="27"/>
    </row>
    <row r="121" spans="4:5" x14ac:dyDescent="0.2">
      <c r="D121" s="27"/>
      <c r="E121" s="27"/>
    </row>
    <row r="122" spans="4:5" x14ac:dyDescent="0.2">
      <c r="D122" s="27"/>
      <c r="E122" s="27"/>
    </row>
    <row r="123" spans="4:5" x14ac:dyDescent="0.2">
      <c r="D123" s="27"/>
      <c r="E123" s="27"/>
    </row>
    <row r="124" spans="4:5" x14ac:dyDescent="0.2">
      <c r="D124" s="27"/>
      <c r="E124" s="27"/>
    </row>
    <row r="125" spans="4:5" x14ac:dyDescent="0.2">
      <c r="D125" s="27"/>
      <c r="E125" s="27"/>
    </row>
    <row r="126" spans="4:5" x14ac:dyDescent="0.2">
      <c r="D126" s="27"/>
      <c r="E126" s="27"/>
    </row>
    <row r="127" spans="4:5" x14ac:dyDescent="0.2">
      <c r="D127" s="27"/>
      <c r="E127" s="27"/>
    </row>
    <row r="128" spans="4:5" x14ac:dyDescent="0.2">
      <c r="D128" s="27"/>
      <c r="E128" s="27"/>
    </row>
    <row r="129" spans="4:5" x14ac:dyDescent="0.2">
      <c r="D129" s="27"/>
      <c r="E129" s="27"/>
    </row>
    <row r="130" spans="4:5" x14ac:dyDescent="0.2">
      <c r="D130" s="27"/>
      <c r="E130" s="27"/>
    </row>
    <row r="131" spans="4:5" x14ac:dyDescent="0.2">
      <c r="D131" s="27"/>
      <c r="E131" s="27"/>
    </row>
    <row r="132" spans="4:5" x14ac:dyDescent="0.2">
      <c r="D132" s="27"/>
      <c r="E132" s="27"/>
    </row>
    <row r="133" spans="4:5" x14ac:dyDescent="0.2">
      <c r="D133" s="27"/>
      <c r="E133" s="27"/>
    </row>
    <row r="134" spans="4:5" x14ac:dyDescent="0.2">
      <c r="D134" s="27"/>
      <c r="E134" s="27"/>
    </row>
    <row r="135" spans="4:5" x14ac:dyDescent="0.2">
      <c r="D135" s="27"/>
      <c r="E135" s="27"/>
    </row>
    <row r="136" spans="4:5" x14ac:dyDescent="0.2">
      <c r="D136" s="27"/>
      <c r="E136" s="27"/>
    </row>
    <row r="137" spans="4:5" x14ac:dyDescent="0.2">
      <c r="D137" s="27"/>
      <c r="E137" s="27"/>
    </row>
    <row r="138" spans="4:5" x14ac:dyDescent="0.2">
      <c r="D138" s="27"/>
      <c r="E138" s="27"/>
    </row>
    <row r="139" spans="4:5" x14ac:dyDescent="0.2">
      <c r="D139" s="27"/>
      <c r="E139" s="27"/>
    </row>
    <row r="140" spans="4:5" x14ac:dyDescent="0.2">
      <c r="D140" s="27"/>
      <c r="E140" s="27"/>
    </row>
    <row r="141" spans="4:5" x14ac:dyDescent="0.2">
      <c r="D141" s="27"/>
      <c r="E141" s="27"/>
    </row>
    <row r="142" spans="4:5" x14ac:dyDescent="0.2">
      <c r="D142" s="27"/>
      <c r="E142" s="27"/>
    </row>
    <row r="143" spans="4:5" x14ac:dyDescent="0.2">
      <c r="D143" s="27"/>
      <c r="E143" s="27"/>
    </row>
    <row r="144" spans="4:5" x14ac:dyDescent="0.2">
      <c r="D144" s="27"/>
      <c r="E144" s="27"/>
    </row>
    <row r="145" spans="4:5" x14ac:dyDescent="0.2">
      <c r="D145" s="27"/>
      <c r="E145" s="27"/>
    </row>
    <row r="146" spans="4:5" x14ac:dyDescent="0.2">
      <c r="D146" s="27"/>
      <c r="E146" s="27"/>
    </row>
    <row r="147" spans="4:5" x14ac:dyDescent="0.2">
      <c r="D147" s="27"/>
      <c r="E147" s="27"/>
    </row>
    <row r="148" spans="4:5" x14ac:dyDescent="0.2">
      <c r="D148" s="27"/>
      <c r="E148" s="27"/>
    </row>
    <row r="149" spans="4:5" x14ac:dyDescent="0.2">
      <c r="D149" s="27"/>
      <c r="E149" s="27"/>
    </row>
    <row r="150" spans="4:5" x14ac:dyDescent="0.2">
      <c r="D150" s="27"/>
      <c r="E150" s="27"/>
    </row>
    <row r="151" spans="4:5" x14ac:dyDescent="0.2">
      <c r="D151" s="27"/>
      <c r="E151" s="27"/>
    </row>
    <row r="152" spans="4:5" x14ac:dyDescent="0.2">
      <c r="D152" s="27"/>
      <c r="E152" s="27"/>
    </row>
    <row r="153" spans="4:5" x14ac:dyDescent="0.2">
      <c r="D153" s="27"/>
      <c r="E153" s="27"/>
    </row>
    <row r="154" spans="4:5" x14ac:dyDescent="0.2">
      <c r="D154" s="27"/>
      <c r="E154" s="27"/>
    </row>
    <row r="155" spans="4:5" x14ac:dyDescent="0.2">
      <c r="D155" s="27"/>
      <c r="E155" s="27"/>
    </row>
    <row r="156" spans="4:5" x14ac:dyDescent="0.2">
      <c r="D156" s="27"/>
      <c r="E156" s="27"/>
    </row>
    <row r="157" spans="4:5" x14ac:dyDescent="0.2">
      <c r="D157" s="27"/>
      <c r="E157" s="27"/>
    </row>
    <row r="158" spans="4:5" x14ac:dyDescent="0.2">
      <c r="D158" s="27"/>
      <c r="E158" s="27"/>
    </row>
    <row r="159" spans="4:5" x14ac:dyDescent="0.2">
      <c r="D159" s="27"/>
      <c r="E159" s="27"/>
    </row>
    <row r="160" spans="4:5" x14ac:dyDescent="0.2">
      <c r="D160" s="27"/>
      <c r="E160" s="27"/>
    </row>
    <row r="161" spans="4:5" x14ac:dyDescent="0.2">
      <c r="D161" s="27"/>
      <c r="E161" s="27"/>
    </row>
    <row r="162" spans="4:5" x14ac:dyDescent="0.2">
      <c r="D162" s="27"/>
      <c r="E162" s="27"/>
    </row>
    <row r="163" spans="4:5" x14ac:dyDescent="0.2">
      <c r="D163" s="27"/>
      <c r="E163" s="27"/>
    </row>
    <row r="164" spans="4:5" x14ac:dyDescent="0.2">
      <c r="D164" s="27"/>
      <c r="E164" s="27"/>
    </row>
    <row r="165" spans="4:5" x14ac:dyDescent="0.2">
      <c r="D165" s="27"/>
      <c r="E165" s="27"/>
    </row>
    <row r="166" spans="4:5" x14ac:dyDescent="0.2">
      <c r="D166" s="27"/>
      <c r="E166" s="27"/>
    </row>
    <row r="167" spans="4:5" x14ac:dyDescent="0.2">
      <c r="D167" s="27"/>
      <c r="E167" s="27"/>
    </row>
    <row r="168" spans="4:5" x14ac:dyDescent="0.2">
      <c r="D168" s="27"/>
      <c r="E168" s="27"/>
    </row>
    <row r="169" spans="4:5" x14ac:dyDescent="0.2">
      <c r="D169" s="27"/>
      <c r="E169" s="27"/>
    </row>
    <row r="170" spans="4:5" x14ac:dyDescent="0.2">
      <c r="D170" s="27"/>
      <c r="E170" s="27"/>
    </row>
    <row r="171" spans="4:5" x14ac:dyDescent="0.2">
      <c r="D171" s="27"/>
      <c r="E171" s="27"/>
    </row>
    <row r="172" spans="4:5" x14ac:dyDescent="0.2">
      <c r="D172" s="27"/>
      <c r="E172" s="27"/>
    </row>
    <row r="173" spans="4:5" x14ac:dyDescent="0.2">
      <c r="D173" s="27"/>
      <c r="E173" s="27"/>
    </row>
    <row r="174" spans="4:5" x14ac:dyDescent="0.2">
      <c r="D174" s="27"/>
      <c r="E174" s="27"/>
    </row>
    <row r="175" spans="4:5" x14ac:dyDescent="0.2">
      <c r="D175" s="27"/>
      <c r="E175" s="27"/>
    </row>
    <row r="176" spans="4:5" x14ac:dyDescent="0.2">
      <c r="D176" s="27"/>
      <c r="E176" s="27"/>
    </row>
    <row r="177" spans="4:5" x14ac:dyDescent="0.2">
      <c r="D177" s="27"/>
      <c r="E177" s="27"/>
    </row>
    <row r="178" spans="4:5" x14ac:dyDescent="0.2">
      <c r="D178" s="27"/>
      <c r="E178" s="27"/>
    </row>
    <row r="179" spans="4:5" x14ac:dyDescent="0.2">
      <c r="D179" s="27"/>
      <c r="E179" s="27"/>
    </row>
    <row r="180" spans="4:5" x14ac:dyDescent="0.2">
      <c r="D180" s="27"/>
      <c r="E180" s="27"/>
    </row>
    <row r="181" spans="4:5" x14ac:dyDescent="0.2">
      <c r="D181" s="27"/>
      <c r="E181" s="27"/>
    </row>
    <row r="182" spans="4:5" x14ac:dyDescent="0.2">
      <c r="D182" s="27"/>
      <c r="E182" s="27"/>
    </row>
    <row r="183" spans="4:5" x14ac:dyDescent="0.2">
      <c r="D183" s="27"/>
      <c r="E183" s="27"/>
    </row>
    <row r="184" spans="4:5" x14ac:dyDescent="0.2">
      <c r="D184" s="27"/>
      <c r="E184" s="27"/>
    </row>
    <row r="185" spans="4:5" x14ac:dyDescent="0.2">
      <c r="D185" s="27"/>
      <c r="E185" s="27"/>
    </row>
    <row r="186" spans="4:5" x14ac:dyDescent="0.2">
      <c r="D186" s="27"/>
      <c r="E186" s="27"/>
    </row>
    <row r="187" spans="4:5" x14ac:dyDescent="0.2">
      <c r="D187" s="27"/>
      <c r="E187" s="27"/>
    </row>
    <row r="188" spans="4:5" x14ac:dyDescent="0.2">
      <c r="D188" s="27"/>
      <c r="E188" s="27"/>
    </row>
    <row r="189" spans="4:5" x14ac:dyDescent="0.2">
      <c r="D189" s="27"/>
      <c r="E189" s="27"/>
    </row>
    <row r="190" spans="4:5" x14ac:dyDescent="0.2">
      <c r="D190" s="27"/>
      <c r="E190" s="27"/>
    </row>
    <row r="191" spans="4:5" x14ac:dyDescent="0.2">
      <c r="D191" s="27"/>
      <c r="E191" s="27"/>
    </row>
    <row r="192" spans="4:5" x14ac:dyDescent="0.2">
      <c r="D192" s="27"/>
      <c r="E192" s="27"/>
    </row>
    <row r="193" spans="4:5" x14ac:dyDescent="0.2">
      <c r="D193" s="27"/>
      <c r="E193" s="27"/>
    </row>
    <row r="194" spans="4:5" x14ac:dyDescent="0.2">
      <c r="D194" s="27"/>
      <c r="E194" s="27"/>
    </row>
    <row r="195" spans="4:5" x14ac:dyDescent="0.2">
      <c r="D195" s="27"/>
      <c r="E195" s="27"/>
    </row>
    <row r="196" spans="4:5" x14ac:dyDescent="0.2">
      <c r="D196" s="27"/>
      <c r="E196" s="27"/>
    </row>
    <row r="197" spans="4:5" x14ac:dyDescent="0.2">
      <c r="D197" s="27"/>
      <c r="E197" s="27"/>
    </row>
    <row r="198" spans="4:5" x14ac:dyDescent="0.2">
      <c r="D198" s="27"/>
      <c r="E198" s="27"/>
    </row>
    <row r="199" spans="4:5" x14ac:dyDescent="0.2">
      <c r="D199" s="27"/>
      <c r="E199" s="27"/>
    </row>
    <row r="200" spans="4:5" x14ac:dyDescent="0.2">
      <c r="D200" s="27"/>
      <c r="E200" s="27"/>
    </row>
    <row r="201" spans="4:5" x14ac:dyDescent="0.2">
      <c r="D201" s="27"/>
      <c r="E201" s="27"/>
    </row>
    <row r="202" spans="4:5" x14ac:dyDescent="0.2">
      <c r="D202" s="27"/>
      <c r="E202" s="27"/>
    </row>
    <row r="203" spans="4:5" x14ac:dyDescent="0.2">
      <c r="D203" s="27"/>
      <c r="E203" s="27"/>
    </row>
    <row r="204" spans="4:5" x14ac:dyDescent="0.2">
      <c r="D204" s="27"/>
      <c r="E204" s="27"/>
    </row>
    <row r="205" spans="4:5" x14ac:dyDescent="0.2">
      <c r="D205" s="27"/>
      <c r="E205" s="27"/>
    </row>
    <row r="206" spans="4:5" x14ac:dyDescent="0.2">
      <c r="D206" s="27"/>
      <c r="E206" s="27"/>
    </row>
    <row r="207" spans="4:5" x14ac:dyDescent="0.2">
      <c r="D207" s="27"/>
      <c r="E207" s="27"/>
    </row>
    <row r="208" spans="4:5" x14ac:dyDescent="0.2">
      <c r="D208" s="27"/>
      <c r="E208" s="27"/>
    </row>
    <row r="209" spans="4:5" x14ac:dyDescent="0.2">
      <c r="D209" s="27"/>
      <c r="E209" s="27"/>
    </row>
    <row r="210" spans="4:5" x14ac:dyDescent="0.2">
      <c r="D210" s="27"/>
      <c r="E210" s="27"/>
    </row>
    <row r="211" spans="4:5" x14ac:dyDescent="0.2">
      <c r="D211" s="27"/>
      <c r="E211" s="27"/>
    </row>
    <row r="212" spans="4:5" x14ac:dyDescent="0.2">
      <c r="D212" s="27"/>
      <c r="E212" s="27"/>
    </row>
    <row r="213" spans="4:5" x14ac:dyDescent="0.2">
      <c r="D213" s="27"/>
      <c r="E213" s="27"/>
    </row>
    <row r="214" spans="4:5" x14ac:dyDescent="0.2">
      <c r="D214" s="27"/>
      <c r="E214" s="27"/>
    </row>
    <row r="215" spans="4:5" x14ac:dyDescent="0.2">
      <c r="D215" s="27"/>
      <c r="E215" s="27"/>
    </row>
    <row r="216" spans="4:5" x14ac:dyDescent="0.2">
      <c r="D216" s="27"/>
      <c r="E216" s="27"/>
    </row>
    <row r="217" spans="4:5" x14ac:dyDescent="0.2">
      <c r="D217" s="27"/>
      <c r="E217" s="27"/>
    </row>
    <row r="218" spans="4:5" x14ac:dyDescent="0.2">
      <c r="D218" s="27"/>
      <c r="E218" s="27"/>
    </row>
  </sheetData>
  <sheetProtection algorithmName="SHA-512" hashValue="tu9mg58dF25vpvOLwcmHweqntDzjxiK6AxI5cd6Nk5ChJof0QM3tOHQS+1+df4IYJfsHuQG/mNO8wCt3LzButA==" saltValue="0Y5DoImk2RGvcaEhgBXMfg==" spinCount="100000" sheet="1" objects="1" scenarios="1"/>
  <protectedRanges>
    <protectedRange sqref="D6:D35" name="Obseg1"/>
  </protectedRanges>
  <mergeCells count="8">
    <mergeCell ref="B34:C34"/>
    <mergeCell ref="B6:C6"/>
    <mergeCell ref="B10:C10"/>
    <mergeCell ref="B26:C26"/>
    <mergeCell ref="B14:C14"/>
    <mergeCell ref="B22:C22"/>
    <mergeCell ref="B18:C18"/>
    <mergeCell ref="B30:C30"/>
  </mergeCells>
  <phoneticPr fontId="0" type="noConversion"/>
  <conditionalFormatting sqref="D5:E40">
    <cfRule type="cellIs" dxfId="1" priority="1"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33"/>
  <sheetViews>
    <sheetView zoomScaleNormal="100" workbookViewId="0">
      <selection activeCell="D7" sqref="D7"/>
    </sheetView>
  </sheetViews>
  <sheetFormatPr defaultColWidth="9.140625" defaultRowHeight="15" x14ac:dyDescent="0.2"/>
  <cols>
    <col min="1" max="1" width="7" style="9" customWidth="1"/>
    <col min="2" max="2" width="38.7109375" style="14" customWidth="1"/>
    <col min="3" max="3" width="10.85546875" style="29" customWidth="1"/>
    <col min="4" max="4" width="14.7109375" style="25" customWidth="1"/>
    <col min="5" max="5" width="18.7109375" style="25" customWidth="1"/>
    <col min="6" max="7" width="9.140625" style="6"/>
    <col min="8" max="13" width="9.85546875" style="6" bestFit="1" customWidth="1"/>
    <col min="14" max="16384" width="9.140625" style="6"/>
  </cols>
  <sheetData>
    <row r="1" spans="1:7" ht="9.75" customHeight="1" x14ac:dyDescent="0.25">
      <c r="A1" s="7" t="s">
        <v>9</v>
      </c>
      <c r="B1" s="13"/>
    </row>
    <row r="2" spans="1:7" ht="14.25" x14ac:dyDescent="0.2">
      <c r="A2" s="8" t="s">
        <v>20</v>
      </c>
      <c r="B2" s="11" t="s">
        <v>21</v>
      </c>
      <c r="C2" s="30" t="s">
        <v>22</v>
      </c>
      <c r="D2" s="26" t="s">
        <v>23</v>
      </c>
      <c r="E2" s="26" t="s">
        <v>24</v>
      </c>
    </row>
    <row r="3" spans="1:7" ht="8.25" customHeight="1" x14ac:dyDescent="0.2"/>
    <row r="4" spans="1:7" x14ac:dyDescent="0.2">
      <c r="A4" s="10" t="s">
        <v>44</v>
      </c>
      <c r="B4" s="33" t="s">
        <v>45</v>
      </c>
      <c r="D4" s="27"/>
      <c r="E4" s="27"/>
      <c r="F4" s="18"/>
      <c r="G4" s="18"/>
    </row>
    <row r="5" spans="1:7" ht="15" customHeight="1" x14ac:dyDescent="0.2">
      <c r="B5" s="77"/>
      <c r="C5" s="96"/>
      <c r="D5" s="34"/>
      <c r="E5" s="27"/>
      <c r="F5" s="18"/>
      <c r="G5" s="18"/>
    </row>
    <row r="6" spans="1:7" ht="23.25" customHeight="1" x14ac:dyDescent="0.2">
      <c r="A6" s="37">
        <v>7.01</v>
      </c>
      <c r="B6" s="85" t="s">
        <v>104</v>
      </c>
      <c r="C6" s="86"/>
      <c r="D6" s="39"/>
      <c r="E6" s="45"/>
    </row>
    <row r="7" spans="1:7" ht="14.25" x14ac:dyDescent="0.2">
      <c r="A7" s="37"/>
      <c r="B7" s="38" t="s">
        <v>58</v>
      </c>
      <c r="C7" s="40">
        <f>C11+C15</f>
        <v>80</v>
      </c>
      <c r="D7" s="39"/>
      <c r="E7" s="45">
        <f t="shared" ref="E7:E23" si="0">ROUND(C7*D7,2)</f>
        <v>0</v>
      </c>
    </row>
    <row r="8" spans="1:7" ht="14.25" x14ac:dyDescent="0.2">
      <c r="A8" s="37"/>
      <c r="B8" s="46"/>
      <c r="C8" s="40"/>
      <c r="D8" s="39"/>
      <c r="E8" s="45"/>
    </row>
    <row r="9" spans="1:7" ht="14.25" x14ac:dyDescent="0.2">
      <c r="A9" s="37"/>
      <c r="B9" s="38"/>
      <c r="C9" s="40"/>
      <c r="D9" s="39"/>
      <c r="E9" s="45"/>
    </row>
    <row r="10" spans="1:7" ht="110.45" customHeight="1" x14ac:dyDescent="0.2">
      <c r="A10" s="37">
        <f>SUM(A6,0.01)</f>
        <v>7.02</v>
      </c>
      <c r="B10" s="87" t="s">
        <v>110</v>
      </c>
      <c r="C10" s="88"/>
      <c r="D10" s="39"/>
      <c r="E10" s="45"/>
    </row>
    <row r="11" spans="1:7" ht="14.25" x14ac:dyDescent="0.2">
      <c r="A11" s="37"/>
      <c r="B11" s="38" t="s">
        <v>58</v>
      </c>
      <c r="C11" s="40">
        <v>40</v>
      </c>
      <c r="D11" s="39"/>
      <c r="E11" s="45">
        <f t="shared" si="0"/>
        <v>0</v>
      </c>
    </row>
    <row r="12" spans="1:7" ht="14.25" x14ac:dyDescent="0.2">
      <c r="A12" s="37"/>
      <c r="B12" s="46"/>
      <c r="C12" s="40"/>
      <c r="D12" s="39"/>
      <c r="E12" s="45"/>
    </row>
    <row r="13" spans="1:7" ht="14.25" x14ac:dyDescent="0.2">
      <c r="A13" s="37"/>
      <c r="B13" s="38"/>
      <c r="C13" s="40"/>
      <c r="D13" s="39"/>
      <c r="E13" s="45"/>
    </row>
    <row r="14" spans="1:7" ht="117.75" customHeight="1" x14ac:dyDescent="0.2">
      <c r="A14" s="37">
        <f>SUM(A10,0.01)</f>
        <v>7.03</v>
      </c>
      <c r="B14" s="87" t="s">
        <v>111</v>
      </c>
      <c r="C14" s="88"/>
      <c r="D14" s="39"/>
      <c r="E14" s="45"/>
    </row>
    <row r="15" spans="1:7" ht="14.25" x14ac:dyDescent="0.2">
      <c r="A15" s="37"/>
      <c r="B15" s="38" t="s">
        <v>58</v>
      </c>
      <c r="C15" s="40">
        <v>40</v>
      </c>
      <c r="D15" s="39"/>
      <c r="E15" s="45">
        <f>C15*D15</f>
        <v>0</v>
      </c>
    </row>
    <row r="16" spans="1:7" ht="15.75" customHeight="1" x14ac:dyDescent="0.2">
      <c r="A16" s="37"/>
      <c r="B16" s="86"/>
      <c r="C16" s="89"/>
      <c r="D16" s="39"/>
      <c r="E16" s="45"/>
    </row>
    <row r="17" spans="1:5" ht="14.25" x14ac:dyDescent="0.2">
      <c r="A17" s="37"/>
      <c r="B17" s="38"/>
      <c r="C17" s="40"/>
      <c r="D17" s="39"/>
      <c r="E17" s="45"/>
    </row>
    <row r="18" spans="1:5" s="57" customFormat="1" ht="142.5" customHeight="1" x14ac:dyDescent="0.2">
      <c r="A18" s="56">
        <f>SUM(A14,0.01)</f>
        <v>7.04</v>
      </c>
      <c r="B18" s="101" t="s">
        <v>101</v>
      </c>
      <c r="C18" s="102"/>
      <c r="D18" s="72"/>
      <c r="E18" s="71"/>
    </row>
    <row r="19" spans="1:5" s="57" customFormat="1" ht="14.25" x14ac:dyDescent="0.2">
      <c r="A19" s="56"/>
      <c r="B19" s="58" t="s">
        <v>31</v>
      </c>
      <c r="C19" s="59">
        <v>0</v>
      </c>
      <c r="D19" s="72"/>
      <c r="E19" s="71">
        <f>C19*D19</f>
        <v>0</v>
      </c>
    </row>
    <row r="20" spans="1:5" s="57" customFormat="1" ht="14.25" x14ac:dyDescent="0.2">
      <c r="A20" s="56"/>
      <c r="B20" s="58"/>
      <c r="C20" s="59"/>
      <c r="D20" s="72"/>
      <c r="E20" s="71"/>
    </row>
    <row r="21" spans="1:5" ht="14.25" x14ac:dyDescent="0.2">
      <c r="A21" s="37"/>
      <c r="B21" s="38"/>
      <c r="C21" s="40"/>
      <c r="D21" s="39"/>
      <c r="E21" s="45"/>
    </row>
    <row r="22" spans="1:5" ht="41.25" customHeight="1" x14ac:dyDescent="0.2">
      <c r="A22" s="37">
        <f>SUM(A18,0.01)</f>
        <v>7.05</v>
      </c>
      <c r="B22" s="85" t="s">
        <v>112</v>
      </c>
      <c r="C22" s="86"/>
      <c r="D22" s="39"/>
      <c r="E22" s="45"/>
    </row>
    <row r="23" spans="1:5" ht="14.25" x14ac:dyDescent="0.2">
      <c r="A23" s="49"/>
      <c r="B23" s="50" t="s">
        <v>25</v>
      </c>
      <c r="C23" s="40">
        <v>1</v>
      </c>
      <c r="D23" s="39"/>
      <c r="E23" s="45">
        <f t="shared" si="0"/>
        <v>0</v>
      </c>
    </row>
    <row r="24" spans="1:5" ht="14.25" x14ac:dyDescent="0.2">
      <c r="A24" s="49"/>
      <c r="B24" s="50"/>
      <c r="C24" s="40"/>
      <c r="D24" s="39"/>
      <c r="E24" s="45"/>
    </row>
    <row r="25" spans="1:5" ht="14.25" x14ac:dyDescent="0.2">
      <c r="A25" s="37"/>
      <c r="B25" s="38"/>
      <c r="C25" s="40"/>
      <c r="D25" s="39"/>
      <c r="E25" s="45"/>
    </row>
    <row r="26" spans="1:5" ht="44.25" customHeight="1" x14ac:dyDescent="0.2">
      <c r="A26" s="37">
        <f>SUM(A22,0.01)</f>
        <v>7.06</v>
      </c>
      <c r="B26" s="85" t="s">
        <v>109</v>
      </c>
      <c r="C26" s="86"/>
      <c r="D26" s="39"/>
      <c r="E26" s="45"/>
    </row>
    <row r="27" spans="1:5" ht="14.25" x14ac:dyDescent="0.2">
      <c r="A27" s="49"/>
      <c r="B27" s="50" t="s">
        <v>25</v>
      </c>
      <c r="C27" s="40">
        <v>1</v>
      </c>
      <c r="D27" s="39"/>
      <c r="E27" s="45">
        <f t="shared" ref="E27" si="1">ROUND(C27*D27,2)</f>
        <v>0</v>
      </c>
    </row>
    <row r="28" spans="1:5" ht="14.25" x14ac:dyDescent="0.2">
      <c r="A28" s="49"/>
      <c r="B28" s="50"/>
      <c r="C28" s="40"/>
      <c r="D28" s="39"/>
      <c r="E28" s="45"/>
    </row>
    <row r="29" spans="1:5" ht="14.25" x14ac:dyDescent="0.2">
      <c r="A29" s="37"/>
      <c r="B29" s="38"/>
      <c r="C29" s="40"/>
      <c r="D29" s="39"/>
      <c r="E29" s="45"/>
    </row>
    <row r="30" spans="1:5" ht="52.5" customHeight="1" x14ac:dyDescent="0.2">
      <c r="A30" s="37">
        <f>SUM(A26,0.01)</f>
        <v>7.07</v>
      </c>
      <c r="B30" s="85" t="s">
        <v>49</v>
      </c>
      <c r="C30" s="86"/>
      <c r="D30" s="39"/>
      <c r="E30" s="45"/>
    </row>
    <row r="31" spans="1:5" ht="14.25" x14ac:dyDescent="0.2">
      <c r="A31" s="37"/>
      <c r="B31" s="38" t="s">
        <v>6</v>
      </c>
      <c r="C31" s="40">
        <v>0.1</v>
      </c>
      <c r="D31" s="39">
        <f>SUM(E6:E30)</f>
        <v>0</v>
      </c>
      <c r="E31" s="45">
        <f>ROUND(C31*D31,2)</f>
        <v>0</v>
      </c>
    </row>
    <row r="32" spans="1:5" ht="14.25" x14ac:dyDescent="0.2">
      <c r="A32" s="37"/>
      <c r="B32" s="46"/>
      <c r="C32" s="40"/>
      <c r="D32" s="39"/>
      <c r="E32" s="45"/>
    </row>
    <row r="33" spans="1:5" ht="14.25" x14ac:dyDescent="0.2">
      <c r="A33" s="37"/>
      <c r="B33" s="46"/>
      <c r="C33" s="40"/>
      <c r="D33" s="39"/>
      <c r="E33" s="45"/>
    </row>
    <row r="34" spans="1:5" thickBot="1" x14ac:dyDescent="0.25">
      <c r="A34" s="37"/>
      <c r="B34" s="42" t="s">
        <v>50</v>
      </c>
      <c r="C34" s="43"/>
      <c r="D34" s="44"/>
      <c r="E34" s="66">
        <f>SUM(E6:E33)</f>
        <v>0</v>
      </c>
    </row>
    <row r="35" spans="1:5" thickTop="1" x14ac:dyDescent="0.2">
      <c r="A35" s="37"/>
      <c r="B35" s="38"/>
      <c r="C35" s="40"/>
      <c r="D35" s="39"/>
      <c r="E35" s="45"/>
    </row>
    <row r="36" spans="1:5" ht="14.25" x14ac:dyDescent="0.2">
      <c r="A36" s="37"/>
      <c r="B36" s="38"/>
      <c r="C36" s="40"/>
      <c r="D36" s="39"/>
      <c r="E36" s="45"/>
    </row>
    <row r="37" spans="1:5" ht="14.25" x14ac:dyDescent="0.2">
      <c r="A37" s="37"/>
      <c r="B37" s="38"/>
      <c r="C37" s="40"/>
      <c r="D37" s="39"/>
      <c r="E37" s="45"/>
    </row>
    <row r="38" spans="1:5" ht="14.25" x14ac:dyDescent="0.2">
      <c r="A38" s="37"/>
      <c r="B38" s="38"/>
      <c r="C38" s="40"/>
      <c r="D38" s="39"/>
      <c r="E38" s="45"/>
    </row>
    <row r="39" spans="1:5" ht="14.25" x14ac:dyDescent="0.2">
      <c r="A39" s="37"/>
      <c r="B39" s="38"/>
      <c r="C39" s="40"/>
      <c r="D39" s="39"/>
      <c r="E39" s="45"/>
    </row>
    <row r="40" spans="1:5" ht="14.25" x14ac:dyDescent="0.2">
      <c r="A40" s="37"/>
      <c r="B40" s="38"/>
      <c r="C40" s="40"/>
      <c r="D40" s="39"/>
      <c r="E40" s="45"/>
    </row>
    <row r="41" spans="1:5" ht="14.25" x14ac:dyDescent="0.2">
      <c r="A41" s="37"/>
      <c r="B41" s="38"/>
      <c r="C41" s="40"/>
      <c r="D41" s="39"/>
      <c r="E41" s="45"/>
    </row>
    <row r="42" spans="1:5" ht="14.25" x14ac:dyDescent="0.2">
      <c r="A42" s="37"/>
      <c r="B42" s="38"/>
      <c r="C42" s="40"/>
      <c r="D42" s="39"/>
      <c r="E42" s="45"/>
    </row>
    <row r="43" spans="1:5" x14ac:dyDescent="0.2">
      <c r="D43" s="34"/>
      <c r="E43" s="27"/>
    </row>
    <row r="44" spans="1:5" x14ac:dyDescent="0.2">
      <c r="D44" s="27"/>
      <c r="E44" s="27"/>
    </row>
    <row r="45" spans="1:5" x14ac:dyDescent="0.2">
      <c r="D45" s="27"/>
      <c r="E45" s="27"/>
    </row>
    <row r="46" spans="1:5" x14ac:dyDescent="0.2">
      <c r="D46" s="27"/>
      <c r="E46" s="27"/>
    </row>
    <row r="47" spans="1:5" x14ac:dyDescent="0.2">
      <c r="D47" s="27"/>
      <c r="E47" s="27"/>
    </row>
    <row r="48" spans="1:5" x14ac:dyDescent="0.2">
      <c r="D48" s="27"/>
      <c r="E48" s="27"/>
    </row>
    <row r="49" spans="4:5" x14ac:dyDescent="0.2">
      <c r="D49" s="27"/>
      <c r="E49" s="27"/>
    </row>
    <row r="50" spans="4:5" x14ac:dyDescent="0.2">
      <c r="D50" s="27"/>
      <c r="E50" s="27"/>
    </row>
    <row r="51" spans="4:5" x14ac:dyDescent="0.2">
      <c r="D51" s="27"/>
      <c r="E51" s="27"/>
    </row>
    <row r="52" spans="4:5" x14ac:dyDescent="0.2">
      <c r="D52" s="27"/>
      <c r="E52" s="27"/>
    </row>
    <row r="53" spans="4:5" x14ac:dyDescent="0.2">
      <c r="D53" s="27"/>
      <c r="E53" s="27"/>
    </row>
    <row r="54" spans="4:5" x14ac:dyDescent="0.2">
      <c r="D54" s="27"/>
      <c r="E54" s="27"/>
    </row>
    <row r="55" spans="4:5" x14ac:dyDescent="0.2">
      <c r="D55" s="27"/>
      <c r="E55" s="27"/>
    </row>
    <row r="56" spans="4:5" x14ac:dyDescent="0.2">
      <c r="D56" s="27"/>
      <c r="E56" s="27"/>
    </row>
    <row r="57" spans="4:5" x14ac:dyDescent="0.2">
      <c r="D57" s="27"/>
      <c r="E57" s="27"/>
    </row>
    <row r="58" spans="4:5" x14ac:dyDescent="0.2">
      <c r="D58" s="27"/>
      <c r="E58" s="27"/>
    </row>
    <row r="59" spans="4:5" x14ac:dyDescent="0.2">
      <c r="D59" s="27"/>
      <c r="E59" s="27"/>
    </row>
    <row r="60" spans="4:5" x14ac:dyDescent="0.2">
      <c r="D60" s="27"/>
      <c r="E60" s="27"/>
    </row>
    <row r="61" spans="4:5" x14ac:dyDescent="0.2">
      <c r="D61" s="27"/>
      <c r="E61" s="27"/>
    </row>
    <row r="62" spans="4:5" x14ac:dyDescent="0.2">
      <c r="D62" s="27"/>
      <c r="E62" s="27"/>
    </row>
    <row r="63" spans="4:5" x14ac:dyDescent="0.2">
      <c r="D63" s="27"/>
      <c r="E63" s="27"/>
    </row>
    <row r="64" spans="4:5" x14ac:dyDescent="0.2">
      <c r="D64" s="27"/>
      <c r="E64" s="27"/>
    </row>
    <row r="65" spans="4:5" x14ac:dyDescent="0.2">
      <c r="D65" s="27"/>
      <c r="E65" s="27"/>
    </row>
    <row r="66" spans="4:5" x14ac:dyDescent="0.2">
      <c r="D66" s="27"/>
      <c r="E66" s="27"/>
    </row>
    <row r="67" spans="4:5" x14ac:dyDescent="0.2">
      <c r="D67" s="27"/>
      <c r="E67" s="27"/>
    </row>
    <row r="68" spans="4:5" x14ac:dyDescent="0.2">
      <c r="D68" s="27"/>
      <c r="E68" s="27"/>
    </row>
    <row r="69" spans="4:5" x14ac:dyDescent="0.2">
      <c r="D69" s="27"/>
      <c r="E69" s="27"/>
    </row>
    <row r="70" spans="4:5" x14ac:dyDescent="0.2">
      <c r="D70" s="27"/>
      <c r="E70" s="27"/>
    </row>
    <row r="71" spans="4:5" x14ac:dyDescent="0.2">
      <c r="D71" s="27"/>
      <c r="E71" s="27"/>
    </row>
    <row r="72" spans="4:5" x14ac:dyDescent="0.2">
      <c r="D72" s="27"/>
      <c r="E72" s="27"/>
    </row>
    <row r="73" spans="4:5" x14ac:dyDescent="0.2">
      <c r="D73" s="27"/>
      <c r="E73" s="27"/>
    </row>
    <row r="74" spans="4:5" x14ac:dyDescent="0.2">
      <c r="D74" s="27"/>
      <c r="E74" s="27"/>
    </row>
    <row r="75" spans="4:5" x14ac:dyDescent="0.2">
      <c r="D75" s="27"/>
      <c r="E75" s="27"/>
    </row>
    <row r="76" spans="4:5" x14ac:dyDescent="0.2">
      <c r="D76" s="27"/>
      <c r="E76" s="27"/>
    </row>
    <row r="77" spans="4:5" x14ac:dyDescent="0.2">
      <c r="D77" s="27"/>
      <c r="E77" s="27"/>
    </row>
    <row r="78" spans="4:5" x14ac:dyDescent="0.2">
      <c r="D78" s="27"/>
      <c r="E78" s="27"/>
    </row>
    <row r="79" spans="4:5" x14ac:dyDescent="0.2">
      <c r="D79" s="27"/>
      <c r="E79" s="27"/>
    </row>
    <row r="80" spans="4:5" x14ac:dyDescent="0.2">
      <c r="D80" s="27"/>
      <c r="E80" s="27"/>
    </row>
    <row r="81" spans="4:5" x14ac:dyDescent="0.2">
      <c r="D81" s="27"/>
      <c r="E81" s="27"/>
    </row>
    <row r="82" spans="4:5" x14ac:dyDescent="0.2">
      <c r="D82" s="27"/>
      <c r="E82" s="27"/>
    </row>
    <row r="83" spans="4:5" x14ac:dyDescent="0.2">
      <c r="D83" s="27"/>
      <c r="E83" s="27"/>
    </row>
    <row r="84" spans="4:5" x14ac:dyDescent="0.2">
      <c r="D84" s="27"/>
      <c r="E84" s="27"/>
    </row>
    <row r="85" spans="4:5" x14ac:dyDescent="0.2">
      <c r="D85" s="27"/>
      <c r="E85" s="27"/>
    </row>
    <row r="86" spans="4:5" x14ac:dyDescent="0.2">
      <c r="D86" s="27"/>
      <c r="E86" s="27"/>
    </row>
    <row r="87" spans="4:5" x14ac:dyDescent="0.2">
      <c r="D87" s="27"/>
      <c r="E87" s="27"/>
    </row>
    <row r="88" spans="4:5" x14ac:dyDescent="0.2">
      <c r="D88" s="27"/>
      <c r="E88" s="27"/>
    </row>
    <row r="89" spans="4:5" x14ac:dyDescent="0.2">
      <c r="D89" s="27"/>
      <c r="E89" s="27"/>
    </row>
    <row r="90" spans="4:5" x14ac:dyDescent="0.2">
      <c r="D90" s="27"/>
      <c r="E90" s="27"/>
    </row>
    <row r="91" spans="4:5" x14ac:dyDescent="0.2">
      <c r="D91" s="27"/>
      <c r="E91" s="27"/>
    </row>
    <row r="92" spans="4:5" x14ac:dyDescent="0.2">
      <c r="D92" s="27"/>
      <c r="E92" s="27"/>
    </row>
    <row r="93" spans="4:5" x14ac:dyDescent="0.2">
      <c r="D93" s="27"/>
      <c r="E93" s="27"/>
    </row>
    <row r="94" spans="4:5" x14ac:dyDescent="0.2">
      <c r="D94" s="27"/>
      <c r="E94" s="27"/>
    </row>
    <row r="95" spans="4:5" x14ac:dyDescent="0.2">
      <c r="D95" s="27"/>
      <c r="E95" s="27"/>
    </row>
    <row r="96" spans="4:5" x14ac:dyDescent="0.2">
      <c r="D96" s="27"/>
      <c r="E96" s="27"/>
    </row>
    <row r="97" spans="4:5" x14ac:dyDescent="0.2">
      <c r="D97" s="27"/>
      <c r="E97" s="27"/>
    </row>
    <row r="98" spans="4:5" x14ac:dyDescent="0.2">
      <c r="D98" s="27"/>
      <c r="E98" s="27"/>
    </row>
    <row r="99" spans="4:5" x14ac:dyDescent="0.2">
      <c r="D99" s="27"/>
      <c r="E99" s="27"/>
    </row>
    <row r="100" spans="4:5" x14ac:dyDescent="0.2">
      <c r="D100" s="27"/>
      <c r="E100" s="27"/>
    </row>
    <row r="101" spans="4:5" x14ac:dyDescent="0.2">
      <c r="D101" s="27"/>
      <c r="E101" s="27"/>
    </row>
    <row r="102" spans="4:5" x14ac:dyDescent="0.2">
      <c r="D102" s="27"/>
      <c r="E102" s="27"/>
    </row>
    <row r="103" spans="4:5" x14ac:dyDescent="0.2">
      <c r="D103" s="27"/>
      <c r="E103" s="27"/>
    </row>
    <row r="104" spans="4:5" x14ac:dyDescent="0.2">
      <c r="D104" s="27"/>
      <c r="E104" s="27"/>
    </row>
    <row r="105" spans="4:5" x14ac:dyDescent="0.2">
      <c r="D105" s="27"/>
      <c r="E105" s="27"/>
    </row>
    <row r="106" spans="4:5" x14ac:dyDescent="0.2">
      <c r="D106" s="27"/>
      <c r="E106" s="27"/>
    </row>
    <row r="107" spans="4:5" x14ac:dyDescent="0.2">
      <c r="D107" s="27"/>
      <c r="E107" s="27"/>
    </row>
    <row r="108" spans="4:5" x14ac:dyDescent="0.2">
      <c r="D108" s="27"/>
      <c r="E108" s="27"/>
    </row>
    <row r="109" spans="4:5" x14ac:dyDescent="0.2">
      <c r="D109" s="27"/>
      <c r="E109" s="27"/>
    </row>
    <row r="110" spans="4:5" x14ac:dyDescent="0.2">
      <c r="D110" s="27"/>
      <c r="E110" s="27"/>
    </row>
    <row r="111" spans="4:5" x14ac:dyDescent="0.2">
      <c r="D111" s="27"/>
      <c r="E111" s="27"/>
    </row>
    <row r="112" spans="4:5" x14ac:dyDescent="0.2">
      <c r="D112" s="27"/>
      <c r="E112" s="27"/>
    </row>
    <row r="113" spans="4:5" x14ac:dyDescent="0.2">
      <c r="D113" s="27"/>
      <c r="E113" s="27"/>
    </row>
    <row r="114" spans="4:5" x14ac:dyDescent="0.2">
      <c r="D114" s="27"/>
      <c r="E114" s="27"/>
    </row>
    <row r="115" spans="4:5" x14ac:dyDescent="0.2">
      <c r="D115" s="27"/>
      <c r="E115" s="27"/>
    </row>
    <row r="116" spans="4:5" x14ac:dyDescent="0.2">
      <c r="D116" s="27"/>
      <c r="E116" s="27"/>
    </row>
    <row r="117" spans="4:5" x14ac:dyDescent="0.2">
      <c r="D117" s="27"/>
      <c r="E117" s="27"/>
    </row>
    <row r="118" spans="4:5" x14ac:dyDescent="0.2">
      <c r="D118" s="27"/>
      <c r="E118" s="27"/>
    </row>
    <row r="119" spans="4:5" x14ac:dyDescent="0.2">
      <c r="D119" s="27"/>
      <c r="E119" s="27"/>
    </row>
    <row r="120" spans="4:5" x14ac:dyDescent="0.2">
      <c r="D120" s="27"/>
      <c r="E120" s="27"/>
    </row>
    <row r="121" spans="4:5" x14ac:dyDescent="0.2">
      <c r="D121" s="27"/>
      <c r="E121" s="27"/>
    </row>
    <row r="122" spans="4:5" x14ac:dyDescent="0.2">
      <c r="D122" s="27"/>
      <c r="E122" s="27"/>
    </row>
    <row r="123" spans="4:5" x14ac:dyDescent="0.2">
      <c r="D123" s="27"/>
      <c r="E123" s="27"/>
    </row>
    <row r="124" spans="4:5" x14ac:dyDescent="0.2">
      <c r="D124" s="27"/>
      <c r="E124" s="27"/>
    </row>
    <row r="125" spans="4:5" x14ac:dyDescent="0.2">
      <c r="D125" s="27"/>
      <c r="E125" s="27"/>
    </row>
    <row r="126" spans="4:5" x14ac:dyDescent="0.2">
      <c r="D126" s="27"/>
      <c r="E126" s="27"/>
    </row>
    <row r="127" spans="4:5" x14ac:dyDescent="0.2">
      <c r="D127" s="27"/>
      <c r="E127" s="27"/>
    </row>
    <row r="128" spans="4:5" x14ac:dyDescent="0.2">
      <c r="D128" s="27"/>
      <c r="E128" s="27"/>
    </row>
    <row r="129" spans="4:5" x14ac:dyDescent="0.2">
      <c r="D129" s="27"/>
      <c r="E129" s="27"/>
    </row>
    <row r="130" spans="4:5" x14ac:dyDescent="0.2">
      <c r="D130" s="27"/>
      <c r="E130" s="27"/>
    </row>
    <row r="131" spans="4:5" x14ac:dyDescent="0.2">
      <c r="D131" s="27"/>
      <c r="E131" s="27"/>
    </row>
    <row r="132" spans="4:5" x14ac:dyDescent="0.2">
      <c r="D132" s="27"/>
      <c r="E132" s="27"/>
    </row>
    <row r="133" spans="4:5" x14ac:dyDescent="0.2">
      <c r="D133" s="27"/>
      <c r="E133" s="27"/>
    </row>
  </sheetData>
  <sheetProtection algorithmName="SHA-512" hashValue="ZLYuv7zxh0Zb+zHrLUMmjlSbrZ+2eI4sRwNYSs8UplxVbr/V8TZnn+X1d91wpxWUFCLUvuaLBVZS7/neES0pAA==" saltValue="thEjbeRaUffC1b4EJoPoHQ==" spinCount="100000" sheet="1" objects="1" scenarios="1"/>
  <protectedRanges>
    <protectedRange sqref="D15" name="Obseg2"/>
    <protectedRange sqref="D7:D31" name="Obseg1"/>
  </protectedRanges>
  <mergeCells count="9">
    <mergeCell ref="B5:C5"/>
    <mergeCell ref="B6:C6"/>
    <mergeCell ref="B16:C16"/>
    <mergeCell ref="B10:C10"/>
    <mergeCell ref="B18:C18"/>
    <mergeCell ref="B30:C30"/>
    <mergeCell ref="B22:C22"/>
    <mergeCell ref="B26:C26"/>
    <mergeCell ref="B14:C14"/>
  </mergeCells>
  <phoneticPr fontId="0" type="noConversion"/>
  <conditionalFormatting sqref="D5:E35">
    <cfRule type="cellIs" dxfId="0" priority="1"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14</vt:i4>
      </vt:variant>
    </vt:vector>
  </HeadingPairs>
  <TitlesOfParts>
    <vt:vector size="21" baseType="lpstr">
      <vt:lpstr>rekapitulacija</vt:lpstr>
      <vt:lpstr>preddela</vt:lpstr>
      <vt:lpstr>zemeljska</vt:lpstr>
      <vt:lpstr>utrjene površine</vt:lpstr>
      <vt:lpstr>odvodnjavanje</vt:lpstr>
      <vt:lpstr>gradbena dela</vt:lpstr>
      <vt:lpstr>komunalni vodi</vt:lpstr>
      <vt:lpstr>'gradbena dela'!Področje_tiskanja</vt:lpstr>
      <vt:lpstr>'komunalni vodi'!Področje_tiskanja</vt:lpstr>
      <vt:lpstr>odvodnjavanje!Področje_tiskanja</vt:lpstr>
      <vt:lpstr>preddela!Področje_tiskanja</vt:lpstr>
      <vt:lpstr>rekapitulacija!Področje_tiskanja</vt:lpstr>
      <vt:lpstr>'utrjene površine'!Področje_tiskanja</vt:lpstr>
      <vt:lpstr>zemeljska!Področje_tiskanja</vt:lpstr>
      <vt:lpstr>'gradbena dela'!Tiskanje_naslovov</vt:lpstr>
      <vt:lpstr>'komunalni vodi'!Tiskanje_naslovov</vt:lpstr>
      <vt:lpstr>odvodnjavanje!Tiskanje_naslovov</vt:lpstr>
      <vt:lpstr>preddela!Tiskanje_naslovov</vt:lpstr>
      <vt:lpstr>rekapitulacija!Tiskanje_naslovov</vt:lpstr>
      <vt:lpstr>'utrjene površine'!Tiskanje_naslovov</vt:lpstr>
      <vt:lpstr>zemeljska!Tiskanje_naslovov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Bojan</dc:creator>
  <cp:keywords/>
  <dc:description/>
  <cp:lastModifiedBy>Tjaša Skočaj Klančnik</cp:lastModifiedBy>
  <cp:lastPrinted>2009-06-17T12:53:07Z</cp:lastPrinted>
  <dcterms:created xsi:type="dcterms:W3CDTF">1999-01-21T18:41:28Z</dcterms:created>
  <dcterms:modified xsi:type="dcterms:W3CDTF">2023-11-13T09:26:50Z</dcterms:modified>
</cp:coreProperties>
</file>