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rokz\Desktop\CESTA DOBRIČ - RAZPIS ZA OBJAVO\"/>
    </mc:Choice>
  </mc:AlternateContent>
  <xr:revisionPtr revIDLastSave="0" documentId="13_ncr:1_{A6F3278A-87BB-4B19-9B6C-11000786CD15}" xr6:coauthVersionLast="45" xr6:coauthVersionMax="45" xr10:uidLastSave="{00000000-0000-0000-0000-000000000000}"/>
  <workbookProtection workbookAlgorithmName="SHA-512" workbookHashValue="eLJ1RFYKTxJJ6v75VrNKOtUY27MJacIcuLOeNmenqHZqLyzkLAvWcNoxQq0ZUZkISGcg+IW7SdyGE8jCE4vkkw==" workbookSaltValue="qwVRzsISi5x4254rbzGIog==" workbookSpinCount="100000" lockStructure="1"/>
  <bookViews>
    <workbookView xWindow="-120" yWindow="-120" windowWidth="29040" windowHeight="15840" tabRatio="834" activeTab="3" xr2:uid="{00000000-000D-0000-FFFF-FFFF00000000}"/>
  </bookViews>
  <sheets>
    <sheet name="Naslovnica" sheetId="70" r:id="rId1"/>
    <sheet name="REK-SKUPAJ" sheetId="5" r:id="rId2"/>
    <sheet name="Faza 3_Rekapitulacija" sheetId="78" r:id="rId3"/>
    <sheet name="Faza 3_" sheetId="77" r:id="rId4"/>
  </sheets>
  <definedNames>
    <definedName name="BuiltIn_Print_Area">"$#REF!.$A$6:$#REF!.$B$820"</definedName>
    <definedName name="DEM2KN">#REF!</definedName>
    <definedName name="EUR2DEM">#REF!</definedName>
    <definedName name="EUR2KN">#REF!</definedName>
    <definedName name="Excel_BuiltIn__FilterDatabase">#REF!</definedName>
    <definedName name="Excel_BuiltIn_Print_Area_1" localSheetId="0">#REF!</definedName>
    <definedName name="Excel_BuiltIn_Print_Area_1">#REF!</definedName>
    <definedName name="Excel_BuiltIn_Print_Area_8" localSheetId="0">#REF!</definedName>
    <definedName name="Excel_BuiltIn_Print_Area_8">#REF!</definedName>
    <definedName name="_xlnm.Print_Area" localSheetId="3">'Faza 3_'!$A$1:$F$161</definedName>
    <definedName name="_xlnm.Print_Area" localSheetId="2">'Faza 3_Rekapitulacija'!$A$1:$C$43</definedName>
    <definedName name="_xlnm.Print_Area" localSheetId="1">'REK-SKUPAJ'!$A$1:$E$37</definedName>
    <definedName name="_xlnm.Print_Titles" localSheetId="3">'Faza 3_'!$3:$3</definedName>
    <definedName name="_xlnm.Print_Titles">#N/A</definedName>
    <definedName name="UVSIM">#REF!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3" i="77" l="1"/>
  <c r="F144" i="77" l="1"/>
  <c r="F143" i="77"/>
  <c r="F142" i="77"/>
  <c r="F145" i="77" l="1"/>
  <c r="F148" i="77"/>
  <c r="F141" i="77"/>
  <c r="F140" i="77"/>
  <c r="F147" i="77"/>
  <c r="F135" i="77"/>
  <c r="F9" i="77" l="1"/>
  <c r="F8" i="77"/>
  <c r="F104" i="77" l="1"/>
  <c r="F98" i="77"/>
  <c r="F92" i="77"/>
  <c r="F86" i="77"/>
  <c r="F80" i="77"/>
  <c r="F74" i="77"/>
  <c r="F68" i="77"/>
  <c r="F62" i="77"/>
  <c r="F53" i="77"/>
  <c r="F33" i="77"/>
  <c r="F154" i="77"/>
  <c r="F161" i="77" l="1"/>
  <c r="F160" i="77"/>
  <c r="F157" i="77"/>
  <c r="F156" i="77" s="1"/>
  <c r="F152" i="77"/>
  <c r="F149" i="77"/>
  <c r="F136" i="77"/>
  <c r="F138" i="77"/>
  <c r="F146" i="77"/>
  <c r="F134" i="77"/>
  <c r="F131" i="77"/>
  <c r="F129" i="77"/>
  <c r="F125" i="77"/>
  <c r="F126" i="77"/>
  <c r="F127" i="77"/>
  <c r="F122" i="77"/>
  <c r="F121" i="77" s="1"/>
  <c r="F124" i="77"/>
  <c r="F118" i="77"/>
  <c r="F117" i="77" s="1"/>
  <c r="F113" i="77"/>
  <c r="F114" i="77"/>
  <c r="F115" i="77"/>
  <c r="F112" i="77"/>
  <c r="F110" i="77"/>
  <c r="F109" i="77" s="1"/>
  <c r="F50" i="77"/>
  <c r="F51" i="77"/>
  <c r="F52" i="77"/>
  <c r="F54" i="77"/>
  <c r="F55" i="77"/>
  <c r="F57" i="77"/>
  <c r="F58" i="77"/>
  <c r="F60" i="77"/>
  <c r="F61" i="77"/>
  <c r="F63" i="77"/>
  <c r="F64" i="77"/>
  <c r="F66" i="77"/>
  <c r="F67" i="77"/>
  <c r="F69" i="77"/>
  <c r="F70" i="77"/>
  <c r="F72" i="77"/>
  <c r="F73" i="77"/>
  <c r="F75" i="77"/>
  <c r="F76" i="77"/>
  <c r="F78" i="77"/>
  <c r="F79" i="77"/>
  <c r="F81" i="77"/>
  <c r="F82" i="77"/>
  <c r="F84" i="77"/>
  <c r="F85" i="77"/>
  <c r="F87" i="77"/>
  <c r="F88" i="77"/>
  <c r="F90" i="77"/>
  <c r="F91" i="77"/>
  <c r="F93" i="77"/>
  <c r="F94" i="77"/>
  <c r="F96" i="77"/>
  <c r="F97" i="77"/>
  <c r="F99" i="77"/>
  <c r="F100" i="77"/>
  <c r="F102" i="77"/>
  <c r="F103" i="77"/>
  <c r="F105" i="77"/>
  <c r="F106" i="77"/>
  <c r="F49" i="77"/>
  <c r="F44" i="77"/>
  <c r="F46" i="77"/>
  <c r="F42" i="77"/>
  <c r="F40" i="77"/>
  <c r="F38" i="77"/>
  <c r="F36" i="77"/>
  <c r="F29" i="77"/>
  <c r="F31" i="77"/>
  <c r="F27" i="77"/>
  <c r="F16" i="77"/>
  <c r="F18" i="77"/>
  <c r="F20" i="77"/>
  <c r="F21" i="77"/>
  <c r="F23" i="77"/>
  <c r="F14" i="77"/>
  <c r="F13" i="77"/>
  <c r="F11" i="77"/>
  <c r="F7" i="77"/>
  <c r="F6" i="77"/>
  <c r="F150" i="77" l="1"/>
  <c r="F5" i="77"/>
  <c r="F26" i="77"/>
  <c r="F159" i="77"/>
  <c r="F123" i="77"/>
  <c r="F133" i="77"/>
  <c r="F128" i="77"/>
  <c r="F111" i="77"/>
  <c r="F108" i="77" s="1"/>
  <c r="F48" i="77"/>
  <c r="F12" i="77"/>
  <c r="F120" i="77" l="1"/>
  <c r="C20" i="78"/>
  <c r="C19" i="78"/>
  <c r="C18" i="78"/>
  <c r="C16" i="78"/>
  <c r="F37" i="77"/>
  <c r="C10" i="78" s="1"/>
  <c r="F35" i="77"/>
  <c r="C9" i="78" s="1"/>
  <c r="C6" i="78"/>
  <c r="F10" i="77"/>
  <c r="C5" i="78" s="1"/>
  <c r="C4" i="78" l="1"/>
  <c r="C3" i="78" s="1"/>
  <c r="F4" i="77"/>
  <c r="C15" i="78"/>
  <c r="C21" i="78"/>
  <c r="F158" i="77"/>
  <c r="C24" i="78"/>
  <c r="C23" i="78" s="1"/>
  <c r="F155" i="77"/>
  <c r="C14" i="78"/>
  <c r="C12" i="78"/>
  <c r="C22" i="78"/>
  <c r="F39" i="77"/>
  <c r="C11" i="78" s="1"/>
  <c r="C8" i="78" l="1"/>
  <c r="C7" i="78" s="1"/>
  <c r="F25" i="77"/>
  <c r="C26" i="78"/>
  <c r="C25" i="78" s="1"/>
  <c r="C17" i="78"/>
  <c r="C13" i="78"/>
  <c r="C28" i="78" l="1"/>
  <c r="C27" i="78" s="1"/>
  <c r="C29" i="78" l="1"/>
  <c r="E13" i="5" s="1"/>
  <c r="E16" i="5" s="1"/>
  <c r="E18" i="5" l="1"/>
  <c r="E20" i="5" s="1"/>
</calcChain>
</file>

<file path=xl/sharedStrings.xml><?xml version="1.0" encoding="utf-8"?>
<sst xmlns="http://schemas.openxmlformats.org/spreadsheetml/2006/main" count="451" uniqueCount="238">
  <si>
    <t>SKUPAJ</t>
  </si>
  <si>
    <t>Opis postavke</t>
  </si>
  <si>
    <t>INVESTITOR:</t>
  </si>
  <si>
    <t>OBJEKT:</t>
  </si>
  <si>
    <t>PZI</t>
  </si>
  <si>
    <t>Investicija:</t>
  </si>
  <si>
    <t>SKUPAJ Z DDV</t>
  </si>
  <si>
    <t>Ponudnik:</t>
  </si>
  <si>
    <t>Odgovorna oseba za podpis pogodbe:</t>
  </si>
  <si>
    <t>Davčna številka:</t>
  </si>
  <si>
    <t>Kontaktna oseba za obrazložitev ponudbe:</t>
  </si>
  <si>
    <t>Telefon kontaktne osebe:</t>
  </si>
  <si>
    <t>E-pošta kontaktne osebe:</t>
  </si>
  <si>
    <t>Številka ponudbe:</t>
  </si>
  <si>
    <t>Datum ponudbe:</t>
  </si>
  <si>
    <t>žig in podpis:</t>
  </si>
  <si>
    <t>REKAPITULACIJA</t>
  </si>
  <si>
    <t>FAZA:</t>
  </si>
  <si>
    <t>ŠTEVILKA PROJEKTA:</t>
  </si>
  <si>
    <t>PROJEKTANT:</t>
  </si>
  <si>
    <t>UNIprojekt d.o.o.</t>
  </si>
  <si>
    <t>Savinjska cesta 117</t>
  </si>
  <si>
    <t>3313 Polzela</t>
  </si>
  <si>
    <t>DATUM:</t>
  </si>
  <si>
    <t>III.</t>
  </si>
  <si>
    <t>zap.št</t>
  </si>
  <si>
    <t>VRSTA DEL</t>
  </si>
  <si>
    <t>VREDNOST DEL</t>
  </si>
  <si>
    <t>DDV 22 %</t>
  </si>
  <si>
    <t>OBNOVA LOKALNE CESTE LC 490-331</t>
  </si>
  <si>
    <t>Postavka</t>
  </si>
  <si>
    <t xml:space="preserve">Enota </t>
  </si>
  <si>
    <t>Količina</t>
  </si>
  <si>
    <t>Cena za enoto</t>
  </si>
  <si>
    <t>Skupaj</t>
  </si>
  <si>
    <t>1 PREDDELA</t>
  </si>
  <si>
    <t>1.1 Geodetska dela</t>
  </si>
  <si>
    <t>01</t>
  </si>
  <si>
    <t>Obnova in zavarovanje zakoličbe osi trase ostale javne ceste v gričevnatem terenu</t>
  </si>
  <si>
    <t>KM</t>
  </si>
  <si>
    <t>02</t>
  </si>
  <si>
    <t>Postavitev in zavarovanje prečnega profila javne ceste</t>
  </si>
  <si>
    <t>KOS</t>
  </si>
  <si>
    <t>1.2 Cestne zapore</t>
  </si>
  <si>
    <t>Izdelava začasne prometne ureditve in zavarovanje gradbišča v času gradnje s polovično zaporo prometa in usmerjanjem s semaforji.</t>
  </si>
  <si>
    <t>KPL</t>
  </si>
  <si>
    <t>1.3 Čiščenje terena</t>
  </si>
  <si>
    <t xml:space="preserve">Rezanje asfalta v debelini debeline do 10 cm. </t>
  </si>
  <si>
    <t>M1</t>
  </si>
  <si>
    <t xml:space="preserve">Rezkanje in odvoz asfaltne krovne plasti v debelini do 4 cm </t>
  </si>
  <si>
    <t>M2</t>
  </si>
  <si>
    <t>Vključno z nakladanjem in odvozom na trajno deponijo s plačilom komunalne takse in pridobitvijo evidenčnih listov.</t>
  </si>
  <si>
    <t>03</t>
  </si>
  <si>
    <t>Rušenje vozišča iz asfalta debeline do 10cm v obliki drobljenja asfalta na granulacije do D63.</t>
  </si>
  <si>
    <t>04</t>
  </si>
  <si>
    <t>Posek grmovja in čiščenje brežin cestišča in meteornega jarka znotraj mej obdelave.</t>
  </si>
  <si>
    <t>05</t>
  </si>
  <si>
    <t>Posek dreves z deblom premera do 30 cm vključno z odstranitvijo vej in panjev.</t>
  </si>
  <si>
    <t>06</t>
  </si>
  <si>
    <t>07</t>
  </si>
  <si>
    <t>Odstranitev obstoječega cestnega požiralnika iz B.C. cevi in pokrovom ali LTŽ rešetko.</t>
  </si>
  <si>
    <t>08</t>
  </si>
  <si>
    <t>2 ZEMELJSKA DELA</t>
  </si>
  <si>
    <t>2.1 Izkopi</t>
  </si>
  <si>
    <t>Površinski izkopi plodne zemljine (humusa)</t>
  </si>
  <si>
    <t>M3</t>
  </si>
  <si>
    <t>Vključno z odvozom na začasno deponijo za kasnejšo ponovno vgradnjo.</t>
  </si>
  <si>
    <t>2.2 Planum temeljnih tal</t>
  </si>
  <si>
    <t>2.3 Ločilne in filterske plasti</t>
  </si>
  <si>
    <t>Dobava in vgradnja geotekstila (7,50kN/m) na utrjen zemeljski planum.</t>
  </si>
  <si>
    <t>2.4 Nosilne plasti</t>
  </si>
  <si>
    <t>Izdelava nevezane nosilne plasti iz kamnitega drobljenca TD32 v debelini 20cm.</t>
  </si>
  <si>
    <t>Tampon vozišča in priključkov.</t>
  </si>
  <si>
    <t>Izdelava nevezane nosilne plasti iz zdrobljenega asfalta na granulacijo D64 iz začasne deponije v debelini 35cm.</t>
  </si>
  <si>
    <t>Prvi spodnji del posteljice vozišča in priključkov.</t>
  </si>
  <si>
    <t>Izdelava nevezane nosilne plasti iz zmrzlinsko odpornega kamnitega materiala D64 v debelini 35cm.</t>
  </si>
  <si>
    <t>Drugi del posteljica vozišča in priključkov.</t>
  </si>
  <si>
    <t>Izdelava nasipa iz zmrzlinsko odpornega kamnitega materiala D125.</t>
  </si>
  <si>
    <t>Na mestih razširitev ter doseganja nivoja planuma postelijce vozišča. Na mestih izven voziščne konstrukcije se lahko uporabi material od izkopa obstoječe ceste.</t>
  </si>
  <si>
    <t>2.5 Brežine in zelenice</t>
  </si>
  <si>
    <t>Humuziranje brežine brez valjanja, v debelini do 15 cm z dobavo humusa iz začasne deponije.</t>
  </si>
  <si>
    <t>Doplačilo za zatravitev s semenom</t>
  </si>
  <si>
    <t>3 VOZIŠČNE KONSTRUKCIJE</t>
  </si>
  <si>
    <t>3.1 Nosilne plasti</t>
  </si>
  <si>
    <t>3.2 Obrabne in zaporne plasti</t>
  </si>
  <si>
    <t>Čiščenje utrjene/odrezkane površine podlage pred pobrizgom z bitumenskim vezivom</t>
  </si>
  <si>
    <t>Pobrizg podlage z bitumensko emulzijo 0,4 kg/m2</t>
  </si>
  <si>
    <t>Izdelava zaklinjanja zaporne plasti makadamskega vozišča iz drobljenca D0-16 vključno z dobavo in vgradnjo z valjanjem v debelini do 5cm.</t>
  </si>
  <si>
    <t>3.3 Robni elementi vozišč</t>
  </si>
  <si>
    <t>Profiliranje in utrjevanje bankin vozišča iz nevezane nosilne plasti iz kamnitega drobljenca TD32 v debelini 10cm.</t>
  </si>
  <si>
    <t>Vključno z dobavo in vgradnjo na grabišču.</t>
  </si>
  <si>
    <t>4 ODVODNJAVANJE</t>
  </si>
  <si>
    <t>4.1 Preddela</t>
  </si>
  <si>
    <t>Zakoličba, trasna in višinska navezava količkov in zavarovanje, METEORNE KANALIZACIJE in DRENAŽE.</t>
  </si>
  <si>
    <t>4.2 Zemeljska dela</t>
  </si>
  <si>
    <t>Izkop zrnate kamnine za trasiranje met.vodov - 3. kategorije</t>
  </si>
  <si>
    <t>Ureditev planuma temeljnih tal meteornih cevi na predpisano višino.</t>
  </si>
  <si>
    <t>Dobava in vgraditev peščenega materiala za peščeno posteljico (0-4 mm) s komprimacijo do zbitosti 97% SPP.</t>
  </si>
  <si>
    <t xml:space="preserve">Vgrajevanje zasipa cevi meteorne kanalizacije z izkopanim materialom. </t>
  </si>
  <si>
    <t>4.3 Površinsko odvodnjavanje</t>
  </si>
  <si>
    <t>Izdelava asfaltne mulde širine š=0.50m enake debeline in seastave asfalta kot vozišče.</t>
  </si>
  <si>
    <t>Obrabni sloj asfalta 3cm (BB AC8 surf B70/100, A4). Nosilni sloj asfalta 6cm (BD AC22 base B50/70, A4).</t>
  </si>
  <si>
    <t>Tlakovanje v območju vtočnih in iztočnih glav prepustov.</t>
  </si>
  <si>
    <t>4.4 Globinsko odvodnjavanje</t>
  </si>
  <si>
    <t>Izdelava vzdolžne in prečne drenaže, globoke do 1,0m na planumu izkopa, z gibljivimi PVC perferiranimi cevmi premera DN160 na posteljico iz glinenega naboja in z drenažnim zasipom. Izpusti vključeni.</t>
  </si>
  <si>
    <t>Izdelava B.C. vtočne / iztočne glave DN 250. Vključno z vsemi pripravljalnimi deli in materialom.</t>
  </si>
  <si>
    <t>Iztok iz cestnih požiralnikov.</t>
  </si>
  <si>
    <t xml:space="preserve">Dobava in montaža cevi iz PEHD materiala nazivnega premera DN250-SN8, v potrebnih padcih vgrajenih v predhodno profilirano peščeno posteljico. </t>
  </si>
  <si>
    <t>Izpusti iz cestnih požiralnikov (požiralniške vezi).</t>
  </si>
  <si>
    <t xml:space="preserve">Dobava in montaža B.C. cevi premera DN600, v potrebnih padcih vgrajenih v predhodno profilirano peščeno posteljico. </t>
  </si>
  <si>
    <t>Obbetoniranje meteorne cevi s cementnim betonom C 8/10, v obsegu prikazanem na situaciji (enota mere=0,2m3/m1).</t>
  </si>
  <si>
    <t>4.5 Požiralniki in jaški</t>
  </si>
  <si>
    <t>5 OPREMA CEST</t>
  </si>
  <si>
    <t>5.1 Vertikalna signalizacija</t>
  </si>
  <si>
    <t>6 TUJE STORITVE</t>
  </si>
  <si>
    <t>6.1 Tehnična dokumentacija</t>
  </si>
  <si>
    <t>Projektantski nadzor. Obračun projektantskega nadzora se bo izvedel po dokazljivih dejanskih stroških na podlagi računa izvajalca projektantskega nadzora.</t>
  </si>
  <si>
    <t>URA</t>
  </si>
  <si>
    <t>7 NEPREDVIDENA DELA</t>
  </si>
  <si>
    <t>SKUPAJ brez DDV</t>
  </si>
  <si>
    <t>09</t>
  </si>
  <si>
    <t>Uporabijo se obstoječi nosilni stebri vkljužno z žično ograjo. Posebna pazljivost pri demontaži, da je omogočena ponovna vgradnja na novi lokaciji.</t>
  </si>
  <si>
    <t>10</t>
  </si>
  <si>
    <t>03.1</t>
  </si>
  <si>
    <t>Dobava in vgradnja zemeljsko vlažnega betona C25/30 in kamnitih blokov velikosti 30-70 cm v razmerju 30:70, vključno z izdelavo poglobljenih fug na vidnem delu in vgradnjo barbakan DN100 na 1m</t>
  </si>
  <si>
    <t>03.2</t>
  </si>
  <si>
    <t>Dobava, postavitev in odstranitev dvostranskega opaža; komplet vsa dela z razopaževanjem, čiščenjem, zlaganjem ter vsemi transporti. Višina opaža 0.25 m.</t>
  </si>
  <si>
    <t>03.3</t>
  </si>
  <si>
    <t>Dobava in vgradnja betona C30/37  XD1 XF4 PV-II D32 za izdelavo AB venca in temelja.</t>
  </si>
  <si>
    <t>03.4</t>
  </si>
  <si>
    <t>Dobava in vgradnja armaturnih palic B500-B ɸ10 za venec zložbe vključno s stremeni ɸ8 (120kg/m3)</t>
  </si>
  <si>
    <t>KG</t>
  </si>
  <si>
    <t>04.1</t>
  </si>
  <si>
    <t>04.2</t>
  </si>
  <si>
    <t>Zaporna plast rekonstruiranih makadamskih priključkov.</t>
  </si>
  <si>
    <t xml:space="preserve">Izdelava kamnite obloge iztočne/vtočne brežine iz lomljencev s poglobljenimi fugami v razmerju 70/30 vgrajenimi v cementni mešanici C20/25. V površini do 2,0m2. </t>
  </si>
  <si>
    <t>Dobava in montaža revizijskega jaška iz B.C. cevi, nazivnega premera DN800, globine do 2,0m in tipskih nastavkov za rebraste PE cevi. Stikovanje s spojkami za rebrasti PE. Všteta tudi izdelava betonskega ležišča, deb. 15 cm, C16/20, z dobavo in vgradnjo betonskega pokrova s samoizravnalnim pokrovom. Upoštevati je potrebno tudi vsa pomožna dela in prenose do mesta vgraditve.</t>
  </si>
  <si>
    <t>PROJEKTANTSKI PREDRAČUN OBNOVE LOKALNE CESTE LC 490 331 - Faza 3</t>
  </si>
  <si>
    <t>Vključno z nakladanjem in odvozom ocnjeno 394m3 na začasno deponijo za kasnejšo ponovno vgradnjo v posteljico.</t>
  </si>
  <si>
    <t>Demontaža in prestavitev obstoječe žične ograje za živino. Vključno z vgradnjo na novih mejah obdelave.</t>
  </si>
  <si>
    <t>Široki izkop zrnate zemljine - 4. in 5. kategorije - strojno z nakladanjem</t>
  </si>
  <si>
    <t>Ureditev planuma temeljnih tal zemljine - 4.,5. kategorije s planiranjem in valjanjem.</t>
  </si>
  <si>
    <t>Dobava in vgradnja žične varovalne mreže z izvedenim zajemom drobečega materiala ter možnostojo čiščenja.</t>
  </si>
  <si>
    <t>05.1</t>
  </si>
  <si>
    <t>05.2</t>
  </si>
  <si>
    <t>05.4</t>
  </si>
  <si>
    <t>06.1</t>
  </si>
  <si>
    <t>06.2</t>
  </si>
  <si>
    <t>06.3</t>
  </si>
  <si>
    <t>06.4</t>
  </si>
  <si>
    <t>07.1</t>
  </si>
  <si>
    <t>07.2</t>
  </si>
  <si>
    <t>07.3</t>
  </si>
  <si>
    <t>07.4</t>
  </si>
  <si>
    <t>08.1</t>
  </si>
  <si>
    <t>08.2</t>
  </si>
  <si>
    <t>08.3</t>
  </si>
  <si>
    <t>08.4</t>
  </si>
  <si>
    <t>09.1</t>
  </si>
  <si>
    <t>09.2</t>
  </si>
  <si>
    <t>09.3</t>
  </si>
  <si>
    <t>09.4</t>
  </si>
  <si>
    <t>10.1</t>
  </si>
  <si>
    <t>10.2</t>
  </si>
  <si>
    <t>10.3</t>
  </si>
  <si>
    <t>10.4</t>
  </si>
  <si>
    <t>11.1</t>
  </si>
  <si>
    <t>11.2</t>
  </si>
  <si>
    <t>11.3</t>
  </si>
  <si>
    <t>11.4</t>
  </si>
  <si>
    <t>12.1</t>
  </si>
  <si>
    <t>12.2</t>
  </si>
  <si>
    <t>12.3</t>
  </si>
  <si>
    <t>12.4</t>
  </si>
  <si>
    <t>REKAPITULACIJA FAZA 3</t>
  </si>
  <si>
    <t>Uniprojekt d.o.o.</t>
  </si>
  <si>
    <t>PROJEKTANTSKI PREDRAČUN MATERIALA IN DEL</t>
  </si>
  <si>
    <t xml:space="preserve"> JUNIJ 2020</t>
  </si>
  <si>
    <t>UP-018/2020</t>
  </si>
  <si>
    <t>FAZA 3 (od km 3+045 do km 4+371)</t>
  </si>
  <si>
    <t>Obloga-4. Stabilizacija vkopne brežine desnega roba izogibališča v km 3+116 do 3+141 (L=25,00m)</t>
  </si>
  <si>
    <t>Obloga-5. Zavarovanje vkopne brežine desnega roba cestišča v km 3+156 do 3+188 (L=32,00m)</t>
  </si>
  <si>
    <t>Obloga-6. Stabilizacija leve bankine in brežine v km 3+579 do 3+663 (L=84,00m)</t>
  </si>
  <si>
    <t>Obloga-7. Stabilizacija desnega roba vkopne brežine v km 3+579 do 3+609 (L=30,00m)</t>
  </si>
  <si>
    <t>Obloga-8. Stabilizacija leve bankine in brežine v km 3+721 do 3+744 (L=23,00m)</t>
  </si>
  <si>
    <t>Obloga-9. Stabilizacija desnega roba vkopne brežine v km 3+718 do 3+741 (L=22,00m)</t>
  </si>
  <si>
    <t>Obloga-10. Stabilizacija leve bankine in brežine v km 3+950 do 3+966 (L=16,00m)</t>
  </si>
  <si>
    <t>Obloga-11. Stabilizacija leve bankine in brežine v km 3+993 do 4+077 (L=84,00m)</t>
  </si>
  <si>
    <t>Obloga-12. Stabilizacija desnega roba vkopne brežine v km 4+040 do 4+066 (L=26,00m)</t>
  </si>
  <si>
    <t>Obloga-13. Stabilizacija desnega roba vkopne brežine v km 4+076 do 4+118 (L=42,00m)</t>
  </si>
  <si>
    <t>Dobava in vgradnja jeklene varnostne ograja N2 W4 brez distančnikov, vključno s stebri iz jekla za varnostno ograjo (stebri dolžine 2,2 m). Z vijačenjem na AB venec, vključno s poševnimi zaključnicami L=4.00m z zabijanjem v tla izven AB venca.</t>
  </si>
  <si>
    <t>Izdelava projektne dokumentacije PID za projekt izvedenih del vključno z geodetskim posnetkom. - PID projekt za odsek 3</t>
  </si>
  <si>
    <t>Dobava in vgradnja LTŽ pokrivne rešetke na obstoječi betonski jašek, vključno z okvirjem in obbetoniranjem. LTŽ rešetka dimenzije 40x40 cm</t>
  </si>
  <si>
    <t>Široki izkop zrnate zemljine - 4-5. kategorije - strojno pikiranje z nakladanjem in odvoz na trajno deponijo</t>
  </si>
  <si>
    <t>Dobava in vgradnja betona C25/30  XD1 XF4 PV-II D32 za izdelavo AB venca in temelja.</t>
  </si>
  <si>
    <t>03.5</t>
  </si>
  <si>
    <t>Dobava in vgradnja sidrišč jeklene mreže na obodu brežine 1kos/2m1.</t>
  </si>
  <si>
    <t>05.5</t>
  </si>
  <si>
    <t>06.5</t>
  </si>
  <si>
    <t>07.5</t>
  </si>
  <si>
    <t>08.5</t>
  </si>
  <si>
    <t>09.5</t>
  </si>
  <si>
    <t>10.5</t>
  </si>
  <si>
    <t>11.5</t>
  </si>
  <si>
    <t>Dobava in montaža cestnega požiralnika (tip B),  B.C. nazivnega premera DN500, globine do 1,8m. Vključno z izvedbo stikovanja. Všteta tudi izdelava betonskega ležišča, deb. 15cm, C16/20, dobavo in vzidavo betonskega okvirja in LTŽ pokrova, nosilnosti 40 t v obliki rešetke. Upoštevati je potrebno tudi vsa pomožna dela in prenose do mesta vgraditve.</t>
  </si>
  <si>
    <t>Splošna določila</t>
  </si>
  <si>
    <t>SPLOŠNA DOLOČILA:
Vsa dela morajo biti izvedena kvalitetno iz materialov z zahtevanimi lastnostmi in atesti.</t>
  </si>
  <si>
    <t>Vsako opisano delo vsebuje osnovni in pomožni material, prevoz materiala in orodja na objekt, notranje transporte po gradbišču, vse delo, delovne in pomožne odre za vsa dela v notranjosti (razen fasadnih odrov), organizacijo in zavarovanje gradbišča, gradbiščno ograjo in tablo, zaključno čiščenje, odstranitev odpadkov po dovršenem delu in stroške trajnega odlaganja na komunalni deponiji. Prav tako vsa dela vsebujejo vso potrebna dela povezana z zaščito notranjih in zunanjih površin prostorov, tlaka, instalacij, slikopleskarskih del, stropa in ostalega ter sprotna (takojšnja) čiščenja po končani montaži.</t>
  </si>
  <si>
    <t>Dela je potrebno izvajati po predloženi tehnični dokumentaciji, detajlih izbranega izvajalca in navodilih projektanta.</t>
  </si>
  <si>
    <t>Dimenzije obrtniških izdelkov in količine je potrebno pred naročanjem preveriti na objektu.</t>
  </si>
  <si>
    <t>Pri delih, kjer je naveden določen material, je možna tudi izbira drugega z enakimi lastnostmi in kvaliteto.</t>
  </si>
  <si>
    <t>V enotnih cenah je potrebno upoštevati redna čiščenja med deli in finalno čiščenje (sprotno med gradnjo in 1x po izvedenih vseh delih, vključno s finalnim čiščenjem vseh zunanjih površin in vseh horizontalnih in vertikalnih površin).</t>
  </si>
  <si>
    <t>V enotne cene je potrebno vkalkulirati vse pomožne, delovne, montažne in zaščitne odre. Izjema velja le za fasadni oder, ki se obračuna posebej.</t>
  </si>
  <si>
    <r>
      <t xml:space="preserve">Opisi pozicij so skrajšani, ponudba mora vsebovati vse stroške za kompletno izdelavo pozicije, tudi če v popisu niso eksplicitno navedeni. </t>
    </r>
    <r>
      <rPr>
        <b/>
        <sz val="10"/>
        <rFont val="Arial Narrow"/>
        <family val="2"/>
        <charset val="238"/>
      </rPr>
      <t>Enotna cena mora zajeti izdelavo vseh potrebnih detajlov in dopolnilnih del, ki jih je potrebno izvesti za dokončanje posameznih del, tudi če potrebni detajli in zaključki niso podrobno navedeni in opisani v popisu del, in so ta dopolnila nujna za pravilno funkcioniranje posameznih sistemov.</t>
    </r>
  </si>
  <si>
    <t>Dodatna, nepredvidena in več dela, ki niso zajeta v popisu se izvedejo po predhodnem dogovoru z nadzornim organom in se obračunajo po dejanskih količinah, po predhodni odobritvi enotne cene s strani investitorja.</t>
  </si>
  <si>
    <t>Izvajalec mora po končanih delih pripraviti dokazilo o zanesljivosti objekta in navodila za obratovanje in vzdrževanje objekta. Navedena dokumenta mora predati v 3x tiskani obliki in 3x digitalni obliki investitorju v trajno last.</t>
  </si>
  <si>
    <r>
      <t xml:space="preserve">Poleg opisa postavk in količin so sestavni del popisa tudi 
</t>
    </r>
    <r>
      <rPr>
        <b/>
        <u/>
        <sz val="10"/>
        <rFont val="Arial Narrow"/>
        <family val="2"/>
        <charset val="238"/>
      </rPr>
      <t>Tehnični pogoji del</t>
    </r>
    <r>
      <rPr>
        <u/>
        <sz val="10"/>
        <rFont val="Arial Narrow"/>
        <family val="2"/>
        <charset val="238"/>
      </rPr>
      <t>,</t>
    </r>
    <r>
      <rPr>
        <sz val="10"/>
        <rFont val="Arial Narrow"/>
        <family val="2"/>
        <charset val="238"/>
      </rPr>
      <t xml:space="preserve"> ki je priloga temu popisu</t>
    </r>
  </si>
  <si>
    <t xml:space="preserve">Geološki pregledi gradbene jame z vpisom v gradbeni dnevnik in izdelavo končnega poročila. Izvajalec mora v tej postavki vkalkulirati več pregledov geologa odvisno od tega ali bo izkop izvajal v eni ali več etapah
►trasa FAZA 3
</t>
  </si>
  <si>
    <t>Izdelava vzdolžne in prečne drenaže, globoke do 1,0m na planumu izkopa, z gibljivimi PVC perferiranimi cevmi premera DN 315 na posteljico iz glinenega naboja in z drenažnim zasipom. Izpusti vključeni.</t>
  </si>
  <si>
    <t xml:space="preserve">Dobava in montaža B.C. cevi premera DN800, v potrebnih padcih vgrajenih v predhodno profilirano peščeno posteljico. </t>
  </si>
  <si>
    <t xml:space="preserve">Dobava in montaža cevi iz PEHD materiala nazivnega premera DN315-SN8, v potrebnih padcih vgrajenih v predhodno profilirano peščeno posteljico. </t>
  </si>
  <si>
    <t xml:space="preserve">Dobava in montaža cevi iz PEHD materiala nazivnega premera DN500-SN8, v potrebnih padcih vgrajenih v predhodno profilirano peščeno posteljico. </t>
  </si>
  <si>
    <t>Izdelava obrabne plasti iz bituminiziranega betona AC 8 surf B 70/100 A4 v debelini 3 cm.</t>
  </si>
  <si>
    <t>Vsi pokrovi kot npr. ACO MULTITOP ali enakovredno.</t>
  </si>
  <si>
    <t xml:space="preserve">Dobava in montaža B.C. cevi premera DN800 - armirane cevi, kot npr NIVO, v potrebnih padcih vgrajenih v predhodno profilirano peščeno posteljico. </t>
  </si>
  <si>
    <t>Dobava in vgradnja revizijskega elementa iz polimernega betona, 
s snemljivo KTL zaščiteno in brezvijačno pritrjeno pokrivno rešetko, skladen s SIST EN 1433:
skladen s SIST EN 1433:
razred obremenitve  A15 do D400kN
svetle širine 200 mm
gradbena širina 250 mm
gradbena višina: 320 mm 
dolžina 500 mm
možno izbiti iztok DN 150
vtočni presek: 371 cm2/tm
dobavitelja ACO d.o.o. ali enakovredno.
Dobava in vgradnja po navodilih dobavitelja.
Vključno z pripravo podlage - podložni beton</t>
  </si>
  <si>
    <t>Dobava in vgradnja monolitnega linijskega požiralnika
iz polimernega betona, skladen s SIST EN 1433:
tip Monoblock PD 200 V 
razred obremenitve  A15 do D400kN
svetle širine 200 mm
gradbena širina 250 mm
gradbena višina: 320 mm
dolžina 1000 mm
vtočni presek: 440 cm2/tm
širina reže: 15 mm
barva: antracit
dobavitelja ACO d.o.o. ali enakovredno.
Dobava in vgradnja po navodilih dobavitelja.
Vključno z čelno zaključno steno in pripravo podlage - podložni beton, ter polnim obbetoniranjem</t>
  </si>
  <si>
    <t>Izdelava nosilne plasti iz bituminiziranega drobljenca AC 22 base B 50/70, A4 v debelini 7 cm.</t>
  </si>
  <si>
    <t>Dobava in vgrajevanje drenažnega nasutja okoli drenažnih cevi</t>
  </si>
  <si>
    <t>11</t>
  </si>
  <si>
    <t>12</t>
  </si>
  <si>
    <t>13</t>
  </si>
  <si>
    <t>14</t>
  </si>
  <si>
    <t xml:space="preserve">Dobava in vgradnja zbiralnika iz polimernega betona,
s snemljivo KTL zaščiteno brezvijačno pritrjeno pokrivno rešetko,
skladen s SIST EN 1433:
razred obremenitve  A15 do D400kN
enodelen,
svetle širine 200 mm
gradbena širina 250 mm
gradbena višina:  645 mm
dolžina 500 mm
iztok s tesnilom DN150
vedro za umazanijo
vtočni presek: 371 cm2/tm
dobavitelja ACO d.o.o. ali enakovredno.
Dobava in vgradnja po navodilih dobavitelja.
Vključno z pripravo podlage - podložni beton
</t>
  </si>
  <si>
    <t>7.1 Razna nepredvidena dela 5% vrednosti vseh del.</t>
  </si>
  <si>
    <t>(cesta Dobrič)</t>
  </si>
  <si>
    <t>OBNOVA LOKALNE CESTE LC 490-331 (cesta Dobrič)</t>
  </si>
  <si>
    <t>Izvedba meritev planuma izkopa in meritve tampona pod asfaltnim slojem ( cca 60 merilnih mest) z izdelavo končnega poročila ( izvedba preizkušancev).
►trasa FAZA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</si>
</sst>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S_k_-;\-* #,##0.00\ _S_k_-;_-* &quot;-&quot;??\ _S_k_-;_-@_-"/>
    <numFmt numFmtId="165" formatCode="_-* #,##0.00\ _S_I_T_-;\-* #,##0.00\ _S_I_T_-;_-* \-??\ _S_I_T_-;_-@_-"/>
    <numFmt numFmtId="166" formatCode="_-* #,##0.00\ &quot;SIT&quot;_-;\-* #,##0.00\ &quot;SIT&quot;_-;_-* &quot;-&quot;??\ &quot;SIT&quot;_-;_-@_-"/>
    <numFmt numFmtId="167" formatCode="#,##0.00\ &quot;€&quot;"/>
    <numFmt numFmtId="168" formatCode="#,##0.00\ [$EUR]"/>
  </numFmts>
  <fonts count="43">
    <font>
      <sz val="11"/>
      <color theme="1"/>
      <name val="Calibri"/>
      <family val="2"/>
      <charset val="238"/>
      <scheme val="minor"/>
    </font>
    <font>
      <sz val="11"/>
      <color theme="1"/>
      <name val="Calibri"/>
      <family val="2"/>
      <charset val="238"/>
      <scheme val="minor"/>
    </font>
    <font>
      <sz val="11"/>
      <color indexed="8"/>
      <name val="Calibri"/>
      <family val="2"/>
      <charset val="238"/>
    </font>
    <font>
      <sz val="12"/>
      <name val="Arial CE"/>
      <charset val="238"/>
    </font>
    <font>
      <sz val="10"/>
      <name val="Arial"/>
      <family val="2"/>
      <charset val="238"/>
    </font>
    <font>
      <sz val="10"/>
      <name val="Arial CE"/>
      <charset val="238"/>
    </font>
    <font>
      <sz val="12"/>
      <name val="Times New Roman"/>
      <family val="1"/>
      <charset val="238"/>
    </font>
    <font>
      <sz val="10"/>
      <name val="Times New Roman"/>
      <family val="1"/>
    </font>
    <font>
      <sz val="10"/>
      <name val="Arial CE"/>
      <family val="2"/>
      <charset val="238"/>
    </font>
    <font>
      <sz val="11"/>
      <color theme="0"/>
      <name val="Calibri"/>
      <family val="2"/>
      <charset val="238"/>
      <scheme val="minor"/>
    </font>
    <font>
      <sz val="11"/>
      <name val="Swis721 BT"/>
      <family val="2"/>
    </font>
    <font>
      <sz val="11"/>
      <name val="Swis721 BT"/>
      <family val="2"/>
    </font>
    <font>
      <sz val="11"/>
      <name val="Calibri"/>
      <family val="2"/>
      <charset val="238"/>
    </font>
    <font>
      <sz val="12"/>
      <name val="Arial CE"/>
      <family val="2"/>
      <charset val="238"/>
    </font>
    <font>
      <sz val="10"/>
      <name val="Times New Roman"/>
      <family val="1"/>
      <charset val="238"/>
    </font>
    <font>
      <sz val="10"/>
      <name val="Arial CE"/>
    </font>
    <font>
      <sz val="10"/>
      <name val="Mangal"/>
      <family val="2"/>
      <charset val="238"/>
    </font>
    <font>
      <sz val="11"/>
      <color theme="1"/>
      <name val="Arial Narrow"/>
      <family val="2"/>
      <charset val="238"/>
    </font>
    <font>
      <b/>
      <sz val="12"/>
      <color theme="1"/>
      <name val="Arial Narrow"/>
      <family val="2"/>
      <charset val="238"/>
    </font>
    <font>
      <sz val="10"/>
      <color theme="1"/>
      <name val="Arial Narrow"/>
      <family val="2"/>
      <charset val="238"/>
    </font>
    <font>
      <b/>
      <sz val="10"/>
      <color theme="1"/>
      <name val="Arial Narrow"/>
      <family val="2"/>
      <charset val="238"/>
    </font>
    <font>
      <sz val="10"/>
      <color rgb="FFFF0000"/>
      <name val="Arial Narrow"/>
      <family val="2"/>
      <charset val="238"/>
    </font>
    <font>
      <sz val="12"/>
      <color theme="1"/>
      <name val="Arial Narrow"/>
      <family val="2"/>
      <charset val="238"/>
    </font>
    <font>
      <sz val="10"/>
      <name val="Arial"/>
      <family val="2"/>
      <charset val="238"/>
    </font>
    <font>
      <sz val="10"/>
      <color theme="1"/>
      <name val="Arial"/>
      <family val="2"/>
      <charset val="238"/>
    </font>
    <font>
      <sz val="10"/>
      <name val="Arial"/>
      <family val="2"/>
      <charset val="238"/>
    </font>
    <font>
      <b/>
      <sz val="10"/>
      <name val="Arial"/>
      <family val="2"/>
      <charset val="238"/>
    </font>
    <font>
      <b/>
      <sz val="14"/>
      <name val="Arial"/>
      <family val="2"/>
      <charset val="238"/>
    </font>
    <font>
      <b/>
      <sz val="7"/>
      <name val="Arial"/>
      <family val="2"/>
      <charset val="238"/>
    </font>
    <font>
      <b/>
      <sz val="8"/>
      <name val="Arial"/>
      <family val="2"/>
      <charset val="238"/>
    </font>
    <font>
      <sz val="12"/>
      <name val="Arial"/>
      <family val="2"/>
      <charset val="238"/>
    </font>
    <font>
      <sz val="10"/>
      <color rgb="FFFF0000"/>
      <name val="Arial"/>
      <family val="2"/>
      <charset val="238"/>
    </font>
    <font>
      <b/>
      <sz val="12"/>
      <name val="Arial"/>
      <family val="2"/>
      <charset val="238"/>
    </font>
    <font>
      <b/>
      <sz val="11"/>
      <name val="Arial"/>
      <family val="2"/>
      <charset val="238"/>
    </font>
    <font>
      <b/>
      <i/>
      <sz val="11"/>
      <name val="Arial"/>
      <family val="2"/>
      <charset val="238"/>
    </font>
    <font>
      <sz val="11"/>
      <name val="Arial"/>
      <family val="2"/>
      <charset val="238"/>
    </font>
    <font>
      <b/>
      <u/>
      <sz val="10"/>
      <color theme="1"/>
      <name val="Arial Narrow"/>
      <family val="2"/>
      <charset val="238"/>
    </font>
    <font>
      <sz val="10"/>
      <color theme="1"/>
      <name val="Calibri  "/>
      <charset val="238"/>
    </font>
    <font>
      <sz val="10"/>
      <name val="Arial Narrow"/>
      <family val="2"/>
      <charset val="238"/>
    </font>
    <font>
      <b/>
      <sz val="10"/>
      <name val="Arial Narrow"/>
      <family val="2"/>
      <charset val="238"/>
    </font>
    <font>
      <sz val="10"/>
      <name val="SL Dutch"/>
    </font>
    <font>
      <b/>
      <u/>
      <sz val="10"/>
      <name val="Arial Narrow"/>
      <family val="2"/>
      <charset val="238"/>
    </font>
    <font>
      <u/>
      <sz val="10"/>
      <name val="Arial Narrow"/>
      <family val="2"/>
      <charset val="238"/>
    </font>
  </fonts>
  <fills count="8">
    <fill>
      <patternFill patternType="none"/>
    </fill>
    <fill>
      <patternFill patternType="gray125"/>
    </fill>
    <fill>
      <patternFill patternType="solid">
        <fgColor theme="4"/>
      </patternFill>
    </fill>
    <fill>
      <patternFill patternType="solid">
        <fgColor indexed="26"/>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indexed="64"/>
      </left>
      <right/>
      <top/>
      <bottom style="dotted">
        <color indexed="64"/>
      </bottom>
      <diagonal/>
    </border>
    <border>
      <left/>
      <right style="dotted">
        <color auto="1"/>
      </right>
      <top/>
      <bottom/>
      <diagonal/>
    </border>
    <border>
      <left style="dotted">
        <color auto="1"/>
      </left>
      <right/>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s>
  <cellStyleXfs count="44">
    <xf numFmtId="0" fontId="0" fillId="0" borderId="0"/>
    <xf numFmtId="0" fontId="2" fillId="0" borderId="0"/>
    <xf numFmtId="0" fontId="3" fillId="0" borderId="0"/>
    <xf numFmtId="0" fontId="4" fillId="0" borderId="0"/>
    <xf numFmtId="0" fontId="5" fillId="0" borderId="0"/>
    <xf numFmtId="0" fontId="4" fillId="0" borderId="0"/>
    <xf numFmtId="0" fontId="6" fillId="0" borderId="0"/>
    <xf numFmtId="0" fontId="2" fillId="0" borderId="0"/>
    <xf numFmtId="0" fontId="4" fillId="0" borderId="0"/>
    <xf numFmtId="0" fontId="7" fillId="0" borderId="0"/>
    <xf numFmtId="0" fontId="7" fillId="0" borderId="0"/>
    <xf numFmtId="164" fontId="4" fillId="0" borderId="0" applyFont="0" applyFill="0" applyBorder="0" applyAlignment="0" applyProtection="0"/>
    <xf numFmtId="0" fontId="1" fillId="0" borderId="0"/>
    <xf numFmtId="0" fontId="8" fillId="0" borderId="0"/>
    <xf numFmtId="0" fontId="4" fillId="0" borderId="0"/>
    <xf numFmtId="0" fontId="9" fillId="2" borderId="0" applyNumberFormat="0" applyBorder="0" applyAlignment="0" applyProtection="0"/>
    <xf numFmtId="0" fontId="10" fillId="0" borderId="0"/>
    <xf numFmtId="0" fontId="11" fillId="0" borderId="0"/>
    <xf numFmtId="0" fontId="12" fillId="0" borderId="0"/>
    <xf numFmtId="165" fontId="8" fillId="0" borderId="0" applyFill="0" applyBorder="0" applyAlignment="0" applyProtection="0"/>
    <xf numFmtId="0" fontId="4" fillId="0" borderId="0"/>
    <xf numFmtId="0" fontId="6" fillId="0" borderId="0"/>
    <xf numFmtId="0" fontId="6" fillId="0" borderId="0"/>
    <xf numFmtId="0" fontId="14" fillId="0" borderId="0"/>
    <xf numFmtId="0" fontId="1" fillId="0" borderId="0"/>
    <xf numFmtId="0" fontId="15" fillId="0" borderId="0"/>
    <xf numFmtId="0" fontId="13" fillId="0" borderId="0"/>
    <xf numFmtId="0" fontId="16" fillId="3" borderId="17" applyNumberFormat="0" applyAlignment="0" applyProtection="0"/>
    <xf numFmtId="0" fontId="16" fillId="3" borderId="18" applyNumberFormat="0" applyAlignment="0" applyProtection="0"/>
    <xf numFmtId="0" fontId="16" fillId="3" borderId="19" applyNumberFormat="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0" borderId="0"/>
    <xf numFmtId="0" fontId="8" fillId="0" borderId="0"/>
    <xf numFmtId="0" fontId="23" fillId="0" borderId="0"/>
    <xf numFmtId="0" fontId="4" fillId="0" borderId="0"/>
    <xf numFmtId="0" fontId="4" fillId="0" borderId="0"/>
    <xf numFmtId="0" fontId="24" fillId="0" borderId="0"/>
    <xf numFmtId="166" fontId="4" fillId="0" borderId="0" applyFont="0" applyFill="0" applyBorder="0" applyAlignment="0" applyProtection="0"/>
    <xf numFmtId="0" fontId="1" fillId="0" borderId="0"/>
    <xf numFmtId="0" fontId="4" fillId="0" borderId="0"/>
    <xf numFmtId="0" fontId="25" fillId="0" borderId="0"/>
    <xf numFmtId="0" fontId="5" fillId="0" borderId="0"/>
    <xf numFmtId="0" fontId="40" fillId="0" borderId="0"/>
  </cellStyleXfs>
  <cellXfs count="167">
    <xf numFmtId="0" fontId="0" fillId="0" borderId="0" xfId="0"/>
    <xf numFmtId="0" fontId="0" fillId="0" borderId="0" xfId="0" applyFont="1" applyProtection="1"/>
    <xf numFmtId="0" fontId="0" fillId="0" borderId="0" xfId="0" applyFont="1" applyBorder="1" applyProtection="1"/>
    <xf numFmtId="0" fontId="17" fillId="0" borderId="0" xfId="0" applyFont="1" applyProtection="1"/>
    <xf numFmtId="4" fontId="17" fillId="0" borderId="0" xfId="0" applyNumberFormat="1" applyFont="1" applyProtection="1"/>
    <xf numFmtId="0" fontId="17" fillId="0" borderId="0" xfId="0" applyFont="1" applyBorder="1" applyProtection="1"/>
    <xf numFmtId="0" fontId="17" fillId="0" borderId="0" xfId="0" applyFont="1"/>
    <xf numFmtId="0" fontId="17" fillId="0" borderId="0" xfId="0" applyFont="1" applyBorder="1"/>
    <xf numFmtId="0" fontId="22" fillId="0" borderId="0" xfId="0" applyFont="1" applyBorder="1"/>
    <xf numFmtId="0" fontId="22" fillId="0" borderId="4" xfId="0" applyFont="1" applyBorder="1"/>
    <xf numFmtId="0" fontId="22" fillId="0" borderId="4" xfId="0" applyFont="1" applyBorder="1" applyAlignment="1">
      <alignment horizontal="left"/>
    </xf>
    <xf numFmtId="0" fontId="22" fillId="0" borderId="0" xfId="0" applyFont="1"/>
    <xf numFmtId="0" fontId="22" fillId="0" borderId="0" xfId="0" applyFont="1" applyAlignment="1">
      <alignment horizontal="left"/>
    </xf>
    <xf numFmtId="0" fontId="22" fillId="0" borderId="0" xfId="0" applyFont="1" applyBorder="1" applyAlignment="1">
      <alignment horizontal="left"/>
    </xf>
    <xf numFmtId="0" fontId="22" fillId="0" borderId="0" xfId="0" applyFont="1" applyBorder="1" applyAlignment="1">
      <alignment vertical="top"/>
    </xf>
    <xf numFmtId="0" fontId="18" fillId="0" borderId="0" xfId="0" applyFont="1" applyFill="1" applyBorder="1" applyAlignment="1">
      <alignment wrapText="1"/>
    </xf>
    <xf numFmtId="0" fontId="18" fillId="0" borderId="0" xfId="0" applyFont="1" applyFill="1" applyBorder="1"/>
    <xf numFmtId="0" fontId="18" fillId="0" borderId="0" xfId="0" applyFont="1" applyBorder="1"/>
    <xf numFmtId="0" fontId="22" fillId="0" borderId="0" xfId="0" applyFont="1" applyFill="1" applyBorder="1"/>
    <xf numFmtId="0" fontId="19" fillId="0" borderId="0" xfId="0" applyFont="1" applyProtection="1"/>
    <xf numFmtId="0" fontId="20" fillId="0" borderId="0" xfId="0" applyFont="1" applyProtection="1"/>
    <xf numFmtId="0" fontId="20" fillId="0" borderId="0" xfId="0" applyFont="1" applyAlignment="1" applyProtection="1">
      <alignment horizontal="left" wrapText="1"/>
    </xf>
    <xf numFmtId="0" fontId="20" fillId="0" borderId="0" xfId="0" applyFont="1" applyAlignment="1" applyProtection="1">
      <alignment horizontal="left"/>
    </xf>
    <xf numFmtId="0" fontId="19" fillId="0" borderId="14" xfId="0" applyFont="1" applyBorder="1" applyProtection="1"/>
    <xf numFmtId="0" fontId="19" fillId="0" borderId="6" xfId="0" applyFont="1" applyBorder="1" applyProtection="1"/>
    <xf numFmtId="0" fontId="19" fillId="0" borderId="0" xfId="0" applyFont="1" applyBorder="1" applyProtection="1"/>
    <xf numFmtId="0" fontId="19" fillId="0" borderId="4" xfId="0" applyFont="1" applyFill="1" applyBorder="1" applyProtection="1"/>
    <xf numFmtId="0" fontId="19" fillId="0" borderId="4" xfId="0" applyFont="1" applyFill="1" applyBorder="1" applyAlignment="1" applyProtection="1">
      <alignment wrapText="1"/>
    </xf>
    <xf numFmtId="4" fontId="19" fillId="0" borderId="4" xfId="0" applyNumberFormat="1" applyFont="1" applyFill="1" applyBorder="1" applyProtection="1"/>
    <xf numFmtId="0" fontId="19" fillId="0" borderId="0" xfId="0" applyFont="1" applyAlignment="1" applyProtection="1">
      <alignment horizontal="center" vertical="center"/>
    </xf>
    <xf numFmtId="0" fontId="19" fillId="0" borderId="0" xfId="0" applyFont="1" applyFill="1" applyProtection="1"/>
    <xf numFmtId="0" fontId="19" fillId="0" borderId="0" xfId="0" applyFont="1" applyFill="1" applyAlignment="1" applyProtection="1">
      <alignment wrapText="1"/>
    </xf>
    <xf numFmtId="4" fontId="19" fillId="0" borderId="0" xfId="0" applyNumberFormat="1" applyFont="1" applyFill="1" applyProtection="1"/>
    <xf numFmtId="0" fontId="19" fillId="4" borderId="20" xfId="0" applyFont="1" applyFill="1" applyBorder="1" applyProtection="1">
      <protection locked="0"/>
    </xf>
    <xf numFmtId="0" fontId="19" fillId="0" borderId="6" xfId="0" applyFont="1" applyBorder="1" applyAlignment="1" applyProtection="1">
      <alignment horizontal="center"/>
    </xf>
    <xf numFmtId="0" fontId="19" fillId="4" borderId="14" xfId="0" applyFont="1" applyFill="1" applyBorder="1" applyProtection="1"/>
    <xf numFmtId="0" fontId="20" fillId="4" borderId="6" xfId="0" applyFont="1" applyFill="1" applyBorder="1" applyProtection="1"/>
    <xf numFmtId="0" fontId="20" fillId="0" borderId="0" xfId="0" applyFont="1" applyBorder="1" applyAlignment="1" applyProtection="1">
      <alignment horizontal="center"/>
    </xf>
    <xf numFmtId="0" fontId="20" fillId="0" borderId="0" xfId="0" applyFont="1" applyBorder="1" applyProtection="1"/>
    <xf numFmtId="4" fontId="19" fillId="0" borderId="0" xfId="0" applyNumberFormat="1" applyFont="1" applyAlignment="1" applyProtection="1">
      <alignment horizontal="center"/>
    </xf>
    <xf numFmtId="4" fontId="20" fillId="0" borderId="0" xfId="0" applyNumberFormat="1" applyFont="1" applyAlignment="1" applyProtection="1">
      <alignment horizontal="center"/>
    </xf>
    <xf numFmtId="4" fontId="19" fillId="0" borderId="15" xfId="0" applyNumberFormat="1" applyFont="1" applyBorder="1" applyAlignment="1" applyProtection="1">
      <alignment horizontal="center"/>
    </xf>
    <xf numFmtId="4" fontId="19" fillId="0" borderId="2" xfId="0" applyNumberFormat="1" applyFont="1" applyBorder="1" applyAlignment="1" applyProtection="1">
      <alignment horizontal="center"/>
    </xf>
    <xf numFmtId="4" fontId="20" fillId="0" borderId="2" xfId="0" applyNumberFormat="1" applyFont="1" applyBorder="1" applyAlignment="1" applyProtection="1">
      <alignment horizontal="center"/>
    </xf>
    <xf numFmtId="4" fontId="20" fillId="0" borderId="2" xfId="0" applyNumberFormat="1" applyFont="1" applyFill="1" applyBorder="1" applyAlignment="1" applyProtection="1">
      <alignment horizontal="center"/>
    </xf>
    <xf numFmtId="4" fontId="19" fillId="0" borderId="5" xfId="0" applyNumberFormat="1" applyFont="1" applyBorder="1" applyAlignment="1" applyProtection="1">
      <alignment horizontal="center"/>
    </xf>
    <xf numFmtId="4" fontId="20" fillId="4" borderId="15" xfId="0" applyNumberFormat="1" applyFont="1" applyFill="1" applyBorder="1" applyAlignment="1" applyProtection="1">
      <alignment horizontal="center"/>
    </xf>
    <xf numFmtId="4" fontId="19" fillId="4" borderId="21" xfId="0" applyNumberFormat="1" applyFont="1" applyFill="1" applyBorder="1" applyAlignment="1" applyProtection="1">
      <alignment horizontal="center"/>
    </xf>
    <xf numFmtId="4" fontId="19" fillId="0" borderId="0" xfId="0" applyNumberFormat="1" applyFont="1" applyBorder="1" applyAlignment="1" applyProtection="1">
      <alignment horizontal="center"/>
    </xf>
    <xf numFmtId="0" fontId="19" fillId="4" borderId="23" xfId="0" applyFont="1" applyFill="1" applyBorder="1" applyProtection="1"/>
    <xf numFmtId="4" fontId="19" fillId="4" borderId="23" xfId="0" applyNumberFormat="1" applyFont="1" applyFill="1" applyBorder="1" applyAlignment="1" applyProtection="1">
      <alignment horizontal="center"/>
    </xf>
    <xf numFmtId="0" fontId="20" fillId="4" borderId="23" xfId="0" applyFont="1" applyFill="1" applyBorder="1" applyProtection="1"/>
    <xf numFmtId="17" fontId="18" fillId="0" borderId="0" xfId="0" applyNumberFormat="1" applyFont="1" applyFill="1" applyBorder="1"/>
    <xf numFmtId="2" fontId="17" fillId="0" borderId="0" xfId="0" applyNumberFormat="1" applyFont="1" applyProtection="1"/>
    <xf numFmtId="2" fontId="17" fillId="0" borderId="0" xfId="0" applyNumberFormat="1" applyFont="1" applyBorder="1" applyProtection="1"/>
    <xf numFmtId="49" fontId="26" fillId="0" borderId="0" xfId="3" applyNumberFormat="1" applyFont="1" applyAlignment="1">
      <alignment horizontal="left" vertical="center"/>
    </xf>
    <xf numFmtId="0" fontId="4" fillId="0" borderId="0" xfId="3" applyFont="1" applyAlignment="1">
      <alignment horizontal="left" vertical="center" wrapText="1"/>
    </xf>
    <xf numFmtId="49" fontId="4" fillId="0" borderId="0" xfId="3" applyNumberFormat="1" applyFont="1" applyAlignment="1">
      <alignment horizontal="center" vertical="center"/>
    </xf>
    <xf numFmtId="4" fontId="4" fillId="0" borderId="0" xfId="3" applyNumberFormat="1" applyFont="1" applyAlignment="1">
      <alignment horizontal="right" vertical="center"/>
    </xf>
    <xf numFmtId="167" fontId="4" fillId="0" borderId="0" xfId="3" applyNumberFormat="1" applyFont="1" applyAlignment="1">
      <alignment horizontal="right" vertical="center" indent="1"/>
    </xf>
    <xf numFmtId="0" fontId="4" fillId="0" borderId="0" xfId="3"/>
    <xf numFmtId="49" fontId="26" fillId="0" borderId="0" xfId="3" applyNumberFormat="1" applyFont="1" applyAlignment="1">
      <alignment horizontal="left"/>
    </xf>
    <xf numFmtId="0" fontId="26" fillId="0" borderId="0" xfId="3" applyFont="1" applyAlignment="1">
      <alignment horizontal="left" vertical="center" wrapText="1"/>
    </xf>
    <xf numFmtId="49" fontId="26" fillId="0" borderId="0" xfId="3" applyNumberFormat="1" applyFont="1" applyAlignment="1">
      <alignment horizontal="center" vertical="center"/>
    </xf>
    <xf numFmtId="4" fontId="26" fillId="0" borderId="0" xfId="3" applyNumberFormat="1" applyFont="1" applyAlignment="1">
      <alignment horizontal="right" vertical="center"/>
    </xf>
    <xf numFmtId="167" fontId="26" fillId="0" borderId="0" xfId="3" applyNumberFormat="1" applyFont="1" applyAlignment="1">
      <alignment horizontal="right" vertical="center" indent="1"/>
    </xf>
    <xf numFmtId="167" fontId="27" fillId="0" borderId="0" xfId="3" applyNumberFormat="1" applyFont="1" applyAlignment="1">
      <alignment horizontal="right" vertical="center" indent="1"/>
    </xf>
    <xf numFmtId="0" fontId="26" fillId="0" borderId="0" xfId="3" applyFont="1"/>
    <xf numFmtId="0" fontId="27" fillId="0" borderId="0" xfId="3" applyFont="1"/>
    <xf numFmtId="49" fontId="28" fillId="5" borderId="22" xfId="3" applyNumberFormat="1" applyFont="1" applyFill="1" applyBorder="1" applyAlignment="1">
      <alignment horizontal="center" vertical="center" wrapText="1"/>
    </xf>
    <xf numFmtId="0" fontId="26" fillId="5" borderId="22" xfId="3" applyFont="1" applyFill="1" applyBorder="1" applyAlignment="1">
      <alignment horizontal="center" vertical="center" wrapText="1"/>
    </xf>
    <xf numFmtId="49" fontId="26" fillId="5" borderId="22" xfId="3" applyNumberFormat="1" applyFont="1" applyFill="1" applyBorder="1" applyAlignment="1">
      <alignment horizontal="center" vertical="center"/>
    </xf>
    <xf numFmtId="4" fontId="26" fillId="5" borderId="22" xfId="3" applyNumberFormat="1" applyFont="1" applyFill="1" applyBorder="1" applyAlignment="1">
      <alignment horizontal="center" vertical="center"/>
    </xf>
    <xf numFmtId="167" fontId="29" fillId="5" borderId="22" xfId="3" applyNumberFormat="1" applyFont="1" applyFill="1" applyBorder="1" applyAlignment="1">
      <alignment horizontal="center" vertical="center"/>
    </xf>
    <xf numFmtId="167" fontId="26" fillId="5" borderId="22" xfId="3" applyNumberFormat="1" applyFont="1" applyFill="1" applyBorder="1" applyAlignment="1">
      <alignment horizontal="center" vertical="center"/>
    </xf>
    <xf numFmtId="168" fontId="4" fillId="0" borderId="0" xfId="3" applyNumberFormat="1" applyFont="1" applyFill="1" applyBorder="1" applyAlignment="1">
      <alignment horizontal="left"/>
    </xf>
    <xf numFmtId="0" fontId="30" fillId="0" borderId="0" xfId="3" applyFont="1"/>
    <xf numFmtId="49" fontId="26" fillId="0" borderId="22" xfId="3" applyNumberFormat="1" applyFont="1" applyBorder="1" applyAlignment="1">
      <alignment horizontal="left" vertical="center"/>
    </xf>
    <xf numFmtId="0" fontId="4" fillId="0" borderId="22" xfId="3" applyFont="1" applyBorder="1" applyAlignment="1">
      <alignment horizontal="left" vertical="center" wrapText="1"/>
    </xf>
    <xf numFmtId="49" fontId="4" fillId="0" borderId="22" xfId="3" applyNumberFormat="1" applyFont="1" applyBorder="1" applyAlignment="1">
      <alignment horizontal="center" vertical="center"/>
    </xf>
    <xf numFmtId="4" fontId="4" fillId="0" borderId="22" xfId="3" applyNumberFormat="1" applyFont="1" applyBorder="1" applyAlignment="1">
      <alignment horizontal="right" vertical="center"/>
    </xf>
    <xf numFmtId="167" fontId="4" fillId="0" borderId="22" xfId="3" applyNumberFormat="1" applyFont="1" applyBorder="1" applyAlignment="1">
      <alignment horizontal="right" vertical="center" indent="1"/>
    </xf>
    <xf numFmtId="167" fontId="26" fillId="0" borderId="22" xfId="3" applyNumberFormat="1" applyFont="1" applyBorder="1" applyAlignment="1">
      <alignment horizontal="right" vertical="center" indent="1"/>
    </xf>
    <xf numFmtId="0" fontId="4" fillId="0" borderId="0" xfId="3" applyFont="1"/>
    <xf numFmtId="0" fontId="4" fillId="0" borderId="22" xfId="3" applyFont="1" applyBorder="1" applyAlignment="1" applyProtection="1">
      <alignment horizontal="left" vertical="center" wrapText="1"/>
    </xf>
    <xf numFmtId="49" fontId="4" fillId="0" borderId="22" xfId="3" applyNumberFormat="1" applyFont="1" applyBorder="1" applyAlignment="1" applyProtection="1">
      <alignment horizontal="center" vertical="center"/>
    </xf>
    <xf numFmtId="167" fontId="4" fillId="0" borderId="22" xfId="3" applyNumberFormat="1" applyFont="1" applyBorder="1" applyAlignment="1" applyProtection="1">
      <alignment horizontal="right" vertical="center" indent="1"/>
      <protection locked="0"/>
    </xf>
    <xf numFmtId="4" fontId="4" fillId="0" borderId="22" xfId="3" applyNumberFormat="1" applyFont="1" applyBorder="1" applyAlignment="1">
      <alignment horizontal="right" vertical="center" indent="1"/>
    </xf>
    <xf numFmtId="49" fontId="4" fillId="0" borderId="22" xfId="3" applyNumberFormat="1" applyFont="1" applyBorder="1" applyAlignment="1" applyProtection="1">
      <alignment horizontal="left" vertical="center"/>
    </xf>
    <xf numFmtId="0" fontId="4" fillId="0" borderId="0" xfId="3" applyFont="1" applyAlignment="1">
      <alignment vertical="center"/>
    </xf>
    <xf numFmtId="0" fontId="4" fillId="0" borderId="0" xfId="3" applyAlignment="1">
      <alignment vertical="center"/>
    </xf>
    <xf numFmtId="49" fontId="26" fillId="0" borderId="22" xfId="3" applyNumberFormat="1" applyFont="1" applyBorder="1" applyAlignment="1" applyProtection="1">
      <alignment horizontal="left" vertical="center"/>
    </xf>
    <xf numFmtId="4" fontId="4" fillId="0" borderId="22" xfId="3" applyNumberFormat="1" applyFont="1" applyBorder="1" applyAlignment="1" applyProtection="1">
      <alignment horizontal="right" vertical="center"/>
    </xf>
    <xf numFmtId="49" fontId="4" fillId="0" borderId="22" xfId="3" applyNumberFormat="1" applyFont="1" applyBorder="1" applyAlignment="1">
      <alignment horizontal="left" vertical="center"/>
    </xf>
    <xf numFmtId="0" fontId="26" fillId="0" borderId="22" xfId="3" applyFont="1" applyBorder="1" applyAlignment="1">
      <alignment horizontal="left" vertical="center" wrapText="1"/>
    </xf>
    <xf numFmtId="49" fontId="26" fillId="0" borderId="22" xfId="3" applyNumberFormat="1" applyFont="1" applyBorder="1" applyAlignment="1">
      <alignment horizontal="center" vertical="center"/>
    </xf>
    <xf numFmtId="4" fontId="26" fillId="0" borderId="22" xfId="3" applyNumberFormat="1" applyFont="1" applyBorder="1" applyAlignment="1">
      <alignment horizontal="right" vertical="center"/>
    </xf>
    <xf numFmtId="0" fontId="31" fillId="0" borderId="0" xfId="3" applyFont="1"/>
    <xf numFmtId="49" fontId="26" fillId="0" borderId="22" xfId="3" applyNumberFormat="1" applyFont="1" applyFill="1" applyBorder="1" applyAlignment="1">
      <alignment horizontal="left" vertical="center"/>
    </xf>
    <xf numFmtId="0" fontId="4" fillId="0" borderId="22" xfId="3" applyFont="1" applyFill="1" applyBorder="1" applyAlignment="1">
      <alignment horizontal="left" vertical="center" wrapText="1"/>
    </xf>
    <xf numFmtId="49" fontId="4" fillId="0" borderId="22" xfId="3" applyNumberFormat="1" applyFont="1" applyFill="1" applyBorder="1" applyAlignment="1">
      <alignment horizontal="center" vertical="center"/>
    </xf>
    <xf numFmtId="4" fontId="4" fillId="0" borderId="22" xfId="3" applyNumberFormat="1" applyFont="1" applyFill="1" applyBorder="1" applyAlignment="1">
      <alignment horizontal="right" vertical="center"/>
    </xf>
    <xf numFmtId="167" fontId="4" fillId="0" borderId="22" xfId="3" applyNumberFormat="1" applyFont="1" applyFill="1" applyBorder="1" applyAlignment="1">
      <alignment horizontal="right" vertical="center" indent="1"/>
    </xf>
    <xf numFmtId="167" fontId="26" fillId="0" borderId="22" xfId="3" applyNumberFormat="1" applyFont="1" applyFill="1" applyBorder="1" applyAlignment="1">
      <alignment horizontal="right" vertical="center" indent="1"/>
    </xf>
    <xf numFmtId="0" fontId="4" fillId="0" borderId="0" xfId="3" applyFont="1" applyAlignment="1"/>
    <xf numFmtId="0" fontId="4" fillId="0" borderId="0" xfId="3" applyAlignment="1"/>
    <xf numFmtId="4" fontId="4" fillId="0" borderId="22" xfId="3" applyNumberFormat="1" applyFont="1" applyBorder="1" applyAlignment="1">
      <alignment vertical="center"/>
    </xf>
    <xf numFmtId="4" fontId="26" fillId="0" borderId="22" xfId="3" applyNumberFormat="1" applyFont="1" applyFill="1" applyBorder="1" applyAlignment="1">
      <alignment horizontal="right" vertical="center"/>
    </xf>
    <xf numFmtId="49" fontId="4" fillId="0" borderId="0" xfId="3" applyNumberFormat="1" applyFont="1" applyAlignment="1">
      <alignment horizontal="left"/>
    </xf>
    <xf numFmtId="49" fontId="4" fillId="0" borderId="22" xfId="3" applyNumberFormat="1" applyFont="1" applyBorder="1" applyAlignment="1">
      <alignment horizontal="left" vertical="center" wrapText="1"/>
    </xf>
    <xf numFmtId="49" fontId="4" fillId="0" borderId="26" xfId="3" applyNumberFormat="1" applyFont="1" applyBorder="1" applyAlignment="1">
      <alignment horizontal="left" vertical="center" wrapText="1"/>
    </xf>
    <xf numFmtId="49" fontId="4" fillId="0" borderId="22" xfId="3" applyNumberFormat="1" applyFont="1" applyBorder="1" applyAlignment="1">
      <alignment horizontal="center" vertical="center" wrapText="1"/>
    </xf>
    <xf numFmtId="4" fontId="4" fillId="0" borderId="22" xfId="3" applyNumberFormat="1" applyFont="1" applyBorder="1" applyAlignment="1">
      <alignment horizontal="right" vertical="center" wrapText="1"/>
    </xf>
    <xf numFmtId="167" fontId="4" fillId="0" borderId="22" xfId="3" applyNumberFormat="1" applyFont="1" applyBorder="1" applyAlignment="1">
      <alignment horizontal="center" vertical="center" wrapText="1"/>
    </xf>
    <xf numFmtId="0" fontId="31" fillId="0" borderId="0" xfId="3" applyFont="1" applyAlignment="1">
      <alignment horizontal="left" vertical="center" wrapText="1"/>
    </xf>
    <xf numFmtId="167" fontId="4" fillId="7" borderId="22" xfId="3" applyNumberFormat="1" applyFont="1" applyFill="1" applyBorder="1" applyAlignment="1" applyProtection="1">
      <alignment horizontal="right" vertical="center" indent="1"/>
      <protection locked="0"/>
    </xf>
    <xf numFmtId="0" fontId="4" fillId="0" borderId="22" xfId="3" applyFont="1" applyBorder="1" applyAlignment="1">
      <alignment horizontal="left" vertical="top" wrapText="1"/>
    </xf>
    <xf numFmtId="0" fontId="38" fillId="0" borderId="0" xfId="0" applyFont="1" applyFill="1" applyBorder="1" applyAlignment="1" applyProtection="1">
      <alignment horizontal="left" vertical="top" wrapText="1"/>
    </xf>
    <xf numFmtId="0" fontId="38" fillId="0" borderId="0" xfId="43" applyNumberFormat="1" applyFont="1" applyFill="1" applyBorder="1" applyAlignment="1" applyProtection="1">
      <alignment horizontal="left" vertical="top" wrapText="1"/>
    </xf>
    <xf numFmtId="4" fontId="17" fillId="0" borderId="0" xfId="0" applyNumberFormat="1" applyFont="1" applyBorder="1" applyProtection="1"/>
    <xf numFmtId="4" fontId="4" fillId="0" borderId="22" xfId="3" applyNumberFormat="1" applyFont="1" applyFill="1" applyBorder="1" applyAlignment="1">
      <alignment vertical="center"/>
    </xf>
    <xf numFmtId="0" fontId="18" fillId="0" borderId="0" xfId="0" applyFont="1" applyBorder="1" applyAlignment="1">
      <alignment horizontal="left"/>
    </xf>
    <xf numFmtId="0" fontId="4" fillId="0" borderId="0" xfId="35" applyProtection="1"/>
    <xf numFmtId="49" fontId="26" fillId="0" borderId="24" xfId="3" applyNumberFormat="1" applyFont="1" applyBorder="1" applyAlignment="1" applyProtection="1">
      <alignment horizontal="left" vertical="center"/>
    </xf>
    <xf numFmtId="0" fontId="4" fillId="0" borderId="24" xfId="35" applyBorder="1" applyProtection="1"/>
    <xf numFmtId="167" fontId="33" fillId="0" borderId="24" xfId="35" applyNumberFormat="1" applyFont="1" applyBorder="1" applyAlignment="1" applyProtection="1">
      <alignment horizontal="right" vertical="center" wrapText="1" indent="1"/>
    </xf>
    <xf numFmtId="4" fontId="33" fillId="0" borderId="0" xfId="35" applyNumberFormat="1" applyFont="1" applyBorder="1" applyAlignment="1" applyProtection="1">
      <alignment horizontal="right" vertical="center" indent="1"/>
    </xf>
    <xf numFmtId="167" fontId="33" fillId="0" borderId="0" xfId="35" applyNumberFormat="1" applyFont="1" applyBorder="1" applyAlignment="1" applyProtection="1">
      <alignment horizontal="right" vertical="center" indent="1"/>
    </xf>
    <xf numFmtId="0" fontId="33" fillId="0" borderId="0" xfId="35" applyFont="1" applyBorder="1" applyProtection="1"/>
    <xf numFmtId="167" fontId="34" fillId="0" borderId="0" xfId="35" applyNumberFormat="1" applyFont="1" applyBorder="1" applyAlignment="1" applyProtection="1">
      <alignment horizontal="right" vertical="center" indent="1"/>
    </xf>
    <xf numFmtId="0" fontId="4" fillId="0" borderId="0" xfId="35" applyBorder="1" applyProtection="1"/>
    <xf numFmtId="49" fontId="4" fillId="0" borderId="0" xfId="3" applyNumberFormat="1" applyFont="1" applyBorder="1" applyAlignment="1" applyProtection="1">
      <alignment horizontal="left" vertical="center"/>
    </xf>
    <xf numFmtId="167" fontId="35" fillId="0" borderId="0" xfId="35" applyNumberFormat="1" applyFont="1" applyBorder="1" applyAlignment="1" applyProtection="1">
      <alignment horizontal="right" vertical="center" wrapText="1" indent="4"/>
    </xf>
    <xf numFmtId="4" fontId="32" fillId="0" borderId="0" xfId="35" applyNumberFormat="1" applyFont="1" applyBorder="1" applyAlignment="1" applyProtection="1">
      <alignment horizontal="right" vertical="center" indent="1"/>
    </xf>
    <xf numFmtId="167" fontId="32" fillId="0" borderId="0" xfId="35" applyNumberFormat="1" applyFont="1" applyBorder="1" applyAlignment="1" applyProtection="1">
      <alignment horizontal="right" vertical="center" indent="1"/>
    </xf>
    <xf numFmtId="0" fontId="32" fillId="0" borderId="0" xfId="35" applyFont="1" applyBorder="1" applyProtection="1"/>
    <xf numFmtId="0" fontId="30" fillId="0" borderId="0" xfId="35" applyFont="1" applyBorder="1" applyProtection="1"/>
    <xf numFmtId="0" fontId="30" fillId="0" borderId="0" xfId="35" applyFont="1" applyProtection="1"/>
    <xf numFmtId="49" fontId="4" fillId="0" borderId="25" xfId="3" applyNumberFormat="1" applyFont="1" applyBorder="1" applyAlignment="1" applyProtection="1">
      <alignment horizontal="left" vertical="center"/>
    </xf>
    <xf numFmtId="167" fontId="35" fillId="0" borderId="25" xfId="35" applyNumberFormat="1" applyFont="1" applyBorder="1" applyAlignment="1" applyProtection="1">
      <alignment horizontal="right" vertical="center" wrapText="1" indent="4"/>
    </xf>
    <xf numFmtId="49" fontId="4" fillId="0" borderId="25" xfId="3" applyNumberFormat="1" applyFont="1" applyBorder="1" applyAlignment="1" applyProtection="1">
      <alignment horizontal="left" vertical="center" wrapText="1"/>
    </xf>
    <xf numFmtId="49" fontId="33" fillId="0" borderId="0" xfId="35" applyNumberFormat="1" applyFont="1" applyFill="1" applyBorder="1" applyAlignment="1" applyProtection="1">
      <alignment horizontal="left" vertical="center"/>
    </xf>
    <xf numFmtId="49" fontId="4" fillId="0" borderId="0" xfId="3" applyNumberFormat="1" applyFont="1" applyBorder="1" applyAlignment="1" applyProtection="1">
      <alignment horizontal="left" vertical="center" wrapText="1"/>
    </xf>
    <xf numFmtId="167" fontId="33" fillId="0" borderId="0" xfId="35" applyNumberFormat="1" applyFont="1" applyBorder="1" applyAlignment="1" applyProtection="1">
      <alignment horizontal="right" vertical="center" wrapText="1" indent="1"/>
    </xf>
    <xf numFmtId="0" fontId="19" fillId="0" borderId="0" xfId="0" applyFont="1" applyFill="1" applyBorder="1" applyAlignment="1" applyProtection="1">
      <alignment horizontal="center" vertical="top"/>
    </xf>
    <xf numFmtId="0" fontId="36" fillId="0" borderId="0" xfId="0" applyFont="1" applyBorder="1" applyAlignment="1" applyProtection="1">
      <alignment vertical="top" wrapText="1"/>
    </xf>
    <xf numFmtId="0" fontId="19" fillId="0" borderId="0" xfId="0" applyFont="1" applyBorder="1" applyAlignment="1" applyProtection="1">
      <alignment horizontal="left"/>
    </xf>
    <xf numFmtId="0" fontId="19" fillId="0" borderId="0" xfId="0" applyFont="1" applyBorder="1" applyAlignment="1" applyProtection="1">
      <alignment horizontal="center"/>
    </xf>
    <xf numFmtId="0" fontId="21" fillId="0" borderId="0" xfId="0" applyFont="1" applyBorder="1" applyProtection="1"/>
    <xf numFmtId="0" fontId="37" fillId="0" borderId="0" xfId="0" applyFont="1" applyBorder="1" applyProtection="1"/>
    <xf numFmtId="0" fontId="38" fillId="0" borderId="0" xfId="2" applyFont="1" applyFill="1" applyBorder="1" applyAlignment="1" applyProtection="1">
      <alignment horizontal="left" vertical="top" wrapText="1"/>
    </xf>
    <xf numFmtId="167" fontId="4" fillId="0" borderId="0" xfId="35" applyNumberFormat="1" applyProtection="1"/>
    <xf numFmtId="167" fontId="4" fillId="0" borderId="0" xfId="35" applyNumberFormat="1" applyBorder="1" applyProtection="1"/>
    <xf numFmtId="0" fontId="18" fillId="0" borderId="0" xfId="0" applyFont="1" applyBorder="1" applyAlignment="1">
      <alignment horizontal="left"/>
    </xf>
    <xf numFmtId="0" fontId="21" fillId="0" borderId="0" xfId="0" applyFont="1" applyAlignment="1" applyProtection="1">
      <alignment horizontal="left" wrapText="1"/>
    </xf>
    <xf numFmtId="0" fontId="19" fillId="0" borderId="1"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4" borderId="8" xfId="0" applyFont="1" applyFill="1" applyBorder="1" applyAlignment="1" applyProtection="1">
      <alignment horizontal="left"/>
      <protection locked="0"/>
    </xf>
    <xf numFmtId="0" fontId="19" fillId="4" borderId="16" xfId="0" applyFont="1" applyFill="1" applyBorder="1" applyAlignment="1" applyProtection="1">
      <alignment horizontal="left"/>
      <protection locked="0"/>
    </xf>
    <xf numFmtId="0" fontId="19" fillId="4" borderId="7" xfId="0" applyFont="1" applyFill="1" applyBorder="1" applyAlignment="1" applyProtection="1">
      <alignment horizontal="left"/>
      <protection locked="0"/>
    </xf>
    <xf numFmtId="0" fontId="19" fillId="4" borderId="12" xfId="0" applyFont="1" applyFill="1" applyBorder="1" applyAlignment="1" applyProtection="1">
      <alignment horizontal="left"/>
      <protection locked="0"/>
    </xf>
    <xf numFmtId="0" fontId="19" fillId="4" borderId="0" xfId="0" applyFont="1" applyFill="1" applyBorder="1" applyAlignment="1" applyProtection="1">
      <alignment horizontal="left"/>
      <protection locked="0"/>
    </xf>
    <xf numFmtId="0" fontId="19" fillId="4" borderId="11" xfId="0" applyFont="1" applyFill="1" applyBorder="1" applyAlignment="1" applyProtection="1">
      <alignment horizontal="left"/>
      <protection locked="0"/>
    </xf>
    <xf numFmtId="0" fontId="19" fillId="4" borderId="10" xfId="0" applyFont="1" applyFill="1" applyBorder="1" applyAlignment="1" applyProtection="1">
      <alignment horizontal="left"/>
      <protection locked="0"/>
    </xf>
    <xf numFmtId="0" fontId="19" fillId="4" borderId="13" xfId="0" applyFont="1" applyFill="1" applyBorder="1" applyAlignment="1" applyProtection="1">
      <alignment horizontal="left"/>
      <protection locked="0"/>
    </xf>
    <xf numFmtId="0" fontId="19" fillId="4" borderId="9" xfId="0" applyFont="1" applyFill="1" applyBorder="1" applyAlignment="1" applyProtection="1">
      <alignment horizontal="left"/>
      <protection locked="0"/>
    </xf>
    <xf numFmtId="49" fontId="32" fillId="6" borderId="23" xfId="35" applyNumberFormat="1" applyFont="1" applyFill="1" applyBorder="1" applyAlignment="1" applyProtection="1">
      <alignment horizontal="left" vertical="center"/>
    </xf>
  </cellXfs>
  <cellStyles count="44">
    <cellStyle name="Excel Built-in Normal" xfId="1" xr:uid="{00000000-0005-0000-0000-000000000000}"/>
    <cellStyle name="Excel Built-in Note" xfId="27" xr:uid="{00000000-0005-0000-0000-000001000000}"/>
    <cellStyle name="Excel Built-in Note 2" xfId="28" xr:uid="{00000000-0005-0000-0000-000002000000}"/>
    <cellStyle name="Excel Built-in Note 3" xfId="29" xr:uid="{00000000-0005-0000-0000-000003000000}"/>
    <cellStyle name="Excel_BuiltIn_Normal 2" xfId="7" xr:uid="{00000000-0005-0000-0000-000004000000}"/>
    <cellStyle name="Navadno" xfId="0" builtinId="0"/>
    <cellStyle name="Navadno 10" xfId="12" xr:uid="{00000000-0005-0000-0000-000006000000}"/>
    <cellStyle name="Navadno 11" xfId="26" xr:uid="{00000000-0005-0000-0000-000007000000}"/>
    <cellStyle name="Navadno 17" xfId="8" xr:uid="{00000000-0005-0000-0000-000008000000}"/>
    <cellStyle name="Navadno 17 2" xfId="39" xr:uid="{00000000-0005-0000-0000-000009000000}"/>
    <cellStyle name="Navadno 2" xfId="2" xr:uid="{00000000-0005-0000-0000-00000A000000}"/>
    <cellStyle name="Navadno 2 10" xfId="20" xr:uid="{00000000-0005-0000-0000-00000B000000}"/>
    <cellStyle name="Navadno 2 2" xfId="42" xr:uid="{00000000-0005-0000-0000-00000C000000}"/>
    <cellStyle name="Navadno 2 3" xfId="35" xr:uid="{00000000-0005-0000-0000-00000D000000}"/>
    <cellStyle name="Navadno 3" xfId="4" xr:uid="{00000000-0005-0000-0000-00000E000000}"/>
    <cellStyle name="Navadno 3 2" xfId="23" xr:uid="{00000000-0005-0000-0000-00000F000000}"/>
    <cellStyle name="Navadno 3 2 2" xfId="36" xr:uid="{00000000-0005-0000-0000-000010000000}"/>
    <cellStyle name="Navadno 3 3" xfId="33" xr:uid="{00000000-0005-0000-0000-000011000000}"/>
    <cellStyle name="Navadno 4" xfId="6" xr:uid="{00000000-0005-0000-0000-000012000000}"/>
    <cellStyle name="Navadno 4 2" xfId="9" xr:uid="{00000000-0005-0000-0000-000013000000}"/>
    <cellStyle name="Navadno 4 5" xfId="10" xr:uid="{00000000-0005-0000-0000-000014000000}"/>
    <cellStyle name="Navadno 5" xfId="13" xr:uid="{00000000-0005-0000-0000-000015000000}"/>
    <cellStyle name="Navadno 5 2" xfId="22" xr:uid="{00000000-0005-0000-0000-000016000000}"/>
    <cellStyle name="Navadno 5 2 2" xfId="37" xr:uid="{00000000-0005-0000-0000-000017000000}"/>
    <cellStyle name="Navadno 6" xfId="5" xr:uid="{00000000-0005-0000-0000-000018000000}"/>
    <cellStyle name="Navadno 7" xfId="16" xr:uid="{00000000-0005-0000-0000-000019000000}"/>
    <cellStyle name="Navadno 7 2" xfId="25" xr:uid="{00000000-0005-0000-0000-00001A000000}"/>
    <cellStyle name="Navadno 8" xfId="17" xr:uid="{00000000-0005-0000-0000-00001B000000}"/>
    <cellStyle name="Navadno 8 2" xfId="34" xr:uid="{00000000-0005-0000-0000-00001C000000}"/>
    <cellStyle name="Navadno 8 3" xfId="40" xr:uid="{00000000-0005-0000-0000-00001D000000}"/>
    <cellStyle name="Navadno 8 4" xfId="41" xr:uid="{00000000-0005-0000-0000-00001E000000}"/>
    <cellStyle name="Navadno 9" xfId="18" xr:uid="{00000000-0005-0000-0000-00001F000000}"/>
    <cellStyle name="Navadno_Fin-črn" xfId="43" xr:uid="{00000000-0005-0000-0000-000020000000}"/>
    <cellStyle name="Normal 2" xfId="3" xr:uid="{00000000-0005-0000-0000-000021000000}"/>
    <cellStyle name="Normal 2 2" xfId="21" xr:uid="{00000000-0005-0000-0000-000022000000}"/>
    <cellStyle name="Normal 3" xfId="14" xr:uid="{00000000-0005-0000-0000-000023000000}"/>
    <cellStyle name="Normal 3 2" xfId="31" xr:uid="{00000000-0005-0000-0000-000024000000}"/>
    <cellStyle name="Normal 4" xfId="30" xr:uid="{00000000-0005-0000-0000-000025000000}"/>
    <cellStyle name="Normal 5" xfId="32" xr:uid="{00000000-0005-0000-0000-000026000000}"/>
    <cellStyle name="Normal 8" xfId="24" xr:uid="{00000000-0005-0000-0000-000027000000}"/>
    <cellStyle name="Poudarek1 2" xfId="15" xr:uid="{00000000-0005-0000-0000-000028000000}"/>
    <cellStyle name="Valuta 3" xfId="38" xr:uid="{00000000-0005-0000-0000-000029000000}"/>
    <cellStyle name="Vejica 2" xfId="19" xr:uid="{00000000-0005-0000-0000-00002A000000}"/>
    <cellStyle name="Vejica 3" xfId="11" xr:uid="{00000000-0005-0000-0000-00002B000000}"/>
  </cellStyles>
  <dxfs count="0"/>
  <tableStyles count="0" defaultTableStyle="TableStyleMedium2" defaultPivotStyle="PivotStyleLight16"/>
  <colors>
    <mruColors>
      <color rgb="FFF7A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2:H45"/>
  <sheetViews>
    <sheetView view="pageBreakPreview" zoomScale="85" zoomScaleNormal="100" zoomScaleSheetLayoutView="85" workbookViewId="0">
      <selection activeCell="D42" sqref="D42"/>
    </sheetView>
  </sheetViews>
  <sheetFormatPr defaultRowHeight="16.5"/>
  <cols>
    <col min="1" max="1" width="8.7109375" style="11" customWidth="1"/>
    <col min="2" max="2" width="25.140625" style="11" customWidth="1"/>
    <col min="3" max="3" width="36.28515625" style="11" customWidth="1"/>
    <col min="4" max="4" width="7.42578125" style="11" customWidth="1"/>
    <col min="5" max="5" width="8.85546875" style="11"/>
    <col min="6" max="6" width="8.85546875" style="6"/>
    <col min="7" max="8" width="9.140625" style="6"/>
  </cols>
  <sheetData>
    <row r="2" spans="1:6">
      <c r="A2" s="8"/>
      <c r="B2" s="153" t="s">
        <v>176</v>
      </c>
      <c r="C2" s="153"/>
      <c r="D2" s="153"/>
      <c r="E2" s="153"/>
    </row>
    <row r="3" spans="1:6">
      <c r="A3" s="9"/>
      <c r="B3" s="10"/>
      <c r="C3" s="10"/>
      <c r="D3" s="10"/>
      <c r="E3" s="10"/>
      <c r="F3" s="7"/>
    </row>
    <row r="4" spans="1:6">
      <c r="B4" s="12"/>
      <c r="C4" s="12"/>
      <c r="D4" s="12"/>
      <c r="E4" s="12"/>
    </row>
    <row r="5" spans="1:6">
      <c r="B5" s="12"/>
      <c r="C5" s="12"/>
      <c r="D5" s="12"/>
      <c r="E5" s="12"/>
    </row>
    <row r="6" spans="1:6">
      <c r="B6" s="13"/>
      <c r="C6" s="13"/>
      <c r="D6" s="13"/>
      <c r="E6" s="13"/>
      <c r="F6" s="7"/>
    </row>
    <row r="7" spans="1:6">
      <c r="B7" s="14" t="s">
        <v>2</v>
      </c>
      <c r="C7" s="15" t="s">
        <v>175</v>
      </c>
      <c r="D7" s="8"/>
      <c r="E7" s="8"/>
      <c r="F7" s="7"/>
    </row>
    <row r="8" spans="1:6">
      <c r="B8" s="8"/>
      <c r="C8" s="16" t="s">
        <v>21</v>
      </c>
      <c r="D8" s="8"/>
      <c r="E8" s="8"/>
      <c r="F8" s="7"/>
    </row>
    <row r="9" spans="1:6">
      <c r="B9" s="8"/>
      <c r="C9" s="16" t="s">
        <v>22</v>
      </c>
      <c r="D9" s="8"/>
      <c r="E9" s="8"/>
      <c r="F9" s="7"/>
    </row>
    <row r="10" spans="1:6">
      <c r="B10" s="8"/>
      <c r="C10" s="16"/>
      <c r="D10" s="16"/>
      <c r="E10" s="8"/>
      <c r="F10" s="7"/>
    </row>
    <row r="11" spans="1:6">
      <c r="B11" s="8"/>
      <c r="C11" s="16"/>
      <c r="D11" s="16"/>
      <c r="E11" s="8"/>
      <c r="F11" s="7"/>
    </row>
    <row r="12" spans="1:6">
      <c r="B12" s="8"/>
      <c r="C12" s="16"/>
      <c r="D12" s="16"/>
      <c r="E12" s="8"/>
      <c r="F12" s="7"/>
    </row>
    <row r="13" spans="1:6">
      <c r="B13" s="8"/>
      <c r="C13" s="16"/>
      <c r="D13" s="16"/>
      <c r="E13" s="8"/>
      <c r="F13" s="7"/>
    </row>
    <row r="14" spans="1:6">
      <c r="B14" s="8"/>
      <c r="C14" s="16"/>
      <c r="D14" s="16"/>
      <c r="E14" s="8"/>
      <c r="F14" s="7"/>
    </row>
    <row r="15" spans="1:6">
      <c r="B15" s="8" t="s">
        <v>3</v>
      </c>
      <c r="C15" s="16" t="s">
        <v>29</v>
      </c>
      <c r="D15" s="16"/>
      <c r="E15" s="8"/>
      <c r="F15" s="7"/>
    </row>
    <row r="16" spans="1:6">
      <c r="B16" s="8"/>
      <c r="C16" s="17" t="s">
        <v>235</v>
      </c>
      <c r="D16" s="16"/>
      <c r="E16" s="8"/>
      <c r="F16" s="7"/>
    </row>
    <row r="17" spans="2:6">
      <c r="D17" s="16"/>
      <c r="E17" s="8"/>
      <c r="F17" s="7"/>
    </row>
    <row r="18" spans="2:6">
      <c r="D18" s="16"/>
      <c r="E18" s="8"/>
      <c r="F18" s="7"/>
    </row>
    <row r="19" spans="2:6">
      <c r="D19" s="17"/>
      <c r="E19" s="8"/>
      <c r="F19" s="7"/>
    </row>
    <row r="20" spans="2:6">
      <c r="D20" s="17"/>
      <c r="E20" s="8"/>
      <c r="F20" s="7"/>
    </row>
    <row r="21" spans="2:6">
      <c r="B21" s="8"/>
      <c r="C21" s="17"/>
      <c r="D21" s="17"/>
      <c r="E21" s="8"/>
      <c r="F21" s="7"/>
    </row>
    <row r="22" spans="2:6">
      <c r="B22" s="8" t="s">
        <v>17</v>
      </c>
      <c r="C22" s="121" t="s">
        <v>4</v>
      </c>
      <c r="D22" s="17"/>
      <c r="E22" s="8"/>
      <c r="F22" s="7"/>
    </row>
    <row r="23" spans="2:6">
      <c r="B23" s="8"/>
      <c r="C23" s="17"/>
      <c r="D23" s="17"/>
      <c r="E23" s="8"/>
      <c r="F23" s="7"/>
    </row>
    <row r="24" spans="2:6">
      <c r="D24" s="17"/>
      <c r="E24" s="8"/>
      <c r="F24" s="7"/>
    </row>
    <row r="25" spans="2:6">
      <c r="D25" s="17"/>
      <c r="E25" s="8"/>
      <c r="F25" s="7"/>
    </row>
    <row r="26" spans="2:6">
      <c r="B26" s="8"/>
      <c r="C26" s="17"/>
      <c r="D26" s="17"/>
      <c r="E26" s="8"/>
      <c r="F26" s="7"/>
    </row>
    <row r="27" spans="2:6">
      <c r="B27" s="8"/>
      <c r="C27" s="17"/>
      <c r="D27" s="17"/>
      <c r="E27" s="8"/>
      <c r="F27" s="7"/>
    </row>
    <row r="28" spans="2:6">
      <c r="B28" s="8"/>
      <c r="C28" s="16"/>
      <c r="D28" s="17"/>
      <c r="E28" s="8"/>
      <c r="F28" s="7"/>
    </row>
    <row r="29" spans="2:6">
      <c r="B29" s="8"/>
      <c r="C29" s="16"/>
      <c r="D29" s="17"/>
      <c r="E29" s="8"/>
      <c r="F29" s="7"/>
    </row>
    <row r="30" spans="2:6">
      <c r="B30" s="8" t="s">
        <v>18</v>
      </c>
      <c r="C30" s="16" t="s">
        <v>178</v>
      </c>
      <c r="D30" s="17"/>
      <c r="E30" s="8"/>
      <c r="F30" s="7"/>
    </row>
    <row r="31" spans="2:6">
      <c r="B31" s="8"/>
      <c r="C31" s="16"/>
      <c r="D31" s="17"/>
      <c r="E31" s="8"/>
      <c r="F31" s="7"/>
    </row>
    <row r="32" spans="2:6">
      <c r="B32" s="8"/>
      <c r="C32" s="16"/>
      <c r="D32" s="17"/>
      <c r="E32" s="8"/>
      <c r="F32" s="7"/>
    </row>
    <row r="33" spans="2:6">
      <c r="B33" s="8"/>
      <c r="C33" s="16"/>
      <c r="D33" s="17"/>
      <c r="E33" s="8"/>
      <c r="F33" s="7"/>
    </row>
    <row r="34" spans="2:6">
      <c r="B34" s="8"/>
      <c r="C34" s="16"/>
      <c r="D34" s="17"/>
      <c r="E34" s="8"/>
      <c r="F34" s="7"/>
    </row>
    <row r="35" spans="2:6">
      <c r="B35" s="8"/>
      <c r="C35" s="16"/>
      <c r="D35" s="17"/>
      <c r="E35" s="8"/>
      <c r="F35" s="7"/>
    </row>
    <row r="36" spans="2:6">
      <c r="B36" s="8" t="s">
        <v>19</v>
      </c>
      <c r="C36" s="16" t="s">
        <v>20</v>
      </c>
      <c r="D36" s="17"/>
      <c r="E36" s="8"/>
      <c r="F36" s="7"/>
    </row>
    <row r="37" spans="2:6">
      <c r="B37" s="8"/>
      <c r="C37" s="16" t="s">
        <v>21</v>
      </c>
      <c r="D37" s="17"/>
      <c r="E37" s="8"/>
      <c r="F37" s="7"/>
    </row>
    <row r="38" spans="2:6">
      <c r="B38" s="8"/>
      <c r="C38" s="16" t="s">
        <v>22</v>
      </c>
      <c r="D38" s="17"/>
      <c r="E38" s="8"/>
      <c r="F38" s="7"/>
    </row>
    <row r="39" spans="2:6">
      <c r="B39" s="8"/>
      <c r="C39" s="16"/>
      <c r="D39" s="17"/>
      <c r="E39" s="8"/>
      <c r="F39" s="7"/>
    </row>
    <row r="40" spans="2:6">
      <c r="B40" s="8"/>
      <c r="C40" s="16"/>
      <c r="D40" s="17"/>
      <c r="E40" s="8"/>
      <c r="F40" s="7"/>
    </row>
    <row r="41" spans="2:6">
      <c r="B41" s="8"/>
      <c r="C41" s="18"/>
      <c r="D41" s="8"/>
      <c r="E41" s="8"/>
      <c r="F41" s="7"/>
    </row>
    <row r="42" spans="2:6">
      <c r="B42" s="8"/>
      <c r="C42" s="18"/>
      <c r="D42" s="8"/>
      <c r="E42" s="8"/>
      <c r="F42" s="7"/>
    </row>
    <row r="43" spans="2:6">
      <c r="B43" s="8"/>
      <c r="C43" s="18"/>
      <c r="D43" s="8"/>
      <c r="E43" s="8"/>
      <c r="F43" s="7"/>
    </row>
    <row r="44" spans="2:6">
      <c r="B44" s="8" t="s">
        <v>23</v>
      </c>
      <c r="C44" s="52" t="s">
        <v>177</v>
      </c>
      <c r="D44" s="8"/>
      <c r="E44" s="8"/>
      <c r="F44" s="7"/>
    </row>
    <row r="45" spans="2:6">
      <c r="B45" s="8"/>
      <c r="C45" s="8"/>
      <c r="D45" s="8"/>
      <c r="E45" s="8"/>
      <c r="F45" s="7"/>
    </row>
  </sheetData>
  <sheetProtection algorithmName="SHA-512" hashValue="TGgnVDe+u68IIlqDRNj8//rsWZp5vzXHL8HeqEmUnL6UFxyDNbFMYatZ3DSF6MXerhBBbi7dr8EXdwdwHr368A==" saltValue="uQbv4ZumvLUKc0kPXKV5GQ==" spinCount="100000" sheet="1" objects="1" scenarios="1"/>
  <mergeCells count="1">
    <mergeCell ref="B2:E2"/>
  </mergeCells>
  <pageMargins left="0.7" right="0.7" top="0.75" bottom="0.75" header="0.3" footer="0.3"/>
  <pageSetup paperSize="9" orientation="portrait" horizontalDpi="4294967293" verticalDpi="4294967293" r:id="rId1"/>
  <headerFooter>
    <oddFooter>&amp;C&amp;"Swis721 BT,Roman"&amp;7
Uniprojekt d.o.o.  I  Savinjska cesta 117, 3313 Polzela  I  tel.: +386 41 630 570  I  e-mail: info@uniprojekt.si  I  www.uniprojekt.si
transakcijski račun: SI56 0233 0025 6616 798  I  davčna št.: SI84853476  I  matična št.: 2316005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2:H129"/>
  <sheetViews>
    <sheetView view="pageBreakPreview" zoomScale="130" zoomScaleNormal="85" zoomScaleSheetLayoutView="130" workbookViewId="0">
      <selection activeCell="C23" sqref="C23:E25"/>
    </sheetView>
  </sheetViews>
  <sheetFormatPr defaultRowHeight="16.5"/>
  <cols>
    <col min="1" max="1" width="2.7109375" style="19" customWidth="1"/>
    <col min="2" max="2" width="16" style="19" bestFit="1" customWidth="1"/>
    <col min="3" max="3" width="45.5703125" style="19" customWidth="1"/>
    <col min="4" max="4" width="9.28515625" style="19"/>
    <col min="5" max="5" width="14.7109375" style="39" bestFit="1" customWidth="1"/>
    <col min="6" max="6" width="9.28515625" style="3"/>
    <col min="7" max="7" width="11.5703125" style="53" customWidth="1"/>
    <col min="8" max="8" width="11.28515625" style="4" bestFit="1" customWidth="1"/>
    <col min="9" max="249" width="9.28515625" style="1"/>
    <col min="250" max="250" width="11.28515625" style="1" bestFit="1" customWidth="1"/>
    <col min="251" max="251" width="50.42578125" style="1" customWidth="1"/>
    <col min="252" max="252" width="9.28515625" style="1"/>
    <col min="253" max="253" width="10.5703125" style="1" bestFit="1" customWidth="1"/>
    <col min="254" max="505" width="9.28515625" style="1"/>
    <col min="506" max="506" width="11.28515625" style="1" bestFit="1" customWidth="1"/>
    <col min="507" max="507" width="50.42578125" style="1" customWidth="1"/>
    <col min="508" max="508" width="9.28515625" style="1"/>
    <col min="509" max="509" width="10.5703125" style="1" bestFit="1" customWidth="1"/>
    <col min="510" max="761" width="9.28515625" style="1"/>
    <col min="762" max="762" width="11.28515625" style="1" bestFit="1" customWidth="1"/>
    <col min="763" max="763" width="50.42578125" style="1" customWidth="1"/>
    <col min="764" max="764" width="9.28515625" style="1"/>
    <col min="765" max="765" width="10.5703125" style="1" bestFit="1" customWidth="1"/>
    <col min="766" max="1017" width="9.28515625" style="1"/>
    <col min="1018" max="1018" width="11.28515625" style="1" bestFit="1" customWidth="1"/>
    <col min="1019" max="1019" width="50.42578125" style="1" customWidth="1"/>
    <col min="1020" max="1020" width="9.28515625" style="1"/>
    <col min="1021" max="1021" width="10.5703125" style="1" bestFit="1" customWidth="1"/>
    <col min="1022" max="1273" width="9.28515625" style="1"/>
    <col min="1274" max="1274" width="11.28515625" style="1" bestFit="1" customWidth="1"/>
    <col min="1275" max="1275" width="50.42578125" style="1" customWidth="1"/>
    <col min="1276" max="1276" width="9.28515625" style="1"/>
    <col min="1277" max="1277" width="10.5703125" style="1" bestFit="1" customWidth="1"/>
    <col min="1278" max="1529" width="9.28515625" style="1"/>
    <col min="1530" max="1530" width="11.28515625" style="1" bestFit="1" customWidth="1"/>
    <col min="1531" max="1531" width="50.42578125" style="1" customWidth="1"/>
    <col min="1532" max="1532" width="9.28515625" style="1"/>
    <col min="1533" max="1533" width="10.5703125" style="1" bestFit="1" customWidth="1"/>
    <col min="1534" max="1785" width="9.28515625" style="1"/>
    <col min="1786" max="1786" width="11.28515625" style="1" bestFit="1" customWidth="1"/>
    <col min="1787" max="1787" width="50.42578125" style="1" customWidth="1"/>
    <col min="1788" max="1788" width="9.28515625" style="1"/>
    <col min="1789" max="1789" width="10.5703125" style="1" bestFit="1" customWidth="1"/>
    <col min="1790" max="2041" width="9.28515625" style="1"/>
    <col min="2042" max="2042" width="11.28515625" style="1" bestFit="1" customWidth="1"/>
    <col min="2043" max="2043" width="50.42578125" style="1" customWidth="1"/>
    <col min="2044" max="2044" width="9.28515625" style="1"/>
    <col min="2045" max="2045" width="10.5703125" style="1" bestFit="1" customWidth="1"/>
    <col min="2046" max="2297" width="9.28515625" style="1"/>
    <col min="2298" max="2298" width="11.28515625" style="1" bestFit="1" customWidth="1"/>
    <col min="2299" max="2299" width="50.42578125" style="1" customWidth="1"/>
    <col min="2300" max="2300" width="9.28515625" style="1"/>
    <col min="2301" max="2301" width="10.5703125" style="1" bestFit="1" customWidth="1"/>
    <col min="2302" max="2553" width="9.28515625" style="1"/>
    <col min="2554" max="2554" width="11.28515625" style="1" bestFit="1" customWidth="1"/>
    <col min="2555" max="2555" width="50.42578125" style="1" customWidth="1"/>
    <col min="2556" max="2556" width="9.28515625" style="1"/>
    <col min="2557" max="2557" width="10.5703125" style="1" bestFit="1" customWidth="1"/>
    <col min="2558" max="2809" width="9.28515625" style="1"/>
    <col min="2810" max="2810" width="11.28515625" style="1" bestFit="1" customWidth="1"/>
    <col min="2811" max="2811" width="50.42578125" style="1" customWidth="1"/>
    <col min="2812" max="2812" width="9.28515625" style="1"/>
    <col min="2813" max="2813" width="10.5703125" style="1" bestFit="1" customWidth="1"/>
    <col min="2814" max="3065" width="9.28515625" style="1"/>
    <col min="3066" max="3066" width="11.28515625" style="1" bestFit="1" customWidth="1"/>
    <col min="3067" max="3067" width="50.42578125" style="1" customWidth="1"/>
    <col min="3068" max="3068" width="9.28515625" style="1"/>
    <col min="3069" max="3069" width="10.5703125" style="1" bestFit="1" customWidth="1"/>
    <col min="3070" max="3321" width="9.28515625" style="1"/>
    <col min="3322" max="3322" width="11.28515625" style="1" bestFit="1" customWidth="1"/>
    <col min="3323" max="3323" width="50.42578125" style="1" customWidth="1"/>
    <col min="3324" max="3324" width="9.28515625" style="1"/>
    <col min="3325" max="3325" width="10.5703125" style="1" bestFit="1" customWidth="1"/>
    <col min="3326" max="3577" width="9.28515625" style="1"/>
    <col min="3578" max="3578" width="11.28515625" style="1" bestFit="1" customWidth="1"/>
    <col min="3579" max="3579" width="50.42578125" style="1" customWidth="1"/>
    <col min="3580" max="3580" width="9.28515625" style="1"/>
    <col min="3581" max="3581" width="10.5703125" style="1" bestFit="1" customWidth="1"/>
    <col min="3582" max="3833" width="9.28515625" style="1"/>
    <col min="3834" max="3834" width="11.28515625" style="1" bestFit="1" customWidth="1"/>
    <col min="3835" max="3835" width="50.42578125" style="1" customWidth="1"/>
    <col min="3836" max="3836" width="9.28515625" style="1"/>
    <col min="3837" max="3837" width="10.5703125" style="1" bestFit="1" customWidth="1"/>
    <col min="3838" max="4089" width="9.28515625" style="1"/>
    <col min="4090" max="4090" width="11.28515625" style="1" bestFit="1" customWidth="1"/>
    <col min="4091" max="4091" width="50.42578125" style="1" customWidth="1"/>
    <col min="4092" max="4092" width="9.28515625" style="1"/>
    <col min="4093" max="4093" width="10.5703125" style="1" bestFit="1" customWidth="1"/>
    <col min="4094" max="4345" width="9.28515625" style="1"/>
    <col min="4346" max="4346" width="11.28515625" style="1" bestFit="1" customWidth="1"/>
    <col min="4347" max="4347" width="50.42578125" style="1" customWidth="1"/>
    <col min="4348" max="4348" width="9.28515625" style="1"/>
    <col min="4349" max="4349" width="10.5703125" style="1" bestFit="1" customWidth="1"/>
    <col min="4350" max="4601" width="9.28515625" style="1"/>
    <col min="4602" max="4602" width="11.28515625" style="1" bestFit="1" customWidth="1"/>
    <col min="4603" max="4603" width="50.42578125" style="1" customWidth="1"/>
    <col min="4604" max="4604" width="9.28515625" style="1"/>
    <col min="4605" max="4605" width="10.5703125" style="1" bestFit="1" customWidth="1"/>
    <col min="4606" max="4857" width="9.28515625" style="1"/>
    <col min="4858" max="4858" width="11.28515625" style="1" bestFit="1" customWidth="1"/>
    <col min="4859" max="4859" width="50.42578125" style="1" customWidth="1"/>
    <col min="4860" max="4860" width="9.28515625" style="1"/>
    <col min="4861" max="4861" width="10.5703125" style="1" bestFit="1" customWidth="1"/>
    <col min="4862" max="5113" width="9.28515625" style="1"/>
    <col min="5114" max="5114" width="11.28515625" style="1" bestFit="1" customWidth="1"/>
    <col min="5115" max="5115" width="50.42578125" style="1" customWidth="1"/>
    <col min="5116" max="5116" width="9.28515625" style="1"/>
    <col min="5117" max="5117" width="10.5703125" style="1" bestFit="1" customWidth="1"/>
    <col min="5118" max="5369" width="9.28515625" style="1"/>
    <col min="5370" max="5370" width="11.28515625" style="1" bestFit="1" customWidth="1"/>
    <col min="5371" max="5371" width="50.42578125" style="1" customWidth="1"/>
    <col min="5372" max="5372" width="9.28515625" style="1"/>
    <col min="5373" max="5373" width="10.5703125" style="1" bestFit="1" customWidth="1"/>
    <col min="5374" max="5625" width="9.28515625" style="1"/>
    <col min="5626" max="5626" width="11.28515625" style="1" bestFit="1" customWidth="1"/>
    <col min="5627" max="5627" width="50.42578125" style="1" customWidth="1"/>
    <col min="5628" max="5628" width="9.28515625" style="1"/>
    <col min="5629" max="5629" width="10.5703125" style="1" bestFit="1" customWidth="1"/>
    <col min="5630" max="5881" width="9.28515625" style="1"/>
    <col min="5882" max="5882" width="11.28515625" style="1" bestFit="1" customWidth="1"/>
    <col min="5883" max="5883" width="50.42578125" style="1" customWidth="1"/>
    <col min="5884" max="5884" width="9.28515625" style="1"/>
    <col min="5885" max="5885" width="10.5703125" style="1" bestFit="1" customWidth="1"/>
    <col min="5886" max="6137" width="9.28515625" style="1"/>
    <col min="6138" max="6138" width="11.28515625" style="1" bestFit="1" customWidth="1"/>
    <col min="6139" max="6139" width="50.42578125" style="1" customWidth="1"/>
    <col min="6140" max="6140" width="9.28515625" style="1"/>
    <col min="6141" max="6141" width="10.5703125" style="1" bestFit="1" customWidth="1"/>
    <col min="6142" max="6393" width="9.28515625" style="1"/>
    <col min="6394" max="6394" width="11.28515625" style="1" bestFit="1" customWidth="1"/>
    <col min="6395" max="6395" width="50.42578125" style="1" customWidth="1"/>
    <col min="6396" max="6396" width="9.28515625" style="1"/>
    <col min="6397" max="6397" width="10.5703125" style="1" bestFit="1" customWidth="1"/>
    <col min="6398" max="6649" width="9.28515625" style="1"/>
    <col min="6650" max="6650" width="11.28515625" style="1" bestFit="1" customWidth="1"/>
    <col min="6651" max="6651" width="50.42578125" style="1" customWidth="1"/>
    <col min="6652" max="6652" width="9.28515625" style="1"/>
    <col min="6653" max="6653" width="10.5703125" style="1" bestFit="1" customWidth="1"/>
    <col min="6654" max="6905" width="9.28515625" style="1"/>
    <col min="6906" max="6906" width="11.28515625" style="1" bestFit="1" customWidth="1"/>
    <col min="6907" max="6907" width="50.42578125" style="1" customWidth="1"/>
    <col min="6908" max="6908" width="9.28515625" style="1"/>
    <col min="6909" max="6909" width="10.5703125" style="1" bestFit="1" customWidth="1"/>
    <col min="6910" max="7161" width="9.28515625" style="1"/>
    <col min="7162" max="7162" width="11.28515625" style="1" bestFit="1" customWidth="1"/>
    <col min="7163" max="7163" width="50.42578125" style="1" customWidth="1"/>
    <col min="7164" max="7164" width="9.28515625" style="1"/>
    <col min="7165" max="7165" width="10.5703125" style="1" bestFit="1" customWidth="1"/>
    <col min="7166" max="7417" width="9.28515625" style="1"/>
    <col min="7418" max="7418" width="11.28515625" style="1" bestFit="1" customWidth="1"/>
    <col min="7419" max="7419" width="50.42578125" style="1" customWidth="1"/>
    <col min="7420" max="7420" width="9.28515625" style="1"/>
    <col min="7421" max="7421" width="10.5703125" style="1" bestFit="1" customWidth="1"/>
    <col min="7422" max="7673" width="9.28515625" style="1"/>
    <col min="7674" max="7674" width="11.28515625" style="1" bestFit="1" customWidth="1"/>
    <col min="7675" max="7675" width="50.42578125" style="1" customWidth="1"/>
    <col min="7676" max="7676" width="9.28515625" style="1"/>
    <col min="7677" max="7677" width="10.5703125" style="1" bestFit="1" customWidth="1"/>
    <col min="7678" max="7929" width="9.28515625" style="1"/>
    <col min="7930" max="7930" width="11.28515625" style="1" bestFit="1" customWidth="1"/>
    <col min="7931" max="7931" width="50.42578125" style="1" customWidth="1"/>
    <col min="7932" max="7932" width="9.28515625" style="1"/>
    <col min="7933" max="7933" width="10.5703125" style="1" bestFit="1" customWidth="1"/>
    <col min="7934" max="8185" width="9.28515625" style="1"/>
    <col min="8186" max="8186" width="11.28515625" style="1" bestFit="1" customWidth="1"/>
    <col min="8187" max="8187" width="50.42578125" style="1" customWidth="1"/>
    <col min="8188" max="8188" width="9.28515625" style="1"/>
    <col min="8189" max="8189" width="10.5703125" style="1" bestFit="1" customWidth="1"/>
    <col min="8190" max="8441" width="9.28515625" style="1"/>
    <col min="8442" max="8442" width="11.28515625" style="1" bestFit="1" customWidth="1"/>
    <col min="8443" max="8443" width="50.42578125" style="1" customWidth="1"/>
    <col min="8444" max="8444" width="9.28515625" style="1"/>
    <col min="8445" max="8445" width="10.5703125" style="1" bestFit="1" customWidth="1"/>
    <col min="8446" max="8697" width="9.28515625" style="1"/>
    <col min="8698" max="8698" width="11.28515625" style="1" bestFit="1" customWidth="1"/>
    <col min="8699" max="8699" width="50.42578125" style="1" customWidth="1"/>
    <col min="8700" max="8700" width="9.28515625" style="1"/>
    <col min="8701" max="8701" width="10.5703125" style="1" bestFit="1" customWidth="1"/>
    <col min="8702" max="8953" width="9.28515625" style="1"/>
    <col min="8954" max="8954" width="11.28515625" style="1" bestFit="1" customWidth="1"/>
    <col min="8955" max="8955" width="50.42578125" style="1" customWidth="1"/>
    <col min="8956" max="8956" width="9.28515625" style="1"/>
    <col min="8957" max="8957" width="10.5703125" style="1" bestFit="1" customWidth="1"/>
    <col min="8958" max="9209" width="9.28515625" style="1"/>
    <col min="9210" max="9210" width="11.28515625" style="1" bestFit="1" customWidth="1"/>
    <col min="9211" max="9211" width="50.42578125" style="1" customWidth="1"/>
    <col min="9212" max="9212" width="9.28515625" style="1"/>
    <col min="9213" max="9213" width="10.5703125" style="1" bestFit="1" customWidth="1"/>
    <col min="9214" max="9465" width="9.28515625" style="1"/>
    <col min="9466" max="9466" width="11.28515625" style="1" bestFit="1" customWidth="1"/>
    <col min="9467" max="9467" width="50.42578125" style="1" customWidth="1"/>
    <col min="9468" max="9468" width="9.28515625" style="1"/>
    <col min="9469" max="9469" width="10.5703125" style="1" bestFit="1" customWidth="1"/>
    <col min="9470" max="9721" width="9.28515625" style="1"/>
    <col min="9722" max="9722" width="11.28515625" style="1" bestFit="1" customWidth="1"/>
    <col min="9723" max="9723" width="50.42578125" style="1" customWidth="1"/>
    <col min="9724" max="9724" width="9.28515625" style="1"/>
    <col min="9725" max="9725" width="10.5703125" style="1" bestFit="1" customWidth="1"/>
    <col min="9726" max="9977" width="9.28515625" style="1"/>
    <col min="9978" max="9978" width="11.28515625" style="1" bestFit="1" customWidth="1"/>
    <col min="9979" max="9979" width="50.42578125" style="1" customWidth="1"/>
    <col min="9980" max="9980" width="9.28515625" style="1"/>
    <col min="9981" max="9981" width="10.5703125" style="1" bestFit="1" customWidth="1"/>
    <col min="9982" max="10233" width="9.28515625" style="1"/>
    <col min="10234" max="10234" width="11.28515625" style="1" bestFit="1" customWidth="1"/>
    <col min="10235" max="10235" width="50.42578125" style="1" customWidth="1"/>
    <col min="10236" max="10236" width="9.28515625" style="1"/>
    <col min="10237" max="10237" width="10.5703125" style="1" bestFit="1" customWidth="1"/>
    <col min="10238" max="10489" width="9.28515625" style="1"/>
    <col min="10490" max="10490" width="11.28515625" style="1" bestFit="1" customWidth="1"/>
    <col min="10491" max="10491" width="50.42578125" style="1" customWidth="1"/>
    <col min="10492" max="10492" width="9.28515625" style="1"/>
    <col min="10493" max="10493" width="10.5703125" style="1" bestFit="1" customWidth="1"/>
    <col min="10494" max="10745" width="9.28515625" style="1"/>
    <col min="10746" max="10746" width="11.28515625" style="1" bestFit="1" customWidth="1"/>
    <col min="10747" max="10747" width="50.42578125" style="1" customWidth="1"/>
    <col min="10748" max="10748" width="9.28515625" style="1"/>
    <col min="10749" max="10749" width="10.5703125" style="1" bestFit="1" customWidth="1"/>
    <col min="10750" max="11001" width="9.28515625" style="1"/>
    <col min="11002" max="11002" width="11.28515625" style="1" bestFit="1" customWidth="1"/>
    <col min="11003" max="11003" width="50.42578125" style="1" customWidth="1"/>
    <col min="11004" max="11004" width="9.28515625" style="1"/>
    <col min="11005" max="11005" width="10.5703125" style="1" bestFit="1" customWidth="1"/>
    <col min="11006" max="11257" width="9.28515625" style="1"/>
    <col min="11258" max="11258" width="11.28515625" style="1" bestFit="1" customWidth="1"/>
    <col min="11259" max="11259" width="50.42578125" style="1" customWidth="1"/>
    <col min="11260" max="11260" width="9.28515625" style="1"/>
    <col min="11261" max="11261" width="10.5703125" style="1" bestFit="1" customWidth="1"/>
    <col min="11262" max="11513" width="9.28515625" style="1"/>
    <col min="11514" max="11514" width="11.28515625" style="1" bestFit="1" customWidth="1"/>
    <col min="11515" max="11515" width="50.42578125" style="1" customWidth="1"/>
    <col min="11516" max="11516" width="9.28515625" style="1"/>
    <col min="11517" max="11517" width="10.5703125" style="1" bestFit="1" customWidth="1"/>
    <col min="11518" max="11769" width="9.28515625" style="1"/>
    <col min="11770" max="11770" width="11.28515625" style="1" bestFit="1" customWidth="1"/>
    <col min="11771" max="11771" width="50.42578125" style="1" customWidth="1"/>
    <col min="11772" max="11772" width="9.28515625" style="1"/>
    <col min="11773" max="11773" width="10.5703125" style="1" bestFit="1" customWidth="1"/>
    <col min="11774" max="12025" width="9.28515625" style="1"/>
    <col min="12026" max="12026" width="11.28515625" style="1" bestFit="1" customWidth="1"/>
    <col min="12027" max="12027" width="50.42578125" style="1" customWidth="1"/>
    <col min="12028" max="12028" width="9.28515625" style="1"/>
    <col min="12029" max="12029" width="10.5703125" style="1" bestFit="1" customWidth="1"/>
    <col min="12030" max="12281" width="9.28515625" style="1"/>
    <col min="12282" max="12282" width="11.28515625" style="1" bestFit="1" customWidth="1"/>
    <col min="12283" max="12283" width="50.42578125" style="1" customWidth="1"/>
    <col min="12284" max="12284" width="9.28515625" style="1"/>
    <col min="12285" max="12285" width="10.5703125" style="1" bestFit="1" customWidth="1"/>
    <col min="12286" max="12537" width="9.28515625" style="1"/>
    <col min="12538" max="12538" width="11.28515625" style="1" bestFit="1" customWidth="1"/>
    <col min="12539" max="12539" width="50.42578125" style="1" customWidth="1"/>
    <col min="12540" max="12540" width="9.28515625" style="1"/>
    <col min="12541" max="12541" width="10.5703125" style="1" bestFit="1" customWidth="1"/>
    <col min="12542" max="12793" width="9.28515625" style="1"/>
    <col min="12794" max="12794" width="11.28515625" style="1" bestFit="1" customWidth="1"/>
    <col min="12795" max="12795" width="50.42578125" style="1" customWidth="1"/>
    <col min="12796" max="12796" width="9.28515625" style="1"/>
    <col min="12797" max="12797" width="10.5703125" style="1" bestFit="1" customWidth="1"/>
    <col min="12798" max="13049" width="9.28515625" style="1"/>
    <col min="13050" max="13050" width="11.28515625" style="1" bestFit="1" customWidth="1"/>
    <col min="13051" max="13051" width="50.42578125" style="1" customWidth="1"/>
    <col min="13052" max="13052" width="9.28515625" style="1"/>
    <col min="13053" max="13053" width="10.5703125" style="1" bestFit="1" customWidth="1"/>
    <col min="13054" max="13305" width="9.28515625" style="1"/>
    <col min="13306" max="13306" width="11.28515625" style="1" bestFit="1" customWidth="1"/>
    <col min="13307" max="13307" width="50.42578125" style="1" customWidth="1"/>
    <col min="13308" max="13308" width="9.28515625" style="1"/>
    <col min="13309" max="13309" width="10.5703125" style="1" bestFit="1" customWidth="1"/>
    <col min="13310" max="13561" width="9.28515625" style="1"/>
    <col min="13562" max="13562" width="11.28515625" style="1" bestFit="1" customWidth="1"/>
    <col min="13563" max="13563" width="50.42578125" style="1" customWidth="1"/>
    <col min="13564" max="13564" width="9.28515625" style="1"/>
    <col min="13565" max="13565" width="10.5703125" style="1" bestFit="1" customWidth="1"/>
    <col min="13566" max="13817" width="9.28515625" style="1"/>
    <col min="13818" max="13818" width="11.28515625" style="1" bestFit="1" customWidth="1"/>
    <col min="13819" max="13819" width="50.42578125" style="1" customWidth="1"/>
    <col min="13820" max="13820" width="9.28515625" style="1"/>
    <col min="13821" max="13821" width="10.5703125" style="1" bestFit="1" customWidth="1"/>
    <col min="13822" max="14073" width="9.28515625" style="1"/>
    <col min="14074" max="14074" width="11.28515625" style="1" bestFit="1" customWidth="1"/>
    <col min="14075" max="14075" width="50.42578125" style="1" customWidth="1"/>
    <col min="14076" max="14076" width="9.28515625" style="1"/>
    <col min="14077" max="14077" width="10.5703125" style="1" bestFit="1" customWidth="1"/>
    <col min="14078" max="14329" width="9.28515625" style="1"/>
    <col min="14330" max="14330" width="11.28515625" style="1" bestFit="1" customWidth="1"/>
    <col min="14331" max="14331" width="50.42578125" style="1" customWidth="1"/>
    <col min="14332" max="14332" width="9.28515625" style="1"/>
    <col min="14333" max="14333" width="10.5703125" style="1" bestFit="1" customWidth="1"/>
    <col min="14334" max="14585" width="9.28515625" style="1"/>
    <col min="14586" max="14586" width="11.28515625" style="1" bestFit="1" customWidth="1"/>
    <col min="14587" max="14587" width="50.42578125" style="1" customWidth="1"/>
    <col min="14588" max="14588" width="9.28515625" style="1"/>
    <col min="14589" max="14589" width="10.5703125" style="1" bestFit="1" customWidth="1"/>
    <col min="14590" max="14841" width="9.28515625" style="1"/>
    <col min="14842" max="14842" width="11.28515625" style="1" bestFit="1" customWidth="1"/>
    <col min="14843" max="14843" width="50.42578125" style="1" customWidth="1"/>
    <col min="14844" max="14844" width="9.28515625" style="1"/>
    <col min="14845" max="14845" width="10.5703125" style="1" bestFit="1" customWidth="1"/>
    <col min="14846" max="15097" width="9.28515625" style="1"/>
    <col min="15098" max="15098" width="11.28515625" style="1" bestFit="1" customWidth="1"/>
    <col min="15099" max="15099" width="50.42578125" style="1" customWidth="1"/>
    <col min="15100" max="15100" width="9.28515625" style="1"/>
    <col min="15101" max="15101" width="10.5703125" style="1" bestFit="1" customWidth="1"/>
    <col min="15102" max="15353" width="9.28515625" style="1"/>
    <col min="15354" max="15354" width="11.28515625" style="1" bestFit="1" customWidth="1"/>
    <col min="15355" max="15355" width="50.42578125" style="1" customWidth="1"/>
    <col min="15356" max="15356" width="9.28515625" style="1"/>
    <col min="15357" max="15357" width="10.5703125" style="1" bestFit="1" customWidth="1"/>
    <col min="15358" max="15609" width="9.28515625" style="1"/>
    <col min="15610" max="15610" width="11.28515625" style="1" bestFit="1" customWidth="1"/>
    <col min="15611" max="15611" width="50.42578125" style="1" customWidth="1"/>
    <col min="15612" max="15612" width="9.28515625" style="1"/>
    <col min="15613" max="15613" width="10.5703125" style="1" bestFit="1" customWidth="1"/>
    <col min="15614" max="15865" width="9.28515625" style="1"/>
    <col min="15866" max="15866" width="11.28515625" style="1" bestFit="1" customWidth="1"/>
    <col min="15867" max="15867" width="50.42578125" style="1" customWidth="1"/>
    <col min="15868" max="15868" width="9.28515625" style="1"/>
    <col min="15869" max="15869" width="10.5703125" style="1" bestFit="1" customWidth="1"/>
    <col min="15870" max="16121" width="9.28515625" style="1"/>
    <col min="16122" max="16122" width="11.28515625" style="1" bestFit="1" customWidth="1"/>
    <col min="16123" max="16123" width="50.42578125" style="1" customWidth="1"/>
    <col min="16124" max="16124" width="9.28515625" style="1"/>
    <col min="16125" max="16125" width="10.5703125" style="1" bestFit="1" customWidth="1"/>
    <col min="16126" max="16378" width="9.28515625" style="1"/>
    <col min="16379" max="16384" width="9.28515625" style="1" customWidth="1"/>
  </cols>
  <sheetData>
    <row r="2" spans="1:6">
      <c r="C2" s="20" t="s">
        <v>5</v>
      </c>
    </row>
    <row r="3" spans="1:6">
      <c r="C3" s="21" t="s">
        <v>236</v>
      </c>
      <c r="D3" s="22"/>
      <c r="E3" s="40"/>
    </row>
    <row r="4" spans="1:6">
      <c r="D4" s="154"/>
      <c r="E4" s="154"/>
    </row>
    <row r="5" spans="1:6">
      <c r="C5" s="20" t="s">
        <v>16</v>
      </c>
    </row>
    <row r="6" spans="1:6">
      <c r="C6" s="20"/>
    </row>
    <row r="7" spans="1:6">
      <c r="A7" s="23"/>
      <c r="B7" s="34" t="s">
        <v>25</v>
      </c>
      <c r="C7" s="24" t="s">
        <v>26</v>
      </c>
      <c r="D7" s="24"/>
      <c r="E7" s="41" t="s">
        <v>27</v>
      </c>
    </row>
    <row r="8" spans="1:6">
      <c r="A8" s="155"/>
      <c r="B8" s="25"/>
      <c r="C8" s="25"/>
      <c r="D8" s="25"/>
      <c r="E8" s="42"/>
    </row>
    <row r="9" spans="1:6">
      <c r="A9" s="155"/>
      <c r="B9" s="37"/>
      <c r="C9" s="38"/>
      <c r="D9" s="38"/>
      <c r="E9" s="43"/>
    </row>
    <row r="10" spans="1:6">
      <c r="A10" s="155"/>
      <c r="B10" s="38"/>
      <c r="C10" s="38"/>
      <c r="D10" s="38"/>
      <c r="E10" s="43"/>
    </row>
    <row r="11" spans="1:6">
      <c r="A11" s="155"/>
      <c r="B11" s="37"/>
      <c r="C11" s="38"/>
      <c r="D11" s="38"/>
      <c r="E11" s="44"/>
    </row>
    <row r="12" spans="1:6">
      <c r="A12" s="155"/>
      <c r="B12" s="37"/>
      <c r="C12" s="38"/>
      <c r="D12" s="38"/>
      <c r="E12" s="43"/>
    </row>
    <row r="13" spans="1:6">
      <c r="A13" s="155"/>
      <c r="B13" s="37" t="s">
        <v>24</v>
      </c>
      <c r="C13" s="38" t="s">
        <v>179</v>
      </c>
      <c r="D13" s="38"/>
      <c r="E13" s="44">
        <f>'Faza 3_Rekapitulacija'!C29</f>
        <v>0</v>
      </c>
    </row>
    <row r="14" spans="1:6">
      <c r="A14" s="156"/>
      <c r="B14" s="26"/>
      <c r="C14" s="27"/>
      <c r="D14" s="28"/>
      <c r="E14" s="45"/>
    </row>
    <row r="15" spans="1:6">
      <c r="A15" s="29"/>
      <c r="B15" s="30"/>
      <c r="C15" s="31"/>
      <c r="D15" s="32"/>
    </row>
    <row r="16" spans="1:6">
      <c r="A16" s="35"/>
      <c r="B16" s="36"/>
      <c r="C16" s="36" t="s">
        <v>0</v>
      </c>
      <c r="D16" s="36"/>
      <c r="E16" s="46">
        <f>SUM(E8:E14)</f>
        <v>0</v>
      </c>
      <c r="F16" s="4"/>
    </row>
    <row r="18" spans="1:5">
      <c r="C18" s="19" t="s">
        <v>28</v>
      </c>
      <c r="E18" s="39">
        <f>E16*0.22</f>
        <v>0</v>
      </c>
    </row>
    <row r="20" spans="1:5">
      <c r="A20" s="49"/>
      <c r="B20" s="49"/>
      <c r="C20" s="51" t="s">
        <v>6</v>
      </c>
      <c r="D20" s="49"/>
      <c r="E20" s="50">
        <f>E18+E16</f>
        <v>0</v>
      </c>
    </row>
    <row r="22" spans="1:5">
      <c r="C22" s="19" t="s">
        <v>7</v>
      </c>
    </row>
    <row r="23" spans="1:5">
      <c r="C23" s="157"/>
      <c r="D23" s="158"/>
      <c r="E23" s="159"/>
    </row>
    <row r="24" spans="1:5">
      <c r="C24" s="160"/>
      <c r="D24" s="161"/>
      <c r="E24" s="162"/>
    </row>
    <row r="25" spans="1:5">
      <c r="C25" s="163"/>
      <c r="D25" s="164"/>
      <c r="E25" s="165"/>
    </row>
    <row r="27" spans="1:5">
      <c r="C27" s="19" t="s">
        <v>8</v>
      </c>
      <c r="D27" s="33"/>
      <c r="E27" s="47"/>
    </row>
    <row r="28" spans="1:5">
      <c r="C28" s="19" t="s">
        <v>9</v>
      </c>
      <c r="D28" s="33"/>
      <c r="E28" s="47"/>
    </row>
    <row r="30" spans="1:5">
      <c r="C30" s="19" t="s">
        <v>10</v>
      </c>
      <c r="D30" s="33"/>
      <c r="E30" s="47"/>
    </row>
    <row r="31" spans="1:5">
      <c r="C31" s="19" t="s">
        <v>11</v>
      </c>
      <c r="D31" s="33"/>
      <c r="E31" s="47"/>
    </row>
    <row r="32" spans="1:5">
      <c r="C32" s="19" t="s">
        <v>12</v>
      </c>
      <c r="D32" s="33"/>
      <c r="E32" s="47"/>
    </row>
    <row r="34" spans="3:5">
      <c r="C34" s="19" t="s">
        <v>13</v>
      </c>
      <c r="D34" s="33"/>
      <c r="E34" s="47"/>
    </row>
    <row r="35" spans="3:5">
      <c r="C35" s="19" t="s">
        <v>14</v>
      </c>
      <c r="D35" s="33"/>
      <c r="E35" s="47"/>
    </row>
    <row r="37" spans="3:5">
      <c r="C37" s="19" t="s">
        <v>15</v>
      </c>
      <c r="D37" s="33"/>
      <c r="E37" s="47"/>
    </row>
    <row r="129" spans="1:8" s="2" customFormat="1">
      <c r="A129" s="25"/>
      <c r="B129" s="25"/>
      <c r="C129" s="25"/>
      <c r="D129" s="25"/>
      <c r="E129" s="48"/>
      <c r="F129" s="5"/>
      <c r="G129" s="54"/>
      <c r="H129" s="119"/>
    </row>
  </sheetData>
  <sheetProtection algorithmName="SHA-512" hashValue="FgmJaR1IMAhvolXEBUzOu9NNj4gWChw+d5ilZRUKtfpydGhI0K95eIA9mVUKrPpK1bDtAVrEfN9tk7vSCj+lVA==" saltValue="Hsk/x6ZDlSk/OIcwMoArHw==" spinCount="100000" sheet="1" objects="1" scenarios="1"/>
  <mergeCells count="3">
    <mergeCell ref="D4:E4"/>
    <mergeCell ref="A8:A14"/>
    <mergeCell ref="C23:E25"/>
  </mergeCells>
  <pageMargins left="0.62992125984251968" right="0.23622047244094491" top="0.62992125984251968" bottom="0.62992125984251968" header="0.31496062992125984" footer="0.31496062992125984"/>
  <pageSetup paperSize="9" fitToHeight="0" orientation="portrait" r:id="rId1"/>
  <headerFooter>
    <oddHeader>&amp;C&amp;"Arial Narrow,Navadno"&amp;10OBNOVA LOKALNE CESTE LC 490-331</oddHeader>
    <oddFooter>&amp;C&amp;"Arial Narrow,Navadno"&amp;10Stran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M50"/>
  <sheetViews>
    <sheetView view="pageBreakPreview" zoomScale="85" zoomScaleNormal="100" zoomScaleSheetLayoutView="85" workbookViewId="0">
      <selection activeCell="C28" sqref="C28"/>
    </sheetView>
  </sheetViews>
  <sheetFormatPr defaultRowHeight="12.75"/>
  <cols>
    <col min="1" max="1" width="5.140625" style="122" customWidth="1"/>
    <col min="2" max="2" width="52.140625" style="122" customWidth="1"/>
    <col min="3" max="3" width="19.7109375" style="122" customWidth="1"/>
    <col min="4" max="4" width="9.140625" style="122"/>
    <col min="5" max="5" width="13.7109375" style="122" bestFit="1" customWidth="1"/>
    <col min="6" max="256" width="9.140625" style="122"/>
    <col min="257" max="257" width="5.140625" style="122" customWidth="1"/>
    <col min="258" max="258" width="52.140625" style="122" customWidth="1"/>
    <col min="259" max="259" width="19.7109375" style="122" customWidth="1"/>
    <col min="260" max="260" width="9.140625" style="122"/>
    <col min="261" max="261" width="13.7109375" style="122" bestFit="1" customWidth="1"/>
    <col min="262" max="512" width="9.140625" style="122"/>
    <col min="513" max="513" width="5.140625" style="122" customWidth="1"/>
    <col min="514" max="514" width="52.140625" style="122" customWidth="1"/>
    <col min="515" max="515" width="19.7109375" style="122" customWidth="1"/>
    <col min="516" max="516" width="9.140625" style="122"/>
    <col min="517" max="517" width="13.7109375" style="122" bestFit="1" customWidth="1"/>
    <col min="518" max="768" width="9.140625" style="122"/>
    <col min="769" max="769" width="5.140625" style="122" customWidth="1"/>
    <col min="770" max="770" width="52.140625" style="122" customWidth="1"/>
    <col min="771" max="771" width="19.7109375" style="122" customWidth="1"/>
    <col min="772" max="772" width="9.140625" style="122"/>
    <col min="773" max="773" width="13.7109375" style="122" bestFit="1" customWidth="1"/>
    <col min="774" max="1024" width="9.140625" style="122"/>
    <col min="1025" max="1025" width="5.140625" style="122" customWidth="1"/>
    <col min="1026" max="1026" width="52.140625" style="122" customWidth="1"/>
    <col min="1027" max="1027" width="19.7109375" style="122" customWidth="1"/>
    <col min="1028" max="1028" width="9.140625" style="122"/>
    <col min="1029" max="1029" width="13.7109375" style="122" bestFit="1" customWidth="1"/>
    <col min="1030" max="1280" width="9.140625" style="122"/>
    <col min="1281" max="1281" width="5.140625" style="122" customWidth="1"/>
    <col min="1282" max="1282" width="52.140625" style="122" customWidth="1"/>
    <col min="1283" max="1283" width="19.7109375" style="122" customWidth="1"/>
    <col min="1284" max="1284" width="9.140625" style="122"/>
    <col min="1285" max="1285" width="13.7109375" style="122" bestFit="1" customWidth="1"/>
    <col min="1286" max="1536" width="9.140625" style="122"/>
    <col min="1537" max="1537" width="5.140625" style="122" customWidth="1"/>
    <col min="1538" max="1538" width="52.140625" style="122" customWidth="1"/>
    <col min="1539" max="1539" width="19.7109375" style="122" customWidth="1"/>
    <col min="1540" max="1540" width="9.140625" style="122"/>
    <col min="1541" max="1541" width="13.7109375" style="122" bestFit="1" customWidth="1"/>
    <col min="1542" max="1792" width="9.140625" style="122"/>
    <col min="1793" max="1793" width="5.140625" style="122" customWidth="1"/>
    <col min="1794" max="1794" width="52.140625" style="122" customWidth="1"/>
    <col min="1795" max="1795" width="19.7109375" style="122" customWidth="1"/>
    <col min="1796" max="1796" width="9.140625" style="122"/>
    <col min="1797" max="1797" width="13.7109375" style="122" bestFit="1" customWidth="1"/>
    <col min="1798" max="2048" width="9.140625" style="122"/>
    <col min="2049" max="2049" width="5.140625" style="122" customWidth="1"/>
    <col min="2050" max="2050" width="52.140625" style="122" customWidth="1"/>
    <col min="2051" max="2051" width="19.7109375" style="122" customWidth="1"/>
    <col min="2052" max="2052" width="9.140625" style="122"/>
    <col min="2053" max="2053" width="13.7109375" style="122" bestFit="1" customWidth="1"/>
    <col min="2054" max="2304" width="9.140625" style="122"/>
    <col min="2305" max="2305" width="5.140625" style="122" customWidth="1"/>
    <col min="2306" max="2306" width="52.140625" style="122" customWidth="1"/>
    <col min="2307" max="2307" width="19.7109375" style="122" customWidth="1"/>
    <col min="2308" max="2308" width="9.140625" style="122"/>
    <col min="2309" max="2309" width="13.7109375" style="122" bestFit="1" customWidth="1"/>
    <col min="2310" max="2560" width="9.140625" style="122"/>
    <col min="2561" max="2561" width="5.140625" style="122" customWidth="1"/>
    <col min="2562" max="2562" width="52.140625" style="122" customWidth="1"/>
    <col min="2563" max="2563" width="19.7109375" style="122" customWidth="1"/>
    <col min="2564" max="2564" width="9.140625" style="122"/>
    <col min="2565" max="2565" width="13.7109375" style="122" bestFit="1" customWidth="1"/>
    <col min="2566" max="2816" width="9.140625" style="122"/>
    <col min="2817" max="2817" width="5.140625" style="122" customWidth="1"/>
    <col min="2818" max="2818" width="52.140625" style="122" customWidth="1"/>
    <col min="2819" max="2819" width="19.7109375" style="122" customWidth="1"/>
    <col min="2820" max="2820" width="9.140625" style="122"/>
    <col min="2821" max="2821" width="13.7109375" style="122" bestFit="1" customWidth="1"/>
    <col min="2822" max="3072" width="9.140625" style="122"/>
    <col min="3073" max="3073" width="5.140625" style="122" customWidth="1"/>
    <col min="3074" max="3074" width="52.140625" style="122" customWidth="1"/>
    <col min="3075" max="3075" width="19.7109375" style="122" customWidth="1"/>
    <col min="3076" max="3076" width="9.140625" style="122"/>
    <col min="3077" max="3077" width="13.7109375" style="122" bestFit="1" customWidth="1"/>
    <col min="3078" max="3328" width="9.140625" style="122"/>
    <col min="3329" max="3329" width="5.140625" style="122" customWidth="1"/>
    <col min="3330" max="3330" width="52.140625" style="122" customWidth="1"/>
    <col min="3331" max="3331" width="19.7109375" style="122" customWidth="1"/>
    <col min="3332" max="3332" width="9.140625" style="122"/>
    <col min="3333" max="3333" width="13.7109375" style="122" bestFit="1" customWidth="1"/>
    <col min="3334" max="3584" width="9.140625" style="122"/>
    <col min="3585" max="3585" width="5.140625" style="122" customWidth="1"/>
    <col min="3586" max="3586" width="52.140625" style="122" customWidth="1"/>
    <col min="3587" max="3587" width="19.7109375" style="122" customWidth="1"/>
    <col min="3588" max="3588" width="9.140625" style="122"/>
    <col min="3589" max="3589" width="13.7109375" style="122" bestFit="1" customWidth="1"/>
    <col min="3590" max="3840" width="9.140625" style="122"/>
    <col min="3841" max="3841" width="5.140625" style="122" customWidth="1"/>
    <col min="3842" max="3842" width="52.140625" style="122" customWidth="1"/>
    <col min="3843" max="3843" width="19.7109375" style="122" customWidth="1"/>
    <col min="3844" max="3844" width="9.140625" style="122"/>
    <col min="3845" max="3845" width="13.7109375" style="122" bestFit="1" customWidth="1"/>
    <col min="3846" max="4096" width="9.140625" style="122"/>
    <col min="4097" max="4097" width="5.140625" style="122" customWidth="1"/>
    <col min="4098" max="4098" width="52.140625" style="122" customWidth="1"/>
    <col min="4099" max="4099" width="19.7109375" style="122" customWidth="1"/>
    <col min="4100" max="4100" width="9.140625" style="122"/>
    <col min="4101" max="4101" width="13.7109375" style="122" bestFit="1" customWidth="1"/>
    <col min="4102" max="4352" width="9.140625" style="122"/>
    <col min="4353" max="4353" width="5.140625" style="122" customWidth="1"/>
    <col min="4354" max="4354" width="52.140625" style="122" customWidth="1"/>
    <col min="4355" max="4355" width="19.7109375" style="122" customWidth="1"/>
    <col min="4356" max="4356" width="9.140625" style="122"/>
    <col min="4357" max="4357" width="13.7109375" style="122" bestFit="1" customWidth="1"/>
    <col min="4358" max="4608" width="9.140625" style="122"/>
    <col min="4609" max="4609" width="5.140625" style="122" customWidth="1"/>
    <col min="4610" max="4610" width="52.140625" style="122" customWidth="1"/>
    <col min="4611" max="4611" width="19.7109375" style="122" customWidth="1"/>
    <col min="4612" max="4612" width="9.140625" style="122"/>
    <col min="4613" max="4613" width="13.7109375" style="122" bestFit="1" customWidth="1"/>
    <col min="4614" max="4864" width="9.140625" style="122"/>
    <col min="4865" max="4865" width="5.140625" style="122" customWidth="1"/>
    <col min="4866" max="4866" width="52.140625" style="122" customWidth="1"/>
    <col min="4867" max="4867" width="19.7109375" style="122" customWidth="1"/>
    <col min="4868" max="4868" width="9.140625" style="122"/>
    <col min="4869" max="4869" width="13.7109375" style="122" bestFit="1" customWidth="1"/>
    <col min="4870" max="5120" width="9.140625" style="122"/>
    <col min="5121" max="5121" width="5.140625" style="122" customWidth="1"/>
    <col min="5122" max="5122" width="52.140625" style="122" customWidth="1"/>
    <col min="5123" max="5123" width="19.7109375" style="122" customWidth="1"/>
    <col min="5124" max="5124" width="9.140625" style="122"/>
    <col min="5125" max="5125" width="13.7109375" style="122" bestFit="1" customWidth="1"/>
    <col min="5126" max="5376" width="9.140625" style="122"/>
    <col min="5377" max="5377" width="5.140625" style="122" customWidth="1"/>
    <col min="5378" max="5378" width="52.140625" style="122" customWidth="1"/>
    <col min="5379" max="5379" width="19.7109375" style="122" customWidth="1"/>
    <col min="5380" max="5380" width="9.140625" style="122"/>
    <col min="5381" max="5381" width="13.7109375" style="122" bestFit="1" customWidth="1"/>
    <col min="5382" max="5632" width="9.140625" style="122"/>
    <col min="5633" max="5633" width="5.140625" style="122" customWidth="1"/>
    <col min="5634" max="5634" width="52.140625" style="122" customWidth="1"/>
    <col min="5635" max="5635" width="19.7109375" style="122" customWidth="1"/>
    <col min="5636" max="5636" width="9.140625" style="122"/>
    <col min="5637" max="5637" width="13.7109375" style="122" bestFit="1" customWidth="1"/>
    <col min="5638" max="5888" width="9.140625" style="122"/>
    <col min="5889" max="5889" width="5.140625" style="122" customWidth="1"/>
    <col min="5890" max="5890" width="52.140625" style="122" customWidth="1"/>
    <col min="5891" max="5891" width="19.7109375" style="122" customWidth="1"/>
    <col min="5892" max="5892" width="9.140625" style="122"/>
    <col min="5893" max="5893" width="13.7109375" style="122" bestFit="1" customWidth="1"/>
    <col min="5894" max="6144" width="9.140625" style="122"/>
    <col min="6145" max="6145" width="5.140625" style="122" customWidth="1"/>
    <col min="6146" max="6146" width="52.140625" style="122" customWidth="1"/>
    <col min="6147" max="6147" width="19.7109375" style="122" customWidth="1"/>
    <col min="6148" max="6148" width="9.140625" style="122"/>
    <col min="6149" max="6149" width="13.7109375" style="122" bestFit="1" customWidth="1"/>
    <col min="6150" max="6400" width="9.140625" style="122"/>
    <col min="6401" max="6401" width="5.140625" style="122" customWidth="1"/>
    <col min="6402" max="6402" width="52.140625" style="122" customWidth="1"/>
    <col min="6403" max="6403" width="19.7109375" style="122" customWidth="1"/>
    <col min="6404" max="6404" width="9.140625" style="122"/>
    <col min="6405" max="6405" width="13.7109375" style="122" bestFit="1" customWidth="1"/>
    <col min="6406" max="6656" width="9.140625" style="122"/>
    <col min="6657" max="6657" width="5.140625" style="122" customWidth="1"/>
    <col min="6658" max="6658" width="52.140625" style="122" customWidth="1"/>
    <col min="6659" max="6659" width="19.7109375" style="122" customWidth="1"/>
    <col min="6660" max="6660" width="9.140625" style="122"/>
    <col min="6661" max="6661" width="13.7109375" style="122" bestFit="1" customWidth="1"/>
    <col min="6662" max="6912" width="9.140625" style="122"/>
    <col min="6913" max="6913" width="5.140625" style="122" customWidth="1"/>
    <col min="6914" max="6914" width="52.140625" style="122" customWidth="1"/>
    <col min="6915" max="6915" width="19.7109375" style="122" customWidth="1"/>
    <col min="6916" max="6916" width="9.140625" style="122"/>
    <col min="6917" max="6917" width="13.7109375" style="122" bestFit="1" customWidth="1"/>
    <col min="6918" max="7168" width="9.140625" style="122"/>
    <col min="7169" max="7169" width="5.140625" style="122" customWidth="1"/>
    <col min="7170" max="7170" width="52.140625" style="122" customWidth="1"/>
    <col min="7171" max="7171" width="19.7109375" style="122" customWidth="1"/>
    <col min="7172" max="7172" width="9.140625" style="122"/>
    <col min="7173" max="7173" width="13.7109375" style="122" bestFit="1" customWidth="1"/>
    <col min="7174" max="7424" width="9.140625" style="122"/>
    <col min="7425" max="7425" width="5.140625" style="122" customWidth="1"/>
    <col min="7426" max="7426" width="52.140625" style="122" customWidth="1"/>
    <col min="7427" max="7427" width="19.7109375" style="122" customWidth="1"/>
    <col min="7428" max="7428" width="9.140625" style="122"/>
    <col min="7429" max="7429" width="13.7109375" style="122" bestFit="1" customWidth="1"/>
    <col min="7430" max="7680" width="9.140625" style="122"/>
    <col min="7681" max="7681" width="5.140625" style="122" customWidth="1"/>
    <col min="7682" max="7682" width="52.140625" style="122" customWidth="1"/>
    <col min="7683" max="7683" width="19.7109375" style="122" customWidth="1"/>
    <col min="7684" max="7684" width="9.140625" style="122"/>
    <col min="7685" max="7685" width="13.7109375" style="122" bestFit="1" customWidth="1"/>
    <col min="7686" max="7936" width="9.140625" style="122"/>
    <col min="7937" max="7937" width="5.140625" style="122" customWidth="1"/>
    <col min="7938" max="7938" width="52.140625" style="122" customWidth="1"/>
    <col min="7939" max="7939" width="19.7109375" style="122" customWidth="1"/>
    <col min="7940" max="7940" width="9.140625" style="122"/>
    <col min="7941" max="7941" width="13.7109375" style="122" bestFit="1" customWidth="1"/>
    <col min="7942" max="8192" width="9.140625" style="122"/>
    <col min="8193" max="8193" width="5.140625" style="122" customWidth="1"/>
    <col min="8194" max="8194" width="52.140625" style="122" customWidth="1"/>
    <col min="8195" max="8195" width="19.7109375" style="122" customWidth="1"/>
    <col min="8196" max="8196" width="9.140625" style="122"/>
    <col min="8197" max="8197" width="13.7109375" style="122" bestFit="1" customWidth="1"/>
    <col min="8198" max="8448" width="9.140625" style="122"/>
    <col min="8449" max="8449" width="5.140625" style="122" customWidth="1"/>
    <col min="8450" max="8450" width="52.140625" style="122" customWidth="1"/>
    <col min="8451" max="8451" width="19.7109375" style="122" customWidth="1"/>
    <col min="8452" max="8452" width="9.140625" style="122"/>
    <col min="8453" max="8453" width="13.7109375" style="122" bestFit="1" customWidth="1"/>
    <col min="8454" max="8704" width="9.140625" style="122"/>
    <col min="8705" max="8705" width="5.140625" style="122" customWidth="1"/>
    <col min="8706" max="8706" width="52.140625" style="122" customWidth="1"/>
    <col min="8707" max="8707" width="19.7109375" style="122" customWidth="1"/>
    <col min="8708" max="8708" width="9.140625" style="122"/>
    <col min="8709" max="8709" width="13.7109375" style="122" bestFit="1" customWidth="1"/>
    <col min="8710" max="8960" width="9.140625" style="122"/>
    <col min="8961" max="8961" width="5.140625" style="122" customWidth="1"/>
    <col min="8962" max="8962" width="52.140625" style="122" customWidth="1"/>
    <col min="8963" max="8963" width="19.7109375" style="122" customWidth="1"/>
    <col min="8964" max="8964" width="9.140625" style="122"/>
    <col min="8965" max="8965" width="13.7109375" style="122" bestFit="1" customWidth="1"/>
    <col min="8966" max="9216" width="9.140625" style="122"/>
    <col min="9217" max="9217" width="5.140625" style="122" customWidth="1"/>
    <col min="9218" max="9218" width="52.140625" style="122" customWidth="1"/>
    <col min="9219" max="9219" width="19.7109375" style="122" customWidth="1"/>
    <col min="9220" max="9220" width="9.140625" style="122"/>
    <col min="9221" max="9221" width="13.7109375" style="122" bestFit="1" customWidth="1"/>
    <col min="9222" max="9472" width="9.140625" style="122"/>
    <col min="9473" max="9473" width="5.140625" style="122" customWidth="1"/>
    <col min="9474" max="9474" width="52.140625" style="122" customWidth="1"/>
    <col min="9475" max="9475" width="19.7109375" style="122" customWidth="1"/>
    <col min="9476" max="9476" width="9.140625" style="122"/>
    <col min="9477" max="9477" width="13.7109375" style="122" bestFit="1" customWidth="1"/>
    <col min="9478" max="9728" width="9.140625" style="122"/>
    <col min="9729" max="9729" width="5.140625" style="122" customWidth="1"/>
    <col min="9730" max="9730" width="52.140625" style="122" customWidth="1"/>
    <col min="9731" max="9731" width="19.7109375" style="122" customWidth="1"/>
    <col min="9732" max="9732" width="9.140625" style="122"/>
    <col min="9733" max="9733" width="13.7109375" style="122" bestFit="1" customWidth="1"/>
    <col min="9734" max="9984" width="9.140625" style="122"/>
    <col min="9985" max="9985" width="5.140625" style="122" customWidth="1"/>
    <col min="9986" max="9986" width="52.140625" style="122" customWidth="1"/>
    <col min="9987" max="9987" width="19.7109375" style="122" customWidth="1"/>
    <col min="9988" max="9988" width="9.140625" style="122"/>
    <col min="9989" max="9989" width="13.7109375" style="122" bestFit="1" customWidth="1"/>
    <col min="9990" max="10240" width="9.140625" style="122"/>
    <col min="10241" max="10241" width="5.140625" style="122" customWidth="1"/>
    <col min="10242" max="10242" width="52.140625" style="122" customWidth="1"/>
    <col min="10243" max="10243" width="19.7109375" style="122" customWidth="1"/>
    <col min="10244" max="10244" width="9.140625" style="122"/>
    <col min="10245" max="10245" width="13.7109375" style="122" bestFit="1" customWidth="1"/>
    <col min="10246" max="10496" width="9.140625" style="122"/>
    <col min="10497" max="10497" width="5.140625" style="122" customWidth="1"/>
    <col min="10498" max="10498" width="52.140625" style="122" customWidth="1"/>
    <col min="10499" max="10499" width="19.7109375" style="122" customWidth="1"/>
    <col min="10500" max="10500" width="9.140625" style="122"/>
    <col min="10501" max="10501" width="13.7109375" style="122" bestFit="1" customWidth="1"/>
    <col min="10502" max="10752" width="9.140625" style="122"/>
    <col min="10753" max="10753" width="5.140625" style="122" customWidth="1"/>
    <col min="10754" max="10754" width="52.140625" style="122" customWidth="1"/>
    <col min="10755" max="10755" width="19.7109375" style="122" customWidth="1"/>
    <col min="10756" max="10756" width="9.140625" style="122"/>
    <col min="10757" max="10757" width="13.7109375" style="122" bestFit="1" customWidth="1"/>
    <col min="10758" max="11008" width="9.140625" style="122"/>
    <col min="11009" max="11009" width="5.140625" style="122" customWidth="1"/>
    <col min="11010" max="11010" width="52.140625" style="122" customWidth="1"/>
    <col min="11011" max="11011" width="19.7109375" style="122" customWidth="1"/>
    <col min="11012" max="11012" width="9.140625" style="122"/>
    <col min="11013" max="11013" width="13.7109375" style="122" bestFit="1" customWidth="1"/>
    <col min="11014" max="11264" width="9.140625" style="122"/>
    <col min="11265" max="11265" width="5.140625" style="122" customWidth="1"/>
    <col min="11266" max="11266" width="52.140625" style="122" customWidth="1"/>
    <col min="11267" max="11267" width="19.7109375" style="122" customWidth="1"/>
    <col min="11268" max="11268" width="9.140625" style="122"/>
    <col min="11269" max="11269" width="13.7109375" style="122" bestFit="1" customWidth="1"/>
    <col min="11270" max="11520" width="9.140625" style="122"/>
    <col min="11521" max="11521" width="5.140625" style="122" customWidth="1"/>
    <col min="11522" max="11522" width="52.140625" style="122" customWidth="1"/>
    <col min="11523" max="11523" width="19.7109375" style="122" customWidth="1"/>
    <col min="11524" max="11524" width="9.140625" style="122"/>
    <col min="11525" max="11525" width="13.7109375" style="122" bestFit="1" customWidth="1"/>
    <col min="11526" max="11776" width="9.140625" style="122"/>
    <col min="11777" max="11777" width="5.140625" style="122" customWidth="1"/>
    <col min="11778" max="11778" width="52.140625" style="122" customWidth="1"/>
    <col min="11779" max="11779" width="19.7109375" style="122" customWidth="1"/>
    <col min="11780" max="11780" width="9.140625" style="122"/>
    <col min="11781" max="11781" width="13.7109375" style="122" bestFit="1" customWidth="1"/>
    <col min="11782" max="12032" width="9.140625" style="122"/>
    <col min="12033" max="12033" width="5.140625" style="122" customWidth="1"/>
    <col min="12034" max="12034" width="52.140625" style="122" customWidth="1"/>
    <col min="12035" max="12035" width="19.7109375" style="122" customWidth="1"/>
    <col min="12036" max="12036" width="9.140625" style="122"/>
    <col min="12037" max="12037" width="13.7109375" style="122" bestFit="1" customWidth="1"/>
    <col min="12038" max="12288" width="9.140625" style="122"/>
    <col min="12289" max="12289" width="5.140625" style="122" customWidth="1"/>
    <col min="12290" max="12290" width="52.140625" style="122" customWidth="1"/>
    <col min="12291" max="12291" width="19.7109375" style="122" customWidth="1"/>
    <col min="12292" max="12292" width="9.140625" style="122"/>
    <col min="12293" max="12293" width="13.7109375" style="122" bestFit="1" customWidth="1"/>
    <col min="12294" max="12544" width="9.140625" style="122"/>
    <col min="12545" max="12545" width="5.140625" style="122" customWidth="1"/>
    <col min="12546" max="12546" width="52.140625" style="122" customWidth="1"/>
    <col min="12547" max="12547" width="19.7109375" style="122" customWidth="1"/>
    <col min="12548" max="12548" width="9.140625" style="122"/>
    <col min="12549" max="12549" width="13.7109375" style="122" bestFit="1" customWidth="1"/>
    <col min="12550" max="12800" width="9.140625" style="122"/>
    <col min="12801" max="12801" width="5.140625" style="122" customWidth="1"/>
    <col min="12802" max="12802" width="52.140625" style="122" customWidth="1"/>
    <col min="12803" max="12803" width="19.7109375" style="122" customWidth="1"/>
    <col min="12804" max="12804" width="9.140625" style="122"/>
    <col min="12805" max="12805" width="13.7109375" style="122" bestFit="1" customWidth="1"/>
    <col min="12806" max="13056" width="9.140625" style="122"/>
    <col min="13057" max="13057" width="5.140625" style="122" customWidth="1"/>
    <col min="13058" max="13058" width="52.140625" style="122" customWidth="1"/>
    <col min="13059" max="13059" width="19.7109375" style="122" customWidth="1"/>
    <col min="13060" max="13060" width="9.140625" style="122"/>
    <col min="13061" max="13061" width="13.7109375" style="122" bestFit="1" customWidth="1"/>
    <col min="13062" max="13312" width="9.140625" style="122"/>
    <col min="13313" max="13313" width="5.140625" style="122" customWidth="1"/>
    <col min="13314" max="13314" width="52.140625" style="122" customWidth="1"/>
    <col min="13315" max="13315" width="19.7109375" style="122" customWidth="1"/>
    <col min="13316" max="13316" width="9.140625" style="122"/>
    <col min="13317" max="13317" width="13.7109375" style="122" bestFit="1" customWidth="1"/>
    <col min="13318" max="13568" width="9.140625" style="122"/>
    <col min="13569" max="13569" width="5.140625" style="122" customWidth="1"/>
    <col min="13570" max="13570" width="52.140625" style="122" customWidth="1"/>
    <col min="13571" max="13571" width="19.7109375" style="122" customWidth="1"/>
    <col min="13572" max="13572" width="9.140625" style="122"/>
    <col min="13573" max="13573" width="13.7109375" style="122" bestFit="1" customWidth="1"/>
    <col min="13574" max="13824" width="9.140625" style="122"/>
    <col min="13825" max="13825" width="5.140625" style="122" customWidth="1"/>
    <col min="13826" max="13826" width="52.140625" style="122" customWidth="1"/>
    <col min="13827" max="13827" width="19.7109375" style="122" customWidth="1"/>
    <col min="13828" max="13828" width="9.140625" style="122"/>
    <col min="13829" max="13829" width="13.7109375" style="122" bestFit="1" customWidth="1"/>
    <col min="13830" max="14080" width="9.140625" style="122"/>
    <col min="14081" max="14081" width="5.140625" style="122" customWidth="1"/>
    <col min="14082" max="14082" width="52.140625" style="122" customWidth="1"/>
    <col min="14083" max="14083" width="19.7109375" style="122" customWidth="1"/>
    <col min="14084" max="14084" width="9.140625" style="122"/>
    <col min="14085" max="14085" width="13.7109375" style="122" bestFit="1" customWidth="1"/>
    <col min="14086" max="14336" width="9.140625" style="122"/>
    <col min="14337" max="14337" width="5.140625" style="122" customWidth="1"/>
    <col min="14338" max="14338" width="52.140625" style="122" customWidth="1"/>
    <col min="14339" max="14339" width="19.7109375" style="122" customWidth="1"/>
    <col min="14340" max="14340" width="9.140625" style="122"/>
    <col min="14341" max="14341" width="13.7109375" style="122" bestFit="1" customWidth="1"/>
    <col min="14342" max="14592" width="9.140625" style="122"/>
    <col min="14593" max="14593" width="5.140625" style="122" customWidth="1"/>
    <col min="14594" max="14594" width="52.140625" style="122" customWidth="1"/>
    <col min="14595" max="14595" width="19.7109375" style="122" customWidth="1"/>
    <col min="14596" max="14596" width="9.140625" style="122"/>
    <col min="14597" max="14597" width="13.7109375" style="122" bestFit="1" customWidth="1"/>
    <col min="14598" max="14848" width="9.140625" style="122"/>
    <col min="14849" max="14849" width="5.140625" style="122" customWidth="1"/>
    <col min="14850" max="14850" width="52.140625" style="122" customWidth="1"/>
    <col min="14851" max="14851" width="19.7109375" style="122" customWidth="1"/>
    <col min="14852" max="14852" width="9.140625" style="122"/>
    <col min="14853" max="14853" width="13.7109375" style="122" bestFit="1" customWidth="1"/>
    <col min="14854" max="15104" width="9.140625" style="122"/>
    <col min="15105" max="15105" width="5.140625" style="122" customWidth="1"/>
    <col min="15106" max="15106" width="52.140625" style="122" customWidth="1"/>
    <col min="15107" max="15107" width="19.7109375" style="122" customWidth="1"/>
    <col min="15108" max="15108" width="9.140625" style="122"/>
    <col min="15109" max="15109" width="13.7109375" style="122" bestFit="1" customWidth="1"/>
    <col min="15110" max="15360" width="9.140625" style="122"/>
    <col min="15361" max="15361" width="5.140625" style="122" customWidth="1"/>
    <col min="15362" max="15362" width="52.140625" style="122" customWidth="1"/>
    <col min="15363" max="15363" width="19.7109375" style="122" customWidth="1"/>
    <col min="15364" max="15364" width="9.140625" style="122"/>
    <col min="15365" max="15365" width="13.7109375" style="122" bestFit="1" customWidth="1"/>
    <col min="15366" max="15616" width="9.140625" style="122"/>
    <col min="15617" max="15617" width="5.140625" style="122" customWidth="1"/>
    <col min="15618" max="15618" width="52.140625" style="122" customWidth="1"/>
    <col min="15619" max="15619" width="19.7109375" style="122" customWidth="1"/>
    <col min="15620" max="15620" width="9.140625" style="122"/>
    <col min="15621" max="15621" width="13.7109375" style="122" bestFit="1" customWidth="1"/>
    <col min="15622" max="15872" width="9.140625" style="122"/>
    <col min="15873" max="15873" width="5.140625" style="122" customWidth="1"/>
    <col min="15874" max="15874" width="52.140625" style="122" customWidth="1"/>
    <col min="15875" max="15875" width="19.7109375" style="122" customWidth="1"/>
    <col min="15876" max="15876" width="9.140625" style="122"/>
    <col min="15877" max="15877" width="13.7109375" style="122" bestFit="1" customWidth="1"/>
    <col min="15878" max="16128" width="9.140625" style="122"/>
    <col min="16129" max="16129" width="5.140625" style="122" customWidth="1"/>
    <col min="16130" max="16130" width="52.140625" style="122" customWidth="1"/>
    <col min="16131" max="16131" width="19.7109375" style="122" customWidth="1"/>
    <col min="16132" max="16132" width="9.140625" style="122"/>
    <col min="16133" max="16133" width="13.7109375" style="122" bestFit="1" customWidth="1"/>
    <col min="16134" max="16384" width="9.140625" style="122"/>
  </cols>
  <sheetData>
    <row r="1" spans="1:13" ht="20.100000000000001" customHeight="1"/>
    <row r="2" spans="1:13" ht="20.100000000000001" customHeight="1">
      <c r="A2" s="166" t="s">
        <v>174</v>
      </c>
      <c r="B2" s="166"/>
      <c r="C2" s="166"/>
    </row>
    <row r="3" spans="1:13" ht="20.100000000000001" customHeight="1" thickBot="1">
      <c r="A3" s="123" t="s">
        <v>35</v>
      </c>
      <c r="B3" s="124"/>
      <c r="C3" s="125">
        <f>SUM(C4:C6)</f>
        <v>0</v>
      </c>
      <c r="D3" s="126"/>
      <c r="E3" s="127"/>
      <c r="F3" s="128"/>
      <c r="G3" s="128"/>
      <c r="H3" s="128"/>
      <c r="I3" s="128"/>
      <c r="J3" s="128"/>
      <c r="K3" s="129"/>
      <c r="L3" s="130"/>
      <c r="M3" s="130"/>
    </row>
    <row r="4" spans="1:13" ht="20.100000000000001" customHeight="1">
      <c r="A4" s="131"/>
      <c r="B4" s="131" t="s">
        <v>36</v>
      </c>
      <c r="C4" s="132">
        <f>'Faza 3_'!F5</f>
        <v>0</v>
      </c>
      <c r="D4" s="126"/>
      <c r="E4" s="127"/>
      <c r="F4" s="128"/>
      <c r="G4" s="128"/>
      <c r="H4" s="128"/>
      <c r="I4" s="128"/>
      <c r="J4" s="128"/>
      <c r="K4" s="129"/>
      <c r="L4" s="130"/>
      <c r="M4" s="130"/>
    </row>
    <row r="5" spans="1:13" ht="20.100000000000001" customHeight="1">
      <c r="A5" s="131"/>
      <c r="B5" s="131" t="s">
        <v>43</v>
      </c>
      <c r="C5" s="132">
        <f>'Faza 3_'!F10</f>
        <v>0</v>
      </c>
      <c r="D5" s="126"/>
      <c r="E5" s="127"/>
      <c r="F5" s="128"/>
      <c r="G5" s="128"/>
      <c r="H5" s="128"/>
      <c r="I5" s="128"/>
      <c r="J5" s="128"/>
      <c r="K5" s="129"/>
      <c r="L5" s="130"/>
      <c r="M5" s="130"/>
    </row>
    <row r="6" spans="1:13" ht="20.100000000000001" customHeight="1">
      <c r="A6" s="131"/>
      <c r="B6" s="131" t="s">
        <v>46</v>
      </c>
      <c r="C6" s="132">
        <f>'Faza 3_'!F12</f>
        <v>0</v>
      </c>
      <c r="D6" s="126"/>
      <c r="E6" s="127"/>
      <c r="F6" s="128"/>
      <c r="G6" s="128"/>
      <c r="H6" s="128"/>
      <c r="I6" s="128"/>
      <c r="J6" s="128"/>
      <c r="K6" s="129"/>
      <c r="L6" s="130"/>
      <c r="M6" s="130"/>
    </row>
    <row r="7" spans="1:13" ht="20.100000000000001" customHeight="1" thickBot="1">
      <c r="A7" s="123" t="s">
        <v>62</v>
      </c>
      <c r="B7" s="124"/>
      <c r="C7" s="125">
        <f>SUM(C8:C12)</f>
        <v>0</v>
      </c>
      <c r="D7" s="126"/>
      <c r="E7" s="127"/>
      <c r="F7" s="128"/>
      <c r="G7" s="128"/>
      <c r="H7" s="128"/>
      <c r="I7" s="128"/>
      <c r="J7" s="128"/>
      <c r="K7" s="129"/>
      <c r="L7" s="130"/>
      <c r="M7" s="130"/>
    </row>
    <row r="8" spans="1:13" ht="20.100000000000001" customHeight="1">
      <c r="A8" s="131"/>
      <c r="B8" s="131" t="s">
        <v>63</v>
      </c>
      <c r="C8" s="132">
        <f>'Faza 3_'!F26</f>
        <v>0</v>
      </c>
      <c r="D8" s="126"/>
      <c r="E8" s="127"/>
      <c r="F8" s="128"/>
      <c r="G8" s="128"/>
      <c r="H8" s="128"/>
      <c r="I8" s="128"/>
      <c r="J8" s="128"/>
      <c r="K8" s="129"/>
      <c r="L8" s="130"/>
      <c r="M8" s="130"/>
    </row>
    <row r="9" spans="1:13" ht="20.100000000000001" customHeight="1">
      <c r="A9" s="131"/>
      <c r="B9" s="131" t="s">
        <v>67</v>
      </c>
      <c r="C9" s="132">
        <f>'Faza 3_'!F35</f>
        <v>0</v>
      </c>
      <c r="D9" s="126"/>
      <c r="E9" s="127"/>
      <c r="F9" s="128"/>
      <c r="G9" s="128"/>
      <c r="H9" s="128"/>
      <c r="I9" s="128"/>
      <c r="J9" s="128"/>
      <c r="K9" s="129"/>
      <c r="L9" s="130"/>
      <c r="M9" s="130"/>
    </row>
    <row r="10" spans="1:13" ht="20.100000000000001" customHeight="1">
      <c r="A10" s="131"/>
      <c r="B10" s="131" t="s">
        <v>68</v>
      </c>
      <c r="C10" s="132">
        <f>'Faza 3_'!F37</f>
        <v>0</v>
      </c>
      <c r="D10" s="126"/>
      <c r="E10" s="127"/>
      <c r="F10" s="128"/>
      <c r="G10" s="128"/>
      <c r="H10" s="128"/>
      <c r="I10" s="128"/>
      <c r="J10" s="128"/>
      <c r="K10" s="129"/>
      <c r="L10" s="130"/>
      <c r="M10" s="130"/>
    </row>
    <row r="11" spans="1:13" ht="20.100000000000001" customHeight="1">
      <c r="A11" s="131"/>
      <c r="B11" s="131" t="s">
        <v>70</v>
      </c>
      <c r="C11" s="132">
        <f>'Faza 3_'!F39</f>
        <v>0</v>
      </c>
      <c r="D11" s="126"/>
      <c r="E11" s="127"/>
      <c r="F11" s="128"/>
      <c r="G11" s="128"/>
      <c r="H11" s="128"/>
      <c r="I11" s="128"/>
      <c r="J11" s="128"/>
      <c r="K11" s="129"/>
      <c r="L11" s="130"/>
      <c r="M11" s="130"/>
    </row>
    <row r="12" spans="1:13" ht="20.100000000000001" customHeight="1">
      <c r="A12" s="131"/>
      <c r="B12" s="131" t="s">
        <v>79</v>
      </c>
      <c r="C12" s="132">
        <f>'Faza 3_'!F48</f>
        <v>0</v>
      </c>
      <c r="D12" s="126"/>
      <c r="E12" s="127"/>
      <c r="F12" s="128"/>
      <c r="G12" s="128"/>
      <c r="H12" s="128"/>
      <c r="I12" s="128"/>
      <c r="J12" s="128"/>
      <c r="K12" s="129"/>
      <c r="L12" s="130"/>
      <c r="M12" s="130"/>
    </row>
    <row r="13" spans="1:13" ht="20.100000000000001" customHeight="1" thickBot="1">
      <c r="A13" s="123" t="s">
        <v>82</v>
      </c>
      <c r="B13" s="124"/>
      <c r="C13" s="125">
        <f>SUM(C14:C16)</f>
        <v>0</v>
      </c>
      <c r="D13" s="126"/>
      <c r="E13" s="127"/>
      <c r="F13" s="128"/>
      <c r="G13" s="128"/>
      <c r="H13" s="128"/>
      <c r="I13" s="128"/>
      <c r="J13" s="128"/>
      <c r="K13" s="129"/>
      <c r="L13" s="130"/>
      <c r="M13" s="130"/>
    </row>
    <row r="14" spans="1:13" ht="20.100000000000001" customHeight="1">
      <c r="A14" s="131"/>
      <c r="B14" s="131" t="s">
        <v>83</v>
      </c>
      <c r="C14" s="132">
        <f>'Faza 3_'!F109</f>
        <v>0</v>
      </c>
      <c r="D14" s="126"/>
      <c r="E14" s="127"/>
      <c r="F14" s="128"/>
      <c r="G14" s="128"/>
      <c r="H14" s="128"/>
      <c r="I14" s="128"/>
      <c r="J14" s="128"/>
      <c r="K14" s="129"/>
      <c r="L14" s="130"/>
      <c r="M14" s="130"/>
    </row>
    <row r="15" spans="1:13" ht="20.100000000000001" customHeight="1">
      <c r="A15" s="131"/>
      <c r="B15" s="131" t="s">
        <v>84</v>
      </c>
      <c r="C15" s="132">
        <f>'Faza 3_'!F111</f>
        <v>0</v>
      </c>
      <c r="D15" s="126"/>
      <c r="E15" s="127"/>
      <c r="F15" s="128"/>
      <c r="G15" s="128"/>
      <c r="H15" s="128"/>
      <c r="I15" s="128"/>
      <c r="J15" s="128"/>
      <c r="K15" s="129"/>
      <c r="L15" s="130"/>
      <c r="M15" s="130"/>
    </row>
    <row r="16" spans="1:13" ht="20.100000000000001" customHeight="1">
      <c r="A16" s="131"/>
      <c r="B16" s="131" t="s">
        <v>88</v>
      </c>
      <c r="C16" s="132">
        <f>'Faza 3_'!F117</f>
        <v>0</v>
      </c>
      <c r="D16" s="126"/>
      <c r="E16" s="127"/>
      <c r="F16" s="128"/>
      <c r="G16" s="128"/>
      <c r="H16" s="128"/>
      <c r="I16" s="128"/>
      <c r="J16" s="128"/>
      <c r="K16" s="129"/>
      <c r="L16" s="130"/>
      <c r="M16" s="130"/>
    </row>
    <row r="17" spans="1:13" ht="20.100000000000001" customHeight="1" thickBot="1">
      <c r="A17" s="123" t="s">
        <v>91</v>
      </c>
      <c r="B17" s="124"/>
      <c r="C17" s="125">
        <f>SUM(C18:C22)</f>
        <v>0</v>
      </c>
      <c r="D17" s="126"/>
      <c r="E17" s="127"/>
      <c r="F17" s="128"/>
      <c r="G17" s="128"/>
      <c r="H17" s="128"/>
      <c r="I17" s="128"/>
      <c r="J17" s="128"/>
      <c r="K17" s="129"/>
      <c r="L17" s="130"/>
      <c r="M17" s="130"/>
    </row>
    <row r="18" spans="1:13" ht="20.100000000000001" customHeight="1">
      <c r="A18" s="131"/>
      <c r="B18" s="131" t="s">
        <v>92</v>
      </c>
      <c r="C18" s="132">
        <f>'Faza 3_'!F121</f>
        <v>0</v>
      </c>
      <c r="D18" s="126"/>
      <c r="E18" s="127"/>
      <c r="F18" s="128"/>
      <c r="G18" s="128"/>
      <c r="H18" s="128"/>
      <c r="I18" s="128"/>
      <c r="J18" s="128"/>
      <c r="K18" s="129"/>
      <c r="L18" s="130"/>
      <c r="M18" s="130"/>
    </row>
    <row r="19" spans="1:13" ht="20.100000000000001" customHeight="1">
      <c r="A19" s="131"/>
      <c r="B19" s="131" t="s">
        <v>94</v>
      </c>
      <c r="C19" s="132">
        <f>'Faza 3_'!F123</f>
        <v>0</v>
      </c>
      <c r="D19" s="126"/>
      <c r="E19" s="127"/>
      <c r="F19" s="128"/>
      <c r="G19" s="128"/>
      <c r="H19" s="128"/>
      <c r="I19" s="128"/>
      <c r="J19" s="128"/>
      <c r="K19" s="129"/>
      <c r="L19" s="130"/>
      <c r="M19" s="130"/>
    </row>
    <row r="20" spans="1:13" ht="20.100000000000001" customHeight="1">
      <c r="A20" s="131"/>
      <c r="B20" s="131" t="s">
        <v>99</v>
      </c>
      <c r="C20" s="132">
        <f>'Faza 3_'!F128</f>
        <v>0</v>
      </c>
      <c r="D20" s="126"/>
      <c r="E20" s="127"/>
      <c r="F20" s="128"/>
      <c r="G20" s="128"/>
      <c r="H20" s="128"/>
      <c r="I20" s="128"/>
      <c r="J20" s="128"/>
      <c r="K20" s="129"/>
      <c r="L20" s="130"/>
      <c r="M20" s="130"/>
    </row>
    <row r="21" spans="1:13" ht="20.100000000000001" customHeight="1">
      <c r="A21" s="131"/>
      <c r="B21" s="131" t="s">
        <v>103</v>
      </c>
      <c r="C21" s="132">
        <f>'Faza 3_'!F133</f>
        <v>0</v>
      </c>
      <c r="D21" s="126"/>
      <c r="E21" s="127"/>
      <c r="F21" s="128"/>
      <c r="G21" s="128"/>
      <c r="H21" s="128"/>
      <c r="I21" s="128"/>
      <c r="J21" s="128"/>
      <c r="K21" s="129"/>
      <c r="L21" s="130"/>
      <c r="M21" s="130"/>
    </row>
    <row r="22" spans="1:13" ht="20.100000000000001" customHeight="1">
      <c r="A22" s="131"/>
      <c r="B22" s="131" t="s">
        <v>111</v>
      </c>
      <c r="C22" s="132">
        <f>'Faza 3_'!F150</f>
        <v>0</v>
      </c>
      <c r="D22" s="126"/>
      <c r="E22" s="127"/>
      <c r="F22" s="128"/>
      <c r="G22" s="128"/>
      <c r="H22" s="128"/>
      <c r="I22" s="128"/>
      <c r="J22" s="128"/>
      <c r="K22" s="129"/>
      <c r="L22" s="130"/>
      <c r="M22" s="130"/>
    </row>
    <row r="23" spans="1:13" s="137" customFormat="1" ht="20.100000000000001" customHeight="1" thickBot="1">
      <c r="A23" s="123" t="s">
        <v>112</v>
      </c>
      <c r="B23" s="124"/>
      <c r="C23" s="125">
        <f>C24</f>
        <v>0</v>
      </c>
      <c r="D23" s="133"/>
      <c r="E23" s="134"/>
      <c r="F23" s="135"/>
      <c r="G23" s="135"/>
      <c r="H23" s="135"/>
      <c r="I23" s="135"/>
      <c r="J23" s="135"/>
      <c r="K23" s="134"/>
      <c r="L23" s="136"/>
      <c r="M23" s="136"/>
    </row>
    <row r="24" spans="1:13" ht="20.100000000000001" customHeight="1">
      <c r="A24" s="138"/>
      <c r="B24" s="138" t="s">
        <v>113</v>
      </c>
      <c r="C24" s="139">
        <f>'Faza 3_'!F156</f>
        <v>0</v>
      </c>
      <c r="D24" s="130"/>
      <c r="E24" s="130"/>
      <c r="F24" s="130"/>
      <c r="G24" s="130"/>
      <c r="H24" s="130"/>
      <c r="I24" s="130"/>
      <c r="J24" s="130"/>
      <c r="K24" s="130"/>
      <c r="L24" s="130"/>
      <c r="M24" s="130"/>
    </row>
    <row r="25" spans="1:13" s="137" customFormat="1" ht="20.100000000000001" customHeight="1" thickBot="1">
      <c r="A25" s="123" t="s">
        <v>114</v>
      </c>
      <c r="B25" s="124"/>
      <c r="C25" s="125">
        <f>C26</f>
        <v>0</v>
      </c>
      <c r="D25" s="133"/>
      <c r="E25" s="134"/>
      <c r="F25" s="135"/>
      <c r="G25" s="135"/>
      <c r="H25" s="135"/>
      <c r="I25" s="135"/>
      <c r="J25" s="135"/>
      <c r="K25" s="134"/>
      <c r="L25" s="136"/>
      <c r="M25" s="136"/>
    </row>
    <row r="26" spans="1:13" ht="20.100000000000001" customHeight="1">
      <c r="A26" s="138"/>
      <c r="B26" s="138" t="s">
        <v>115</v>
      </c>
      <c r="C26" s="139">
        <f>'Faza 3_'!F159</f>
        <v>0</v>
      </c>
      <c r="D26" s="130"/>
      <c r="E26" s="130"/>
      <c r="F26" s="130"/>
      <c r="G26" s="130"/>
      <c r="H26" s="130"/>
      <c r="I26" s="130"/>
      <c r="J26" s="130"/>
      <c r="K26" s="130"/>
      <c r="L26" s="130"/>
      <c r="M26" s="130"/>
    </row>
    <row r="27" spans="1:13" ht="20.100000000000001" customHeight="1" thickBot="1">
      <c r="A27" s="123" t="s">
        <v>118</v>
      </c>
      <c r="B27" s="124"/>
      <c r="C27" s="125">
        <f>C28</f>
        <v>0</v>
      </c>
      <c r="D27" s="130"/>
      <c r="E27" s="130"/>
      <c r="F27" s="130"/>
      <c r="G27" s="130"/>
      <c r="H27" s="130"/>
      <c r="I27" s="130"/>
      <c r="J27" s="130"/>
      <c r="K27" s="130"/>
      <c r="L27" s="130"/>
      <c r="M27" s="130"/>
    </row>
    <row r="28" spans="1:13" ht="20.100000000000001" customHeight="1">
      <c r="A28" s="138"/>
      <c r="B28" s="140" t="s">
        <v>234</v>
      </c>
      <c r="C28" s="139">
        <f>(C3+C7+C13+C17+C23+C25)*0.05</f>
        <v>0</v>
      </c>
    </row>
    <row r="29" spans="1:13" ht="20.100000000000001" customHeight="1">
      <c r="A29" s="141" t="s">
        <v>119</v>
      </c>
      <c r="B29" s="142"/>
      <c r="C29" s="143">
        <f>SUM(C27,C25,C23,C17,C13,C7,C3)</f>
        <v>0</v>
      </c>
    </row>
    <row r="31" spans="1:13" s="149" customFormat="1">
      <c r="A31" s="144"/>
      <c r="B31" s="145" t="s">
        <v>205</v>
      </c>
      <c r="C31" s="146"/>
      <c r="D31" s="25"/>
      <c r="E31" s="25"/>
      <c r="F31" s="147"/>
      <c r="G31" s="148"/>
      <c r="H31" s="25"/>
    </row>
    <row r="32" spans="1:13" s="149" customFormat="1">
      <c r="A32" s="144"/>
      <c r="B32" s="145"/>
      <c r="C32" s="146"/>
      <c r="D32" s="25"/>
      <c r="E32" s="25"/>
      <c r="F32" s="147"/>
      <c r="G32" s="148"/>
      <c r="H32" s="25"/>
    </row>
    <row r="33" spans="1:8" s="149" customFormat="1" ht="38.25" customHeight="1">
      <c r="A33" s="144"/>
      <c r="B33" s="150" t="s">
        <v>206</v>
      </c>
      <c r="C33" s="146"/>
      <c r="D33" s="25"/>
      <c r="E33" s="25"/>
      <c r="F33" s="147"/>
      <c r="G33" s="148"/>
      <c r="H33" s="25"/>
    </row>
    <row r="34" spans="1:8" s="149" customFormat="1" ht="114.75">
      <c r="A34" s="144"/>
      <c r="B34" s="117" t="s">
        <v>207</v>
      </c>
      <c r="C34" s="146"/>
      <c r="D34" s="25"/>
      <c r="E34" s="25"/>
      <c r="F34" s="147"/>
      <c r="G34" s="148"/>
      <c r="H34" s="25"/>
    </row>
    <row r="35" spans="1:8" s="149" customFormat="1" ht="25.5">
      <c r="A35" s="144"/>
      <c r="B35" s="150" t="s">
        <v>208</v>
      </c>
      <c r="C35" s="146"/>
      <c r="D35" s="25"/>
      <c r="E35" s="25"/>
      <c r="F35" s="147"/>
      <c r="G35" s="148"/>
      <c r="H35" s="25"/>
    </row>
    <row r="36" spans="1:8" s="149" customFormat="1" ht="25.5">
      <c r="A36" s="144"/>
      <c r="B36" s="150" t="s">
        <v>209</v>
      </c>
      <c r="C36" s="146"/>
      <c r="D36" s="25"/>
      <c r="E36" s="25"/>
      <c r="F36" s="147"/>
      <c r="G36" s="148"/>
      <c r="H36" s="25"/>
    </row>
    <row r="37" spans="1:8" s="149" customFormat="1" ht="25.5">
      <c r="A37" s="144"/>
      <c r="B37" s="150" t="s">
        <v>210</v>
      </c>
      <c r="C37" s="146"/>
      <c r="D37" s="25"/>
      <c r="E37" s="25"/>
      <c r="F37" s="147"/>
      <c r="G37" s="148"/>
      <c r="H37" s="25"/>
    </row>
    <row r="38" spans="1:8" s="149" customFormat="1" ht="51">
      <c r="A38" s="144"/>
      <c r="B38" s="150" t="s">
        <v>211</v>
      </c>
      <c r="C38" s="146"/>
      <c r="D38" s="25"/>
      <c r="E38" s="25"/>
      <c r="F38" s="147"/>
      <c r="G38" s="148"/>
      <c r="H38" s="25"/>
    </row>
    <row r="39" spans="1:8" s="149" customFormat="1" ht="25.5">
      <c r="A39" s="144"/>
      <c r="B39" s="150" t="s">
        <v>212</v>
      </c>
      <c r="C39" s="146"/>
      <c r="D39" s="25"/>
      <c r="E39" s="25"/>
      <c r="F39" s="147"/>
      <c r="G39" s="148"/>
      <c r="H39" s="25"/>
    </row>
    <row r="40" spans="1:8" s="149" customFormat="1" ht="89.25">
      <c r="A40" s="144"/>
      <c r="B40" s="150" t="s">
        <v>213</v>
      </c>
      <c r="C40" s="146"/>
      <c r="D40" s="25"/>
      <c r="E40" s="25"/>
      <c r="F40" s="147"/>
      <c r="G40" s="148"/>
      <c r="H40" s="25"/>
    </row>
    <row r="41" spans="1:8" s="149" customFormat="1" ht="51">
      <c r="A41" s="144"/>
      <c r="B41" s="150" t="s">
        <v>214</v>
      </c>
      <c r="C41" s="146"/>
      <c r="D41" s="25"/>
      <c r="E41" s="25"/>
      <c r="F41" s="147"/>
      <c r="G41" s="148"/>
      <c r="H41" s="25"/>
    </row>
    <row r="42" spans="1:8" s="149" customFormat="1" ht="38.25">
      <c r="A42" s="144"/>
      <c r="B42" s="150" t="s">
        <v>215</v>
      </c>
      <c r="C42" s="146"/>
      <c r="D42" s="25"/>
      <c r="E42" s="25"/>
      <c r="F42" s="147"/>
      <c r="G42" s="148"/>
      <c r="H42" s="25"/>
    </row>
    <row r="43" spans="1:8" s="149" customFormat="1" ht="25.5">
      <c r="A43" s="144"/>
      <c r="B43" s="118" t="s">
        <v>216</v>
      </c>
      <c r="C43" s="146"/>
      <c r="D43" s="25"/>
      <c r="E43" s="25"/>
      <c r="F43" s="147"/>
      <c r="G43" s="148"/>
      <c r="H43" s="25"/>
    </row>
    <row r="44" spans="1:8" s="149" customFormat="1">
      <c r="A44" s="144"/>
      <c r="B44" s="118"/>
      <c r="C44" s="146"/>
      <c r="D44" s="25"/>
      <c r="E44" s="25"/>
      <c r="F44" s="147"/>
      <c r="G44" s="148"/>
      <c r="H44" s="25"/>
    </row>
    <row r="46" spans="1:8">
      <c r="C46" s="151"/>
    </row>
    <row r="47" spans="1:8">
      <c r="B47" s="151"/>
      <c r="C47" s="151"/>
    </row>
    <row r="48" spans="1:8">
      <c r="C48" s="151"/>
    </row>
    <row r="49" spans="2:3">
      <c r="B49" s="152"/>
      <c r="C49" s="151"/>
    </row>
    <row r="50" spans="2:3">
      <c r="B50" s="151"/>
    </row>
  </sheetData>
  <sheetProtection algorithmName="SHA-512" hashValue="IQVZMhCydJn5xDqFXAeYjGs/5TOgKzGn+VgSvQYyhY7snIRMJ1HdjEBewt3GS7jmDC/KgfkDPDduPRPUqu1eoQ==" saltValue="I12bDNRAnfu0xGl55teGPA==" spinCount="100000" sheet="1" objects="1" scenarios="1"/>
  <mergeCells count="1">
    <mergeCell ref="A2:C2"/>
  </mergeCells>
  <pageMargins left="1.3385826771653544" right="0.74803149606299213" top="0.78740157480314965" bottom="0.39370078740157483" header="0" footer="0.19685039370078741"/>
  <pageSetup paperSize="9" orientation="portrait" r:id="rId1"/>
  <headerFooter alignWithMargins="0">
    <oddFooter>&amp;CStran &amp;P od &amp;N</oddFooter>
  </headerFooter>
  <rowBreaks count="1" manualBreakCount="1">
    <brk id="3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J161"/>
  <sheetViews>
    <sheetView tabSelected="1" view="pageBreakPreview" topLeftCell="A148" zoomScale="85" zoomScaleNormal="100" zoomScaleSheetLayoutView="85" workbookViewId="0">
      <selection activeCell="L157" sqref="L157"/>
    </sheetView>
  </sheetViews>
  <sheetFormatPr defaultRowHeight="12.75"/>
  <cols>
    <col min="1" max="1" width="7.7109375" style="108" customWidth="1"/>
    <col min="2" max="2" width="40.7109375" style="56" customWidth="1"/>
    <col min="3" max="3" width="6.7109375" style="57" customWidth="1"/>
    <col min="4" max="4" width="8.7109375" style="58" customWidth="1"/>
    <col min="5" max="5" width="11.7109375" style="59" customWidth="1"/>
    <col min="6" max="6" width="13.7109375" style="59" customWidth="1"/>
    <col min="7" max="7" width="5.28515625" style="60" customWidth="1"/>
    <col min="8" max="8" width="5.7109375" style="60" customWidth="1"/>
    <col min="9" max="9" width="3.5703125" style="60" customWidth="1"/>
    <col min="10" max="10" width="4.7109375" style="60" customWidth="1"/>
    <col min="11" max="255" width="9.140625" style="60"/>
    <col min="256" max="256" width="7.7109375" style="60" customWidth="1"/>
    <col min="257" max="257" width="40.7109375" style="60" customWidth="1"/>
    <col min="258" max="258" width="6.7109375" style="60" customWidth="1"/>
    <col min="259" max="259" width="9.28515625" style="60" customWidth="1"/>
    <col min="260" max="260" width="12.28515625" style="60" customWidth="1"/>
    <col min="261" max="261" width="14.7109375" style="60" customWidth="1"/>
    <col min="262" max="262" width="5.28515625" style="60" customWidth="1"/>
    <col min="263" max="263" width="5.7109375" style="60" customWidth="1"/>
    <col min="264" max="264" width="3.5703125" style="60" customWidth="1"/>
    <col min="265" max="265" width="4.7109375" style="60" customWidth="1"/>
    <col min="266" max="511" width="9.140625" style="60"/>
    <col min="512" max="512" width="7.7109375" style="60" customWidth="1"/>
    <col min="513" max="513" width="40.7109375" style="60" customWidth="1"/>
    <col min="514" max="514" width="6.7109375" style="60" customWidth="1"/>
    <col min="515" max="515" width="9.28515625" style="60" customWidth="1"/>
    <col min="516" max="516" width="12.28515625" style="60" customWidth="1"/>
    <col min="517" max="517" width="14.7109375" style="60" customWidth="1"/>
    <col min="518" max="518" width="5.28515625" style="60" customWidth="1"/>
    <col min="519" max="519" width="5.7109375" style="60" customWidth="1"/>
    <col min="520" max="520" width="3.5703125" style="60" customWidth="1"/>
    <col min="521" max="521" width="4.7109375" style="60" customWidth="1"/>
    <col min="522" max="767" width="9.140625" style="60"/>
    <col min="768" max="768" width="7.7109375" style="60" customWidth="1"/>
    <col min="769" max="769" width="40.7109375" style="60" customWidth="1"/>
    <col min="770" max="770" width="6.7109375" style="60" customWidth="1"/>
    <col min="771" max="771" width="9.28515625" style="60" customWidth="1"/>
    <col min="772" max="772" width="12.28515625" style="60" customWidth="1"/>
    <col min="773" max="773" width="14.7109375" style="60" customWidth="1"/>
    <col min="774" max="774" width="5.28515625" style="60" customWidth="1"/>
    <col min="775" max="775" width="5.7109375" style="60" customWidth="1"/>
    <col min="776" max="776" width="3.5703125" style="60" customWidth="1"/>
    <col min="777" max="777" width="4.7109375" style="60" customWidth="1"/>
    <col min="778" max="1023" width="9.140625" style="60"/>
    <col min="1024" max="1024" width="7.7109375" style="60" customWidth="1"/>
    <col min="1025" max="1025" width="40.7109375" style="60" customWidth="1"/>
    <col min="1026" max="1026" width="6.7109375" style="60" customWidth="1"/>
    <col min="1027" max="1027" width="9.28515625" style="60" customWidth="1"/>
    <col min="1028" max="1028" width="12.28515625" style="60" customWidth="1"/>
    <col min="1029" max="1029" width="14.7109375" style="60" customWidth="1"/>
    <col min="1030" max="1030" width="5.28515625" style="60" customWidth="1"/>
    <col min="1031" max="1031" width="5.7109375" style="60" customWidth="1"/>
    <col min="1032" max="1032" width="3.5703125" style="60" customWidth="1"/>
    <col min="1033" max="1033" width="4.7109375" style="60" customWidth="1"/>
    <col min="1034" max="1279" width="9.140625" style="60"/>
    <col min="1280" max="1280" width="7.7109375" style="60" customWidth="1"/>
    <col min="1281" max="1281" width="40.7109375" style="60" customWidth="1"/>
    <col min="1282" max="1282" width="6.7109375" style="60" customWidth="1"/>
    <col min="1283" max="1283" width="9.28515625" style="60" customWidth="1"/>
    <col min="1284" max="1284" width="12.28515625" style="60" customWidth="1"/>
    <col min="1285" max="1285" width="14.7109375" style="60" customWidth="1"/>
    <col min="1286" max="1286" width="5.28515625" style="60" customWidth="1"/>
    <col min="1287" max="1287" width="5.7109375" style="60" customWidth="1"/>
    <col min="1288" max="1288" width="3.5703125" style="60" customWidth="1"/>
    <col min="1289" max="1289" width="4.7109375" style="60" customWidth="1"/>
    <col min="1290" max="1535" width="9.140625" style="60"/>
    <col min="1536" max="1536" width="7.7109375" style="60" customWidth="1"/>
    <col min="1537" max="1537" width="40.7109375" style="60" customWidth="1"/>
    <col min="1538" max="1538" width="6.7109375" style="60" customWidth="1"/>
    <col min="1539" max="1539" width="9.28515625" style="60" customWidth="1"/>
    <col min="1540" max="1540" width="12.28515625" style="60" customWidth="1"/>
    <col min="1541" max="1541" width="14.7109375" style="60" customWidth="1"/>
    <col min="1542" max="1542" width="5.28515625" style="60" customWidth="1"/>
    <col min="1543" max="1543" width="5.7109375" style="60" customWidth="1"/>
    <col min="1544" max="1544" width="3.5703125" style="60" customWidth="1"/>
    <col min="1545" max="1545" width="4.7109375" style="60" customWidth="1"/>
    <col min="1546" max="1791" width="9.140625" style="60"/>
    <col min="1792" max="1792" width="7.7109375" style="60" customWidth="1"/>
    <col min="1793" max="1793" width="40.7109375" style="60" customWidth="1"/>
    <col min="1794" max="1794" width="6.7109375" style="60" customWidth="1"/>
    <col min="1795" max="1795" width="9.28515625" style="60" customWidth="1"/>
    <col min="1796" max="1796" width="12.28515625" style="60" customWidth="1"/>
    <col min="1797" max="1797" width="14.7109375" style="60" customWidth="1"/>
    <col min="1798" max="1798" width="5.28515625" style="60" customWidth="1"/>
    <col min="1799" max="1799" width="5.7109375" style="60" customWidth="1"/>
    <col min="1800" max="1800" width="3.5703125" style="60" customWidth="1"/>
    <col min="1801" max="1801" width="4.7109375" style="60" customWidth="1"/>
    <col min="1802" max="2047" width="9.140625" style="60"/>
    <col min="2048" max="2048" width="7.7109375" style="60" customWidth="1"/>
    <col min="2049" max="2049" width="40.7109375" style="60" customWidth="1"/>
    <col min="2050" max="2050" width="6.7109375" style="60" customWidth="1"/>
    <col min="2051" max="2051" width="9.28515625" style="60" customWidth="1"/>
    <col min="2052" max="2052" width="12.28515625" style="60" customWidth="1"/>
    <col min="2053" max="2053" width="14.7109375" style="60" customWidth="1"/>
    <col min="2054" max="2054" width="5.28515625" style="60" customWidth="1"/>
    <col min="2055" max="2055" width="5.7109375" style="60" customWidth="1"/>
    <col min="2056" max="2056" width="3.5703125" style="60" customWidth="1"/>
    <col min="2057" max="2057" width="4.7109375" style="60" customWidth="1"/>
    <col min="2058" max="2303" width="9.140625" style="60"/>
    <col min="2304" max="2304" width="7.7109375" style="60" customWidth="1"/>
    <col min="2305" max="2305" width="40.7109375" style="60" customWidth="1"/>
    <col min="2306" max="2306" width="6.7109375" style="60" customWidth="1"/>
    <col min="2307" max="2307" width="9.28515625" style="60" customWidth="1"/>
    <col min="2308" max="2308" width="12.28515625" style="60" customWidth="1"/>
    <col min="2309" max="2309" width="14.7109375" style="60" customWidth="1"/>
    <col min="2310" max="2310" width="5.28515625" style="60" customWidth="1"/>
    <col min="2311" max="2311" width="5.7109375" style="60" customWidth="1"/>
    <col min="2312" max="2312" width="3.5703125" style="60" customWidth="1"/>
    <col min="2313" max="2313" width="4.7109375" style="60" customWidth="1"/>
    <col min="2314" max="2559" width="9.140625" style="60"/>
    <col min="2560" max="2560" width="7.7109375" style="60" customWidth="1"/>
    <col min="2561" max="2561" width="40.7109375" style="60" customWidth="1"/>
    <col min="2562" max="2562" width="6.7109375" style="60" customWidth="1"/>
    <col min="2563" max="2563" width="9.28515625" style="60" customWidth="1"/>
    <col min="2564" max="2564" width="12.28515625" style="60" customWidth="1"/>
    <col min="2565" max="2565" width="14.7109375" style="60" customWidth="1"/>
    <col min="2566" max="2566" width="5.28515625" style="60" customWidth="1"/>
    <col min="2567" max="2567" width="5.7109375" style="60" customWidth="1"/>
    <col min="2568" max="2568" width="3.5703125" style="60" customWidth="1"/>
    <col min="2569" max="2569" width="4.7109375" style="60" customWidth="1"/>
    <col min="2570" max="2815" width="9.140625" style="60"/>
    <col min="2816" max="2816" width="7.7109375" style="60" customWidth="1"/>
    <col min="2817" max="2817" width="40.7109375" style="60" customWidth="1"/>
    <col min="2818" max="2818" width="6.7109375" style="60" customWidth="1"/>
    <col min="2819" max="2819" width="9.28515625" style="60" customWidth="1"/>
    <col min="2820" max="2820" width="12.28515625" style="60" customWidth="1"/>
    <col min="2821" max="2821" width="14.7109375" style="60" customWidth="1"/>
    <col min="2822" max="2822" width="5.28515625" style="60" customWidth="1"/>
    <col min="2823" max="2823" width="5.7109375" style="60" customWidth="1"/>
    <col min="2824" max="2824" width="3.5703125" style="60" customWidth="1"/>
    <col min="2825" max="2825" width="4.7109375" style="60" customWidth="1"/>
    <col min="2826" max="3071" width="9.140625" style="60"/>
    <col min="3072" max="3072" width="7.7109375" style="60" customWidth="1"/>
    <col min="3073" max="3073" width="40.7109375" style="60" customWidth="1"/>
    <col min="3074" max="3074" width="6.7109375" style="60" customWidth="1"/>
    <col min="3075" max="3075" width="9.28515625" style="60" customWidth="1"/>
    <col min="3076" max="3076" width="12.28515625" style="60" customWidth="1"/>
    <col min="3077" max="3077" width="14.7109375" style="60" customWidth="1"/>
    <col min="3078" max="3078" width="5.28515625" style="60" customWidth="1"/>
    <col min="3079" max="3079" width="5.7109375" style="60" customWidth="1"/>
    <col min="3080" max="3080" width="3.5703125" style="60" customWidth="1"/>
    <col min="3081" max="3081" width="4.7109375" style="60" customWidth="1"/>
    <col min="3082" max="3327" width="9.140625" style="60"/>
    <col min="3328" max="3328" width="7.7109375" style="60" customWidth="1"/>
    <col min="3329" max="3329" width="40.7109375" style="60" customWidth="1"/>
    <col min="3330" max="3330" width="6.7109375" style="60" customWidth="1"/>
    <col min="3331" max="3331" width="9.28515625" style="60" customWidth="1"/>
    <col min="3332" max="3332" width="12.28515625" style="60" customWidth="1"/>
    <col min="3333" max="3333" width="14.7109375" style="60" customWidth="1"/>
    <col min="3334" max="3334" width="5.28515625" style="60" customWidth="1"/>
    <col min="3335" max="3335" width="5.7109375" style="60" customWidth="1"/>
    <col min="3336" max="3336" width="3.5703125" style="60" customWidth="1"/>
    <col min="3337" max="3337" width="4.7109375" style="60" customWidth="1"/>
    <col min="3338" max="3583" width="9.140625" style="60"/>
    <col min="3584" max="3584" width="7.7109375" style="60" customWidth="1"/>
    <col min="3585" max="3585" width="40.7109375" style="60" customWidth="1"/>
    <col min="3586" max="3586" width="6.7109375" style="60" customWidth="1"/>
    <col min="3587" max="3587" width="9.28515625" style="60" customWidth="1"/>
    <col min="3588" max="3588" width="12.28515625" style="60" customWidth="1"/>
    <col min="3589" max="3589" width="14.7109375" style="60" customWidth="1"/>
    <col min="3590" max="3590" width="5.28515625" style="60" customWidth="1"/>
    <col min="3591" max="3591" width="5.7109375" style="60" customWidth="1"/>
    <col min="3592" max="3592" width="3.5703125" style="60" customWidth="1"/>
    <col min="3593" max="3593" width="4.7109375" style="60" customWidth="1"/>
    <col min="3594" max="3839" width="9.140625" style="60"/>
    <col min="3840" max="3840" width="7.7109375" style="60" customWidth="1"/>
    <col min="3841" max="3841" width="40.7109375" style="60" customWidth="1"/>
    <col min="3842" max="3842" width="6.7109375" style="60" customWidth="1"/>
    <col min="3843" max="3843" width="9.28515625" style="60" customWidth="1"/>
    <col min="3844" max="3844" width="12.28515625" style="60" customWidth="1"/>
    <col min="3845" max="3845" width="14.7109375" style="60" customWidth="1"/>
    <col min="3846" max="3846" width="5.28515625" style="60" customWidth="1"/>
    <col min="3847" max="3847" width="5.7109375" style="60" customWidth="1"/>
    <col min="3848" max="3848" width="3.5703125" style="60" customWidth="1"/>
    <col min="3849" max="3849" width="4.7109375" style="60" customWidth="1"/>
    <col min="3850" max="4095" width="9.140625" style="60"/>
    <col min="4096" max="4096" width="7.7109375" style="60" customWidth="1"/>
    <col min="4097" max="4097" width="40.7109375" style="60" customWidth="1"/>
    <col min="4098" max="4098" width="6.7109375" style="60" customWidth="1"/>
    <col min="4099" max="4099" width="9.28515625" style="60" customWidth="1"/>
    <col min="4100" max="4100" width="12.28515625" style="60" customWidth="1"/>
    <col min="4101" max="4101" width="14.7109375" style="60" customWidth="1"/>
    <col min="4102" max="4102" width="5.28515625" style="60" customWidth="1"/>
    <col min="4103" max="4103" width="5.7109375" style="60" customWidth="1"/>
    <col min="4104" max="4104" width="3.5703125" style="60" customWidth="1"/>
    <col min="4105" max="4105" width="4.7109375" style="60" customWidth="1"/>
    <col min="4106" max="4351" width="9.140625" style="60"/>
    <col min="4352" max="4352" width="7.7109375" style="60" customWidth="1"/>
    <col min="4353" max="4353" width="40.7109375" style="60" customWidth="1"/>
    <col min="4354" max="4354" width="6.7109375" style="60" customWidth="1"/>
    <col min="4355" max="4355" width="9.28515625" style="60" customWidth="1"/>
    <col min="4356" max="4356" width="12.28515625" style="60" customWidth="1"/>
    <col min="4357" max="4357" width="14.7109375" style="60" customWidth="1"/>
    <col min="4358" max="4358" width="5.28515625" style="60" customWidth="1"/>
    <col min="4359" max="4359" width="5.7109375" style="60" customWidth="1"/>
    <col min="4360" max="4360" width="3.5703125" style="60" customWidth="1"/>
    <col min="4361" max="4361" width="4.7109375" style="60" customWidth="1"/>
    <col min="4362" max="4607" width="9.140625" style="60"/>
    <col min="4608" max="4608" width="7.7109375" style="60" customWidth="1"/>
    <col min="4609" max="4609" width="40.7109375" style="60" customWidth="1"/>
    <col min="4610" max="4610" width="6.7109375" style="60" customWidth="1"/>
    <col min="4611" max="4611" width="9.28515625" style="60" customWidth="1"/>
    <col min="4612" max="4612" width="12.28515625" style="60" customWidth="1"/>
    <col min="4613" max="4613" width="14.7109375" style="60" customWidth="1"/>
    <col min="4614" max="4614" width="5.28515625" style="60" customWidth="1"/>
    <col min="4615" max="4615" width="5.7109375" style="60" customWidth="1"/>
    <col min="4616" max="4616" width="3.5703125" style="60" customWidth="1"/>
    <col min="4617" max="4617" width="4.7109375" style="60" customWidth="1"/>
    <col min="4618" max="4863" width="9.140625" style="60"/>
    <col min="4864" max="4864" width="7.7109375" style="60" customWidth="1"/>
    <col min="4865" max="4865" width="40.7109375" style="60" customWidth="1"/>
    <col min="4866" max="4866" width="6.7109375" style="60" customWidth="1"/>
    <col min="4867" max="4867" width="9.28515625" style="60" customWidth="1"/>
    <col min="4868" max="4868" width="12.28515625" style="60" customWidth="1"/>
    <col min="4869" max="4869" width="14.7109375" style="60" customWidth="1"/>
    <col min="4870" max="4870" width="5.28515625" style="60" customWidth="1"/>
    <col min="4871" max="4871" width="5.7109375" style="60" customWidth="1"/>
    <col min="4872" max="4872" width="3.5703125" style="60" customWidth="1"/>
    <col min="4873" max="4873" width="4.7109375" style="60" customWidth="1"/>
    <col min="4874" max="5119" width="9.140625" style="60"/>
    <col min="5120" max="5120" width="7.7109375" style="60" customWidth="1"/>
    <col min="5121" max="5121" width="40.7109375" style="60" customWidth="1"/>
    <col min="5122" max="5122" width="6.7109375" style="60" customWidth="1"/>
    <col min="5123" max="5123" width="9.28515625" style="60" customWidth="1"/>
    <col min="5124" max="5124" width="12.28515625" style="60" customWidth="1"/>
    <col min="5125" max="5125" width="14.7109375" style="60" customWidth="1"/>
    <col min="5126" max="5126" width="5.28515625" style="60" customWidth="1"/>
    <col min="5127" max="5127" width="5.7109375" style="60" customWidth="1"/>
    <col min="5128" max="5128" width="3.5703125" style="60" customWidth="1"/>
    <col min="5129" max="5129" width="4.7109375" style="60" customWidth="1"/>
    <col min="5130" max="5375" width="9.140625" style="60"/>
    <col min="5376" max="5376" width="7.7109375" style="60" customWidth="1"/>
    <col min="5377" max="5377" width="40.7109375" style="60" customWidth="1"/>
    <col min="5378" max="5378" width="6.7109375" style="60" customWidth="1"/>
    <col min="5379" max="5379" width="9.28515625" style="60" customWidth="1"/>
    <col min="5380" max="5380" width="12.28515625" style="60" customWidth="1"/>
    <col min="5381" max="5381" width="14.7109375" style="60" customWidth="1"/>
    <col min="5382" max="5382" width="5.28515625" style="60" customWidth="1"/>
    <col min="5383" max="5383" width="5.7109375" style="60" customWidth="1"/>
    <col min="5384" max="5384" width="3.5703125" style="60" customWidth="1"/>
    <col min="5385" max="5385" width="4.7109375" style="60" customWidth="1"/>
    <col min="5386" max="5631" width="9.140625" style="60"/>
    <col min="5632" max="5632" width="7.7109375" style="60" customWidth="1"/>
    <col min="5633" max="5633" width="40.7109375" style="60" customWidth="1"/>
    <col min="5634" max="5634" width="6.7109375" style="60" customWidth="1"/>
    <col min="5635" max="5635" width="9.28515625" style="60" customWidth="1"/>
    <col min="5636" max="5636" width="12.28515625" style="60" customWidth="1"/>
    <col min="5637" max="5637" width="14.7109375" style="60" customWidth="1"/>
    <col min="5638" max="5638" width="5.28515625" style="60" customWidth="1"/>
    <col min="5639" max="5639" width="5.7109375" style="60" customWidth="1"/>
    <col min="5640" max="5640" width="3.5703125" style="60" customWidth="1"/>
    <col min="5641" max="5641" width="4.7109375" style="60" customWidth="1"/>
    <col min="5642" max="5887" width="9.140625" style="60"/>
    <col min="5888" max="5888" width="7.7109375" style="60" customWidth="1"/>
    <col min="5889" max="5889" width="40.7109375" style="60" customWidth="1"/>
    <col min="5890" max="5890" width="6.7109375" style="60" customWidth="1"/>
    <col min="5891" max="5891" width="9.28515625" style="60" customWidth="1"/>
    <col min="5892" max="5892" width="12.28515625" style="60" customWidth="1"/>
    <col min="5893" max="5893" width="14.7109375" style="60" customWidth="1"/>
    <col min="5894" max="5894" width="5.28515625" style="60" customWidth="1"/>
    <col min="5895" max="5895" width="5.7109375" style="60" customWidth="1"/>
    <col min="5896" max="5896" width="3.5703125" style="60" customWidth="1"/>
    <col min="5897" max="5897" width="4.7109375" style="60" customWidth="1"/>
    <col min="5898" max="6143" width="9.140625" style="60"/>
    <col min="6144" max="6144" width="7.7109375" style="60" customWidth="1"/>
    <col min="6145" max="6145" width="40.7109375" style="60" customWidth="1"/>
    <col min="6146" max="6146" width="6.7109375" style="60" customWidth="1"/>
    <col min="6147" max="6147" width="9.28515625" style="60" customWidth="1"/>
    <col min="6148" max="6148" width="12.28515625" style="60" customWidth="1"/>
    <col min="6149" max="6149" width="14.7109375" style="60" customWidth="1"/>
    <col min="6150" max="6150" width="5.28515625" style="60" customWidth="1"/>
    <col min="6151" max="6151" width="5.7109375" style="60" customWidth="1"/>
    <col min="6152" max="6152" width="3.5703125" style="60" customWidth="1"/>
    <col min="6153" max="6153" width="4.7109375" style="60" customWidth="1"/>
    <col min="6154" max="6399" width="9.140625" style="60"/>
    <col min="6400" max="6400" width="7.7109375" style="60" customWidth="1"/>
    <col min="6401" max="6401" width="40.7109375" style="60" customWidth="1"/>
    <col min="6402" max="6402" width="6.7109375" style="60" customWidth="1"/>
    <col min="6403" max="6403" width="9.28515625" style="60" customWidth="1"/>
    <col min="6404" max="6404" width="12.28515625" style="60" customWidth="1"/>
    <col min="6405" max="6405" width="14.7109375" style="60" customWidth="1"/>
    <col min="6406" max="6406" width="5.28515625" style="60" customWidth="1"/>
    <col min="6407" max="6407" width="5.7109375" style="60" customWidth="1"/>
    <col min="6408" max="6408" width="3.5703125" style="60" customWidth="1"/>
    <col min="6409" max="6409" width="4.7109375" style="60" customWidth="1"/>
    <col min="6410" max="6655" width="9.140625" style="60"/>
    <col min="6656" max="6656" width="7.7109375" style="60" customWidth="1"/>
    <col min="6657" max="6657" width="40.7109375" style="60" customWidth="1"/>
    <col min="6658" max="6658" width="6.7109375" style="60" customWidth="1"/>
    <col min="6659" max="6659" width="9.28515625" style="60" customWidth="1"/>
    <col min="6660" max="6660" width="12.28515625" style="60" customWidth="1"/>
    <col min="6661" max="6661" width="14.7109375" style="60" customWidth="1"/>
    <col min="6662" max="6662" width="5.28515625" style="60" customWidth="1"/>
    <col min="6663" max="6663" width="5.7109375" style="60" customWidth="1"/>
    <col min="6664" max="6664" width="3.5703125" style="60" customWidth="1"/>
    <col min="6665" max="6665" width="4.7109375" style="60" customWidth="1"/>
    <col min="6666" max="6911" width="9.140625" style="60"/>
    <col min="6912" max="6912" width="7.7109375" style="60" customWidth="1"/>
    <col min="6913" max="6913" width="40.7109375" style="60" customWidth="1"/>
    <col min="6914" max="6914" width="6.7109375" style="60" customWidth="1"/>
    <col min="6915" max="6915" width="9.28515625" style="60" customWidth="1"/>
    <col min="6916" max="6916" width="12.28515625" style="60" customWidth="1"/>
    <col min="6917" max="6917" width="14.7109375" style="60" customWidth="1"/>
    <col min="6918" max="6918" width="5.28515625" style="60" customWidth="1"/>
    <col min="6919" max="6919" width="5.7109375" style="60" customWidth="1"/>
    <col min="6920" max="6920" width="3.5703125" style="60" customWidth="1"/>
    <col min="6921" max="6921" width="4.7109375" style="60" customWidth="1"/>
    <col min="6922" max="7167" width="9.140625" style="60"/>
    <col min="7168" max="7168" width="7.7109375" style="60" customWidth="1"/>
    <col min="7169" max="7169" width="40.7109375" style="60" customWidth="1"/>
    <col min="7170" max="7170" width="6.7109375" style="60" customWidth="1"/>
    <col min="7171" max="7171" width="9.28515625" style="60" customWidth="1"/>
    <col min="7172" max="7172" width="12.28515625" style="60" customWidth="1"/>
    <col min="7173" max="7173" width="14.7109375" style="60" customWidth="1"/>
    <col min="7174" max="7174" width="5.28515625" style="60" customWidth="1"/>
    <col min="7175" max="7175" width="5.7109375" style="60" customWidth="1"/>
    <col min="7176" max="7176" width="3.5703125" style="60" customWidth="1"/>
    <col min="7177" max="7177" width="4.7109375" style="60" customWidth="1"/>
    <col min="7178" max="7423" width="9.140625" style="60"/>
    <col min="7424" max="7424" width="7.7109375" style="60" customWidth="1"/>
    <col min="7425" max="7425" width="40.7109375" style="60" customWidth="1"/>
    <col min="7426" max="7426" width="6.7109375" style="60" customWidth="1"/>
    <col min="7427" max="7427" width="9.28515625" style="60" customWidth="1"/>
    <col min="7428" max="7428" width="12.28515625" style="60" customWidth="1"/>
    <col min="7429" max="7429" width="14.7109375" style="60" customWidth="1"/>
    <col min="7430" max="7430" width="5.28515625" style="60" customWidth="1"/>
    <col min="7431" max="7431" width="5.7109375" style="60" customWidth="1"/>
    <col min="7432" max="7432" width="3.5703125" style="60" customWidth="1"/>
    <col min="7433" max="7433" width="4.7109375" style="60" customWidth="1"/>
    <col min="7434" max="7679" width="9.140625" style="60"/>
    <col min="7680" max="7680" width="7.7109375" style="60" customWidth="1"/>
    <col min="7681" max="7681" width="40.7109375" style="60" customWidth="1"/>
    <col min="7682" max="7682" width="6.7109375" style="60" customWidth="1"/>
    <col min="7683" max="7683" width="9.28515625" style="60" customWidth="1"/>
    <col min="7684" max="7684" width="12.28515625" style="60" customWidth="1"/>
    <col min="7685" max="7685" width="14.7109375" style="60" customWidth="1"/>
    <col min="7686" max="7686" width="5.28515625" style="60" customWidth="1"/>
    <col min="7687" max="7687" width="5.7109375" style="60" customWidth="1"/>
    <col min="7688" max="7688" width="3.5703125" style="60" customWidth="1"/>
    <col min="7689" max="7689" width="4.7109375" style="60" customWidth="1"/>
    <col min="7690" max="7935" width="9.140625" style="60"/>
    <col min="7936" max="7936" width="7.7109375" style="60" customWidth="1"/>
    <col min="7937" max="7937" width="40.7109375" style="60" customWidth="1"/>
    <col min="7938" max="7938" width="6.7109375" style="60" customWidth="1"/>
    <col min="7939" max="7939" width="9.28515625" style="60" customWidth="1"/>
    <col min="7940" max="7940" width="12.28515625" style="60" customWidth="1"/>
    <col min="7941" max="7941" width="14.7109375" style="60" customWidth="1"/>
    <col min="7942" max="7942" width="5.28515625" style="60" customWidth="1"/>
    <col min="7943" max="7943" width="5.7109375" style="60" customWidth="1"/>
    <col min="7944" max="7944" width="3.5703125" style="60" customWidth="1"/>
    <col min="7945" max="7945" width="4.7109375" style="60" customWidth="1"/>
    <col min="7946" max="8191" width="9.140625" style="60"/>
    <col min="8192" max="8192" width="7.7109375" style="60" customWidth="1"/>
    <col min="8193" max="8193" width="40.7109375" style="60" customWidth="1"/>
    <col min="8194" max="8194" width="6.7109375" style="60" customWidth="1"/>
    <col min="8195" max="8195" width="9.28515625" style="60" customWidth="1"/>
    <col min="8196" max="8196" width="12.28515625" style="60" customWidth="1"/>
    <col min="8197" max="8197" width="14.7109375" style="60" customWidth="1"/>
    <col min="8198" max="8198" width="5.28515625" style="60" customWidth="1"/>
    <col min="8199" max="8199" width="5.7109375" style="60" customWidth="1"/>
    <col min="8200" max="8200" width="3.5703125" style="60" customWidth="1"/>
    <col min="8201" max="8201" width="4.7109375" style="60" customWidth="1"/>
    <col min="8202" max="8447" width="9.140625" style="60"/>
    <col min="8448" max="8448" width="7.7109375" style="60" customWidth="1"/>
    <col min="8449" max="8449" width="40.7109375" style="60" customWidth="1"/>
    <col min="8450" max="8450" width="6.7109375" style="60" customWidth="1"/>
    <col min="8451" max="8451" width="9.28515625" style="60" customWidth="1"/>
    <col min="8452" max="8452" width="12.28515625" style="60" customWidth="1"/>
    <col min="8453" max="8453" width="14.7109375" style="60" customWidth="1"/>
    <col min="8454" max="8454" width="5.28515625" style="60" customWidth="1"/>
    <col min="8455" max="8455" width="5.7109375" style="60" customWidth="1"/>
    <col min="8456" max="8456" width="3.5703125" style="60" customWidth="1"/>
    <col min="8457" max="8457" width="4.7109375" style="60" customWidth="1"/>
    <col min="8458" max="8703" width="9.140625" style="60"/>
    <col min="8704" max="8704" width="7.7109375" style="60" customWidth="1"/>
    <col min="8705" max="8705" width="40.7109375" style="60" customWidth="1"/>
    <col min="8706" max="8706" width="6.7109375" style="60" customWidth="1"/>
    <col min="8707" max="8707" width="9.28515625" style="60" customWidth="1"/>
    <col min="8708" max="8708" width="12.28515625" style="60" customWidth="1"/>
    <col min="8709" max="8709" width="14.7109375" style="60" customWidth="1"/>
    <col min="8710" max="8710" width="5.28515625" style="60" customWidth="1"/>
    <col min="8711" max="8711" width="5.7109375" style="60" customWidth="1"/>
    <col min="8712" max="8712" width="3.5703125" style="60" customWidth="1"/>
    <col min="8713" max="8713" width="4.7109375" style="60" customWidth="1"/>
    <col min="8714" max="8959" width="9.140625" style="60"/>
    <col min="8960" max="8960" width="7.7109375" style="60" customWidth="1"/>
    <col min="8961" max="8961" width="40.7109375" style="60" customWidth="1"/>
    <col min="8962" max="8962" width="6.7109375" style="60" customWidth="1"/>
    <col min="8963" max="8963" width="9.28515625" style="60" customWidth="1"/>
    <col min="8964" max="8964" width="12.28515625" style="60" customWidth="1"/>
    <col min="8965" max="8965" width="14.7109375" style="60" customWidth="1"/>
    <col min="8966" max="8966" width="5.28515625" style="60" customWidth="1"/>
    <col min="8967" max="8967" width="5.7109375" style="60" customWidth="1"/>
    <col min="8968" max="8968" width="3.5703125" style="60" customWidth="1"/>
    <col min="8969" max="8969" width="4.7109375" style="60" customWidth="1"/>
    <col min="8970" max="9215" width="9.140625" style="60"/>
    <col min="9216" max="9216" width="7.7109375" style="60" customWidth="1"/>
    <col min="9217" max="9217" width="40.7109375" style="60" customWidth="1"/>
    <col min="9218" max="9218" width="6.7109375" style="60" customWidth="1"/>
    <col min="9219" max="9219" width="9.28515625" style="60" customWidth="1"/>
    <col min="9220" max="9220" width="12.28515625" style="60" customWidth="1"/>
    <col min="9221" max="9221" width="14.7109375" style="60" customWidth="1"/>
    <col min="9222" max="9222" width="5.28515625" style="60" customWidth="1"/>
    <col min="9223" max="9223" width="5.7109375" style="60" customWidth="1"/>
    <col min="9224" max="9224" width="3.5703125" style="60" customWidth="1"/>
    <col min="9225" max="9225" width="4.7109375" style="60" customWidth="1"/>
    <col min="9226" max="9471" width="9.140625" style="60"/>
    <col min="9472" max="9472" width="7.7109375" style="60" customWidth="1"/>
    <col min="9473" max="9473" width="40.7109375" style="60" customWidth="1"/>
    <col min="9474" max="9474" width="6.7109375" style="60" customWidth="1"/>
    <col min="9475" max="9475" width="9.28515625" style="60" customWidth="1"/>
    <col min="9476" max="9476" width="12.28515625" style="60" customWidth="1"/>
    <col min="9477" max="9477" width="14.7109375" style="60" customWidth="1"/>
    <col min="9478" max="9478" width="5.28515625" style="60" customWidth="1"/>
    <col min="9479" max="9479" width="5.7109375" style="60" customWidth="1"/>
    <col min="9480" max="9480" width="3.5703125" style="60" customWidth="1"/>
    <col min="9481" max="9481" width="4.7109375" style="60" customWidth="1"/>
    <col min="9482" max="9727" width="9.140625" style="60"/>
    <col min="9728" max="9728" width="7.7109375" style="60" customWidth="1"/>
    <col min="9729" max="9729" width="40.7109375" style="60" customWidth="1"/>
    <col min="9730" max="9730" width="6.7109375" style="60" customWidth="1"/>
    <col min="9731" max="9731" width="9.28515625" style="60" customWidth="1"/>
    <col min="9732" max="9732" width="12.28515625" style="60" customWidth="1"/>
    <col min="9733" max="9733" width="14.7109375" style="60" customWidth="1"/>
    <col min="9734" max="9734" width="5.28515625" style="60" customWidth="1"/>
    <col min="9735" max="9735" width="5.7109375" style="60" customWidth="1"/>
    <col min="9736" max="9736" width="3.5703125" style="60" customWidth="1"/>
    <col min="9737" max="9737" width="4.7109375" style="60" customWidth="1"/>
    <col min="9738" max="9983" width="9.140625" style="60"/>
    <col min="9984" max="9984" width="7.7109375" style="60" customWidth="1"/>
    <col min="9985" max="9985" width="40.7109375" style="60" customWidth="1"/>
    <col min="9986" max="9986" width="6.7109375" style="60" customWidth="1"/>
    <col min="9987" max="9987" width="9.28515625" style="60" customWidth="1"/>
    <col min="9988" max="9988" width="12.28515625" style="60" customWidth="1"/>
    <col min="9989" max="9989" width="14.7109375" style="60" customWidth="1"/>
    <col min="9990" max="9990" width="5.28515625" style="60" customWidth="1"/>
    <col min="9991" max="9991" width="5.7109375" style="60" customWidth="1"/>
    <col min="9992" max="9992" width="3.5703125" style="60" customWidth="1"/>
    <col min="9993" max="9993" width="4.7109375" style="60" customWidth="1"/>
    <col min="9994" max="10239" width="9.140625" style="60"/>
    <col min="10240" max="10240" width="7.7109375" style="60" customWidth="1"/>
    <col min="10241" max="10241" width="40.7109375" style="60" customWidth="1"/>
    <col min="10242" max="10242" width="6.7109375" style="60" customWidth="1"/>
    <col min="10243" max="10243" width="9.28515625" style="60" customWidth="1"/>
    <col min="10244" max="10244" width="12.28515625" style="60" customWidth="1"/>
    <col min="10245" max="10245" width="14.7109375" style="60" customWidth="1"/>
    <col min="10246" max="10246" width="5.28515625" style="60" customWidth="1"/>
    <col min="10247" max="10247" width="5.7109375" style="60" customWidth="1"/>
    <col min="10248" max="10248" width="3.5703125" style="60" customWidth="1"/>
    <col min="10249" max="10249" width="4.7109375" style="60" customWidth="1"/>
    <col min="10250" max="10495" width="9.140625" style="60"/>
    <col min="10496" max="10496" width="7.7109375" style="60" customWidth="1"/>
    <col min="10497" max="10497" width="40.7109375" style="60" customWidth="1"/>
    <col min="10498" max="10498" width="6.7109375" style="60" customWidth="1"/>
    <col min="10499" max="10499" width="9.28515625" style="60" customWidth="1"/>
    <col min="10500" max="10500" width="12.28515625" style="60" customWidth="1"/>
    <col min="10501" max="10501" width="14.7109375" style="60" customWidth="1"/>
    <col min="10502" max="10502" width="5.28515625" style="60" customWidth="1"/>
    <col min="10503" max="10503" width="5.7109375" style="60" customWidth="1"/>
    <col min="10504" max="10504" width="3.5703125" style="60" customWidth="1"/>
    <col min="10505" max="10505" width="4.7109375" style="60" customWidth="1"/>
    <col min="10506" max="10751" width="9.140625" style="60"/>
    <col min="10752" max="10752" width="7.7109375" style="60" customWidth="1"/>
    <col min="10753" max="10753" width="40.7109375" style="60" customWidth="1"/>
    <col min="10754" max="10754" width="6.7109375" style="60" customWidth="1"/>
    <col min="10755" max="10755" width="9.28515625" style="60" customWidth="1"/>
    <col min="10756" max="10756" width="12.28515625" style="60" customWidth="1"/>
    <col min="10757" max="10757" width="14.7109375" style="60" customWidth="1"/>
    <col min="10758" max="10758" width="5.28515625" style="60" customWidth="1"/>
    <col min="10759" max="10759" width="5.7109375" style="60" customWidth="1"/>
    <col min="10760" max="10760" width="3.5703125" style="60" customWidth="1"/>
    <col min="10761" max="10761" width="4.7109375" style="60" customWidth="1"/>
    <col min="10762" max="11007" width="9.140625" style="60"/>
    <col min="11008" max="11008" width="7.7109375" style="60" customWidth="1"/>
    <col min="11009" max="11009" width="40.7109375" style="60" customWidth="1"/>
    <col min="11010" max="11010" width="6.7109375" style="60" customWidth="1"/>
    <col min="11011" max="11011" width="9.28515625" style="60" customWidth="1"/>
    <col min="11012" max="11012" width="12.28515625" style="60" customWidth="1"/>
    <col min="11013" max="11013" width="14.7109375" style="60" customWidth="1"/>
    <col min="11014" max="11014" width="5.28515625" style="60" customWidth="1"/>
    <col min="11015" max="11015" width="5.7109375" style="60" customWidth="1"/>
    <col min="11016" max="11016" width="3.5703125" style="60" customWidth="1"/>
    <col min="11017" max="11017" width="4.7109375" style="60" customWidth="1"/>
    <col min="11018" max="11263" width="9.140625" style="60"/>
    <col min="11264" max="11264" width="7.7109375" style="60" customWidth="1"/>
    <col min="11265" max="11265" width="40.7109375" style="60" customWidth="1"/>
    <col min="11266" max="11266" width="6.7109375" style="60" customWidth="1"/>
    <col min="11267" max="11267" width="9.28515625" style="60" customWidth="1"/>
    <col min="11268" max="11268" width="12.28515625" style="60" customWidth="1"/>
    <col min="11269" max="11269" width="14.7109375" style="60" customWidth="1"/>
    <col min="11270" max="11270" width="5.28515625" style="60" customWidth="1"/>
    <col min="11271" max="11271" width="5.7109375" style="60" customWidth="1"/>
    <col min="11272" max="11272" width="3.5703125" style="60" customWidth="1"/>
    <col min="11273" max="11273" width="4.7109375" style="60" customWidth="1"/>
    <col min="11274" max="11519" width="9.140625" style="60"/>
    <col min="11520" max="11520" width="7.7109375" style="60" customWidth="1"/>
    <col min="11521" max="11521" width="40.7109375" style="60" customWidth="1"/>
    <col min="11522" max="11522" width="6.7109375" style="60" customWidth="1"/>
    <col min="11523" max="11523" width="9.28515625" style="60" customWidth="1"/>
    <col min="11524" max="11524" width="12.28515625" style="60" customWidth="1"/>
    <col min="11525" max="11525" width="14.7109375" style="60" customWidth="1"/>
    <col min="11526" max="11526" width="5.28515625" style="60" customWidth="1"/>
    <col min="11527" max="11527" width="5.7109375" style="60" customWidth="1"/>
    <col min="11528" max="11528" width="3.5703125" style="60" customWidth="1"/>
    <col min="11529" max="11529" width="4.7109375" style="60" customWidth="1"/>
    <col min="11530" max="11775" width="9.140625" style="60"/>
    <col min="11776" max="11776" width="7.7109375" style="60" customWidth="1"/>
    <col min="11777" max="11777" width="40.7109375" style="60" customWidth="1"/>
    <col min="11778" max="11778" width="6.7109375" style="60" customWidth="1"/>
    <col min="11779" max="11779" width="9.28515625" style="60" customWidth="1"/>
    <col min="11780" max="11780" width="12.28515625" style="60" customWidth="1"/>
    <col min="11781" max="11781" width="14.7109375" style="60" customWidth="1"/>
    <col min="11782" max="11782" width="5.28515625" style="60" customWidth="1"/>
    <col min="11783" max="11783" width="5.7109375" style="60" customWidth="1"/>
    <col min="11784" max="11784" width="3.5703125" style="60" customWidth="1"/>
    <col min="11785" max="11785" width="4.7109375" style="60" customWidth="1"/>
    <col min="11786" max="12031" width="9.140625" style="60"/>
    <col min="12032" max="12032" width="7.7109375" style="60" customWidth="1"/>
    <col min="12033" max="12033" width="40.7109375" style="60" customWidth="1"/>
    <col min="12034" max="12034" width="6.7109375" style="60" customWidth="1"/>
    <col min="12035" max="12035" width="9.28515625" style="60" customWidth="1"/>
    <col min="12036" max="12036" width="12.28515625" style="60" customWidth="1"/>
    <col min="12037" max="12037" width="14.7109375" style="60" customWidth="1"/>
    <col min="12038" max="12038" width="5.28515625" style="60" customWidth="1"/>
    <col min="12039" max="12039" width="5.7109375" style="60" customWidth="1"/>
    <col min="12040" max="12040" width="3.5703125" style="60" customWidth="1"/>
    <col min="12041" max="12041" width="4.7109375" style="60" customWidth="1"/>
    <col min="12042" max="12287" width="9.140625" style="60"/>
    <col min="12288" max="12288" width="7.7109375" style="60" customWidth="1"/>
    <col min="12289" max="12289" width="40.7109375" style="60" customWidth="1"/>
    <col min="12290" max="12290" width="6.7109375" style="60" customWidth="1"/>
    <col min="12291" max="12291" width="9.28515625" style="60" customWidth="1"/>
    <col min="12292" max="12292" width="12.28515625" style="60" customWidth="1"/>
    <col min="12293" max="12293" width="14.7109375" style="60" customWidth="1"/>
    <col min="12294" max="12294" width="5.28515625" style="60" customWidth="1"/>
    <col min="12295" max="12295" width="5.7109375" style="60" customWidth="1"/>
    <col min="12296" max="12296" width="3.5703125" style="60" customWidth="1"/>
    <col min="12297" max="12297" width="4.7109375" style="60" customWidth="1"/>
    <col min="12298" max="12543" width="9.140625" style="60"/>
    <col min="12544" max="12544" width="7.7109375" style="60" customWidth="1"/>
    <col min="12545" max="12545" width="40.7109375" style="60" customWidth="1"/>
    <col min="12546" max="12546" width="6.7109375" style="60" customWidth="1"/>
    <col min="12547" max="12547" width="9.28515625" style="60" customWidth="1"/>
    <col min="12548" max="12548" width="12.28515625" style="60" customWidth="1"/>
    <col min="12549" max="12549" width="14.7109375" style="60" customWidth="1"/>
    <col min="12550" max="12550" width="5.28515625" style="60" customWidth="1"/>
    <col min="12551" max="12551" width="5.7109375" style="60" customWidth="1"/>
    <col min="12552" max="12552" width="3.5703125" style="60" customWidth="1"/>
    <col min="12553" max="12553" width="4.7109375" style="60" customWidth="1"/>
    <col min="12554" max="12799" width="9.140625" style="60"/>
    <col min="12800" max="12800" width="7.7109375" style="60" customWidth="1"/>
    <col min="12801" max="12801" width="40.7109375" style="60" customWidth="1"/>
    <col min="12802" max="12802" width="6.7109375" style="60" customWidth="1"/>
    <col min="12803" max="12803" width="9.28515625" style="60" customWidth="1"/>
    <col min="12804" max="12804" width="12.28515625" style="60" customWidth="1"/>
    <col min="12805" max="12805" width="14.7109375" style="60" customWidth="1"/>
    <col min="12806" max="12806" width="5.28515625" style="60" customWidth="1"/>
    <col min="12807" max="12807" width="5.7109375" style="60" customWidth="1"/>
    <col min="12808" max="12808" width="3.5703125" style="60" customWidth="1"/>
    <col min="12809" max="12809" width="4.7109375" style="60" customWidth="1"/>
    <col min="12810" max="13055" width="9.140625" style="60"/>
    <col min="13056" max="13056" width="7.7109375" style="60" customWidth="1"/>
    <col min="13057" max="13057" width="40.7109375" style="60" customWidth="1"/>
    <col min="13058" max="13058" width="6.7109375" style="60" customWidth="1"/>
    <col min="13059" max="13059" width="9.28515625" style="60" customWidth="1"/>
    <col min="13060" max="13060" width="12.28515625" style="60" customWidth="1"/>
    <col min="13061" max="13061" width="14.7109375" style="60" customWidth="1"/>
    <col min="13062" max="13062" width="5.28515625" style="60" customWidth="1"/>
    <col min="13063" max="13063" width="5.7109375" style="60" customWidth="1"/>
    <col min="13064" max="13064" width="3.5703125" style="60" customWidth="1"/>
    <col min="13065" max="13065" width="4.7109375" style="60" customWidth="1"/>
    <col min="13066" max="13311" width="9.140625" style="60"/>
    <col min="13312" max="13312" width="7.7109375" style="60" customWidth="1"/>
    <col min="13313" max="13313" width="40.7109375" style="60" customWidth="1"/>
    <col min="13314" max="13314" width="6.7109375" style="60" customWidth="1"/>
    <col min="13315" max="13315" width="9.28515625" style="60" customWidth="1"/>
    <col min="13316" max="13316" width="12.28515625" style="60" customWidth="1"/>
    <col min="13317" max="13317" width="14.7109375" style="60" customWidth="1"/>
    <col min="13318" max="13318" width="5.28515625" style="60" customWidth="1"/>
    <col min="13319" max="13319" width="5.7109375" style="60" customWidth="1"/>
    <col min="13320" max="13320" width="3.5703125" style="60" customWidth="1"/>
    <col min="13321" max="13321" width="4.7109375" style="60" customWidth="1"/>
    <col min="13322" max="13567" width="9.140625" style="60"/>
    <col min="13568" max="13568" width="7.7109375" style="60" customWidth="1"/>
    <col min="13569" max="13569" width="40.7109375" style="60" customWidth="1"/>
    <col min="13570" max="13570" width="6.7109375" style="60" customWidth="1"/>
    <col min="13571" max="13571" width="9.28515625" style="60" customWidth="1"/>
    <col min="13572" max="13572" width="12.28515625" style="60" customWidth="1"/>
    <col min="13573" max="13573" width="14.7109375" style="60" customWidth="1"/>
    <col min="13574" max="13574" width="5.28515625" style="60" customWidth="1"/>
    <col min="13575" max="13575" width="5.7109375" style="60" customWidth="1"/>
    <col min="13576" max="13576" width="3.5703125" style="60" customWidth="1"/>
    <col min="13577" max="13577" width="4.7109375" style="60" customWidth="1"/>
    <col min="13578" max="13823" width="9.140625" style="60"/>
    <col min="13824" max="13824" width="7.7109375" style="60" customWidth="1"/>
    <col min="13825" max="13825" width="40.7109375" style="60" customWidth="1"/>
    <col min="13826" max="13826" width="6.7109375" style="60" customWidth="1"/>
    <col min="13827" max="13827" width="9.28515625" style="60" customWidth="1"/>
    <col min="13828" max="13828" width="12.28515625" style="60" customWidth="1"/>
    <col min="13829" max="13829" width="14.7109375" style="60" customWidth="1"/>
    <col min="13830" max="13830" width="5.28515625" style="60" customWidth="1"/>
    <col min="13831" max="13831" width="5.7109375" style="60" customWidth="1"/>
    <col min="13832" max="13832" width="3.5703125" style="60" customWidth="1"/>
    <col min="13833" max="13833" width="4.7109375" style="60" customWidth="1"/>
    <col min="13834" max="14079" width="9.140625" style="60"/>
    <col min="14080" max="14080" width="7.7109375" style="60" customWidth="1"/>
    <col min="14081" max="14081" width="40.7109375" style="60" customWidth="1"/>
    <col min="14082" max="14082" width="6.7109375" style="60" customWidth="1"/>
    <col min="14083" max="14083" width="9.28515625" style="60" customWidth="1"/>
    <col min="14084" max="14084" width="12.28515625" style="60" customWidth="1"/>
    <col min="14085" max="14085" width="14.7109375" style="60" customWidth="1"/>
    <col min="14086" max="14086" width="5.28515625" style="60" customWidth="1"/>
    <col min="14087" max="14087" width="5.7109375" style="60" customWidth="1"/>
    <col min="14088" max="14088" width="3.5703125" style="60" customWidth="1"/>
    <col min="14089" max="14089" width="4.7109375" style="60" customWidth="1"/>
    <col min="14090" max="14335" width="9.140625" style="60"/>
    <col min="14336" max="14336" width="7.7109375" style="60" customWidth="1"/>
    <col min="14337" max="14337" width="40.7109375" style="60" customWidth="1"/>
    <col min="14338" max="14338" width="6.7109375" style="60" customWidth="1"/>
    <col min="14339" max="14339" width="9.28515625" style="60" customWidth="1"/>
    <col min="14340" max="14340" width="12.28515625" style="60" customWidth="1"/>
    <col min="14341" max="14341" width="14.7109375" style="60" customWidth="1"/>
    <col min="14342" max="14342" width="5.28515625" style="60" customWidth="1"/>
    <col min="14343" max="14343" width="5.7109375" style="60" customWidth="1"/>
    <col min="14344" max="14344" width="3.5703125" style="60" customWidth="1"/>
    <col min="14345" max="14345" width="4.7109375" style="60" customWidth="1"/>
    <col min="14346" max="14591" width="9.140625" style="60"/>
    <col min="14592" max="14592" width="7.7109375" style="60" customWidth="1"/>
    <col min="14593" max="14593" width="40.7109375" style="60" customWidth="1"/>
    <col min="14594" max="14594" width="6.7109375" style="60" customWidth="1"/>
    <col min="14595" max="14595" width="9.28515625" style="60" customWidth="1"/>
    <col min="14596" max="14596" width="12.28515625" style="60" customWidth="1"/>
    <col min="14597" max="14597" width="14.7109375" style="60" customWidth="1"/>
    <col min="14598" max="14598" width="5.28515625" style="60" customWidth="1"/>
    <col min="14599" max="14599" width="5.7109375" style="60" customWidth="1"/>
    <col min="14600" max="14600" width="3.5703125" style="60" customWidth="1"/>
    <col min="14601" max="14601" width="4.7109375" style="60" customWidth="1"/>
    <col min="14602" max="14847" width="9.140625" style="60"/>
    <col min="14848" max="14848" width="7.7109375" style="60" customWidth="1"/>
    <col min="14849" max="14849" width="40.7109375" style="60" customWidth="1"/>
    <col min="14850" max="14850" width="6.7109375" style="60" customWidth="1"/>
    <col min="14851" max="14851" width="9.28515625" style="60" customWidth="1"/>
    <col min="14852" max="14852" width="12.28515625" style="60" customWidth="1"/>
    <col min="14853" max="14853" width="14.7109375" style="60" customWidth="1"/>
    <col min="14854" max="14854" width="5.28515625" style="60" customWidth="1"/>
    <col min="14855" max="14855" width="5.7109375" style="60" customWidth="1"/>
    <col min="14856" max="14856" width="3.5703125" style="60" customWidth="1"/>
    <col min="14857" max="14857" width="4.7109375" style="60" customWidth="1"/>
    <col min="14858" max="15103" width="9.140625" style="60"/>
    <col min="15104" max="15104" width="7.7109375" style="60" customWidth="1"/>
    <col min="15105" max="15105" width="40.7109375" style="60" customWidth="1"/>
    <col min="15106" max="15106" width="6.7109375" style="60" customWidth="1"/>
    <col min="15107" max="15107" width="9.28515625" style="60" customWidth="1"/>
    <col min="15108" max="15108" width="12.28515625" style="60" customWidth="1"/>
    <col min="15109" max="15109" width="14.7109375" style="60" customWidth="1"/>
    <col min="15110" max="15110" width="5.28515625" style="60" customWidth="1"/>
    <col min="15111" max="15111" width="5.7109375" style="60" customWidth="1"/>
    <col min="15112" max="15112" width="3.5703125" style="60" customWidth="1"/>
    <col min="15113" max="15113" width="4.7109375" style="60" customWidth="1"/>
    <col min="15114" max="15359" width="9.140625" style="60"/>
    <col min="15360" max="15360" width="7.7109375" style="60" customWidth="1"/>
    <col min="15361" max="15361" width="40.7109375" style="60" customWidth="1"/>
    <col min="15362" max="15362" width="6.7109375" style="60" customWidth="1"/>
    <col min="15363" max="15363" width="9.28515625" style="60" customWidth="1"/>
    <col min="15364" max="15364" width="12.28515625" style="60" customWidth="1"/>
    <col min="15365" max="15365" width="14.7109375" style="60" customWidth="1"/>
    <col min="15366" max="15366" width="5.28515625" style="60" customWidth="1"/>
    <col min="15367" max="15367" width="5.7109375" style="60" customWidth="1"/>
    <col min="15368" max="15368" width="3.5703125" style="60" customWidth="1"/>
    <col min="15369" max="15369" width="4.7109375" style="60" customWidth="1"/>
    <col min="15370" max="15615" width="9.140625" style="60"/>
    <col min="15616" max="15616" width="7.7109375" style="60" customWidth="1"/>
    <col min="15617" max="15617" width="40.7109375" style="60" customWidth="1"/>
    <col min="15618" max="15618" width="6.7109375" style="60" customWidth="1"/>
    <col min="15619" max="15619" width="9.28515625" style="60" customWidth="1"/>
    <col min="15620" max="15620" width="12.28515625" style="60" customWidth="1"/>
    <col min="15621" max="15621" width="14.7109375" style="60" customWidth="1"/>
    <col min="15622" max="15622" width="5.28515625" style="60" customWidth="1"/>
    <col min="15623" max="15623" width="5.7109375" style="60" customWidth="1"/>
    <col min="15624" max="15624" width="3.5703125" style="60" customWidth="1"/>
    <col min="15625" max="15625" width="4.7109375" style="60" customWidth="1"/>
    <col min="15626" max="15871" width="9.140625" style="60"/>
    <col min="15872" max="15872" width="7.7109375" style="60" customWidth="1"/>
    <col min="15873" max="15873" width="40.7109375" style="60" customWidth="1"/>
    <col min="15874" max="15874" width="6.7109375" style="60" customWidth="1"/>
    <col min="15875" max="15875" width="9.28515625" style="60" customWidth="1"/>
    <col min="15876" max="15876" width="12.28515625" style="60" customWidth="1"/>
    <col min="15877" max="15877" width="14.7109375" style="60" customWidth="1"/>
    <col min="15878" max="15878" width="5.28515625" style="60" customWidth="1"/>
    <col min="15879" max="15879" width="5.7109375" style="60" customWidth="1"/>
    <col min="15880" max="15880" width="3.5703125" style="60" customWidth="1"/>
    <col min="15881" max="15881" width="4.7109375" style="60" customWidth="1"/>
    <col min="15882" max="16127" width="9.140625" style="60"/>
    <col min="16128" max="16128" width="7.7109375" style="60" customWidth="1"/>
    <col min="16129" max="16129" width="40.7109375" style="60" customWidth="1"/>
    <col min="16130" max="16130" width="6.7109375" style="60" customWidth="1"/>
    <col min="16131" max="16131" width="9.28515625" style="60" customWidth="1"/>
    <col min="16132" max="16132" width="12.28515625" style="60" customWidth="1"/>
    <col min="16133" max="16133" width="14.7109375" style="60" customWidth="1"/>
    <col min="16134" max="16134" width="5.28515625" style="60" customWidth="1"/>
    <col min="16135" max="16135" width="5.7109375" style="60" customWidth="1"/>
    <col min="16136" max="16136" width="3.5703125" style="60" customWidth="1"/>
    <col min="16137" max="16137" width="4.7109375" style="60" customWidth="1"/>
    <col min="16138" max="16384" width="9.140625" style="60"/>
  </cols>
  <sheetData>
    <row r="1" spans="1:10" ht="20.100000000000001" customHeight="1">
      <c r="A1" s="55" t="s">
        <v>137</v>
      </c>
    </row>
    <row r="2" spans="1:10" s="68" customFormat="1" ht="18">
      <c r="A2" s="61"/>
      <c r="B2" s="62"/>
      <c r="C2" s="63"/>
      <c r="D2" s="64"/>
      <c r="E2" s="65"/>
      <c r="F2" s="66"/>
      <c r="G2" s="67"/>
      <c r="H2" s="67"/>
    </row>
    <row r="3" spans="1:10" s="76" customFormat="1" ht="20.100000000000001" customHeight="1">
      <c r="A3" s="69" t="s">
        <v>30</v>
      </c>
      <c r="B3" s="70" t="s">
        <v>1</v>
      </c>
      <c r="C3" s="71" t="s">
        <v>31</v>
      </c>
      <c r="D3" s="72" t="s">
        <v>32</v>
      </c>
      <c r="E3" s="73" t="s">
        <v>33</v>
      </c>
      <c r="F3" s="74" t="s">
        <v>34</v>
      </c>
      <c r="G3" s="75"/>
      <c r="H3" s="75"/>
      <c r="I3" s="75"/>
      <c r="J3" s="75"/>
    </row>
    <row r="4" spans="1:10" ht="20.100000000000001" customHeight="1">
      <c r="A4" s="77" t="s">
        <v>35</v>
      </c>
      <c r="B4" s="78"/>
      <c r="C4" s="79"/>
      <c r="D4" s="80"/>
      <c r="E4" s="81"/>
      <c r="F4" s="82">
        <f>SUM(F5,F10,F12)</f>
        <v>0</v>
      </c>
      <c r="G4" s="83"/>
      <c r="H4" s="83"/>
      <c r="I4" s="83"/>
      <c r="J4" s="83"/>
    </row>
    <row r="5" spans="1:10" ht="20.100000000000001" customHeight="1">
      <c r="A5" s="77" t="s">
        <v>36</v>
      </c>
      <c r="B5" s="78"/>
      <c r="C5" s="79"/>
      <c r="D5" s="80"/>
      <c r="E5" s="81"/>
      <c r="F5" s="82">
        <f>SUM(F6:F9)</f>
        <v>0</v>
      </c>
      <c r="G5" s="83"/>
      <c r="H5" s="83"/>
      <c r="I5" s="83"/>
      <c r="J5" s="83"/>
    </row>
    <row r="6" spans="1:10" ht="30" customHeight="1">
      <c r="A6" s="79" t="s">
        <v>37</v>
      </c>
      <c r="B6" s="78" t="s">
        <v>38</v>
      </c>
      <c r="C6" s="79" t="s">
        <v>39</v>
      </c>
      <c r="D6" s="80">
        <v>1.4</v>
      </c>
      <c r="E6" s="115"/>
      <c r="F6" s="81">
        <f>D6*E6</f>
        <v>0</v>
      </c>
      <c r="G6" s="83"/>
      <c r="H6" s="83"/>
      <c r="I6" s="83"/>
      <c r="J6" s="83"/>
    </row>
    <row r="7" spans="1:10" ht="30" customHeight="1">
      <c r="A7" s="79" t="s">
        <v>40</v>
      </c>
      <c r="B7" s="84" t="s">
        <v>41</v>
      </c>
      <c r="C7" s="85" t="s">
        <v>42</v>
      </c>
      <c r="D7" s="80">
        <v>54</v>
      </c>
      <c r="E7" s="115"/>
      <c r="F7" s="81">
        <f>D7*E7</f>
        <v>0</v>
      </c>
      <c r="G7" s="83"/>
      <c r="H7" s="83"/>
      <c r="I7" s="83"/>
      <c r="J7" s="83"/>
    </row>
    <row r="8" spans="1:10" ht="89.25">
      <c r="A8" s="79" t="s">
        <v>52</v>
      </c>
      <c r="B8" s="84" t="s">
        <v>217</v>
      </c>
      <c r="C8" s="85" t="s">
        <v>42</v>
      </c>
      <c r="D8" s="80">
        <v>1</v>
      </c>
      <c r="E8" s="115"/>
      <c r="F8" s="81">
        <f>D8*E8</f>
        <v>0</v>
      </c>
      <c r="G8" s="83"/>
      <c r="H8" s="83"/>
      <c r="I8" s="83"/>
    </row>
    <row r="9" spans="1:10" ht="63.75">
      <c r="A9" s="79" t="s">
        <v>54</v>
      </c>
      <c r="B9" s="84" t="s">
        <v>237</v>
      </c>
      <c r="C9" s="85" t="s">
        <v>42</v>
      </c>
      <c r="D9" s="80">
        <v>1</v>
      </c>
      <c r="E9" s="115"/>
      <c r="F9" s="81">
        <f>D9*E9</f>
        <v>0</v>
      </c>
      <c r="G9" s="83"/>
      <c r="H9" s="83"/>
      <c r="I9" s="83"/>
    </row>
    <row r="10" spans="1:10" ht="20.100000000000001" customHeight="1">
      <c r="A10" s="77" t="s">
        <v>43</v>
      </c>
      <c r="B10" s="78"/>
      <c r="C10" s="79"/>
      <c r="D10" s="87"/>
      <c r="E10" s="81"/>
      <c r="F10" s="82">
        <f>SUM(F11)</f>
        <v>0</v>
      </c>
      <c r="G10" s="83"/>
      <c r="H10" s="83"/>
      <c r="I10" s="83"/>
      <c r="J10" s="83"/>
    </row>
    <row r="11" spans="1:10" ht="54.95" customHeight="1">
      <c r="A11" s="79" t="s">
        <v>37</v>
      </c>
      <c r="B11" s="78" t="s">
        <v>44</v>
      </c>
      <c r="C11" s="79" t="s">
        <v>45</v>
      </c>
      <c r="D11" s="80">
        <v>1.1000000000000001</v>
      </c>
      <c r="E11" s="115"/>
      <c r="F11" s="81">
        <f>D11*E11</f>
        <v>0</v>
      </c>
      <c r="G11" s="83"/>
      <c r="H11" s="83"/>
      <c r="I11" s="83"/>
      <c r="J11" s="83"/>
    </row>
    <row r="12" spans="1:10" ht="20.100000000000001" customHeight="1">
      <c r="A12" s="77" t="s">
        <v>46</v>
      </c>
      <c r="B12" s="78"/>
      <c r="C12" s="79"/>
      <c r="D12" s="80"/>
      <c r="E12" s="81"/>
      <c r="F12" s="82">
        <f>SUM(F13:F24)</f>
        <v>0</v>
      </c>
      <c r="G12" s="83"/>
      <c r="H12" s="83"/>
      <c r="I12" s="83"/>
      <c r="J12" s="83"/>
    </row>
    <row r="13" spans="1:10" ht="20.100000000000001" customHeight="1">
      <c r="A13" s="85" t="s">
        <v>37</v>
      </c>
      <c r="B13" s="84" t="s">
        <v>47</v>
      </c>
      <c r="C13" s="85" t="s">
        <v>48</v>
      </c>
      <c r="D13" s="80">
        <v>80</v>
      </c>
      <c r="E13" s="115"/>
      <c r="F13" s="81">
        <f>D13*E13</f>
        <v>0</v>
      </c>
      <c r="G13" s="83"/>
      <c r="H13" s="83"/>
      <c r="I13" s="83"/>
      <c r="J13" s="83"/>
    </row>
    <row r="14" spans="1:10" ht="30" customHeight="1">
      <c r="A14" s="85" t="s">
        <v>40</v>
      </c>
      <c r="B14" s="84" t="s">
        <v>49</v>
      </c>
      <c r="C14" s="85" t="s">
        <v>50</v>
      </c>
      <c r="D14" s="80">
        <v>40</v>
      </c>
      <c r="E14" s="115"/>
      <c r="F14" s="81">
        <f>D14*E14</f>
        <v>0</v>
      </c>
      <c r="G14" s="83"/>
      <c r="H14" s="83"/>
      <c r="I14" s="83"/>
      <c r="J14" s="83"/>
    </row>
    <row r="15" spans="1:10" s="90" customFormat="1" ht="45" customHeight="1">
      <c r="A15" s="88"/>
      <c r="B15" s="78" t="s">
        <v>51</v>
      </c>
      <c r="C15" s="85"/>
      <c r="D15" s="80"/>
      <c r="E15" s="86"/>
      <c r="F15" s="81"/>
      <c r="G15" s="89"/>
      <c r="H15" s="89"/>
      <c r="I15" s="89"/>
      <c r="J15" s="89"/>
    </row>
    <row r="16" spans="1:10" s="90" customFormat="1" ht="30" customHeight="1">
      <c r="A16" s="85" t="s">
        <v>52</v>
      </c>
      <c r="B16" s="84" t="s">
        <v>53</v>
      </c>
      <c r="C16" s="85" t="s">
        <v>50</v>
      </c>
      <c r="D16" s="80">
        <v>4813</v>
      </c>
      <c r="E16" s="115"/>
      <c r="F16" s="81">
        <f>D16*E16</f>
        <v>0</v>
      </c>
      <c r="G16" s="89"/>
      <c r="H16" s="89"/>
      <c r="I16" s="89"/>
      <c r="J16" s="89"/>
    </row>
    <row r="17" spans="1:10" s="89" customFormat="1" ht="45" customHeight="1">
      <c r="A17" s="88"/>
      <c r="B17" s="78" t="s">
        <v>138</v>
      </c>
      <c r="C17" s="85"/>
      <c r="D17" s="80"/>
      <c r="E17" s="86"/>
      <c r="F17" s="81"/>
    </row>
    <row r="18" spans="1:10" s="90" customFormat="1" ht="30" customHeight="1">
      <c r="A18" s="85" t="s">
        <v>54</v>
      </c>
      <c r="B18" s="84" t="s">
        <v>55</v>
      </c>
      <c r="C18" s="85" t="s">
        <v>50</v>
      </c>
      <c r="D18" s="80">
        <v>465</v>
      </c>
      <c r="E18" s="115"/>
      <c r="F18" s="81">
        <f t="shared" ref="F18:F23" si="0">D18*E18</f>
        <v>0</v>
      </c>
      <c r="G18" s="89"/>
      <c r="H18" s="89"/>
      <c r="I18" s="89"/>
      <c r="J18" s="89"/>
    </row>
    <row r="19" spans="1:10" s="90" customFormat="1" ht="45" customHeight="1">
      <c r="A19" s="85"/>
      <c r="B19" s="78" t="s">
        <v>51</v>
      </c>
      <c r="C19" s="85"/>
      <c r="D19" s="80"/>
      <c r="E19" s="86"/>
      <c r="F19" s="81"/>
      <c r="G19" s="89"/>
      <c r="H19" s="89"/>
      <c r="I19" s="89"/>
      <c r="J19" s="89"/>
    </row>
    <row r="20" spans="1:10" s="90" customFormat="1" ht="30" customHeight="1">
      <c r="A20" s="85" t="s">
        <v>56</v>
      </c>
      <c r="B20" s="84" t="s">
        <v>57</v>
      </c>
      <c r="C20" s="85" t="s">
        <v>42</v>
      </c>
      <c r="D20" s="80">
        <v>21</v>
      </c>
      <c r="E20" s="115"/>
      <c r="F20" s="81">
        <f t="shared" si="0"/>
        <v>0</v>
      </c>
      <c r="G20" s="89"/>
      <c r="H20" s="89"/>
    </row>
    <row r="21" spans="1:10" s="90" customFormat="1" ht="30" customHeight="1">
      <c r="A21" s="85" t="s">
        <v>58</v>
      </c>
      <c r="B21" s="84" t="s">
        <v>60</v>
      </c>
      <c r="C21" s="85" t="s">
        <v>42</v>
      </c>
      <c r="D21" s="80">
        <v>2.2000000000000002</v>
      </c>
      <c r="E21" s="115"/>
      <c r="F21" s="81">
        <f t="shared" si="0"/>
        <v>0</v>
      </c>
      <c r="G21" s="89"/>
      <c r="H21" s="89"/>
    </row>
    <row r="22" spans="1:10" s="90" customFormat="1" ht="45" customHeight="1">
      <c r="A22" s="88"/>
      <c r="B22" s="78" t="s">
        <v>51</v>
      </c>
      <c r="C22" s="85"/>
      <c r="D22" s="80"/>
      <c r="E22" s="86"/>
      <c r="F22" s="81"/>
      <c r="G22" s="89"/>
      <c r="H22" s="89"/>
    </row>
    <row r="23" spans="1:10" s="90" customFormat="1" ht="45" customHeight="1">
      <c r="A23" s="85" t="s">
        <v>59</v>
      </c>
      <c r="B23" s="84" t="s">
        <v>139</v>
      </c>
      <c r="C23" s="85" t="s">
        <v>48</v>
      </c>
      <c r="D23" s="80">
        <v>282</v>
      </c>
      <c r="E23" s="115"/>
      <c r="F23" s="81">
        <f t="shared" si="0"/>
        <v>0</v>
      </c>
      <c r="G23" s="89"/>
      <c r="H23" s="89"/>
    </row>
    <row r="24" spans="1:10" s="90" customFormat="1" ht="54.95" customHeight="1">
      <c r="A24" s="88"/>
      <c r="B24" s="78" t="s">
        <v>121</v>
      </c>
      <c r="C24" s="85"/>
      <c r="D24" s="80"/>
      <c r="E24" s="86"/>
      <c r="F24" s="81"/>
      <c r="G24" s="89"/>
      <c r="H24" s="89"/>
    </row>
    <row r="25" spans="1:10" ht="20.100000000000001" customHeight="1">
      <c r="A25" s="77" t="s">
        <v>62</v>
      </c>
      <c r="B25" s="78"/>
      <c r="C25" s="79"/>
      <c r="D25" s="80"/>
      <c r="E25" s="81"/>
      <c r="F25" s="82">
        <f>SUM(F26,F35,F37,F39,F48)</f>
        <v>0</v>
      </c>
      <c r="G25" s="83"/>
      <c r="H25" s="83"/>
      <c r="I25" s="83"/>
      <c r="J25" s="83"/>
    </row>
    <row r="26" spans="1:10" ht="20.100000000000001" customHeight="1">
      <c r="A26" s="91" t="s">
        <v>63</v>
      </c>
      <c r="B26" s="84"/>
      <c r="C26" s="85"/>
      <c r="D26" s="92"/>
      <c r="E26" s="86"/>
      <c r="F26" s="82">
        <f>SUM(F27:F33)</f>
        <v>0</v>
      </c>
      <c r="G26" s="83"/>
      <c r="H26" s="83"/>
      <c r="I26" s="83"/>
      <c r="J26" s="83"/>
    </row>
    <row r="27" spans="1:10" ht="20.100000000000001" customHeight="1">
      <c r="A27" s="79" t="s">
        <v>37</v>
      </c>
      <c r="B27" s="78" t="s">
        <v>64</v>
      </c>
      <c r="C27" s="79" t="s">
        <v>65</v>
      </c>
      <c r="D27" s="80">
        <v>457</v>
      </c>
      <c r="E27" s="115"/>
      <c r="F27" s="81">
        <f>D27*E27</f>
        <v>0</v>
      </c>
      <c r="G27" s="83"/>
      <c r="H27" s="83"/>
    </row>
    <row r="28" spans="1:10" ht="30" customHeight="1">
      <c r="A28" s="93"/>
      <c r="B28" s="78" t="s">
        <v>66</v>
      </c>
      <c r="C28" s="79"/>
      <c r="D28" s="80"/>
      <c r="E28" s="81"/>
      <c r="F28" s="81"/>
      <c r="G28" s="83"/>
      <c r="H28" s="83"/>
    </row>
    <row r="29" spans="1:10" ht="20.100000000000001" customHeight="1">
      <c r="A29" s="79" t="s">
        <v>40</v>
      </c>
      <c r="B29" s="78" t="s">
        <v>64</v>
      </c>
      <c r="C29" s="79" t="s">
        <v>65</v>
      </c>
      <c r="D29" s="80">
        <v>398</v>
      </c>
      <c r="E29" s="115"/>
      <c r="F29" s="81">
        <f t="shared" ref="F29:F31" si="1">D29*E29</f>
        <v>0</v>
      </c>
      <c r="G29" s="83"/>
      <c r="H29" s="83"/>
    </row>
    <row r="30" spans="1:10" ht="39.950000000000003" customHeight="1">
      <c r="A30" s="93"/>
      <c r="B30" s="78" t="s">
        <v>51</v>
      </c>
      <c r="C30" s="79"/>
      <c r="D30" s="80"/>
      <c r="E30" s="81"/>
      <c r="F30" s="81"/>
      <c r="G30" s="83"/>
      <c r="H30" s="83"/>
    </row>
    <row r="31" spans="1:10" ht="30" customHeight="1">
      <c r="A31" s="79" t="s">
        <v>52</v>
      </c>
      <c r="B31" s="78" t="s">
        <v>140</v>
      </c>
      <c r="C31" s="79" t="s">
        <v>65</v>
      </c>
      <c r="D31" s="80">
        <v>3476</v>
      </c>
      <c r="E31" s="115"/>
      <c r="F31" s="81">
        <f t="shared" si="1"/>
        <v>0</v>
      </c>
      <c r="G31" s="83"/>
      <c r="H31" s="83"/>
      <c r="I31" s="83"/>
      <c r="J31" s="83"/>
    </row>
    <row r="32" spans="1:10" ht="45" customHeight="1">
      <c r="A32" s="93"/>
      <c r="B32" s="78" t="s">
        <v>51</v>
      </c>
      <c r="C32" s="79"/>
      <c r="D32" s="80"/>
      <c r="E32" s="81"/>
      <c r="F32" s="81"/>
      <c r="G32" s="83"/>
      <c r="H32" s="83"/>
      <c r="I32" s="83"/>
      <c r="J32" s="83"/>
    </row>
    <row r="33" spans="1:10" ht="38.25">
      <c r="A33" s="79" t="s">
        <v>54</v>
      </c>
      <c r="B33" s="78" t="s">
        <v>193</v>
      </c>
      <c r="C33" s="79" t="s">
        <v>65</v>
      </c>
      <c r="D33" s="80">
        <v>211</v>
      </c>
      <c r="E33" s="115"/>
      <c r="F33" s="81">
        <f t="shared" ref="F33" si="2">D33*E33</f>
        <v>0</v>
      </c>
      <c r="G33" s="83"/>
      <c r="H33" s="83"/>
      <c r="I33" s="83"/>
      <c r="J33" s="83"/>
    </row>
    <row r="34" spans="1:10" ht="45" customHeight="1">
      <c r="A34" s="93"/>
      <c r="B34" s="78" t="s">
        <v>51</v>
      </c>
      <c r="C34" s="79"/>
      <c r="D34" s="80"/>
      <c r="E34" s="81"/>
      <c r="F34" s="81"/>
      <c r="G34" s="83"/>
      <c r="H34" s="83"/>
      <c r="I34" s="83"/>
      <c r="J34" s="83"/>
    </row>
    <row r="35" spans="1:10" ht="20.100000000000001" customHeight="1">
      <c r="A35" s="77" t="s">
        <v>67</v>
      </c>
      <c r="B35" s="78"/>
      <c r="C35" s="79"/>
      <c r="D35" s="80"/>
      <c r="E35" s="81"/>
      <c r="F35" s="82">
        <f>SUM(F36)</f>
        <v>0</v>
      </c>
      <c r="G35" s="83"/>
      <c r="H35" s="83"/>
      <c r="I35" s="83"/>
      <c r="J35" s="83"/>
    </row>
    <row r="36" spans="1:10" ht="30" customHeight="1">
      <c r="A36" s="79" t="s">
        <v>37</v>
      </c>
      <c r="B36" s="78" t="s">
        <v>141</v>
      </c>
      <c r="C36" s="79" t="s">
        <v>50</v>
      </c>
      <c r="D36" s="80">
        <v>7564</v>
      </c>
      <c r="E36" s="115"/>
      <c r="F36" s="81">
        <f>D36*E36</f>
        <v>0</v>
      </c>
      <c r="G36" s="83"/>
      <c r="H36" s="83"/>
      <c r="I36" s="83"/>
      <c r="J36" s="83"/>
    </row>
    <row r="37" spans="1:10" ht="20.100000000000001" customHeight="1">
      <c r="A37" s="77" t="s">
        <v>68</v>
      </c>
      <c r="B37" s="78"/>
      <c r="C37" s="79"/>
      <c r="D37" s="80"/>
      <c r="E37" s="81"/>
      <c r="F37" s="82">
        <f>SUM(F38)</f>
        <v>0</v>
      </c>
      <c r="G37" s="83"/>
      <c r="H37" s="83"/>
      <c r="I37" s="83"/>
      <c r="J37" s="83"/>
    </row>
    <row r="38" spans="1:10" ht="30" customHeight="1">
      <c r="A38" s="79" t="s">
        <v>37</v>
      </c>
      <c r="B38" s="78" t="s">
        <v>69</v>
      </c>
      <c r="C38" s="79" t="s">
        <v>50</v>
      </c>
      <c r="D38" s="80">
        <v>7356</v>
      </c>
      <c r="E38" s="115"/>
      <c r="F38" s="81">
        <f>D38*E38</f>
        <v>0</v>
      </c>
      <c r="G38" s="83"/>
      <c r="H38" s="83"/>
      <c r="I38" s="83"/>
      <c r="J38" s="83"/>
    </row>
    <row r="39" spans="1:10" ht="20.100000000000001" customHeight="1">
      <c r="A39" s="77" t="s">
        <v>70</v>
      </c>
      <c r="B39" s="78"/>
      <c r="C39" s="79"/>
      <c r="D39" s="80"/>
      <c r="E39" s="81"/>
      <c r="F39" s="82">
        <f>SUM(F40:F46)</f>
        <v>0</v>
      </c>
      <c r="G39" s="83"/>
      <c r="H39" s="83"/>
      <c r="I39" s="83"/>
      <c r="J39" s="83"/>
    </row>
    <row r="40" spans="1:10" ht="30" customHeight="1">
      <c r="A40" s="79" t="s">
        <v>37</v>
      </c>
      <c r="B40" s="78" t="s">
        <v>71</v>
      </c>
      <c r="C40" s="79" t="s">
        <v>65</v>
      </c>
      <c r="D40" s="80">
        <v>1628</v>
      </c>
      <c r="E40" s="115"/>
      <c r="F40" s="81">
        <f>D40*E40</f>
        <v>0</v>
      </c>
      <c r="G40" s="83"/>
      <c r="H40" s="83"/>
      <c r="I40" s="83"/>
      <c r="J40" s="83"/>
    </row>
    <row r="41" spans="1:10" ht="20.100000000000001" customHeight="1">
      <c r="A41" s="79"/>
      <c r="B41" s="78" t="s">
        <v>72</v>
      </c>
      <c r="C41" s="79"/>
      <c r="D41" s="80"/>
      <c r="E41" s="81"/>
      <c r="F41" s="81"/>
      <c r="G41" s="83"/>
      <c r="H41" s="83"/>
      <c r="I41" s="83"/>
      <c r="J41" s="83"/>
    </row>
    <row r="42" spans="1:10" ht="45" customHeight="1">
      <c r="A42" s="79" t="s">
        <v>40</v>
      </c>
      <c r="B42" s="78" t="s">
        <v>73</v>
      </c>
      <c r="C42" s="79" t="s">
        <v>65</v>
      </c>
      <c r="D42" s="80">
        <v>487</v>
      </c>
      <c r="E42" s="115"/>
      <c r="F42" s="81">
        <f>D42*E42</f>
        <v>0</v>
      </c>
      <c r="G42" s="83"/>
      <c r="H42" s="83"/>
      <c r="I42" s="83"/>
      <c r="J42" s="83"/>
    </row>
    <row r="43" spans="1:10" ht="20.100000000000001" customHeight="1">
      <c r="A43" s="79"/>
      <c r="B43" s="78" t="s">
        <v>74</v>
      </c>
      <c r="C43" s="79"/>
      <c r="D43" s="80"/>
      <c r="E43" s="81"/>
      <c r="F43" s="81"/>
      <c r="G43" s="83"/>
      <c r="H43" s="83"/>
      <c r="I43" s="83"/>
      <c r="J43" s="83"/>
    </row>
    <row r="44" spans="1:10" ht="45" customHeight="1">
      <c r="A44" s="79" t="s">
        <v>52</v>
      </c>
      <c r="B44" s="78" t="s">
        <v>75</v>
      </c>
      <c r="C44" s="79" t="s">
        <v>65</v>
      </c>
      <c r="D44" s="80">
        <v>1296</v>
      </c>
      <c r="E44" s="115"/>
      <c r="F44" s="81">
        <f t="shared" ref="F44:F46" si="3">D44*E44</f>
        <v>0</v>
      </c>
      <c r="G44" s="83"/>
      <c r="H44" s="83"/>
      <c r="I44" s="83"/>
      <c r="J44" s="83"/>
    </row>
    <row r="45" spans="1:10" ht="20.100000000000001" customHeight="1">
      <c r="A45" s="79"/>
      <c r="B45" s="78" t="s">
        <v>76</v>
      </c>
      <c r="C45" s="79"/>
      <c r="D45" s="80"/>
      <c r="E45" s="81"/>
      <c r="F45" s="81"/>
      <c r="G45" s="83"/>
      <c r="H45" s="83"/>
      <c r="I45" s="83"/>
      <c r="J45" s="83"/>
    </row>
    <row r="46" spans="1:10" s="83" customFormat="1" ht="30" customHeight="1">
      <c r="A46" s="79" t="s">
        <v>54</v>
      </c>
      <c r="B46" s="78" t="s">
        <v>77</v>
      </c>
      <c r="C46" s="79" t="s">
        <v>65</v>
      </c>
      <c r="D46" s="80">
        <v>36</v>
      </c>
      <c r="E46" s="115"/>
      <c r="F46" s="81">
        <f t="shared" si="3"/>
        <v>0</v>
      </c>
    </row>
    <row r="47" spans="1:10" s="83" customFormat="1" ht="54.95" customHeight="1">
      <c r="A47" s="79"/>
      <c r="B47" s="78" t="s">
        <v>78</v>
      </c>
      <c r="C47" s="79"/>
      <c r="D47" s="80"/>
      <c r="E47" s="81"/>
      <c r="F47" s="81"/>
    </row>
    <row r="48" spans="1:10" ht="20.100000000000001" customHeight="1">
      <c r="A48" s="77" t="s">
        <v>79</v>
      </c>
      <c r="B48" s="78"/>
      <c r="C48" s="79"/>
      <c r="D48" s="80"/>
      <c r="E48" s="81"/>
      <c r="F48" s="82">
        <f>SUM(F49:F107)</f>
        <v>0</v>
      </c>
      <c r="G48" s="83"/>
      <c r="H48" s="83"/>
      <c r="I48" s="83"/>
      <c r="J48" s="83"/>
    </row>
    <row r="49" spans="1:10" ht="30" customHeight="1">
      <c r="A49" s="79" t="s">
        <v>37</v>
      </c>
      <c r="B49" s="78" t="s">
        <v>80</v>
      </c>
      <c r="C49" s="79" t="s">
        <v>50</v>
      </c>
      <c r="D49" s="80">
        <v>2722</v>
      </c>
      <c r="E49" s="115"/>
      <c r="F49" s="81">
        <f>D49*E49</f>
        <v>0</v>
      </c>
      <c r="G49" s="83"/>
      <c r="H49" s="83"/>
      <c r="I49" s="83"/>
      <c r="J49" s="83"/>
    </row>
    <row r="50" spans="1:10" ht="20.100000000000001" customHeight="1">
      <c r="A50" s="79" t="s">
        <v>40</v>
      </c>
      <c r="B50" s="78" t="s">
        <v>81</v>
      </c>
      <c r="C50" s="79" t="s">
        <v>50</v>
      </c>
      <c r="D50" s="80">
        <v>2722</v>
      </c>
      <c r="E50" s="115"/>
      <c r="F50" s="81">
        <f t="shared" ref="F50:F106" si="4">D50*E50</f>
        <v>0</v>
      </c>
      <c r="G50" s="83"/>
      <c r="H50" s="83"/>
      <c r="I50" s="83"/>
      <c r="J50" s="83"/>
    </row>
    <row r="51" spans="1:10" ht="69.95" customHeight="1">
      <c r="A51" s="79" t="s">
        <v>123</v>
      </c>
      <c r="B51" s="78" t="s">
        <v>124</v>
      </c>
      <c r="C51" s="79" t="s">
        <v>65</v>
      </c>
      <c r="D51" s="80">
        <v>126</v>
      </c>
      <c r="E51" s="115"/>
      <c r="F51" s="81">
        <f t="shared" si="4"/>
        <v>0</v>
      </c>
      <c r="G51" s="83"/>
      <c r="H51" s="83"/>
      <c r="I51" s="83"/>
      <c r="J51" s="83"/>
    </row>
    <row r="52" spans="1:10" ht="51">
      <c r="A52" s="79" t="s">
        <v>125</v>
      </c>
      <c r="B52" s="109" t="s">
        <v>126</v>
      </c>
      <c r="C52" s="79" t="s">
        <v>50</v>
      </c>
      <c r="D52" s="80">
        <v>15</v>
      </c>
      <c r="E52" s="115"/>
      <c r="F52" s="81">
        <f t="shared" si="4"/>
        <v>0</v>
      </c>
      <c r="G52" s="97"/>
      <c r="H52" s="97"/>
      <c r="I52" s="83"/>
      <c r="J52" s="83"/>
    </row>
    <row r="53" spans="1:10" ht="30" customHeight="1">
      <c r="A53" s="79" t="s">
        <v>127</v>
      </c>
      <c r="B53" s="109" t="s">
        <v>194</v>
      </c>
      <c r="C53" s="79" t="s">
        <v>65</v>
      </c>
      <c r="D53" s="80">
        <v>8</v>
      </c>
      <c r="E53" s="115"/>
      <c r="F53" s="81">
        <f t="shared" si="4"/>
        <v>0</v>
      </c>
      <c r="G53" s="97"/>
      <c r="H53" s="83"/>
      <c r="I53" s="83"/>
    </row>
    <row r="54" spans="1:10" ht="30" customHeight="1">
      <c r="A54" s="79" t="s">
        <v>129</v>
      </c>
      <c r="B54" s="109" t="s">
        <v>128</v>
      </c>
      <c r="C54" s="79" t="s">
        <v>65</v>
      </c>
      <c r="D54" s="80">
        <v>22</v>
      </c>
      <c r="E54" s="115"/>
      <c r="F54" s="81">
        <f t="shared" si="4"/>
        <v>0</v>
      </c>
      <c r="G54" s="97"/>
      <c r="H54" s="97"/>
      <c r="I54" s="83"/>
      <c r="J54" s="83"/>
    </row>
    <row r="55" spans="1:10" ht="45" customHeight="1">
      <c r="A55" s="79" t="s">
        <v>195</v>
      </c>
      <c r="B55" s="110" t="s">
        <v>130</v>
      </c>
      <c r="C55" s="79" t="s">
        <v>131</v>
      </c>
      <c r="D55" s="80">
        <v>648</v>
      </c>
      <c r="E55" s="115"/>
      <c r="F55" s="81">
        <f t="shared" si="4"/>
        <v>0</v>
      </c>
      <c r="G55" s="97"/>
      <c r="H55" s="97"/>
      <c r="I55" s="83"/>
      <c r="J55" s="83"/>
    </row>
    <row r="56" spans="1:10" ht="39.950000000000003" customHeight="1">
      <c r="A56" s="79"/>
      <c r="B56" s="94" t="s">
        <v>180</v>
      </c>
      <c r="C56" s="79"/>
      <c r="D56" s="80"/>
      <c r="E56" s="81"/>
      <c r="F56" s="81"/>
      <c r="G56" s="83"/>
      <c r="H56" s="83"/>
      <c r="I56" s="83"/>
      <c r="J56" s="83"/>
    </row>
    <row r="57" spans="1:10" ht="30" customHeight="1">
      <c r="A57" s="79" t="s">
        <v>132</v>
      </c>
      <c r="B57" s="109" t="s">
        <v>196</v>
      </c>
      <c r="C57" s="79" t="s">
        <v>42</v>
      </c>
      <c r="D57" s="80">
        <v>19</v>
      </c>
      <c r="E57" s="115"/>
      <c r="F57" s="81">
        <f t="shared" si="4"/>
        <v>0</v>
      </c>
      <c r="G57" s="97"/>
      <c r="H57" s="97"/>
      <c r="I57" s="83"/>
      <c r="J57" s="83"/>
    </row>
    <row r="58" spans="1:10" ht="45" customHeight="1">
      <c r="A58" s="79" t="s">
        <v>133</v>
      </c>
      <c r="B58" s="110" t="s">
        <v>142</v>
      </c>
      <c r="C58" s="79" t="s">
        <v>50</v>
      </c>
      <c r="D58" s="80">
        <v>55.000000000000007</v>
      </c>
      <c r="E58" s="115"/>
      <c r="F58" s="81">
        <f t="shared" si="4"/>
        <v>0</v>
      </c>
      <c r="G58" s="97"/>
      <c r="H58" s="97"/>
      <c r="I58" s="83"/>
      <c r="J58" s="83"/>
    </row>
    <row r="59" spans="1:10" ht="39.950000000000003" customHeight="1">
      <c r="A59" s="79"/>
      <c r="B59" s="94" t="s">
        <v>181</v>
      </c>
      <c r="C59" s="79"/>
      <c r="D59" s="80"/>
      <c r="E59" s="81"/>
      <c r="F59" s="81"/>
      <c r="G59" s="83"/>
      <c r="H59" s="83"/>
      <c r="I59" s="83"/>
      <c r="J59" s="83"/>
    </row>
    <row r="60" spans="1:10" ht="69.95" customHeight="1">
      <c r="A60" s="79" t="s">
        <v>143</v>
      </c>
      <c r="B60" s="78" t="s">
        <v>124</v>
      </c>
      <c r="C60" s="79" t="s">
        <v>65</v>
      </c>
      <c r="D60" s="80">
        <v>102</v>
      </c>
      <c r="E60" s="115"/>
      <c r="F60" s="81">
        <f t="shared" si="4"/>
        <v>0</v>
      </c>
      <c r="G60" s="83"/>
      <c r="H60" s="83"/>
      <c r="I60" s="83"/>
      <c r="J60" s="83"/>
    </row>
    <row r="61" spans="1:10" ht="51">
      <c r="A61" s="79" t="s">
        <v>144</v>
      </c>
      <c r="B61" s="109" t="s">
        <v>126</v>
      </c>
      <c r="C61" s="79" t="s">
        <v>50</v>
      </c>
      <c r="D61" s="80">
        <v>47</v>
      </c>
      <c r="E61" s="115"/>
      <c r="F61" s="81">
        <f t="shared" si="4"/>
        <v>0</v>
      </c>
      <c r="G61" s="97"/>
      <c r="H61" s="97"/>
      <c r="I61" s="83"/>
      <c r="J61" s="83"/>
    </row>
    <row r="62" spans="1:10" ht="30" customHeight="1">
      <c r="A62" s="79" t="s">
        <v>127</v>
      </c>
      <c r="B62" s="109" t="s">
        <v>194</v>
      </c>
      <c r="C62" s="79" t="s">
        <v>65</v>
      </c>
      <c r="D62" s="80">
        <v>5.5</v>
      </c>
      <c r="E62" s="115"/>
      <c r="F62" s="81">
        <f t="shared" ref="F62" si="5">D62*E62</f>
        <v>0</v>
      </c>
      <c r="G62" s="97"/>
      <c r="H62" s="83"/>
      <c r="I62" s="83"/>
    </row>
    <row r="63" spans="1:10" ht="30" customHeight="1">
      <c r="A63" s="79" t="s">
        <v>145</v>
      </c>
      <c r="B63" s="109" t="s">
        <v>128</v>
      </c>
      <c r="C63" s="79" t="s">
        <v>65</v>
      </c>
      <c r="D63" s="80">
        <v>8</v>
      </c>
      <c r="E63" s="115"/>
      <c r="F63" s="81">
        <f t="shared" si="4"/>
        <v>0</v>
      </c>
      <c r="G63" s="97"/>
      <c r="H63" s="97"/>
      <c r="I63" s="83"/>
      <c r="J63" s="83"/>
    </row>
    <row r="64" spans="1:10" ht="45" customHeight="1">
      <c r="A64" s="79" t="s">
        <v>197</v>
      </c>
      <c r="B64" s="110" t="s">
        <v>130</v>
      </c>
      <c r="C64" s="79" t="s">
        <v>131</v>
      </c>
      <c r="D64" s="80">
        <v>987</v>
      </c>
      <c r="E64" s="115"/>
      <c r="F64" s="81">
        <f t="shared" si="4"/>
        <v>0</v>
      </c>
      <c r="G64" s="97"/>
      <c r="H64" s="97"/>
      <c r="I64" s="83"/>
      <c r="J64" s="83"/>
    </row>
    <row r="65" spans="1:10" ht="30" customHeight="1">
      <c r="A65" s="79"/>
      <c r="B65" s="94" t="s">
        <v>182</v>
      </c>
      <c r="C65" s="79"/>
      <c r="D65" s="80"/>
      <c r="E65" s="81"/>
      <c r="F65" s="81"/>
      <c r="G65" s="83"/>
      <c r="H65" s="83"/>
      <c r="I65" s="83"/>
      <c r="J65" s="83"/>
    </row>
    <row r="66" spans="1:10" ht="69.95" customHeight="1">
      <c r="A66" s="79" t="s">
        <v>146</v>
      </c>
      <c r="B66" s="78" t="s">
        <v>124</v>
      </c>
      <c r="C66" s="79" t="s">
        <v>65</v>
      </c>
      <c r="D66" s="80">
        <v>27</v>
      </c>
      <c r="E66" s="115"/>
      <c r="F66" s="81">
        <f t="shared" si="4"/>
        <v>0</v>
      </c>
      <c r="G66" s="83"/>
      <c r="H66" s="83"/>
      <c r="I66" s="83"/>
      <c r="J66" s="83"/>
    </row>
    <row r="67" spans="1:10" ht="51">
      <c r="A67" s="79" t="s">
        <v>147</v>
      </c>
      <c r="B67" s="109" t="s">
        <v>126</v>
      </c>
      <c r="C67" s="79" t="s">
        <v>50</v>
      </c>
      <c r="D67" s="80">
        <v>16.5</v>
      </c>
      <c r="E67" s="115"/>
      <c r="F67" s="81">
        <f t="shared" si="4"/>
        <v>0</v>
      </c>
      <c r="G67" s="97"/>
      <c r="H67" s="97"/>
      <c r="I67" s="83"/>
      <c r="J67" s="83"/>
    </row>
    <row r="68" spans="1:10" ht="30" customHeight="1">
      <c r="A68" s="79" t="s">
        <v>148</v>
      </c>
      <c r="B68" s="109" t="s">
        <v>194</v>
      </c>
      <c r="C68" s="79" t="s">
        <v>65</v>
      </c>
      <c r="D68" s="80">
        <v>3.2</v>
      </c>
      <c r="E68" s="115"/>
      <c r="F68" s="81">
        <f t="shared" si="4"/>
        <v>0</v>
      </c>
      <c r="G68" s="97"/>
      <c r="H68" s="83"/>
      <c r="I68" s="83"/>
    </row>
    <row r="69" spans="1:10" ht="30" customHeight="1">
      <c r="A69" s="79" t="s">
        <v>149</v>
      </c>
      <c r="B69" s="109" t="s">
        <v>128</v>
      </c>
      <c r="C69" s="79" t="s">
        <v>65</v>
      </c>
      <c r="D69" s="80">
        <v>8</v>
      </c>
      <c r="E69" s="115"/>
      <c r="F69" s="81">
        <f t="shared" si="4"/>
        <v>0</v>
      </c>
      <c r="G69" s="97"/>
      <c r="H69" s="97"/>
      <c r="I69" s="83"/>
      <c r="J69" s="83"/>
    </row>
    <row r="70" spans="1:10" ht="39.950000000000003" customHeight="1">
      <c r="A70" s="79" t="s">
        <v>198</v>
      </c>
      <c r="B70" s="110" t="s">
        <v>130</v>
      </c>
      <c r="C70" s="79" t="s">
        <v>131</v>
      </c>
      <c r="D70" s="80">
        <v>456</v>
      </c>
      <c r="E70" s="115"/>
      <c r="F70" s="81">
        <f t="shared" si="4"/>
        <v>0</v>
      </c>
      <c r="G70" s="97"/>
      <c r="H70" s="97"/>
      <c r="I70" s="83"/>
      <c r="J70" s="83"/>
    </row>
    <row r="71" spans="1:10" ht="39.950000000000003" customHeight="1">
      <c r="A71" s="79"/>
      <c r="B71" s="94" t="s">
        <v>183</v>
      </c>
      <c r="C71" s="79"/>
      <c r="D71" s="80"/>
      <c r="E71" s="81"/>
      <c r="F71" s="81"/>
      <c r="G71" s="83"/>
      <c r="H71" s="83"/>
      <c r="I71" s="83"/>
      <c r="J71" s="83"/>
    </row>
    <row r="72" spans="1:10" ht="69.95" customHeight="1">
      <c r="A72" s="79" t="s">
        <v>150</v>
      </c>
      <c r="B72" s="78" t="s">
        <v>124</v>
      </c>
      <c r="C72" s="79" t="s">
        <v>65</v>
      </c>
      <c r="D72" s="80">
        <v>19</v>
      </c>
      <c r="E72" s="115"/>
      <c r="F72" s="81">
        <f t="shared" si="4"/>
        <v>0</v>
      </c>
      <c r="G72" s="83"/>
      <c r="H72" s="83"/>
      <c r="I72" s="83"/>
      <c r="J72" s="83"/>
    </row>
    <row r="73" spans="1:10" ht="51">
      <c r="A73" s="79" t="s">
        <v>151</v>
      </c>
      <c r="B73" s="109" t="s">
        <v>126</v>
      </c>
      <c r="C73" s="79" t="s">
        <v>50</v>
      </c>
      <c r="D73" s="80">
        <v>14</v>
      </c>
      <c r="E73" s="115"/>
      <c r="F73" s="81">
        <f t="shared" si="4"/>
        <v>0</v>
      </c>
      <c r="G73" s="97"/>
      <c r="H73" s="97"/>
      <c r="I73" s="83"/>
      <c r="J73" s="83"/>
    </row>
    <row r="74" spans="1:10" ht="30" customHeight="1">
      <c r="A74" s="79" t="s">
        <v>152</v>
      </c>
      <c r="B74" s="109" t="s">
        <v>194</v>
      </c>
      <c r="C74" s="79" t="s">
        <v>65</v>
      </c>
      <c r="D74" s="80">
        <v>3.2</v>
      </c>
      <c r="E74" s="115"/>
      <c r="F74" s="81">
        <f t="shared" ref="F74" si="6">D74*E74</f>
        <v>0</v>
      </c>
      <c r="G74" s="97"/>
      <c r="H74" s="83"/>
      <c r="I74" s="83"/>
    </row>
    <row r="75" spans="1:10" ht="30" customHeight="1">
      <c r="A75" s="79" t="s">
        <v>153</v>
      </c>
      <c r="B75" s="109" t="s">
        <v>128</v>
      </c>
      <c r="C75" s="79" t="s">
        <v>65</v>
      </c>
      <c r="D75" s="80">
        <v>1.1000000000000001</v>
      </c>
      <c r="E75" s="115"/>
      <c r="F75" s="81">
        <f t="shared" si="4"/>
        <v>0</v>
      </c>
      <c r="G75" s="97"/>
      <c r="H75" s="97"/>
      <c r="I75" s="83"/>
      <c r="J75" s="83"/>
    </row>
    <row r="76" spans="1:10" ht="39.950000000000003" customHeight="1">
      <c r="A76" s="79" t="s">
        <v>199</v>
      </c>
      <c r="B76" s="110" t="s">
        <v>130</v>
      </c>
      <c r="C76" s="79" t="s">
        <v>131</v>
      </c>
      <c r="D76" s="80">
        <v>324</v>
      </c>
      <c r="E76" s="115"/>
      <c r="F76" s="81">
        <f t="shared" si="4"/>
        <v>0</v>
      </c>
      <c r="G76" s="97"/>
      <c r="H76" s="97"/>
      <c r="I76" s="83"/>
      <c r="J76" s="83"/>
    </row>
    <row r="77" spans="1:10" ht="30" customHeight="1">
      <c r="A77" s="79"/>
      <c r="B77" s="94" t="s">
        <v>184</v>
      </c>
      <c r="C77" s="79"/>
      <c r="D77" s="80"/>
      <c r="E77" s="81"/>
      <c r="F77" s="81"/>
      <c r="G77" s="83"/>
      <c r="H77" s="83"/>
      <c r="I77" s="83"/>
      <c r="J77" s="83"/>
    </row>
    <row r="78" spans="1:10" ht="69.95" customHeight="1">
      <c r="A78" s="79" t="s">
        <v>154</v>
      </c>
      <c r="B78" s="78" t="s">
        <v>124</v>
      </c>
      <c r="C78" s="79" t="s">
        <v>65</v>
      </c>
      <c r="D78" s="80">
        <v>25</v>
      </c>
      <c r="E78" s="115"/>
      <c r="F78" s="81">
        <f t="shared" si="4"/>
        <v>0</v>
      </c>
      <c r="G78" s="83"/>
      <c r="H78" s="83"/>
      <c r="I78" s="83"/>
      <c r="J78" s="83"/>
    </row>
    <row r="79" spans="1:10" ht="51">
      <c r="A79" s="79" t="s">
        <v>155</v>
      </c>
      <c r="B79" s="109" t="s">
        <v>126</v>
      </c>
      <c r="C79" s="79" t="s">
        <v>50</v>
      </c>
      <c r="D79" s="80">
        <v>12.100000000000001</v>
      </c>
      <c r="E79" s="115"/>
      <c r="F79" s="81">
        <f t="shared" si="4"/>
        <v>0</v>
      </c>
      <c r="G79" s="97"/>
      <c r="H79" s="97"/>
      <c r="I79" s="83"/>
      <c r="J79" s="83"/>
    </row>
    <row r="80" spans="1:10" ht="30" customHeight="1">
      <c r="A80" s="79" t="s">
        <v>156</v>
      </c>
      <c r="B80" s="109" t="s">
        <v>194</v>
      </c>
      <c r="C80" s="79" t="s">
        <v>65</v>
      </c>
      <c r="D80" s="80">
        <v>2.1</v>
      </c>
      <c r="E80" s="115"/>
      <c r="F80" s="81">
        <f t="shared" si="4"/>
        <v>0</v>
      </c>
      <c r="G80" s="97"/>
      <c r="H80" s="83"/>
      <c r="I80" s="83"/>
    </row>
    <row r="81" spans="1:10" ht="30" customHeight="1">
      <c r="A81" s="79" t="s">
        <v>157</v>
      </c>
      <c r="B81" s="109" t="s">
        <v>128</v>
      </c>
      <c r="C81" s="79" t="s">
        <v>65</v>
      </c>
      <c r="D81" s="80">
        <v>1.8</v>
      </c>
      <c r="E81" s="115"/>
      <c r="F81" s="81">
        <f t="shared" si="4"/>
        <v>0</v>
      </c>
      <c r="G81" s="97"/>
      <c r="H81" s="97"/>
      <c r="I81" s="83"/>
      <c r="J81" s="83"/>
    </row>
    <row r="82" spans="1:10" ht="39.950000000000003" customHeight="1">
      <c r="A82" s="79" t="s">
        <v>200</v>
      </c>
      <c r="B82" s="110" t="s">
        <v>130</v>
      </c>
      <c r="C82" s="79" t="s">
        <v>131</v>
      </c>
      <c r="D82" s="80">
        <v>245</v>
      </c>
      <c r="E82" s="115"/>
      <c r="F82" s="81">
        <f t="shared" si="4"/>
        <v>0</v>
      </c>
      <c r="G82" s="97"/>
      <c r="H82" s="97"/>
      <c r="I82" s="83"/>
      <c r="J82" s="83"/>
    </row>
    <row r="83" spans="1:10" ht="39.950000000000003" customHeight="1">
      <c r="A83" s="79"/>
      <c r="B83" s="94" t="s">
        <v>185</v>
      </c>
      <c r="C83" s="79"/>
      <c r="D83" s="80"/>
      <c r="E83" s="81"/>
      <c r="F83" s="81"/>
      <c r="G83" s="83"/>
      <c r="H83" s="83"/>
      <c r="I83" s="83"/>
      <c r="J83" s="83"/>
    </row>
    <row r="84" spans="1:10" ht="69.95" customHeight="1">
      <c r="A84" s="79" t="s">
        <v>158</v>
      </c>
      <c r="B84" s="78" t="s">
        <v>124</v>
      </c>
      <c r="C84" s="79" t="s">
        <v>65</v>
      </c>
      <c r="D84" s="80">
        <v>13.200000000000001</v>
      </c>
      <c r="E84" s="115"/>
      <c r="F84" s="81">
        <f t="shared" si="4"/>
        <v>0</v>
      </c>
      <c r="G84" s="83"/>
      <c r="H84" s="83"/>
      <c r="I84" s="83"/>
      <c r="J84" s="83"/>
    </row>
    <row r="85" spans="1:10" ht="51">
      <c r="A85" s="79" t="s">
        <v>159</v>
      </c>
      <c r="B85" s="109" t="s">
        <v>126</v>
      </c>
      <c r="C85" s="79" t="s">
        <v>50</v>
      </c>
      <c r="D85" s="80">
        <v>6.6000000000000005</v>
      </c>
      <c r="E85" s="115"/>
      <c r="F85" s="81">
        <f t="shared" si="4"/>
        <v>0</v>
      </c>
      <c r="G85" s="97"/>
      <c r="H85" s="97"/>
      <c r="I85" s="83"/>
      <c r="J85" s="83"/>
    </row>
    <row r="86" spans="1:10" ht="30" customHeight="1">
      <c r="A86" s="79" t="s">
        <v>160</v>
      </c>
      <c r="B86" s="109" t="s">
        <v>194</v>
      </c>
      <c r="C86" s="79" t="s">
        <v>65</v>
      </c>
      <c r="D86" s="80">
        <v>1.4</v>
      </c>
      <c r="E86" s="115"/>
      <c r="F86" s="81">
        <f t="shared" ref="F86" si="7">D86*E86</f>
        <v>0</v>
      </c>
      <c r="G86" s="97"/>
      <c r="H86" s="83"/>
      <c r="I86" s="83"/>
    </row>
    <row r="87" spans="1:10" ht="30" customHeight="1">
      <c r="A87" s="79" t="s">
        <v>161</v>
      </c>
      <c r="B87" s="109" t="s">
        <v>128</v>
      </c>
      <c r="C87" s="79" t="s">
        <v>65</v>
      </c>
      <c r="D87" s="80">
        <v>1.8</v>
      </c>
      <c r="E87" s="115"/>
      <c r="F87" s="81">
        <f t="shared" si="4"/>
        <v>0</v>
      </c>
      <c r="G87" s="97"/>
      <c r="H87" s="97"/>
      <c r="I87" s="83"/>
      <c r="J87" s="83"/>
    </row>
    <row r="88" spans="1:10" ht="39.950000000000003" customHeight="1">
      <c r="A88" s="79" t="s">
        <v>201</v>
      </c>
      <c r="B88" s="110" t="s">
        <v>130</v>
      </c>
      <c r="C88" s="79" t="s">
        <v>131</v>
      </c>
      <c r="D88" s="80">
        <v>253</v>
      </c>
      <c r="E88" s="115"/>
      <c r="F88" s="81">
        <f t="shared" si="4"/>
        <v>0</v>
      </c>
      <c r="G88" s="97"/>
      <c r="H88" s="97"/>
      <c r="I88" s="83"/>
      <c r="J88" s="83"/>
    </row>
    <row r="89" spans="1:10" ht="30" customHeight="1">
      <c r="A89" s="79"/>
      <c r="B89" s="94" t="s">
        <v>186</v>
      </c>
      <c r="C89" s="79"/>
      <c r="D89" s="80"/>
      <c r="E89" s="81"/>
      <c r="F89" s="81"/>
      <c r="G89" s="83"/>
      <c r="H89" s="83"/>
      <c r="I89" s="83"/>
      <c r="J89" s="83"/>
    </row>
    <row r="90" spans="1:10" ht="69.95" customHeight="1">
      <c r="A90" s="79" t="s">
        <v>162</v>
      </c>
      <c r="B90" s="78" t="s">
        <v>124</v>
      </c>
      <c r="C90" s="79" t="s">
        <v>65</v>
      </c>
      <c r="D90" s="80">
        <v>66</v>
      </c>
      <c r="E90" s="115"/>
      <c r="F90" s="81">
        <f t="shared" si="4"/>
        <v>0</v>
      </c>
      <c r="G90" s="83"/>
      <c r="H90" s="83"/>
      <c r="I90" s="83"/>
      <c r="J90" s="83"/>
    </row>
    <row r="91" spans="1:10" ht="51">
      <c r="A91" s="79" t="s">
        <v>163</v>
      </c>
      <c r="B91" s="109" t="s">
        <v>126</v>
      </c>
      <c r="C91" s="79" t="s">
        <v>50</v>
      </c>
      <c r="D91" s="80">
        <v>46.2</v>
      </c>
      <c r="E91" s="115"/>
      <c r="F91" s="81">
        <f t="shared" si="4"/>
        <v>0</v>
      </c>
      <c r="G91" s="97"/>
      <c r="H91" s="97"/>
      <c r="I91" s="83"/>
      <c r="J91" s="83"/>
    </row>
    <row r="92" spans="1:10" ht="30" customHeight="1">
      <c r="A92" s="79" t="s">
        <v>164</v>
      </c>
      <c r="B92" s="109" t="s">
        <v>194</v>
      </c>
      <c r="C92" s="79" t="s">
        <v>65</v>
      </c>
      <c r="D92" s="80">
        <v>5.5</v>
      </c>
      <c r="E92" s="115"/>
      <c r="F92" s="81">
        <f t="shared" si="4"/>
        <v>0</v>
      </c>
      <c r="G92" s="97"/>
      <c r="H92" s="83"/>
      <c r="I92" s="83"/>
    </row>
    <row r="93" spans="1:10" ht="30" customHeight="1">
      <c r="A93" s="79" t="s">
        <v>165</v>
      </c>
      <c r="B93" s="109" t="s">
        <v>128</v>
      </c>
      <c r="C93" s="79" t="s">
        <v>65</v>
      </c>
      <c r="D93" s="80">
        <v>4.5</v>
      </c>
      <c r="E93" s="115"/>
      <c r="F93" s="81">
        <f t="shared" si="4"/>
        <v>0</v>
      </c>
      <c r="G93" s="97"/>
      <c r="H93" s="97"/>
      <c r="I93" s="83"/>
      <c r="J93" s="83"/>
    </row>
    <row r="94" spans="1:10" ht="45" customHeight="1">
      <c r="A94" s="79" t="s">
        <v>202</v>
      </c>
      <c r="B94" s="110" t="s">
        <v>130</v>
      </c>
      <c r="C94" s="79" t="s">
        <v>131</v>
      </c>
      <c r="D94" s="80">
        <v>1245</v>
      </c>
      <c r="E94" s="115"/>
      <c r="F94" s="81">
        <f t="shared" si="4"/>
        <v>0</v>
      </c>
      <c r="G94" s="97"/>
      <c r="H94" s="97"/>
      <c r="I94" s="83"/>
      <c r="J94" s="83"/>
    </row>
    <row r="95" spans="1:10" ht="30" customHeight="1">
      <c r="A95" s="79"/>
      <c r="B95" s="94" t="s">
        <v>187</v>
      </c>
      <c r="C95" s="79"/>
      <c r="D95" s="80"/>
      <c r="E95" s="81"/>
      <c r="F95" s="81"/>
      <c r="G95" s="83"/>
      <c r="H95" s="83"/>
      <c r="I95" s="83"/>
      <c r="J95" s="83"/>
    </row>
    <row r="96" spans="1:10" ht="69.95" customHeight="1">
      <c r="A96" s="79" t="s">
        <v>166</v>
      </c>
      <c r="B96" s="78" t="s">
        <v>124</v>
      </c>
      <c r="C96" s="79" t="s">
        <v>65</v>
      </c>
      <c r="D96" s="80">
        <v>35.200000000000003</v>
      </c>
      <c r="E96" s="115"/>
      <c r="F96" s="81">
        <f t="shared" si="4"/>
        <v>0</v>
      </c>
      <c r="G96" s="83"/>
      <c r="H96" s="83"/>
      <c r="I96" s="83"/>
      <c r="J96" s="83"/>
    </row>
    <row r="97" spans="1:10" ht="51">
      <c r="A97" s="79" t="s">
        <v>167</v>
      </c>
      <c r="B97" s="109" t="s">
        <v>126</v>
      </c>
      <c r="C97" s="79" t="s">
        <v>50</v>
      </c>
      <c r="D97" s="80">
        <v>14.3</v>
      </c>
      <c r="E97" s="115"/>
      <c r="F97" s="81">
        <f t="shared" si="4"/>
        <v>0</v>
      </c>
      <c r="G97" s="97"/>
      <c r="H97" s="97"/>
      <c r="I97" s="83"/>
      <c r="J97" s="83"/>
    </row>
    <row r="98" spans="1:10" ht="30" customHeight="1">
      <c r="A98" s="79" t="s">
        <v>168</v>
      </c>
      <c r="B98" s="109" t="s">
        <v>194</v>
      </c>
      <c r="C98" s="79" t="s">
        <v>65</v>
      </c>
      <c r="D98" s="80">
        <v>3.5</v>
      </c>
      <c r="E98" s="115"/>
      <c r="F98" s="81">
        <f t="shared" ref="F98" si="8">D98*E98</f>
        <v>0</v>
      </c>
      <c r="G98" s="97"/>
      <c r="H98" s="83"/>
      <c r="I98" s="83"/>
    </row>
    <row r="99" spans="1:10" ht="30" customHeight="1">
      <c r="A99" s="79" t="s">
        <v>169</v>
      </c>
      <c r="B99" s="109" t="s">
        <v>128</v>
      </c>
      <c r="C99" s="79" t="s">
        <v>65</v>
      </c>
      <c r="D99" s="80">
        <v>4.0999999999999996</v>
      </c>
      <c r="E99" s="115"/>
      <c r="F99" s="81">
        <f t="shared" si="4"/>
        <v>0</v>
      </c>
      <c r="G99" s="97"/>
      <c r="H99" s="97"/>
      <c r="I99" s="83"/>
      <c r="J99" s="83"/>
    </row>
    <row r="100" spans="1:10" ht="45" customHeight="1">
      <c r="A100" s="79" t="s">
        <v>203</v>
      </c>
      <c r="B100" s="110" t="s">
        <v>130</v>
      </c>
      <c r="C100" s="79" t="s">
        <v>131</v>
      </c>
      <c r="D100" s="80">
        <v>678</v>
      </c>
      <c r="E100" s="115"/>
      <c r="F100" s="81">
        <f t="shared" si="4"/>
        <v>0</v>
      </c>
      <c r="G100" s="97"/>
      <c r="H100" s="97"/>
      <c r="I100" s="83"/>
      <c r="J100" s="83"/>
    </row>
    <row r="101" spans="1:10" ht="39.950000000000003" customHeight="1">
      <c r="A101" s="79"/>
      <c r="B101" s="94" t="s">
        <v>188</v>
      </c>
      <c r="C101" s="79"/>
      <c r="D101" s="80"/>
      <c r="E101" s="81"/>
      <c r="F101" s="81"/>
      <c r="G101" s="83"/>
      <c r="H101" s="83"/>
      <c r="I101" s="83"/>
      <c r="J101" s="83"/>
    </row>
    <row r="102" spans="1:10" ht="69.95" customHeight="1">
      <c r="A102" s="79" t="s">
        <v>170</v>
      </c>
      <c r="B102" s="78" t="s">
        <v>124</v>
      </c>
      <c r="C102" s="79" t="s">
        <v>65</v>
      </c>
      <c r="D102" s="80">
        <v>56.1</v>
      </c>
      <c r="E102" s="115"/>
      <c r="F102" s="81">
        <f t="shared" si="4"/>
        <v>0</v>
      </c>
      <c r="G102" s="83"/>
      <c r="H102" s="83"/>
      <c r="I102" s="83"/>
      <c r="J102" s="83"/>
    </row>
    <row r="103" spans="1:10" ht="51">
      <c r="A103" s="79" t="s">
        <v>171</v>
      </c>
      <c r="B103" s="109" t="s">
        <v>126</v>
      </c>
      <c r="C103" s="79" t="s">
        <v>50</v>
      </c>
      <c r="D103" s="80">
        <v>23.1</v>
      </c>
      <c r="E103" s="115"/>
      <c r="F103" s="81">
        <f t="shared" si="4"/>
        <v>0</v>
      </c>
      <c r="G103" s="97"/>
      <c r="H103" s="97"/>
      <c r="I103" s="83"/>
      <c r="J103" s="83"/>
    </row>
    <row r="104" spans="1:10" ht="30" customHeight="1">
      <c r="A104" s="79" t="s">
        <v>172</v>
      </c>
      <c r="B104" s="109" t="s">
        <v>194</v>
      </c>
      <c r="C104" s="79" t="s">
        <v>65</v>
      </c>
      <c r="D104" s="80">
        <v>4.4000000000000004</v>
      </c>
      <c r="E104" s="115"/>
      <c r="F104" s="81">
        <f t="shared" si="4"/>
        <v>0</v>
      </c>
      <c r="G104" s="97"/>
      <c r="H104" s="83"/>
      <c r="I104" s="83"/>
    </row>
    <row r="105" spans="1:10" ht="30" customHeight="1">
      <c r="A105" s="79" t="s">
        <v>172</v>
      </c>
      <c r="B105" s="109" t="s">
        <v>128</v>
      </c>
      <c r="C105" s="79" t="s">
        <v>65</v>
      </c>
      <c r="D105" s="80">
        <v>5.2</v>
      </c>
      <c r="E105" s="115"/>
      <c r="F105" s="81">
        <f t="shared" si="4"/>
        <v>0</v>
      </c>
      <c r="G105" s="97"/>
      <c r="H105" s="97"/>
      <c r="I105" s="83"/>
      <c r="J105" s="83"/>
    </row>
    <row r="106" spans="1:10" ht="45" customHeight="1">
      <c r="A106" s="79" t="s">
        <v>173</v>
      </c>
      <c r="B106" s="110" t="s">
        <v>130</v>
      </c>
      <c r="C106" s="79" t="s">
        <v>131</v>
      </c>
      <c r="D106" s="80">
        <v>875</v>
      </c>
      <c r="E106" s="115"/>
      <c r="F106" s="81">
        <f t="shared" si="4"/>
        <v>0</v>
      </c>
      <c r="G106" s="97"/>
      <c r="H106" s="97"/>
      <c r="I106" s="83"/>
      <c r="J106" s="83"/>
    </row>
    <row r="107" spans="1:10" ht="39.950000000000003" customHeight="1">
      <c r="A107" s="79"/>
      <c r="B107" s="94" t="s">
        <v>189</v>
      </c>
      <c r="C107" s="79"/>
      <c r="D107" s="80"/>
      <c r="E107" s="81"/>
      <c r="F107" s="81"/>
      <c r="G107" s="83"/>
      <c r="H107" s="83"/>
      <c r="I107" s="83"/>
      <c r="J107" s="83"/>
    </row>
    <row r="108" spans="1:10" ht="20.100000000000001" customHeight="1">
      <c r="A108" s="77" t="s">
        <v>82</v>
      </c>
      <c r="B108" s="78"/>
      <c r="C108" s="79"/>
      <c r="D108" s="80"/>
      <c r="E108" s="81"/>
      <c r="F108" s="82">
        <f>SUM(F109,F111,F117)</f>
        <v>0</v>
      </c>
      <c r="G108" s="83"/>
      <c r="H108" s="83"/>
      <c r="I108" s="83"/>
      <c r="J108" s="83"/>
    </row>
    <row r="109" spans="1:10" ht="20.100000000000001" customHeight="1">
      <c r="A109" s="77" t="s">
        <v>83</v>
      </c>
      <c r="B109" s="78"/>
      <c r="C109" s="79"/>
      <c r="D109" s="80"/>
      <c r="E109" s="81"/>
      <c r="F109" s="82">
        <f>SUM(F110)</f>
        <v>0</v>
      </c>
      <c r="G109" s="83"/>
      <c r="H109" s="83"/>
      <c r="I109" s="83"/>
      <c r="J109" s="83"/>
    </row>
    <row r="110" spans="1:10" s="90" customFormat="1" ht="45" customHeight="1">
      <c r="A110" s="79" t="s">
        <v>37</v>
      </c>
      <c r="B110" s="78" t="s">
        <v>227</v>
      </c>
      <c r="C110" s="79" t="s">
        <v>50</v>
      </c>
      <c r="D110" s="80">
        <v>5546</v>
      </c>
      <c r="E110" s="115"/>
      <c r="F110" s="81">
        <f>D110*E110</f>
        <v>0</v>
      </c>
      <c r="G110" s="89"/>
      <c r="H110" s="89"/>
      <c r="I110" s="89"/>
      <c r="J110" s="89"/>
    </row>
    <row r="111" spans="1:10" s="90" customFormat="1" ht="20.100000000000001" customHeight="1">
      <c r="A111" s="77" t="s">
        <v>84</v>
      </c>
      <c r="B111" s="78"/>
      <c r="C111" s="79"/>
      <c r="D111" s="80"/>
      <c r="E111" s="81"/>
      <c r="F111" s="82">
        <f>SUM(F112:F115)</f>
        <v>0</v>
      </c>
      <c r="G111" s="89"/>
      <c r="H111" s="89"/>
      <c r="I111" s="89"/>
      <c r="J111" s="89"/>
    </row>
    <row r="112" spans="1:10" ht="30" customHeight="1">
      <c r="A112" s="79" t="s">
        <v>37</v>
      </c>
      <c r="B112" s="78" t="s">
        <v>222</v>
      </c>
      <c r="C112" s="79" t="s">
        <v>50</v>
      </c>
      <c r="D112" s="80">
        <v>5478</v>
      </c>
      <c r="E112" s="115"/>
      <c r="F112" s="81">
        <f>D112*E112</f>
        <v>0</v>
      </c>
      <c r="G112" s="83"/>
      <c r="H112" s="83"/>
      <c r="I112" s="83"/>
      <c r="J112" s="83"/>
    </row>
    <row r="113" spans="1:10" ht="30" customHeight="1">
      <c r="A113" s="79" t="s">
        <v>40</v>
      </c>
      <c r="B113" s="78" t="s">
        <v>85</v>
      </c>
      <c r="C113" s="79" t="s">
        <v>50</v>
      </c>
      <c r="D113" s="80">
        <v>39.6</v>
      </c>
      <c r="E113" s="115"/>
      <c r="F113" s="81">
        <f>D113*E113</f>
        <v>0</v>
      </c>
      <c r="G113" s="83"/>
      <c r="H113" s="83"/>
      <c r="I113" s="83"/>
      <c r="J113" s="83"/>
    </row>
    <row r="114" spans="1:10" ht="30" customHeight="1">
      <c r="A114" s="79" t="s">
        <v>52</v>
      </c>
      <c r="B114" s="78" t="s">
        <v>86</v>
      </c>
      <c r="C114" s="79" t="s">
        <v>50</v>
      </c>
      <c r="D114" s="80">
        <v>5478</v>
      </c>
      <c r="E114" s="115"/>
      <c r="F114" s="81">
        <f>D114*E114</f>
        <v>0</v>
      </c>
      <c r="G114" s="83"/>
      <c r="H114" s="83"/>
      <c r="I114" s="83"/>
      <c r="J114" s="83"/>
    </row>
    <row r="115" spans="1:10" ht="54.95" customHeight="1">
      <c r="A115" s="79" t="s">
        <v>54</v>
      </c>
      <c r="B115" s="78" t="s">
        <v>87</v>
      </c>
      <c r="C115" s="79" t="s">
        <v>65</v>
      </c>
      <c r="D115" s="80">
        <v>27.500000000000004</v>
      </c>
      <c r="E115" s="115"/>
      <c r="F115" s="81">
        <f>D115*E115</f>
        <v>0</v>
      </c>
      <c r="G115" s="83"/>
      <c r="H115" s="83"/>
    </row>
    <row r="116" spans="1:10" ht="30" customHeight="1">
      <c r="A116" s="79"/>
      <c r="B116" s="78" t="s">
        <v>134</v>
      </c>
      <c r="C116" s="79"/>
      <c r="D116" s="80"/>
      <c r="E116" s="81"/>
      <c r="F116" s="81"/>
      <c r="G116" s="83"/>
      <c r="H116" s="83"/>
    </row>
    <row r="117" spans="1:10" s="97" customFormat="1" ht="20.100000000000001" customHeight="1">
      <c r="A117" s="77" t="s">
        <v>88</v>
      </c>
      <c r="B117" s="94"/>
      <c r="C117" s="95"/>
      <c r="D117" s="96"/>
      <c r="E117" s="82"/>
      <c r="F117" s="82">
        <f>SUM(F118)</f>
        <v>0</v>
      </c>
      <c r="G117" s="83"/>
      <c r="H117" s="83"/>
      <c r="I117" s="83"/>
      <c r="J117" s="83"/>
    </row>
    <row r="118" spans="1:10" s="97" customFormat="1" ht="45" customHeight="1">
      <c r="A118" s="79" t="s">
        <v>37</v>
      </c>
      <c r="B118" s="78" t="s">
        <v>89</v>
      </c>
      <c r="C118" s="79" t="s">
        <v>65</v>
      </c>
      <c r="D118" s="80">
        <v>98.6</v>
      </c>
      <c r="E118" s="115"/>
      <c r="F118" s="81">
        <f>D118*E118</f>
        <v>0</v>
      </c>
      <c r="G118" s="83"/>
      <c r="H118" s="83"/>
      <c r="I118" s="83"/>
      <c r="J118" s="83"/>
    </row>
    <row r="119" spans="1:10" s="97" customFormat="1" ht="20.100000000000001" customHeight="1">
      <c r="A119" s="79"/>
      <c r="B119" s="78" t="s">
        <v>90</v>
      </c>
      <c r="C119" s="79"/>
      <c r="D119" s="80"/>
      <c r="E119" s="81"/>
      <c r="F119" s="81"/>
      <c r="G119" s="83"/>
      <c r="H119" s="83"/>
      <c r="I119" s="83"/>
      <c r="J119" s="83"/>
    </row>
    <row r="120" spans="1:10" s="90" customFormat="1" ht="20.100000000000001" customHeight="1">
      <c r="A120" s="77" t="s">
        <v>91</v>
      </c>
      <c r="B120" s="78"/>
      <c r="C120" s="79"/>
      <c r="D120" s="80"/>
      <c r="E120" s="81"/>
      <c r="F120" s="82">
        <f>SUM(F121,F123,F128,F133,F150)</f>
        <v>0</v>
      </c>
      <c r="G120" s="89"/>
      <c r="H120" s="89"/>
      <c r="I120" s="89"/>
      <c r="J120" s="89"/>
    </row>
    <row r="121" spans="1:10" s="90" customFormat="1" ht="20.100000000000001" customHeight="1">
      <c r="A121" s="77" t="s">
        <v>92</v>
      </c>
      <c r="B121" s="78"/>
      <c r="C121" s="79"/>
      <c r="D121" s="80"/>
      <c r="E121" s="81"/>
      <c r="F121" s="82">
        <f>F122</f>
        <v>0</v>
      </c>
      <c r="G121" s="89"/>
      <c r="H121" s="89"/>
      <c r="I121" s="89"/>
      <c r="J121" s="89"/>
    </row>
    <row r="122" spans="1:10" s="90" customFormat="1" ht="45" customHeight="1">
      <c r="A122" s="79" t="s">
        <v>37</v>
      </c>
      <c r="B122" s="78" t="s">
        <v>93</v>
      </c>
      <c r="C122" s="79" t="s">
        <v>48</v>
      </c>
      <c r="D122" s="80">
        <v>167.20000000000002</v>
      </c>
      <c r="E122" s="115"/>
      <c r="F122" s="81">
        <f>D122*E122</f>
        <v>0</v>
      </c>
      <c r="G122" s="89"/>
      <c r="H122" s="89"/>
      <c r="I122" s="89"/>
      <c r="J122" s="89"/>
    </row>
    <row r="123" spans="1:10" s="90" customFormat="1" ht="20.100000000000001" customHeight="1">
      <c r="A123" s="98" t="s">
        <v>94</v>
      </c>
      <c r="B123" s="99"/>
      <c r="C123" s="100"/>
      <c r="D123" s="101"/>
      <c r="E123" s="102"/>
      <c r="F123" s="103">
        <f>SUM(F124:F127)</f>
        <v>0</v>
      </c>
      <c r="G123" s="89"/>
      <c r="H123" s="89"/>
      <c r="I123" s="89"/>
      <c r="J123" s="89"/>
    </row>
    <row r="124" spans="1:10" s="90" customFormat="1" ht="30" customHeight="1">
      <c r="A124" s="79" t="s">
        <v>37</v>
      </c>
      <c r="B124" s="78" t="s">
        <v>95</v>
      </c>
      <c r="C124" s="79" t="s">
        <v>65</v>
      </c>
      <c r="D124" s="80">
        <v>50.6</v>
      </c>
      <c r="E124" s="115"/>
      <c r="F124" s="81">
        <f>D124*E124</f>
        <v>0</v>
      </c>
      <c r="G124" s="89"/>
      <c r="H124" s="89"/>
      <c r="I124" s="89"/>
      <c r="J124" s="89"/>
    </row>
    <row r="125" spans="1:10" s="90" customFormat="1" ht="30" customHeight="1">
      <c r="A125" s="79" t="s">
        <v>40</v>
      </c>
      <c r="B125" s="78" t="s">
        <v>96</v>
      </c>
      <c r="C125" s="79" t="s">
        <v>50</v>
      </c>
      <c r="D125" s="80">
        <v>83.600000000000009</v>
      </c>
      <c r="E125" s="115"/>
      <c r="F125" s="81">
        <f t="shared" ref="F125:F127" si="9">D125*E125</f>
        <v>0</v>
      </c>
      <c r="G125" s="89"/>
      <c r="H125" s="89"/>
      <c r="I125" s="89"/>
      <c r="J125" s="89"/>
    </row>
    <row r="126" spans="1:10" s="90" customFormat="1" ht="45" customHeight="1">
      <c r="A126" s="79" t="s">
        <v>52</v>
      </c>
      <c r="B126" s="78" t="s">
        <v>97</v>
      </c>
      <c r="C126" s="79" t="s">
        <v>65</v>
      </c>
      <c r="D126" s="80">
        <v>8.8000000000000007</v>
      </c>
      <c r="E126" s="115"/>
      <c r="F126" s="81">
        <f t="shared" si="9"/>
        <v>0</v>
      </c>
      <c r="G126" s="89"/>
      <c r="H126" s="89"/>
      <c r="I126" s="89"/>
      <c r="J126" s="89"/>
    </row>
    <row r="127" spans="1:10" s="105" customFormat="1" ht="30" customHeight="1">
      <c r="A127" s="79" t="s">
        <v>54</v>
      </c>
      <c r="B127" s="78" t="s">
        <v>98</v>
      </c>
      <c r="C127" s="79" t="s">
        <v>65</v>
      </c>
      <c r="D127" s="80">
        <v>44</v>
      </c>
      <c r="E127" s="115"/>
      <c r="F127" s="81">
        <f t="shared" si="9"/>
        <v>0</v>
      </c>
      <c r="G127" s="104"/>
      <c r="H127" s="104"/>
      <c r="I127" s="104"/>
      <c r="J127" s="104"/>
    </row>
    <row r="128" spans="1:10" s="105" customFormat="1" ht="20.100000000000001" customHeight="1">
      <c r="A128" s="77" t="s">
        <v>99</v>
      </c>
      <c r="B128" s="78"/>
      <c r="C128" s="79"/>
      <c r="D128" s="80"/>
      <c r="E128" s="81"/>
      <c r="F128" s="82">
        <f>SUM(F129:F131)</f>
        <v>0</v>
      </c>
      <c r="G128" s="104"/>
      <c r="H128" s="104"/>
    </row>
    <row r="129" spans="1:10" s="90" customFormat="1" ht="30" customHeight="1">
      <c r="A129" s="79" t="s">
        <v>37</v>
      </c>
      <c r="B129" s="78" t="s">
        <v>100</v>
      </c>
      <c r="C129" s="79" t="s">
        <v>48</v>
      </c>
      <c r="D129" s="106">
        <v>1356</v>
      </c>
      <c r="E129" s="115"/>
      <c r="F129" s="81">
        <f>D129*E129</f>
        <v>0</v>
      </c>
      <c r="G129" s="89"/>
      <c r="H129" s="89"/>
    </row>
    <row r="130" spans="1:10" s="90" customFormat="1" ht="39.950000000000003" customHeight="1">
      <c r="A130" s="79"/>
      <c r="B130" s="78" t="s">
        <v>101</v>
      </c>
      <c r="C130" s="79"/>
      <c r="D130" s="106"/>
      <c r="E130" s="81"/>
      <c r="F130" s="81"/>
      <c r="G130" s="89"/>
      <c r="H130" s="89"/>
    </row>
    <row r="131" spans="1:10" ht="51">
      <c r="A131" s="79" t="s">
        <v>40</v>
      </c>
      <c r="B131" s="78" t="s">
        <v>135</v>
      </c>
      <c r="C131" s="79" t="s">
        <v>42</v>
      </c>
      <c r="D131" s="80">
        <v>8</v>
      </c>
      <c r="E131" s="115"/>
      <c r="F131" s="81">
        <f>D131*E131</f>
        <v>0</v>
      </c>
      <c r="G131" s="83"/>
      <c r="H131" s="83"/>
      <c r="I131" s="83"/>
      <c r="J131" s="83"/>
    </row>
    <row r="132" spans="1:10" ht="30" customHeight="1">
      <c r="A132" s="79"/>
      <c r="B132" s="78" t="s">
        <v>102</v>
      </c>
      <c r="C132" s="79"/>
      <c r="D132" s="80"/>
      <c r="E132" s="81"/>
      <c r="F132" s="81"/>
      <c r="G132" s="83"/>
      <c r="H132" s="83"/>
      <c r="I132" s="83"/>
      <c r="J132" s="83"/>
    </row>
    <row r="133" spans="1:10" s="90" customFormat="1" ht="20.100000000000001" customHeight="1">
      <c r="A133" s="77" t="s">
        <v>103</v>
      </c>
      <c r="B133" s="78"/>
      <c r="C133" s="79"/>
      <c r="D133" s="106"/>
      <c r="E133" s="81"/>
      <c r="F133" s="82">
        <f>SUM(F134:F149)</f>
        <v>0</v>
      </c>
      <c r="G133" s="89"/>
      <c r="H133" s="89"/>
    </row>
    <row r="134" spans="1:10" s="90" customFormat="1" ht="69.95" customHeight="1">
      <c r="A134" s="79" t="s">
        <v>37</v>
      </c>
      <c r="B134" s="78" t="s">
        <v>104</v>
      </c>
      <c r="C134" s="79" t="s">
        <v>48</v>
      </c>
      <c r="D134" s="106">
        <v>1645</v>
      </c>
      <c r="E134" s="115"/>
      <c r="F134" s="81">
        <f>D134*E134</f>
        <v>0</v>
      </c>
      <c r="G134" s="89"/>
      <c r="H134" s="89"/>
    </row>
    <row r="135" spans="1:10" s="90" customFormat="1" ht="69.95" customHeight="1">
      <c r="A135" s="79" t="s">
        <v>40</v>
      </c>
      <c r="B135" s="99" t="s">
        <v>218</v>
      </c>
      <c r="C135" s="100" t="s">
        <v>48</v>
      </c>
      <c r="D135" s="120">
        <v>478</v>
      </c>
      <c r="E135" s="115"/>
      <c r="F135" s="81">
        <f>D135*E135</f>
        <v>0</v>
      </c>
      <c r="G135" s="89"/>
      <c r="H135" s="89"/>
    </row>
    <row r="136" spans="1:10" s="90" customFormat="1" ht="45" customHeight="1">
      <c r="A136" s="79" t="s">
        <v>52</v>
      </c>
      <c r="B136" s="78" t="s">
        <v>105</v>
      </c>
      <c r="C136" s="79" t="s">
        <v>42</v>
      </c>
      <c r="D136" s="80">
        <v>13.200000000000001</v>
      </c>
      <c r="E136" s="115"/>
      <c r="F136" s="81">
        <f t="shared" ref="F136:F146" si="10">D136*E136</f>
        <v>0</v>
      </c>
      <c r="G136" s="89"/>
      <c r="H136" s="89"/>
      <c r="I136" s="89"/>
      <c r="J136" s="89"/>
    </row>
    <row r="137" spans="1:10" s="90" customFormat="1" ht="20.100000000000001" customHeight="1">
      <c r="A137" s="79"/>
      <c r="B137" s="78" t="s">
        <v>106</v>
      </c>
      <c r="C137" s="79"/>
      <c r="D137" s="80"/>
      <c r="E137" s="81"/>
      <c r="F137" s="81"/>
      <c r="G137" s="89"/>
      <c r="H137" s="89"/>
      <c r="I137" s="89"/>
      <c r="J137" s="89"/>
    </row>
    <row r="138" spans="1:10" s="90" customFormat="1" ht="51.95" customHeight="1">
      <c r="A138" s="79" t="s">
        <v>54</v>
      </c>
      <c r="B138" s="78" t="s">
        <v>107</v>
      </c>
      <c r="C138" s="79" t="s">
        <v>48</v>
      </c>
      <c r="D138" s="80">
        <v>167.20000000000002</v>
      </c>
      <c r="E138" s="115"/>
      <c r="F138" s="81">
        <f t="shared" si="10"/>
        <v>0</v>
      </c>
      <c r="G138" s="89"/>
      <c r="H138" s="89"/>
      <c r="I138" s="89"/>
      <c r="J138" s="89"/>
    </row>
    <row r="139" spans="1:10" s="90" customFormat="1" ht="20.100000000000001" customHeight="1">
      <c r="A139" s="79"/>
      <c r="B139" s="78" t="s">
        <v>108</v>
      </c>
      <c r="C139" s="79"/>
      <c r="D139" s="80"/>
      <c r="E139" s="81"/>
      <c r="F139" s="81"/>
      <c r="G139" s="89"/>
      <c r="H139" s="89"/>
      <c r="I139" s="89"/>
      <c r="J139" s="89"/>
    </row>
    <row r="140" spans="1:10" s="90" customFormat="1" ht="51.95" customHeight="1">
      <c r="A140" s="79" t="s">
        <v>56</v>
      </c>
      <c r="B140" s="99" t="s">
        <v>220</v>
      </c>
      <c r="C140" s="100" t="s">
        <v>48</v>
      </c>
      <c r="D140" s="101">
        <v>78</v>
      </c>
      <c r="E140" s="115"/>
      <c r="F140" s="81">
        <f t="shared" ref="F140" si="11">D140*E140</f>
        <v>0</v>
      </c>
      <c r="G140" s="89"/>
      <c r="H140" s="89"/>
      <c r="I140" s="89"/>
      <c r="J140" s="89"/>
    </row>
    <row r="141" spans="1:10" s="90" customFormat="1" ht="51.95" customHeight="1">
      <c r="A141" s="79" t="s">
        <v>58</v>
      </c>
      <c r="B141" s="99" t="s">
        <v>221</v>
      </c>
      <c r="C141" s="100" t="s">
        <v>48</v>
      </c>
      <c r="D141" s="101">
        <v>36</v>
      </c>
      <c r="E141" s="115"/>
      <c r="F141" s="81">
        <f t="shared" ref="F141:F144" si="12">D141*E141</f>
        <v>0</v>
      </c>
      <c r="G141" s="89"/>
      <c r="H141" s="89"/>
      <c r="I141" s="89"/>
      <c r="J141" s="89"/>
    </row>
    <row r="142" spans="1:10" s="90" customFormat="1" ht="229.5">
      <c r="A142" s="79" t="s">
        <v>59</v>
      </c>
      <c r="B142" s="78" t="s">
        <v>226</v>
      </c>
      <c r="C142" s="79" t="s">
        <v>42</v>
      </c>
      <c r="D142" s="80">
        <v>12</v>
      </c>
      <c r="E142" s="115"/>
      <c r="F142" s="81">
        <f t="shared" si="12"/>
        <v>0</v>
      </c>
      <c r="G142" s="89"/>
      <c r="H142" s="89"/>
      <c r="I142" s="89"/>
      <c r="J142" s="89"/>
    </row>
    <row r="143" spans="1:10" s="90" customFormat="1" ht="204">
      <c r="A143" s="79" t="s">
        <v>61</v>
      </c>
      <c r="B143" s="78" t="s">
        <v>225</v>
      </c>
      <c r="C143" s="79" t="s">
        <v>42</v>
      </c>
      <c r="D143" s="80">
        <v>3</v>
      </c>
      <c r="E143" s="115"/>
      <c r="F143" s="81">
        <f t="shared" si="12"/>
        <v>0</v>
      </c>
      <c r="G143" s="89"/>
      <c r="H143" s="89"/>
      <c r="I143" s="89"/>
      <c r="J143" s="89"/>
    </row>
    <row r="144" spans="1:10" s="90" customFormat="1" ht="229.5">
      <c r="A144" s="79" t="s">
        <v>120</v>
      </c>
      <c r="B144" s="78" t="s">
        <v>233</v>
      </c>
      <c r="C144" s="79" t="s">
        <v>42</v>
      </c>
      <c r="D144" s="80">
        <v>1</v>
      </c>
      <c r="E144" s="115"/>
      <c r="F144" s="81">
        <f t="shared" si="12"/>
        <v>0</v>
      </c>
      <c r="G144" s="89"/>
      <c r="H144" s="89"/>
      <c r="I144" s="89"/>
      <c r="J144" s="89"/>
    </row>
    <row r="145" spans="1:10" s="90" customFormat="1" ht="25.5">
      <c r="A145" s="79" t="s">
        <v>122</v>
      </c>
      <c r="B145" s="99" t="s">
        <v>228</v>
      </c>
      <c r="C145" s="100" t="s">
        <v>65</v>
      </c>
      <c r="D145" s="120">
        <v>822</v>
      </c>
      <c r="E145" s="115"/>
      <c r="F145" s="81">
        <f>D145*E145</f>
        <v>0</v>
      </c>
      <c r="G145" s="89"/>
      <c r="H145" s="89"/>
    </row>
    <row r="146" spans="1:10" s="90" customFormat="1" ht="45" customHeight="1">
      <c r="A146" s="79" t="s">
        <v>229</v>
      </c>
      <c r="B146" s="78" t="s">
        <v>109</v>
      </c>
      <c r="C146" s="79" t="s">
        <v>48</v>
      </c>
      <c r="D146" s="80">
        <v>55.000000000000007</v>
      </c>
      <c r="E146" s="115"/>
      <c r="F146" s="81">
        <f t="shared" si="10"/>
        <v>0</v>
      </c>
      <c r="G146" s="89"/>
      <c r="H146" s="89"/>
      <c r="I146" s="89"/>
      <c r="J146" s="89"/>
    </row>
    <row r="147" spans="1:10" s="90" customFormat="1" ht="45" customHeight="1">
      <c r="A147" s="79" t="s">
        <v>230</v>
      </c>
      <c r="B147" s="99" t="s">
        <v>219</v>
      </c>
      <c r="C147" s="79" t="s">
        <v>48</v>
      </c>
      <c r="D147" s="80">
        <v>16</v>
      </c>
      <c r="E147" s="115"/>
      <c r="F147" s="81">
        <f t="shared" ref="F147:F148" si="13">D147*E147</f>
        <v>0</v>
      </c>
      <c r="G147" s="89"/>
      <c r="H147" s="89"/>
      <c r="I147" s="89"/>
      <c r="J147" s="89"/>
    </row>
    <row r="148" spans="1:10" s="90" customFormat="1" ht="55.5" customHeight="1">
      <c r="A148" s="79" t="s">
        <v>231</v>
      </c>
      <c r="B148" s="99" t="s">
        <v>224</v>
      </c>
      <c r="C148" s="79" t="s">
        <v>48</v>
      </c>
      <c r="D148" s="80">
        <v>15</v>
      </c>
      <c r="E148" s="115"/>
      <c r="F148" s="81">
        <f t="shared" si="13"/>
        <v>0</v>
      </c>
      <c r="G148" s="89"/>
      <c r="H148" s="89"/>
      <c r="I148" s="89"/>
      <c r="J148" s="89"/>
    </row>
    <row r="149" spans="1:10" s="90" customFormat="1" ht="45" customHeight="1">
      <c r="A149" s="79" t="s">
        <v>232</v>
      </c>
      <c r="B149" s="78" t="s">
        <v>110</v>
      </c>
      <c r="C149" s="79" t="s">
        <v>65</v>
      </c>
      <c r="D149" s="80">
        <v>26.400000000000002</v>
      </c>
      <c r="E149" s="115"/>
      <c r="F149" s="81">
        <f>D149*E149</f>
        <v>0</v>
      </c>
      <c r="G149" s="89"/>
      <c r="H149" s="89"/>
      <c r="I149" s="89"/>
      <c r="J149" s="89"/>
    </row>
    <row r="150" spans="1:10" s="90" customFormat="1" ht="20.100000000000001" customHeight="1">
      <c r="A150" s="77" t="s">
        <v>111</v>
      </c>
      <c r="B150" s="78"/>
      <c r="C150" s="79"/>
      <c r="D150" s="80"/>
      <c r="E150" s="81"/>
      <c r="F150" s="82">
        <f>SUM(F152:F154)</f>
        <v>0</v>
      </c>
      <c r="G150" s="89"/>
      <c r="H150" s="89"/>
      <c r="I150" s="89"/>
      <c r="J150" s="89"/>
    </row>
    <row r="151" spans="1:10" s="90" customFormat="1" ht="25.5">
      <c r="A151" s="77"/>
      <c r="B151" s="78" t="s">
        <v>223</v>
      </c>
      <c r="C151" s="79"/>
      <c r="D151" s="80"/>
      <c r="E151" s="81"/>
      <c r="F151" s="82"/>
      <c r="G151" s="89"/>
      <c r="H151" s="89"/>
      <c r="I151" s="89"/>
      <c r="J151" s="89"/>
    </row>
    <row r="152" spans="1:10" ht="102">
      <c r="A152" s="79" t="s">
        <v>37</v>
      </c>
      <c r="B152" s="78" t="s">
        <v>204</v>
      </c>
      <c r="C152" s="79" t="s">
        <v>42</v>
      </c>
      <c r="D152" s="80">
        <v>15.400000000000002</v>
      </c>
      <c r="E152" s="115"/>
      <c r="F152" s="81">
        <f>D152*E152</f>
        <v>0</v>
      </c>
      <c r="G152" s="83"/>
      <c r="H152" s="83"/>
      <c r="I152" s="83"/>
      <c r="J152" s="83"/>
    </row>
    <row r="153" spans="1:10" ht="120" customHeight="1">
      <c r="A153" s="79" t="s">
        <v>40</v>
      </c>
      <c r="B153" s="78" t="s">
        <v>136</v>
      </c>
      <c r="C153" s="79" t="s">
        <v>42</v>
      </c>
      <c r="D153" s="80">
        <v>3.3000000000000003</v>
      </c>
      <c r="E153" s="115"/>
      <c r="F153" s="81">
        <f>D153*E153</f>
        <v>0</v>
      </c>
      <c r="G153" s="83"/>
      <c r="H153" s="83"/>
      <c r="I153" s="83"/>
      <c r="J153" s="83"/>
    </row>
    <row r="154" spans="1:10" ht="51">
      <c r="A154" s="79" t="s">
        <v>52</v>
      </c>
      <c r="B154" s="116" t="s">
        <v>192</v>
      </c>
      <c r="C154" s="79" t="s">
        <v>42</v>
      </c>
      <c r="D154" s="80">
        <v>1</v>
      </c>
      <c r="E154" s="115"/>
      <c r="F154" s="81">
        <f t="shared" ref="F154" si="14">D154*E154</f>
        <v>0</v>
      </c>
      <c r="G154" s="83"/>
      <c r="H154" s="83"/>
      <c r="I154" s="83"/>
      <c r="J154" s="83"/>
    </row>
    <row r="155" spans="1:10" ht="20.100000000000001" customHeight="1">
      <c r="A155" s="98" t="s">
        <v>112</v>
      </c>
      <c r="B155" s="99"/>
      <c r="C155" s="100"/>
      <c r="D155" s="101"/>
      <c r="E155" s="102"/>
      <c r="F155" s="103">
        <f>SUM(F156)</f>
        <v>0</v>
      </c>
      <c r="G155" s="83"/>
      <c r="H155" s="83"/>
    </row>
    <row r="156" spans="1:10" ht="20.100000000000001" customHeight="1">
      <c r="A156" s="77" t="s">
        <v>113</v>
      </c>
      <c r="B156" s="94"/>
      <c r="C156" s="95"/>
      <c r="D156" s="107"/>
      <c r="E156" s="82"/>
      <c r="F156" s="82">
        <f>SUM(F157:F157)</f>
        <v>0</v>
      </c>
      <c r="G156" s="83"/>
      <c r="H156" s="83"/>
    </row>
    <row r="157" spans="1:10" s="114" customFormat="1" ht="76.5">
      <c r="A157" s="111" t="s">
        <v>37</v>
      </c>
      <c r="B157" s="78" t="s">
        <v>190</v>
      </c>
      <c r="C157" s="111" t="s">
        <v>48</v>
      </c>
      <c r="D157" s="112">
        <v>244.20000000000002</v>
      </c>
      <c r="E157" s="115"/>
      <c r="F157" s="113">
        <f>D157*E157</f>
        <v>0</v>
      </c>
    </row>
    <row r="158" spans="1:10" s="90" customFormat="1" ht="20.100000000000001" customHeight="1">
      <c r="A158" s="77" t="s">
        <v>114</v>
      </c>
      <c r="B158" s="94"/>
      <c r="C158" s="95"/>
      <c r="D158" s="96"/>
      <c r="E158" s="82"/>
      <c r="F158" s="82">
        <f>SUM(F159)</f>
        <v>0</v>
      </c>
      <c r="G158" s="89"/>
      <c r="H158" s="89"/>
      <c r="I158" s="89"/>
      <c r="J158" s="89"/>
    </row>
    <row r="159" spans="1:10" s="90" customFormat="1" ht="20.100000000000001" customHeight="1">
      <c r="A159" s="77" t="s">
        <v>115</v>
      </c>
      <c r="B159" s="94"/>
      <c r="C159" s="95"/>
      <c r="D159" s="96"/>
      <c r="E159" s="82"/>
      <c r="F159" s="82">
        <f>SUM(F160:F161)</f>
        <v>0</v>
      </c>
      <c r="G159" s="89"/>
      <c r="H159" s="89"/>
      <c r="I159" s="89"/>
      <c r="J159" s="89"/>
    </row>
    <row r="160" spans="1:10" s="90" customFormat="1" ht="54.95" customHeight="1">
      <c r="A160" s="79" t="s">
        <v>37</v>
      </c>
      <c r="B160" s="78" t="s">
        <v>116</v>
      </c>
      <c r="C160" s="79" t="s">
        <v>117</v>
      </c>
      <c r="D160" s="80">
        <v>80</v>
      </c>
      <c r="E160" s="115"/>
      <c r="F160" s="81">
        <f>D160*E160</f>
        <v>0</v>
      </c>
      <c r="G160" s="89"/>
      <c r="H160" s="89"/>
      <c r="I160" s="89"/>
      <c r="J160" s="89"/>
    </row>
    <row r="161" spans="1:6" ht="38.25">
      <c r="A161" s="79" t="s">
        <v>40</v>
      </c>
      <c r="B161" s="78" t="s">
        <v>191</v>
      </c>
      <c r="C161" s="79" t="s">
        <v>45</v>
      </c>
      <c r="D161" s="80">
        <v>1</v>
      </c>
      <c r="E161" s="115"/>
      <c r="F161" s="81">
        <f>E161</f>
        <v>0</v>
      </c>
    </row>
  </sheetData>
  <sheetProtection algorithmName="SHA-512" hashValue="gzP/0BE0eFNlEjJezdWi5Mq0lljw9Euc08PHhQAk3N2bY+PJD/ypt1KYGfUkaSeP6G8OuJ/ZbA7uo7yXAKxEfw==" saltValue="LP1CuePG7VBQRuRInPZB6Q==" spinCount="100000" sheet="1" objects="1" scenarios="1"/>
  <pageMargins left="0.78740157480314965" right="0.39370078740157483" top="0.59055118110236227" bottom="0.59055118110236227" header="0" footer="0.19685039370078741"/>
  <pageSetup paperSize="9" scale="90" orientation="portrait" r:id="rId1"/>
  <headerFooter alignWithMargins="0">
    <oddFooter>&amp;CStran &amp;P od &amp;N</oddFooter>
  </headerFooter>
  <rowBreaks count="7" manualBreakCount="7">
    <brk id="24" max="5" man="1"/>
    <brk id="50" max="5" man="1"/>
    <brk id="69" max="5" man="1"/>
    <brk id="89" max="5" man="1"/>
    <brk id="107" max="5" man="1"/>
    <brk id="130" max="5"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Naslovnica</vt:lpstr>
      <vt:lpstr>REK-SKUPAJ</vt:lpstr>
      <vt:lpstr>Faza 3_Rekapitulacija</vt:lpstr>
      <vt:lpstr>Faza 3_</vt:lpstr>
      <vt:lpstr>'Faza 3_'!Področje_tiskanja</vt:lpstr>
      <vt:lpstr>'Faza 3_Rekapitulacija'!Področje_tiskanja</vt:lpstr>
      <vt:lpstr>'REK-SKUPAJ'!Področje_tiskanja</vt:lpstr>
      <vt:lpstr>'Faza 3_'!Tiskanje_naslovov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Jože Grobelnik</dc:creator>
  <cp:lastModifiedBy>Rok Železnik</cp:lastModifiedBy>
  <cp:lastPrinted>2020-08-29T20:26:12Z</cp:lastPrinted>
  <dcterms:created xsi:type="dcterms:W3CDTF">2015-07-14T10:57:12Z</dcterms:created>
  <dcterms:modified xsi:type="dcterms:W3CDTF">2020-12-18T05:58:24Z</dcterms:modified>
</cp:coreProperties>
</file>