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730"/>
  <workbookPr/>
  <mc:AlternateContent xmlns:mc="http://schemas.openxmlformats.org/markup-compatibility/2006">
    <mc:Choice Requires="x15">
      <x15ac:absPath xmlns:x15ac="http://schemas.microsoft.com/office/spreadsheetml/2010/11/ac" url="https://obcinapolzela-my.sharepoint.com/personal/magda_cilensek_polzela_si/Documents/prenospodatki/magda dokumenti/javna naročila/PC Garant/"/>
    </mc:Choice>
  </mc:AlternateContent>
  <xr:revisionPtr revIDLastSave="0" documentId="8_{7C05A277-1225-4303-BD69-4BF42EA5A025}" xr6:coauthVersionLast="45" xr6:coauthVersionMax="45" xr10:uidLastSave="{00000000-0000-0000-0000-000000000000}"/>
  <workbookProtection workbookAlgorithmName="SHA-512" workbookHashValue="Gi/pS0ZBjk27UX1IaiHutdUnuDxSLXY9fZ0xc49/9H8TGC+LPWh0wNPRsbPrQnV3xs8IPnuhLJS/+YD5TywoiA==" workbookSaltValue="J9vigO0i0yJSr3LB81hnlA==" workbookSpinCount="100000" lockStructure="1"/>
  <bookViews>
    <workbookView xWindow="1230" yWindow="1875" windowWidth="14205" windowHeight="11385" tabRatio="946" activeTab="3" xr2:uid="{00000000-000D-0000-FFFF-FFFF00000000}"/>
  </bookViews>
  <sheets>
    <sheet name="PRVA STRAN" sheetId="70" r:id="rId1"/>
    <sheet name="REK-SKUPAJ" sheetId="5" r:id="rId2"/>
    <sheet name="A.REK GO OBJEKT" sheetId="42" r:id="rId3"/>
    <sheet name="I.A-GRADBENA DELA" sheetId="18" r:id="rId4"/>
    <sheet name="REK FEK KAN" sheetId="81" r:id="rId5"/>
    <sheet name="FEK KAN" sheetId="80" r:id="rId6"/>
    <sheet name="REK VODOVOD" sheetId="73" r:id="rId7"/>
    <sheet name="VODOVOD" sheetId="74" r:id="rId8"/>
    <sheet name="REK TK, JR" sheetId="75" r:id="rId9"/>
    <sheet name="TK VOD" sheetId="76" r:id="rId10"/>
    <sheet name="JR" sheetId="77" r:id="rId11"/>
    <sheet name="REK ELEK VOD" sheetId="78" r:id="rId12"/>
    <sheet name="ELEK VOD" sheetId="79" r:id="rId13"/>
  </sheets>
  <definedNames>
    <definedName name="BuiltIn_Print_Area">"$#REF!.$A$6:$#REF!.$B$820"</definedName>
    <definedName name="DEM2KN" localSheetId="12">#REF!</definedName>
    <definedName name="DEM2KN" localSheetId="10">#REF!</definedName>
    <definedName name="DEM2KN" localSheetId="11">#REF!</definedName>
    <definedName name="DEM2KN" localSheetId="8">#REF!</definedName>
    <definedName name="DEM2KN" localSheetId="9">#REF!</definedName>
    <definedName name="DEM2KN">#REF!</definedName>
    <definedName name="EDQ" localSheetId="12">#REF!</definedName>
    <definedName name="EDQ">#REF!</definedName>
    <definedName name="EUR2DEM" localSheetId="12">#REF!</definedName>
    <definedName name="EUR2DEM" localSheetId="10">#REF!</definedName>
    <definedName name="EUR2DEM" localSheetId="11">#REF!</definedName>
    <definedName name="EUR2DEM" localSheetId="8">#REF!</definedName>
    <definedName name="EUR2DEM" localSheetId="9">#REF!</definedName>
    <definedName name="EUR2DEM">#REF!</definedName>
    <definedName name="EUR2KN" localSheetId="12">#REF!</definedName>
    <definedName name="EUR2KN" localSheetId="10">#REF!</definedName>
    <definedName name="EUR2KN" localSheetId="11">#REF!</definedName>
    <definedName name="EUR2KN" localSheetId="8">#REF!</definedName>
    <definedName name="EUR2KN" localSheetId="9">#REF!</definedName>
    <definedName name="EUR2KN">#REF!</definedName>
    <definedName name="Excel_BuiltIn__FilterDatabase" localSheetId="12">#REF!</definedName>
    <definedName name="Excel_BuiltIn__FilterDatabase" localSheetId="10">#REF!</definedName>
    <definedName name="Excel_BuiltIn__FilterDatabase" localSheetId="11">#REF!</definedName>
    <definedName name="Excel_BuiltIn__FilterDatabase" localSheetId="8">#REF!</definedName>
    <definedName name="Excel_BuiltIn__FilterDatabase" localSheetId="9">#REF!</definedName>
    <definedName name="Excel_BuiltIn__FilterDatabase">#REF!</definedName>
    <definedName name="Excel_BuiltIn_Print_Area_1" localSheetId="2">#REF!</definedName>
    <definedName name="Excel_BuiltIn_Print_Area_1" localSheetId="12">#REF!</definedName>
    <definedName name="Excel_BuiltIn_Print_Area_1" localSheetId="10">#REF!</definedName>
    <definedName name="Excel_BuiltIn_Print_Area_1" localSheetId="0">#REF!</definedName>
    <definedName name="Excel_BuiltIn_Print_Area_1" localSheetId="11">#REF!</definedName>
    <definedName name="Excel_BuiltIn_Print_Area_1" localSheetId="8">#REF!</definedName>
    <definedName name="Excel_BuiltIn_Print_Area_1" localSheetId="9">#REF!</definedName>
    <definedName name="Excel_BuiltIn_Print_Area_1">#REF!</definedName>
    <definedName name="Excel_BuiltIn_Print_Area_8" localSheetId="2">#REF!</definedName>
    <definedName name="Excel_BuiltIn_Print_Area_8" localSheetId="12">#REF!</definedName>
    <definedName name="Excel_BuiltIn_Print_Area_8" localSheetId="10">#REF!</definedName>
    <definedName name="Excel_BuiltIn_Print_Area_8" localSheetId="0">#REF!</definedName>
    <definedName name="Excel_BuiltIn_Print_Area_8" localSheetId="11">#REF!</definedName>
    <definedName name="Excel_BuiltIn_Print_Area_8" localSheetId="8">#REF!</definedName>
    <definedName name="Excel_BuiltIn_Print_Area_8" localSheetId="9">#REF!</definedName>
    <definedName name="Excel_BuiltIn_Print_Area_8">#REF!</definedName>
    <definedName name="_xlnm.Print_Area" localSheetId="2">'A.REK GO OBJEKT'!$A$1:$F$44</definedName>
    <definedName name="_xlnm.Print_Area" localSheetId="12">'ELEK VOD'!#REF!</definedName>
    <definedName name="_xlnm.Print_Area" localSheetId="3">'I.A-GRADBENA DELA'!$A$1:$F$160</definedName>
    <definedName name="_xlnm.Print_Area" localSheetId="10">JR!$A$1:$F$114</definedName>
    <definedName name="_xlnm.Print_Area" localSheetId="11">'REK ELEK VOD'!$A$1:$F$31</definedName>
    <definedName name="_xlnm.Print_Area" localSheetId="8">'REK TK, JR'!$A$1:$F$30</definedName>
    <definedName name="_xlnm.Print_Area" localSheetId="6">'REK VODOVOD'!$A$1:$F$30</definedName>
    <definedName name="_xlnm.Print_Area" localSheetId="1">'REK-SKUPAJ'!$A$1:$E$39</definedName>
    <definedName name="_xlnm.Print_Area" localSheetId="9">'TK VOD'!$A$1:$F$121</definedName>
    <definedName name="_xlnm.Print_Area" localSheetId="7">VODOVOD!$A$1:$F$147</definedName>
    <definedName name="_xlnm.Print_Titles" localSheetId="12">'ELEK VOD'!#REF!</definedName>
    <definedName name="_xlnm.Print_Titles" localSheetId="10">JR!#REF!</definedName>
    <definedName name="_xlnm.Print_Titles" localSheetId="9">'TK VOD'!#REF!</definedName>
    <definedName name="_xlnm.Print_Titles" localSheetId="7">VODOVOD!$1:$3</definedName>
    <definedName name="UVSIM" localSheetId="12">#REF!</definedName>
    <definedName name="UVSIM" localSheetId="10">#REF!</definedName>
    <definedName name="UVSIM" localSheetId="11">#REF!</definedName>
    <definedName name="UVSIM" localSheetId="8">#REF!</definedName>
    <definedName name="UVSIM" localSheetId="9">#REF!</definedName>
    <definedName name="UVSIM">#REF!</definedName>
    <definedName name="WWWWW" localSheetId="12">#REF!</definedName>
    <definedName name="WWWWW">#REF!</definedName>
    <definedName name="WWWWWW" localSheetId="12">#REF!</definedName>
    <definedName name="WWWWWW">#REF!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9" i="18" l="1"/>
  <c r="F12" i="18"/>
  <c r="F19" i="80" l="1"/>
  <c r="F18" i="80"/>
  <c r="F21" i="80" s="1"/>
  <c r="E10" i="5" s="1"/>
  <c r="F17" i="80"/>
  <c r="F16" i="80"/>
  <c r="F15" i="80"/>
  <c r="F14" i="80"/>
  <c r="F13" i="80"/>
  <c r="F12" i="80"/>
  <c r="F11" i="80"/>
  <c r="F10" i="80"/>
  <c r="F9" i="80"/>
  <c r="F8" i="80"/>
  <c r="F7" i="80"/>
  <c r="F6" i="80"/>
  <c r="F5" i="80"/>
  <c r="F4" i="80"/>
  <c r="G12" i="81" l="1"/>
  <c r="F47" i="79"/>
  <c r="F46" i="79"/>
  <c r="F45" i="79"/>
  <c r="F44" i="79"/>
  <c r="F43" i="79"/>
  <c r="F42" i="79"/>
  <c r="F41" i="79"/>
  <c r="F36" i="79"/>
  <c r="F35" i="79"/>
  <c r="F34" i="79"/>
  <c r="F33" i="79"/>
  <c r="F32" i="79"/>
  <c r="F31" i="79"/>
  <c r="F30" i="79"/>
  <c r="F29" i="79"/>
  <c r="F28" i="79"/>
  <c r="F27" i="79"/>
  <c r="F26" i="79"/>
  <c r="F25" i="79"/>
  <c r="F24" i="79"/>
  <c r="F23" i="79"/>
  <c r="F22" i="79"/>
  <c r="F21" i="79"/>
  <c r="F20" i="79"/>
  <c r="F19" i="79"/>
  <c r="F18" i="79"/>
  <c r="F13" i="79"/>
  <c r="F12" i="79"/>
  <c r="F11" i="79"/>
  <c r="F10" i="79"/>
  <c r="F9" i="79"/>
  <c r="F8" i="79"/>
  <c r="F7" i="79"/>
  <c r="F37" i="79" l="1"/>
  <c r="F22" i="78" s="1"/>
  <c r="F14" i="79"/>
  <c r="F20" i="78" s="1"/>
  <c r="F48" i="79"/>
  <c r="F24" i="78" s="1"/>
  <c r="F28" i="78" l="1"/>
  <c r="F29" i="78"/>
  <c r="F31" i="78" l="1"/>
  <c r="E16" i="5" s="1"/>
  <c r="F62" i="77" l="1"/>
  <c r="F60" i="77"/>
  <c r="F58" i="77"/>
  <c r="F56" i="77"/>
  <c r="F54" i="77"/>
  <c r="F52" i="77"/>
  <c r="F50" i="77"/>
  <c r="F48" i="77"/>
  <c r="F46" i="77"/>
  <c r="F43" i="77"/>
  <c r="F41" i="77"/>
  <c r="F39" i="77"/>
  <c r="F33" i="77"/>
  <c r="F19" i="77"/>
  <c r="F17" i="77"/>
  <c r="F15" i="77"/>
  <c r="F13" i="77"/>
  <c r="F11" i="77"/>
  <c r="F9" i="77"/>
  <c r="F7" i="77"/>
  <c r="F25" i="76"/>
  <c r="F23" i="76"/>
  <c r="F21" i="76"/>
  <c r="F19" i="76"/>
  <c r="F17" i="76"/>
  <c r="F15" i="76"/>
  <c r="F13" i="76"/>
  <c r="F10" i="76"/>
  <c r="F8" i="76"/>
  <c r="F21" i="77" l="1"/>
  <c r="F63" i="77"/>
  <c r="F27" i="76"/>
  <c r="F20" i="75" s="1"/>
  <c r="F65" i="77" l="1"/>
  <c r="F22" i="75" s="1"/>
  <c r="F28" i="75" s="1"/>
  <c r="F85" i="18"/>
  <c r="F84" i="18"/>
  <c r="F86" i="18"/>
  <c r="F26" i="18"/>
  <c r="F202" i="18"/>
  <c r="F201" i="18"/>
  <c r="F27" i="75" l="1"/>
  <c r="F26" i="75"/>
  <c r="F102" i="18"/>
  <c r="F101" i="18"/>
  <c r="F100" i="18"/>
  <c r="F99" i="18"/>
  <c r="F98" i="18"/>
  <c r="F103" i="18"/>
  <c r="F175" i="18"/>
  <c r="F177" i="18"/>
  <c r="F24" i="18"/>
  <c r="F22" i="18"/>
  <c r="F20" i="18"/>
  <c r="F19" i="18"/>
  <c r="F18" i="18"/>
  <c r="F17" i="18"/>
  <c r="F15" i="18"/>
  <c r="F14" i="18"/>
  <c r="F13" i="18"/>
  <c r="F30" i="75" l="1"/>
  <c r="E14" i="5" s="1"/>
  <c r="F168" i="18"/>
  <c r="F207" i="18" l="1"/>
  <c r="F110" i="18"/>
  <c r="B153" i="74"/>
  <c r="B22" i="42" l="1"/>
  <c r="F200" i="18"/>
  <c r="F206" i="18"/>
  <c r="F208" i="18"/>
  <c r="F205" i="18"/>
  <c r="F204" i="18"/>
  <c r="F203" i="18"/>
  <c r="B21" i="42"/>
  <c r="F193" i="18"/>
  <c r="F192" i="18"/>
  <c r="F191" i="18"/>
  <c r="F190" i="18"/>
  <c r="F187" i="18"/>
  <c r="F186" i="18"/>
  <c r="F185" i="18"/>
  <c r="B20" i="42"/>
  <c r="F104" i="18"/>
  <c r="F176" i="18"/>
  <c r="F174" i="18"/>
  <c r="F173" i="18"/>
  <c r="F172" i="18"/>
  <c r="F171" i="18"/>
  <c r="F170" i="18"/>
  <c r="F169" i="18"/>
  <c r="F167" i="18"/>
  <c r="F166" i="18"/>
  <c r="F165" i="18"/>
  <c r="F78" i="18"/>
  <c r="F79" i="18"/>
  <c r="F80" i="18"/>
  <c r="F81" i="18"/>
  <c r="F82" i="18"/>
  <c r="F83" i="18"/>
  <c r="F87" i="18"/>
  <c r="F88" i="18"/>
  <c r="F89" i="18"/>
  <c r="F90" i="18"/>
  <c r="F91" i="18"/>
  <c r="F92" i="18"/>
  <c r="F93" i="18"/>
  <c r="F94" i="18"/>
  <c r="F95" i="18"/>
  <c r="F96" i="18"/>
  <c r="F97" i="18"/>
  <c r="F105" i="18"/>
  <c r="F106" i="18"/>
  <c r="F107" i="18"/>
  <c r="F108" i="18"/>
  <c r="F109" i="18"/>
  <c r="F47" i="18"/>
  <c r="F41" i="18"/>
  <c r="F42" i="18"/>
  <c r="F43" i="18"/>
  <c r="F44" i="18"/>
  <c r="F46" i="18"/>
  <c r="B15" i="42"/>
  <c r="F143" i="74"/>
  <c r="F141" i="74"/>
  <c r="F139" i="74"/>
  <c r="F26" i="74"/>
  <c r="F29" i="74"/>
  <c r="F30" i="74"/>
  <c r="F33" i="74"/>
  <c r="F34" i="74"/>
  <c r="F37" i="74"/>
  <c r="F38" i="74"/>
  <c r="F39" i="74"/>
  <c r="F40" i="74"/>
  <c r="F41" i="74"/>
  <c r="F43" i="74"/>
  <c r="F47" i="74"/>
  <c r="F48" i="74"/>
  <c r="F49" i="74"/>
  <c r="F50" i="74"/>
  <c r="F51" i="74"/>
  <c r="F52" i="74"/>
  <c r="F53" i="74"/>
  <c r="F56" i="74"/>
  <c r="F57" i="74"/>
  <c r="F58" i="74"/>
  <c r="F59" i="74"/>
  <c r="F60" i="74"/>
  <c r="F61" i="74"/>
  <c r="F62" i="74"/>
  <c r="F65" i="74"/>
  <c r="F66" i="74"/>
  <c r="F67" i="74"/>
  <c r="F68" i="74"/>
  <c r="F69" i="74"/>
  <c r="F72" i="74"/>
  <c r="F73" i="74"/>
  <c r="F74" i="74"/>
  <c r="F75" i="74"/>
  <c r="F76" i="74"/>
  <c r="F77" i="74"/>
  <c r="F80" i="74"/>
  <c r="F81" i="74"/>
  <c r="F82" i="74"/>
  <c r="F83" i="74"/>
  <c r="F84" i="74"/>
  <c r="F85" i="74"/>
  <c r="F88" i="74"/>
  <c r="F89" i="74"/>
  <c r="F90" i="74"/>
  <c r="F91" i="74"/>
  <c r="F92" i="74"/>
  <c r="F93" i="74"/>
  <c r="F94" i="74"/>
  <c r="F95" i="74"/>
  <c r="F96" i="74"/>
  <c r="F97" i="74"/>
  <c r="F100" i="74"/>
  <c r="F101" i="74"/>
  <c r="F102" i="74"/>
  <c r="F103" i="74"/>
  <c r="F104" i="74"/>
  <c r="F105" i="74"/>
  <c r="F106" i="74"/>
  <c r="F109" i="74"/>
  <c r="F110" i="74"/>
  <c r="F111" i="74"/>
  <c r="F112" i="74"/>
  <c r="F113" i="74"/>
  <c r="F114" i="74"/>
  <c r="F115" i="74"/>
  <c r="F116" i="74"/>
  <c r="F117" i="74"/>
  <c r="F120" i="74"/>
  <c r="F121" i="74"/>
  <c r="F123" i="74"/>
  <c r="F126" i="74"/>
  <c r="F128" i="74"/>
  <c r="F130" i="74"/>
  <c r="F24" i="74"/>
  <c r="F13" i="74"/>
  <c r="F15" i="74"/>
  <c r="F11" i="74"/>
  <c r="B133" i="74"/>
  <c r="F210" i="18" l="1"/>
  <c r="F22" i="42" s="1"/>
  <c r="F195" i="18"/>
  <c r="F21" i="42" s="1"/>
  <c r="F179" i="18"/>
  <c r="F20" i="42" s="1"/>
  <c r="F133" i="74"/>
  <c r="F24" i="73" s="1"/>
  <c r="F67" i="18" l="1"/>
  <c r="B146" i="74" l="1"/>
  <c r="B18" i="74"/>
  <c r="F18" i="74" l="1"/>
  <c r="F22" i="73" s="1"/>
  <c r="F146" i="74"/>
  <c r="E150" i="74" s="1"/>
  <c r="F150" i="74" l="1"/>
  <c r="F28" i="73" s="1"/>
  <c r="F26" i="73"/>
  <c r="F153" i="74" l="1"/>
  <c r="F30" i="73"/>
  <c r="E12" i="5" s="1"/>
  <c r="F28" i="18"/>
  <c r="F66" i="18" l="1"/>
  <c r="F68" i="18" l="1"/>
  <c r="F63" i="18" l="1"/>
  <c r="F129" i="18" l="1"/>
  <c r="F64" i="18" l="1"/>
  <c r="F62" i="18"/>
  <c r="F61" i="18"/>
  <c r="F65" i="18"/>
  <c r="F45" i="18" l="1"/>
  <c r="F128" i="18" l="1"/>
  <c r="F127" i="18"/>
  <c r="F126" i="18"/>
  <c r="F130" i="18"/>
  <c r="F125" i="18"/>
  <c r="F124" i="18"/>
  <c r="F123" i="18"/>
  <c r="F122" i="18"/>
  <c r="F121" i="18" l="1"/>
  <c r="F120" i="18"/>
  <c r="F119" i="18" l="1"/>
  <c r="F118" i="18"/>
  <c r="F77" i="18" l="1"/>
  <c r="F70" i="18" l="1"/>
  <c r="F69" i="18"/>
  <c r="F72" i="18" l="1"/>
  <c r="F17" i="42" s="1"/>
  <c r="A114" i="18"/>
  <c r="B19" i="42"/>
  <c r="B16" i="42"/>
  <c r="B17" i="42"/>
  <c r="B18" i="42"/>
  <c r="A74" i="18"/>
  <c r="A51" i="18"/>
  <c r="A32" i="18"/>
  <c r="A3" i="18"/>
  <c r="F136" i="18" l="1"/>
  <c r="F135" i="18"/>
  <c r="F134" i="18"/>
  <c r="F133" i="18"/>
  <c r="F132" i="18"/>
  <c r="F131" i="18"/>
  <c r="F117" i="18"/>
  <c r="F138" i="18" l="1"/>
  <c r="F49" i="18"/>
  <c r="F112" i="18" l="1"/>
  <c r="F19" i="42"/>
  <c r="F16" i="42"/>
  <c r="F18" i="42" l="1"/>
  <c r="F8" i="18" l="1"/>
  <c r="A1" i="18" l="1"/>
  <c r="F27" i="18" l="1"/>
  <c r="F25" i="18" l="1"/>
  <c r="F7" i="18"/>
  <c r="F6" i="18"/>
  <c r="F30" i="18" l="1"/>
  <c r="F15" i="42" s="1"/>
  <c r="F11" i="42" l="1"/>
  <c r="F26" i="42" s="1"/>
  <c r="F7" i="42" s="1"/>
  <c r="E8" i="5" s="1"/>
  <c r="E18" i="5" l="1"/>
  <c r="E20" i="5"/>
  <c r="E22" i="5" s="1"/>
</calcChain>
</file>

<file path=xl/sharedStrings.xml><?xml version="1.0" encoding="utf-8"?>
<sst xmlns="http://schemas.openxmlformats.org/spreadsheetml/2006/main" count="1066" uniqueCount="520">
  <si>
    <t>Splošna določila</t>
  </si>
  <si>
    <t>SPLOŠNA DOLOČILA:
Vsa dela morajo biti izvedena kvalitetno iz materialov z zahtevanimi lastnostmi in atesti.</t>
  </si>
  <si>
    <t>Dela je potrebno izvajati po predloženi tehnični dokumentaciji, detajlih izbranega izvajalca in navodilih projektanta.</t>
  </si>
  <si>
    <t>Dimenzije obrtniških izdelkov in količine je potrebno pred naročanjem preveriti na objektu.</t>
  </si>
  <si>
    <t>Dodatna, nepredvidena in več dela, ki niso zajeta v popisu se izvedejo po predhodnem dogovoru z nadzornim organom in se obračunajo po dejanskih količinah, po predhodni odobritvi enotne cene s strani investitorja.</t>
  </si>
  <si>
    <t>GRADBENA DELA</t>
  </si>
  <si>
    <t>SKUPAJ</t>
  </si>
  <si>
    <t>V ceni rušitvenih del je potrebno upoštevati vse varnostne ukrepe in vsa potrebna podpiranja v času rušenja in zaščito poti in sosednjih prostorov ter morebitne odre za izvedbo</t>
  </si>
  <si>
    <t xml:space="preserve">Zap. št. </t>
  </si>
  <si>
    <t>Opis postavke</t>
  </si>
  <si>
    <t>enota</t>
  </si>
  <si>
    <t>količina</t>
  </si>
  <si>
    <t>cena/ enoto</t>
  </si>
  <si>
    <t>skupaj</t>
  </si>
  <si>
    <t>PROJEKTANTSKI POPIS MATERIALA IN DEL</t>
  </si>
  <si>
    <t>INVESTITOR:</t>
  </si>
  <si>
    <t>OBJEKT:</t>
  </si>
  <si>
    <t>PZI</t>
  </si>
  <si>
    <t>Investicija:</t>
  </si>
  <si>
    <t>SKUPAJ Z DDV</t>
  </si>
  <si>
    <t>Ponudnik:</t>
  </si>
  <si>
    <t>Odgovorna oseba za podpis pogodbe:</t>
  </si>
  <si>
    <t>Davčna številka:</t>
  </si>
  <si>
    <t>Kontaktna oseba za obrazložitev ponudbe:</t>
  </si>
  <si>
    <t>Telefon kontaktne osebe:</t>
  </si>
  <si>
    <t>E-pošta kontaktne osebe:</t>
  </si>
  <si>
    <t>Številka ponudbe:</t>
  </si>
  <si>
    <t>Datum ponudbe:</t>
  </si>
  <si>
    <t>žig in podpis:</t>
  </si>
  <si>
    <t>1.</t>
  </si>
  <si>
    <t>V enotne cene je potrebno vkalkulirati vse pomožne, delovne, montažne in zaščitne odre. Izjema velja le za fasadni oder, ki se obračuna posebej.</t>
  </si>
  <si>
    <t>2.</t>
  </si>
  <si>
    <t>kom</t>
  </si>
  <si>
    <t>m</t>
  </si>
  <si>
    <t>ur</t>
  </si>
  <si>
    <t>REKAPITULACIJA</t>
  </si>
  <si>
    <t>kpl</t>
  </si>
  <si>
    <t>Pri zemeljskih delih je potrebno upoštevati tudi vse vertikalne in horizontalne prenose, prevoze in transporte, vsa podpiranja in zavarovanja brežin izkopov ter zavarovanja okolice med izkopi, utrjevanje z nabijanjem ter vsa pripravljalna in zaključna dela</t>
  </si>
  <si>
    <t>Ob začetku del je potrebno preveriti projektantske rešitve glede na obstoječe stanje in uskladiti dejanske ugotovitve o sestavi in kvaliteti zemeljskih tal z izhodišči in zahtevami v projektu</t>
  </si>
  <si>
    <t>Pred pričetkom del je potrebno pridobiti vse potrebne podatke o poteku instalacij in naročiti zakoličbo instalacij, kanalizacije in instalacijske kanalizacije ter komunalnih priključkov, zatem pa ukreniti vse potrebno za zavarovanje obstoječih instalacij in ostalega, kar ni predvideno za rušenje oz predvideti prestavitev instalacij, ki potekajo na mestu izkopov ter zagotoviti vse potrebno za varnost delavcev in mimoidočih</t>
  </si>
  <si>
    <t>Plačilo takse za deponijo izkopa zajeti v ceni odvoza</t>
  </si>
  <si>
    <t>3.</t>
  </si>
  <si>
    <t>4.</t>
  </si>
  <si>
    <t>5.</t>
  </si>
  <si>
    <t>6.</t>
  </si>
  <si>
    <t>7.</t>
  </si>
  <si>
    <t>8.</t>
  </si>
  <si>
    <t>Pri rušitvenih delih je potrebno upoštevati vse pravilnike in upoštevati ustrezne ukrepe, ki jih narekuje RS Slovenija v primeru nevarnih odpadkov kot je npr. azbest…. Navedene stroške mora imeti izvajalec vkalkulirane v svojih enotnih cenah.</t>
  </si>
  <si>
    <t>I.</t>
  </si>
  <si>
    <t>FAZA:</t>
  </si>
  <si>
    <t>ŠTEVILKA PROJEKTA:</t>
  </si>
  <si>
    <t>PROJEKTANT:</t>
  </si>
  <si>
    <t>UNIprojekt d.o.o.</t>
  </si>
  <si>
    <t>Savinjska cesta 117</t>
  </si>
  <si>
    <t>3313 Polzela</t>
  </si>
  <si>
    <t>DATUM:</t>
  </si>
  <si>
    <t>A</t>
  </si>
  <si>
    <t>B</t>
  </si>
  <si>
    <t>A+B+C</t>
  </si>
  <si>
    <t>A.i</t>
  </si>
  <si>
    <t>A.ii</t>
  </si>
  <si>
    <t>A.iii</t>
  </si>
  <si>
    <t>A.iv</t>
  </si>
  <si>
    <t>A.v</t>
  </si>
  <si>
    <t>A.vi</t>
  </si>
  <si>
    <t>II.</t>
  </si>
  <si>
    <t>Izvajalec mora imeti v enotnih cenah upoštevane vse stroške eventuelnih začasnih zaščit naprav, konstrukcij in opreme, ki bi bili potrebni v času rušenja oziroma gradnje objekta.</t>
  </si>
  <si>
    <t>Opomba: vse izmere za zemeljska dela so v raščenem stanju. Faktor razrahljivosti izvajalec vkalkulira v ceni za postavko.</t>
  </si>
  <si>
    <t>Obvezno je ločevanje rušenih materialov: beton in armiran beton, pločevina, les, steklo, plastika, kovina… po klasifikaciji gr. Odpadkov. Izvajalec prevzema vso odgovornost za ustrezno ravnanje z gradbenimi odpadki.</t>
  </si>
  <si>
    <r>
      <t>Splošna določila: V ceni rušitvenih del je upoštevan strošek trajnega odlaganja gradbenih odpadkov na deponijo s koncesijo RS ter pridobitev evidenčnih listov, ter izdelava končnega poročila o ravnanju z gradbenimi odpadki, skladno s pravilnikom o ravnanju z gradbenimi odpadki.</t>
    </r>
    <r>
      <rPr>
        <i/>
        <sz val="10"/>
        <color rgb="FFFF0000"/>
        <rFont val="Swis721 BT"/>
        <family val="2"/>
      </rPr>
      <t/>
    </r>
  </si>
  <si>
    <t>Vsako opisano delo vsebuje osnovni in pomožni material, prevoz materiala in orodja na objekt, notranje transporte po gradbišču, vse delo, delovne in pomožne odre za vsa dela v notranjosti (razen fasadnih odrov), organizacijo in zavarovanje gradbišča, gradbiščno ograjo in tablo, zaključno čiščenje, odstranitev odpadkov po dovršenem delu in stroške trajnega odlaganja na komunalni deponiji. Prav tako vsa dela vsebujejo vso potrebna dela povezana z zaščito notranjih in zunanjih površin prostorov, tlaka, instalacij, slikopleskarskih del, stropa in ostalega ter sprotna (takojšnja) čiščenja po končani montaži.</t>
  </si>
  <si>
    <t>V enotnih cenah je potrebno upoštevati redna čiščenja med deli in finalno čiščenje (sprotno med gradnjo in 1x po izvedenih vseh delih, vključno s finalnim čiščenjem vseh zunanjih površin in vseh horizontalnih in vertikalnih površin).</t>
  </si>
  <si>
    <t>m1</t>
  </si>
  <si>
    <r>
      <rPr>
        <b/>
        <sz val="10"/>
        <rFont val="Arial Narrow"/>
        <family val="2"/>
        <charset val="238"/>
      </rPr>
      <t xml:space="preserve">V vseh rušitvenih delih </t>
    </r>
    <r>
      <rPr>
        <sz val="10"/>
        <rFont val="Arial Narrow"/>
        <family val="2"/>
        <charset val="238"/>
      </rPr>
      <t>je poleg rušenja potrebno upoštevati še nakladanje, prenos rušenega materiala na deponijo izven objekta in odvoz na registrirano komunalno deponijo in plačilo stroškov deponije s pridobitvijo evidenčnega lista.
Izmere in obračun izvedenih del rušitev so v vgrajenem stanju. Faktor povečanja volumna za odvoz ruševin mora biti zajet v ceni za enoto.</t>
    </r>
  </si>
  <si>
    <t>GRADBENO OBTNIŠKA DELA - OBJEKT</t>
  </si>
  <si>
    <t>9.</t>
  </si>
  <si>
    <t>10.</t>
  </si>
  <si>
    <t>11.</t>
  </si>
  <si>
    <t>14.</t>
  </si>
  <si>
    <t>zap.št</t>
  </si>
  <si>
    <t>VRSTA DEL</t>
  </si>
  <si>
    <t>VREDNOST DEL</t>
  </si>
  <si>
    <t>Pri delih, kjer je naveden določen material, je možna tudi izbira drugega z enakimi lastnostmi in kvaliteto.</t>
  </si>
  <si>
    <r>
      <t xml:space="preserve">Poleg opisa postavk in količin so sestavni del popisa tudi 
</t>
    </r>
    <r>
      <rPr>
        <b/>
        <u/>
        <sz val="10"/>
        <rFont val="Arial Narrow"/>
        <family val="2"/>
        <charset val="238"/>
      </rPr>
      <t>Tehnični pogoji del</t>
    </r>
    <r>
      <rPr>
        <u/>
        <sz val="10"/>
        <rFont val="Arial Narrow"/>
        <family val="2"/>
        <charset val="238"/>
      </rPr>
      <t>,</t>
    </r>
    <r>
      <rPr>
        <sz val="10"/>
        <rFont val="Arial Narrow"/>
        <family val="2"/>
        <charset val="238"/>
      </rPr>
      <t xml:space="preserve"> ki je priloga temu popisu</t>
    </r>
  </si>
  <si>
    <r>
      <t xml:space="preserve">Opisi pozicij so skrajšani, ponudba mora vsebovati vse stroške za kompletno izdelavo pozicije, tudi če v popisu niso eksplicitno navedeni. </t>
    </r>
    <r>
      <rPr>
        <b/>
        <sz val="10"/>
        <rFont val="Arial Narrow"/>
        <family val="2"/>
        <charset val="238"/>
      </rPr>
      <t>Enotna cena mora zajeti izdelavo vseh potrebnih detajlov in dopolnilnih del, ki jih je potrebno izvesti za dokončanje posameznih del, tudi če potrebni detajli in zaključki niso podrobno navedeni in opisani v popisu del, in so ta dopolnila nujna za pravilno funkcioniranje posameznih sistemov.</t>
    </r>
  </si>
  <si>
    <t>Izvajalec mora po končanih delih pripraviti dokazilo o zanesljivosti objekta in navodila za obratovanje in vzdrževanje objekta. Navedena dokumenta mora predati v 2x tiskani obliki in 1x digitalni obliki investitorju v trajno last.</t>
  </si>
  <si>
    <t>Št.</t>
  </si>
  <si>
    <t>Opis materiala in del</t>
  </si>
  <si>
    <t>EM</t>
  </si>
  <si>
    <t>Kol.</t>
  </si>
  <si>
    <t>Cena/EM</t>
  </si>
  <si>
    <t>ZNESEK</t>
  </si>
  <si>
    <t>EUR</t>
  </si>
  <si>
    <t>REKAPITULACIJA VODOVODA:</t>
  </si>
  <si>
    <t>VODOVOD</t>
  </si>
  <si>
    <t>Vsi elementi v popisu so projektirani možna je zamenjava le teh z enakovrednimi.</t>
  </si>
  <si>
    <t>kos</t>
  </si>
  <si>
    <t>Skupaj:</t>
  </si>
  <si>
    <t>m2</t>
  </si>
  <si>
    <t>12.</t>
  </si>
  <si>
    <t>13.</t>
  </si>
  <si>
    <t>15.</t>
  </si>
  <si>
    <t>16.</t>
  </si>
  <si>
    <t>17.</t>
  </si>
  <si>
    <t>18.</t>
  </si>
  <si>
    <t>19.</t>
  </si>
  <si>
    <t>20.</t>
  </si>
  <si>
    <t>21.</t>
  </si>
  <si>
    <t>22.</t>
  </si>
  <si>
    <t>23.</t>
  </si>
  <si>
    <t>24.</t>
  </si>
  <si>
    <t>25.</t>
  </si>
  <si>
    <t>Občina Polzela</t>
  </si>
  <si>
    <t>Malteška cesta 28</t>
  </si>
  <si>
    <t>IZGRADNJA KOMUNALNE OPREME</t>
  </si>
  <si>
    <t>ZA DEGRADIRANO OBMOČJE</t>
  </si>
  <si>
    <t>GARANTA POLZELA</t>
  </si>
  <si>
    <t>UP-002/2019-GK</t>
  </si>
  <si>
    <t xml:space="preserve"> JANUAR 2020</t>
  </si>
  <si>
    <t xml:space="preserve"> REKAPITULACIJA GRADBENA DELA</t>
  </si>
  <si>
    <t>PREDDELA</t>
  </si>
  <si>
    <t>STROJNO MONTAŽNA DELA</t>
  </si>
  <si>
    <t>ZAKLJUČNA IN OSTALA DELA</t>
  </si>
  <si>
    <r>
      <t xml:space="preserve">SKUPAJ </t>
    </r>
    <r>
      <rPr>
        <b/>
        <sz val="10"/>
        <rFont val="Arial CE"/>
        <family val="2"/>
        <charset val="238"/>
      </rPr>
      <t>(VODOVOD)</t>
    </r>
  </si>
  <si>
    <t>Zakoličba projektiranega vodovoda z višinsko navezavo in zavarovanjem zakoličbe.</t>
  </si>
  <si>
    <t>Izdelava, postavitev in demontaža gradbenih profilov.</t>
  </si>
  <si>
    <t>Preverba podatkov, detekcija, odkrivanje in trasna ter višinska zakoličba/ mikrozakoličba obstoječih komunalnih vodov in drugih vodov s strani upravljavcev vodov ter izvedba samih križanj z zaščito vodov skladno s soglasji in pod nadzorom upravljavca vodovo vključno z obnovo opozorilnih trakov. Katastrski posnetek v skladu z zbirnim katastrom podzemnih komunalnih vodov in vnos v GIS upravljavca.</t>
  </si>
  <si>
    <t>V priloženem popisu je v nekaterih postavkah zaradi ustreznejšega opisa materialov ali opreme v informativne namene naveden tudi proizvajalec in tip materiala ali opreme. Navedba je zgolj informativne narave in se lahko ponudi material oziroma oprema, ki je enakovredna (37. člen ZJN-2).
V CENI VODOVODNEGA MATERIALA (kom) JE UPOŠTEVANA NABAVA; DOBAVA IN TRANSPORT DO GRADBIŠČA. VSA OPREMA (vgradbene garniture, ročna kolesa, cestne kape,..),  TESNILNI (tesnila) TER PRITRDILNI (matice, vijaki, podložke) IN DRUG DROBNI KLJUČAVNIČARSKI MATERIAL SE DOBAVLJA IN JE UPOŠTEVAN V KOMPLETU Z ARMATURAMI IN FAZONSKIMI KOSI:
- za vsako prirobnico DN80 se nabavi 8 vijakov M16×85, 8 matic in 16 podložk
- za vsako prirobnico DN100 se nabavi 8 vijakov M16×90, 8 matic in 16 podložk</t>
  </si>
  <si>
    <t>Nabava in vgraditev betona C8/10 za obbetoniranje lokov in odcepov.</t>
  </si>
  <si>
    <t>m3</t>
  </si>
  <si>
    <t>Dobava in vgradnja montažne armiranobetonske plošče (venca) iz C16/20 za cestno kapo in postavitev na niveleto, vključno z obbetoniranjem cestne kape.</t>
  </si>
  <si>
    <t>Dobava in vgradnja cevi po SIST EN12201 tipa PE 100-RC (ali enakovredno), nazivnih tlakov minimalno PN 16 (SDR 11), vključno z vsem veznim in spojnim materialom. Cevi morajo imeti certifikat za PE cevi za distribucijo pitne vode.</t>
  </si>
  <si>
    <t>- d=32 mm</t>
  </si>
  <si>
    <t>- d=50 mm</t>
  </si>
  <si>
    <t>Dobava in vgradnja duktilnih cevi z obojko iz nodularne litine (NL), tlačni razred C40; min. PN16, komplet s pripadajočimi obojčnimi tesnili prilagojenimi pogojem vgradnje. Osnovni standardni spoj - npr. STD, Tyton ali enakovredno</t>
  </si>
  <si>
    <t xml:space="preserve"> - DN 100</t>
  </si>
  <si>
    <t xml:space="preserve"> - DN 80 </t>
  </si>
  <si>
    <t>Dobava in vgradnja fazonskih kosov.</t>
  </si>
  <si>
    <t xml:space="preserve"> - MMK 11°</t>
  </si>
  <si>
    <t xml:space="preserve"> - MMK 22°</t>
  </si>
  <si>
    <t xml:space="preserve"> - MMK 30°</t>
  </si>
  <si>
    <t xml:space="preserve"> - MMK 45°</t>
  </si>
  <si>
    <t xml:space="preserve"> - MMK 90°</t>
  </si>
  <si>
    <t>Vodomerni jašek 1" - z LTŽ pokrovom za cev PE 100 RC d32 SDR11. Vgradnja po navodilih proizvajalca. Jašek tip Zagožen ali produkt enakovrednih lastnosti.</t>
  </si>
  <si>
    <t>Izvedba navezave v točki 1 - MS1:</t>
  </si>
  <si>
    <t>Izvedba navezave nove cevi na obstoječo cev:</t>
  </si>
  <si>
    <t xml:space="preserve">- zobata spojka, d= 110 mm (DN100) </t>
  </si>
  <si>
    <t xml:space="preserve"> - T kos PN16 z vrtljivo prirobnico - DN100/100</t>
  </si>
  <si>
    <t xml:space="preserve"> - Zasun, dolgi, PN16 - DN100</t>
  </si>
  <si>
    <t xml:space="preserve"> - Vgradilna armatura za zasune, H=1,2 - 2,0 m</t>
  </si>
  <si>
    <t xml:space="preserve"> - Cestna kapa DN125, s konusnim zapiranjem, pokrov prašno barvan</t>
  </si>
  <si>
    <t xml:space="preserve"> - EU kos PN16 z vrtljivo prirobnico - DN100</t>
  </si>
  <si>
    <t xml:space="preserve"> - FFK kos 45° z vrtljivo prirobnico - DN100 (predvideno zaradi poglobitve v primeru, če je obstoječi vodovod na katerega se navezuje višji od predvidenega)</t>
  </si>
  <si>
    <t>Montaža MS2, MS6, MS14 in MS 20</t>
  </si>
  <si>
    <t xml:space="preserve"> - T kos PN16 z vrtljivo prirobnico - DN100/80</t>
  </si>
  <si>
    <t>- F kos PN16 z vrtljivo prirobnico - DN100</t>
  </si>
  <si>
    <t xml:space="preserve"> - Zasun, kratki, PN16 - DN80</t>
  </si>
  <si>
    <t xml:space="preserve"> - EU kos PN16 z vrtljivo prirobnico - DN80</t>
  </si>
  <si>
    <t>Montaža MS3, MS7, MS15 in MS21</t>
  </si>
  <si>
    <t>- FF kos PN16 - DN80, L=1000 mm</t>
  </si>
  <si>
    <t>- N kos 90° PN16 z vrtljivo prirobnico - DN80</t>
  </si>
  <si>
    <t xml:space="preserve"> - Nadzemni hidrant - lomni - DN80</t>
  </si>
  <si>
    <t xml:space="preserve"> - FF kos PN16 - DN80, L=500 mm</t>
  </si>
  <si>
    <t>Montaža MS4, MS8, MS12, MS13, MS16, MS17, MS18, MS19, MS22, MS24.</t>
  </si>
  <si>
    <t xml:space="preserve"> - vulkanizirano streme za duktil DN100</t>
  </si>
  <si>
    <t xml:space="preserve"> - Navrtalni zasun Hawle ZAK46, tip 243 ali enakovredno</t>
  </si>
  <si>
    <t xml:space="preserve"> - Lok 90° Hawle ZAK46, 32 mm, tip 646-01 ali enakovredno</t>
  </si>
  <si>
    <t xml:space="preserve"> - Teleskopska garnitura za zasune 1,0-1,5 m</t>
  </si>
  <si>
    <t xml:space="preserve"> - Podložna plošča ZAK tip 240 ali enakovredno</t>
  </si>
  <si>
    <t xml:space="preserve"> - Mala cestna kapa Hawle, tip 180 ali enakovredno</t>
  </si>
  <si>
    <t>Montaža MS5 in MS9.</t>
  </si>
  <si>
    <t xml:space="preserve"> - Lok 90° Hawle ZAK46, 50 mm, tip 646-01 ali enakovredno</t>
  </si>
  <si>
    <t>Montaža MS10 in MS11</t>
  </si>
  <si>
    <t>- FFR kos PN16 z vrtljivo prirobnico - DN100/80</t>
  </si>
  <si>
    <t>- zasun, kratki, PN16 - DN80</t>
  </si>
  <si>
    <t>- FF kos PN16 - DN80, L=500 mm</t>
  </si>
  <si>
    <t>Montaža MS23 (slepi odcep)</t>
  </si>
  <si>
    <t>- X kos PN16 - DN100</t>
  </si>
  <si>
    <t>Montaža MS 25 (podzemni hidrant - zaključek)</t>
  </si>
  <si>
    <t>- FFK kos 45° z vrtljivo prirobnico - DN100</t>
  </si>
  <si>
    <t>- FF kos PN16 - DN100, L=500 mm</t>
  </si>
  <si>
    <t>- Podzemni hidrant - DN80 s cestno kapo</t>
  </si>
  <si>
    <t xml:space="preserve"> - FFR kos PN16 z vrtljivo prirobnico, DN100/DN80</t>
  </si>
  <si>
    <t>Dobava in vgradnja hitre dvojne spojke PN16 iz polipropilena (PP), s tesnilom iz NBR za spajanje dveh tlačnih PE cevi. Skladna s SIST EN 12201, SIST EN 10226 in SIST EN 1092-1. (npr. +GF+ iJOINT dvojna spojka ali enakovredno).</t>
  </si>
  <si>
    <t>- d32/d32</t>
  </si>
  <si>
    <t>- d50/d32</t>
  </si>
  <si>
    <t>Dobava in vgradnja označevalne tablice za označevanje vodovodnih armatur (po DIN 4067 in SIST 1005:1996) ter za označevanje hidrantov (po DIN 4066) z ALU nosilno ploščo in drobnim pritrdilnim materialom (objemke Ø63 mm, vijaki, sidra,..). vključno z drogom (cev  Ø63 mm, dolžine 2,5-3 m)  in postavitvijo table.</t>
  </si>
  <si>
    <t>Opomba: vključena izvedba betonskega temelja in zavarovanje nastavkov za zasune, zračnike in hidrante.</t>
  </si>
  <si>
    <t>Spiranje in dezinfekcija cevovoda po končani gradnji, z odvzemom vzorcev vode, analizami ter strokovnim mnenjem; skladno s standardom SIST EN 805:2000, vključno z izdelavo zapisnika. Preiskava vode mora biti opravljena v akreditiranem laboratoriju skladno s Pravilnikom o pitni vodi.</t>
  </si>
  <si>
    <t>Tlačni preizkus vodovoda, skladno s standardom SIST EN 805:2000, vključno z izdelavo zapisnika. Upoštevana priprava z vso potrebno opremo za izvedbo ter faznost gradnje in morebitni tlačni preizkus v večih delih!</t>
  </si>
  <si>
    <t>Dobava in polaganje opozorilnega traku "VODOVOD" 30 cm nad temenom cevovoda.</t>
  </si>
  <si>
    <t>01</t>
  </si>
  <si>
    <t>02</t>
  </si>
  <si>
    <t>03</t>
  </si>
  <si>
    <t>04</t>
  </si>
  <si>
    <t>05</t>
  </si>
  <si>
    <t>06</t>
  </si>
  <si>
    <t>07</t>
  </si>
  <si>
    <t>08</t>
  </si>
  <si>
    <t>09</t>
  </si>
  <si>
    <t>10</t>
  </si>
  <si>
    <t>11</t>
  </si>
  <si>
    <t>12</t>
  </si>
  <si>
    <t>13</t>
  </si>
  <si>
    <t>14</t>
  </si>
  <si>
    <t>15</t>
  </si>
  <si>
    <t>16</t>
  </si>
  <si>
    <t>17</t>
  </si>
  <si>
    <t>18</t>
  </si>
  <si>
    <t>19</t>
  </si>
  <si>
    <t>Geodetski posnetek izvedenega odseka vodovoda.</t>
  </si>
  <si>
    <t>Projektantski nadzor in usklajevanje projekta z dejnsko ugotovljenim stanjem na terenu.</t>
  </si>
  <si>
    <t>Izvedba meritev tlakov in pretokov vode na vgrajenih hidrantih s pridobitvijo ustreznega potrdila (po Pravilniku o preizkušanju hidrantnih omrežjih in morebitnimi zahtevami upravljavca vodovoda).</t>
  </si>
  <si>
    <t>Preddela</t>
  </si>
  <si>
    <t>A.vii</t>
  </si>
  <si>
    <t>A.viii</t>
  </si>
  <si>
    <t>Priprava gradbišča: odstranitev eventuelnih ovir, prometnih znakov in ureditev delovnega platoja. Po končanih delih gradbišče pospraviti in vzpostaviti v prvotno stanje.</t>
  </si>
  <si>
    <t>Zavarovanje gradbišča v času gradnje s polovično zaporo prometa in ročnim usmerjanjem (ocena)</t>
  </si>
  <si>
    <t>Planiranje zemljišča pred začetkom gradnje. Po potrebi se višek materiala odpelje na gradbiščno deponijo. Ocenjeno.</t>
  </si>
  <si>
    <t>Odstranitve - rušitvena dela</t>
  </si>
  <si>
    <t>Odstranitev obstoječe vertikalne prometne signalizacije.</t>
  </si>
  <si>
    <t>Porušitev in odstranitev asfaltne plasti v debelini 6 do 10 cm ter odvoz na stalno deponijo, vključno s plačilom vseh potrebnih taks.</t>
  </si>
  <si>
    <t>Porušitev in odstranitev robnika iz cementnega betona ter odvoz na stalno deponijo,  vključno s plačilom vseh potrebnih taks.</t>
  </si>
  <si>
    <t>Zemeljska dela in temeljenje</t>
  </si>
  <si>
    <t>Odriv humusa v debelini 20cm, nakladanje na kamion ter odvoz na gradbiščno deponijo - v primeru da se ob izkopu izkaže humus kot ustrezen za potrebe zemlje za zelenico, se ga lahko uporabi - ocenjeno.</t>
  </si>
  <si>
    <t>Nakladanje in dovoz materiala za zasip jarkov in spodnjega ustroja iz gradbiščne deponije. Vgrajevanje materiala po palsteh max 30 cm ter sprotnim utrjevanjem.</t>
  </si>
  <si>
    <t>Nakladanje in odvoz odvečnega materiala iz gradbiščne deponije na stalno deponijo, vključno s plačilom vseh taks.</t>
  </si>
  <si>
    <t xml:space="preserve">Ureditev planuma naravnih temeljnih tal v težki zemljini 3. kategorije     </t>
  </si>
  <si>
    <t xml:space="preserve">m2 </t>
  </si>
  <si>
    <t>Dobava in vgradnja geotekstila za ločilno plast 300 g/m2</t>
  </si>
  <si>
    <t>Zasip zemlje - humusa v debelini 20 cm za zelenico okrog objektov, dovozne ceste - humus iz gradbiščne deponije.</t>
  </si>
  <si>
    <t>Nabava in dobava semena ter sejanje trave ter valjanje in zalivanje</t>
  </si>
  <si>
    <t>Meteorna kanalizacija - odvodnjavanje utrjenih površin</t>
  </si>
  <si>
    <t>Ročno planiranje dna jarka s točnostjo +/- 3 cm po projektiranem padcu</t>
  </si>
  <si>
    <t>Nabava, dobava in vgradnja kamnitega materiala 0-8 mm za izdelavo posteljice debeline 10 cm, s planiranjem in strojnim utrjevanjem do 95% trdnosti po standardnem Proktorjevem postopku</t>
  </si>
  <si>
    <t xml:space="preserve">Nabava in dobava kamnitega materiala 0-8 mm in izdelava nasipa nad položenimi cevmi 30 cm nad temenom. Obsip cevi se izvaja v slojih po 15 cm istočasno na obeh straneh cevi. Obsip in nasip se utrjujeta do 95% trdnosti po standardnem Proktorjevem postopku </t>
  </si>
  <si>
    <t>Izdelava nasipa s kvalitetnim materialom iz gradbiščne deponije, v palsteh po max 30 cm, s planiranjem in strojnim utrjevanjem do 95% trdnosti po standardnem Proktorjevem postopku.</t>
  </si>
  <si>
    <t>Nabava in vgradnja betona C12/15 za polno obbetoniranje kanalizacijskih cevi pod povoznimi površinami.</t>
  </si>
  <si>
    <t>Nabava, dobava in vgradnja tipskega lovilca olja s  koalescentnim filtrom in obvodom fi 1000mm, pretočnost Qmin=10 l/s, pretok skozi lovilec olja Qmin=1 l/s, z enim  kanalskim pokrovom LTŽ Ø60cm po standardu SIST EN124, 400kN z zaklepom in protihrupnim vložkom, Cevi morajo biti vgrajene vertikalno, minimalna debelina stene revizijskega jaška je 8 mm. Po detajlu - Lovilec olj 1.</t>
  </si>
  <si>
    <t>Nabava, dobava in vgradnja tipskega lovilca olja s  koalescentnim filtrom in obvodom fi 1400mm, pretočnost Qmin=100 l/s, pretok skozi lovilec olja Qmin=10 l/s, z enim  kanalskim pokrovom LTŽ Ø60cm po standardu SIST EN124, 250kN z zaklepom in protihrupnim vložkom, Cevi morajo biti vgrajene vertikalno, minimalna debelina stene revizijskega jaška je 8 mm. Po detajlu - lovilec olj 2, 3 in 4.</t>
  </si>
  <si>
    <t>Črpanje vode iz gradbene jame v času gradnje, obračun po dejanskih stroških</t>
  </si>
  <si>
    <t>Opravljanje nadzora s strani upravljalca komunalnih vodov; obračun po dejanskih stroških</t>
  </si>
  <si>
    <t>Geotehnični nadzor na gradbišču v času izvedbe, za temeljenje kanalizacije</t>
  </si>
  <si>
    <t>Pregled kanalizacije s TV kamero</t>
  </si>
  <si>
    <t>Meteorna kanalizacija - odvodnjavanje strešnih površin</t>
  </si>
  <si>
    <t>Izdelava nasipa z kvalitetnim materialom iz gradbiščne deponije, v palsteh po max 30 cm, s planiranjem in strojnim utrjevanjem do 95% trdnosti po standardnem Proktorjevem postopku.</t>
  </si>
  <si>
    <t>Nabava, dobava betona C16/20 in izdelava betonskih temeljev za jaške,  posteljice in polno obbetoniranje cevi</t>
  </si>
  <si>
    <t>Izvedba priključka na obstoječi jašek fekalne kanalizacije, postavka zajema vsa potrebna dela in materiale.</t>
  </si>
  <si>
    <t>Tlačni preizkus vodotesnosti položenih kanalizacijskih PVC cevi po navodilih proizvajalca</t>
  </si>
  <si>
    <t>Voziščne in utrjene konstrukcije</t>
  </si>
  <si>
    <t>Izvedba kvalitetne kamnite zmrzlinsko obstojne grede-kamnolomska stena  0-100mm v debelini 50 cm  do zgoščenosti 98% po proctorju, zahtevana nosilnost Evd= min. 100 MPa!  Dovoz iz gradbiščne deponije.</t>
  </si>
  <si>
    <t xml:space="preserve">m3 </t>
  </si>
  <si>
    <t>Izvedba kvalitetne kamnite zmrzlinsko obstojne grede-kamnolomska stena  0-100mm v debelini 50 cm  do zgoščenosti 98% po proctorju, zahtevana nosilnost Evd= min. 100 MPa!  Dovoz iz kamnoloma.</t>
  </si>
  <si>
    <t xml:space="preserve">Izvedba nevezana nosilna plast tamponskega drobljenca  TD 0-32mm  v debeline 30 cm  do zgoščenosti 98% po proctorju, zahtevana nosilnost Evd= min. 100 MPa!     </t>
  </si>
  <si>
    <t>Izdelava zgornje nosilne plasti bituminiziranega drobljenca zrnavosti 0/22 (AC 22 base B50/70, A3)  v debelini  8 cm</t>
  </si>
  <si>
    <t>Izdelava obrabne in zaporne plasti bitumenskega betona  (AC 11 surf B50/70, A3) iz zmesi zrn iz silikatnih kamnin in cestogradbenega bitumna v debelini 4 cm</t>
  </si>
  <si>
    <t>Ureditev asfatiranih bankin -  plast bituminiziranega drobljenca zrnavosti 0/22 (AC 22 base B50/70, A3)  v debelini  8 cm</t>
  </si>
  <si>
    <t>Ureditev asfatiranih bankin - plast bitumenskega betona  (AC 11 surf B50/70, A3) iz zmesi zrn iz silikatnih kamnin in cestogradbenega bitumna v debelini 4 cm</t>
  </si>
  <si>
    <t>Pobrizg z nestabilno kationsko bitumensko emulzijo od 0,31 do 0,50 kg/m2</t>
  </si>
  <si>
    <t>Nabava, dobava in vgradnja cestnih betonskih robnikov  15/25/100cm. Medsebojni razmak med robniki min. 3mm. Na horizontalnih lomih robnikov se robnike stikuje pod kotom 45 stopinj oz. na kant</t>
  </si>
  <si>
    <t>Nabava, dobava in vgradnja betonskih robnikov v krožni obliki 15/25cm. Po detajlu.</t>
  </si>
  <si>
    <t>Nabava, dobava in vgradnja betona C20/25 za potrebe vgradnje robnikov. Po detajlu.</t>
  </si>
  <si>
    <t>Oprema ceste</t>
  </si>
  <si>
    <t>VERTIKALNA OPREMA CEST</t>
  </si>
  <si>
    <t>Temelj iz C16/20, globine 80 cm, premera 30 cm</t>
  </si>
  <si>
    <t>Prometni znak</t>
  </si>
  <si>
    <t>HORIZONTALNA OPREMA CEST</t>
  </si>
  <si>
    <t>Izdelava označbe neprekinjena črta z belo barvo, vključno 250 g/m2 posipa z drobci / kroglicami stekla, strojno, debelina suhe plasti snovi 200 mikrometra, debelina posamezne oznake 10 cm. Ločilna črta med voziščem in koridorjem za pešce.</t>
  </si>
  <si>
    <t>m'</t>
  </si>
  <si>
    <t>Izdelava označbe prekinjena črta z belo barvo, vključno 250 g/m2 posipa z drobci / kroglicami stekla, strojno, debelina suhe plasti snovi 200 mikrometra, debelina posamezne oznake 10 cm.</t>
  </si>
  <si>
    <t>Izdelava označbe prehoda za pešce z belo barvo, vključno 250 g/m2 posipa z drobci / kroglicami stekla, strojno, debelina suhe plasti snovi 200 mikrometra, debelina posamezne oznake 150 x 50 cm, razmik med oznakami 50 cm</t>
  </si>
  <si>
    <t>Izdelava označbe usmerjanja prometa 5422 (smer vožnje naravnost ali desno), vključno 250 g/m2 posipa z drobci / kroglicami stekla, strojno, debelina suhe plasti snovi 200 mikrometra</t>
  </si>
  <si>
    <t>Druge storitve</t>
  </si>
  <si>
    <t>ura</t>
  </si>
  <si>
    <t>Nadzor geomehanika - potrditev konstrukcije zunanje ureditve</t>
  </si>
  <si>
    <t>Nadzor upravljalcev komunalne infrastrukture.</t>
  </si>
  <si>
    <t>Izdelava geodetskega posnetka izvedenega stanja za potrebe PID.</t>
  </si>
  <si>
    <t>Koordinacija varstva in zdravja pri delu v skladu s predpisi, ki obravnavajo to področje.</t>
  </si>
  <si>
    <t>IZGRADNJA KOMUNALNE OPREME ZA DEGRADIRANO OBMOČJE GARANT POLZELA</t>
  </si>
  <si>
    <t>NEPREDVIDENA DELA</t>
  </si>
  <si>
    <t>Zakoličenje osi kanalizacije z oznako revizijskih jaškov, geodetskim posnetkom, ter vrisom v kataster. Postavitev gradbenih profilov na vzpostavljeno os trase kanala, ter določitev nivoja za merjenje globine izkopa in polaganja kanala</t>
  </si>
  <si>
    <t>Tlačni preizkus meteorne kanalizacije, vključno z izdelavo poročila.</t>
  </si>
  <si>
    <t>Zakoličenje osi kanalizacije z oznako revizijskih jaškov, geodetskim posnetkom, ter vrisom v kataster. Postavitev gradbenih profilov na vzpostavljeno os trase kanala, ter določitev nivoja za merjenje globine izkopa in polaganja kanala.</t>
  </si>
  <si>
    <t>pavšal</t>
  </si>
  <si>
    <t>Čiščenje območja celotne obdelave.</t>
  </si>
  <si>
    <t>Kanalizacija:</t>
  </si>
  <si>
    <t>5.1</t>
  </si>
  <si>
    <t>Črpanje vode s potopno črpalko - obračun po dejalnskih količinah</t>
  </si>
  <si>
    <t>Odvoz fekalne odpadne vode pooblaščenemu zbiralcu - obračun po dejalnskih količinah</t>
  </si>
  <si>
    <t>5.2</t>
  </si>
  <si>
    <t>Vodovod:</t>
  </si>
  <si>
    <t>Dobava in vgradnja duktilne cevi debeline 1"</t>
  </si>
  <si>
    <t>Dobava in vgradnja duktilne cevi debeline 2"</t>
  </si>
  <si>
    <t>Izvedba izkopa za potrebe položitve začasnega vodovoda - ocenjeno - obračun po dejanskih količinah</t>
  </si>
  <si>
    <t>5.3</t>
  </si>
  <si>
    <t>NN vod</t>
  </si>
  <si>
    <t>5.4</t>
  </si>
  <si>
    <t>TK vod</t>
  </si>
  <si>
    <t>RAZNA NEPREDVIDENA DELA 10 %</t>
  </si>
  <si>
    <t>Zakoličba in zavarovanje vseh obstoječih podzemnih inštalacij v skladu z navodili upravljalca, vključno z vsemi ukrepi za zavarovanje med gradnjo, kot so poglobitve, prestavitve in razne zaščite - ocenjeno. Obračun po dejanskih količinah vpisanih v režijski dnevnik in računu upravljalca komunalnih vodov.</t>
  </si>
  <si>
    <t>Nabava, dobava in vgradnja betona C25/30</t>
  </si>
  <si>
    <t>Nabava, dobava in vgradnja vrtnih betonskih robnikov  8/25/100cm. Medsebojni razmak med robniki min. 3mm. Na horizontalnih lomih robnikov se robnike stikuje pod kotom 45 stopinj oz. na kant</t>
  </si>
  <si>
    <t>Nabava, dobava in vgradnja podložnega betona C12/15</t>
  </si>
  <si>
    <t>kg</t>
  </si>
  <si>
    <t>26.</t>
  </si>
  <si>
    <t>27.</t>
  </si>
  <si>
    <t>28.</t>
  </si>
  <si>
    <t>29.</t>
  </si>
  <si>
    <t>30.</t>
  </si>
  <si>
    <t>31.</t>
  </si>
  <si>
    <t>SKUPAJ GRADBENA DELA IN 
RAZNA NEPREDVIDENA DELA 10 %</t>
  </si>
  <si>
    <t>Dobava in vgradnja kablaNYY-J 5x16mm2 vključno s kabelskimi spojkami za izvedbo začasnega NN voda - ocenjeno - obračun po dejanskih količinah</t>
  </si>
  <si>
    <t>Dobava in vgradnja kabla TK59 10x4x0,4mm vključno s TK spojkami za izvedbo začasnega TK voda - ocenjeno - obračun po dejanskih količinah</t>
  </si>
  <si>
    <t>Izdelava elaborata začasne prometne ureditve na območju izvajanja del.</t>
  </si>
  <si>
    <t>Dobava, krivljenjein vgradnja armaturnih palic do fi 12</t>
  </si>
  <si>
    <t>Dobava, krivljenje in vgradnja armaturnih palic nad  fi 12</t>
  </si>
  <si>
    <t>Dobava, krivljenje in vgradnja armaturnih mrež</t>
  </si>
  <si>
    <t>Fino planiranje na točnost ± 1cm z valjanjem in zaklinjanjem pod povoznimi  površinami. Zaklinjanje je izvedeno s peskom D5 v debelini 5 cm.</t>
  </si>
  <si>
    <t>Projektantski nadzor s področja elektro inštalacij</t>
  </si>
  <si>
    <t>Projektantski nadzor s področja strojnih inštalacij</t>
  </si>
  <si>
    <t>Izdelava PID projekta
- Načrti s področja gradbeništva
- Načrt elektro inštalacij
- Načrt strojnih inštalacij</t>
  </si>
  <si>
    <t>Dobava in vgradnja PVC DN 200 kanalizacijskih cevi - obračun po dejanskih količinah</t>
  </si>
  <si>
    <t>Postavitev začasne prometne signalizacije v skaldu z elaboratom začasne prometne ureditve</t>
  </si>
  <si>
    <t>Dobava in vgradnja linijske rešetke Monoblock 200 v črni barvi</t>
  </si>
  <si>
    <t>Dobava in vgradnja linijske peskolova za linijsko rešetko</t>
  </si>
  <si>
    <t>Dobava in vgradnjatipskega čistilnega kosa z LTŽ rešetko</t>
  </si>
  <si>
    <t>32.</t>
  </si>
  <si>
    <t>33.</t>
  </si>
  <si>
    <t>34.</t>
  </si>
  <si>
    <t>REKAPITULACIJA JAVNA RAZSVETLJAVA, TK VOD:</t>
  </si>
  <si>
    <t>OPOZORILO: vgradne oz. montažne mere preveriti pred izdelavo, na izdelku in pri montaži.
Vsi vgrajeni izdelki morajo imeti pripadajoč certifikat o ustreznosti.
vsi materiali so fco. gradbišče, dobava in montaža
Vse cevi so z dolbenjem in pritrjevanjem s kitom.
Vse potrebna dolbenja, preboje do fi 5cm.
Izvajalec sam poskbri za čiščenje in odvoz odpadkov.</t>
  </si>
  <si>
    <t xml:space="preserve">
Ponudnik mora pred oddajo ponudb natančno preučiti vso dokumentacijo in vse morebitne nejasnosti, vezane na obseg ali vsebino del, pisno uskladiti z investitorjem oziroma projektantom. Vsa zajeta dela v posameznih postavkah iz popisa del mora izvajalec izvesti v celoti, upoštevajoč ves potreben material in storitve (pomožna dela, transport do mesta vgradnje, zavarovanje dostopov, zavarovanje in varovanje objekta, delovni odri ...) ne glede na to, da to v opisu postavke popisa del morda ni posebej navedeno. </t>
  </si>
  <si>
    <t>Izvajalec je dolžan narediti vsa dela, ki so prikazana bodisi s popisno postavko, risbo ali tekstualnim delom 
Naročnik si pridružuje pravico, da določenih del po svojem izboru ne izvede
Izvajalec na zahtevo investitorja, projektanta ali nadzora dostavi na vpogled vzorce predvidenih elementov pred vgradnjo v potrditev.</t>
  </si>
  <si>
    <t>TK RAZVOD</t>
  </si>
  <si>
    <t>JAVNA RAZSVETLJAVA</t>
  </si>
  <si>
    <t>priprava in organizacija gradbišča, zavarovanje</t>
  </si>
  <si>
    <t>čiščenje, odvoz odpadkov</t>
  </si>
  <si>
    <t xml:space="preserve">     + 3% za nabavo in  prevozne stroške</t>
  </si>
  <si>
    <t xml:space="preserve">     + 5 % za drobni material in kalo</t>
  </si>
  <si>
    <t xml:space="preserve">     + 8% vrtanje, preboji in razna druga nepredvidena dela z vpisom v gradb.dnevnik</t>
  </si>
  <si>
    <t xml:space="preserve">     vris sprememb za  izdelavo PID</t>
  </si>
  <si>
    <t xml:space="preserve"> POPIS MATERIALA IN DEL - TK  RAZVOD</t>
  </si>
  <si>
    <t>opis</t>
  </si>
  <si>
    <t>cena/kos</t>
  </si>
  <si>
    <t>znesek</t>
  </si>
  <si>
    <t>Kable, spojke, omarice, uvlek, meritve dobavi in izvede operater v dogvoru z investitorji</t>
  </si>
  <si>
    <t>izdelava kabelske kanalizacije iz stigmaflex fi 110mm rumene, dobava, polaganje</t>
  </si>
  <si>
    <t>izdelava kabelske kanalizacije iz alcaten fi 50mm, dobava, polaganje</t>
  </si>
  <si>
    <t>obbetoniranje cevi s C12/15</t>
  </si>
  <si>
    <t>dobava, polaganje, opozorilnega traku POZOR TK KABEL</t>
  </si>
  <si>
    <t>izdelava kabelskega jaška iz BC fi 80cm, gl.1m, jašek opremljen s povoznim 40T pokrovom z napisom
Dobava in vgrajevanje  mehansko stabiliziranega tamponskega sloja granulacije 0 - 32mm, debeline 30 cm, Ev2=80MPa
podložni beton, dobava in vgradnja v debelini cca 5 cm</t>
  </si>
  <si>
    <t>izdelava kabelskega jaška iz BC fi 40cm, gl.1m, jašek opremljen s povoznim 40T pokrovom z napisom
Dobava in vgrajevanje  mehansko stabiliziranega tamponskega sloja granulacije 0 - 32mm, debeline 30 cm, Ev2=80MPa
podložni beton, dobava in vgradnja v debelini cca 5 cm</t>
  </si>
  <si>
    <t>izdelava preboja kabelskega jaška za cevi
fi 110mm in 50mm in zatesnitev</t>
  </si>
  <si>
    <t>Vris sprememb za PID</t>
  </si>
  <si>
    <t>III.</t>
  </si>
  <si>
    <t>JAVNA RAZSVETLJAVA IN TK VOD</t>
  </si>
  <si>
    <t>POPIS MATERIALA IN DEL - JAVNA RAZSVETLJAVA</t>
  </si>
  <si>
    <t xml:space="preserve">trasiranje nove kabelske trase </t>
  </si>
  <si>
    <t>izdelava kabelske kanalizacije iz stigmaflex fi 80mm, dobava, polaganje</t>
  </si>
  <si>
    <t>dobava, polaganje, opozorilnega traku POZOR NN KABEL</t>
  </si>
  <si>
    <t>izdelava kabelskega jaška iz BC fi 50cm, gl.1m, jašek opremljen s povoznim 40T pokrovom z napisom
Dobava in vgrajevanje  mehansko stabiliziranega tamponskega sloja granulacije 0 - 32mm, debeline 30 cm, Ev2=80MPa
podložni beton, dobava in vgradnja v debelini cca 5 cm</t>
  </si>
  <si>
    <t>izdelava preboja kabelskega jaška za cevi fi 80mm
in zatesnitev</t>
  </si>
  <si>
    <t>SKUPAJ:</t>
  </si>
  <si>
    <t>ELEKTRO DELA</t>
  </si>
  <si>
    <t>PS-PMO JR</t>
  </si>
  <si>
    <t xml:space="preserve">     omarica Prebil PMO 3K PS s ključavnico Elektro d.d.</t>
  </si>
  <si>
    <t xml:space="preserve">     na poliestr.  podstavku,  podložni beton C12/15 90x70x20cm</t>
  </si>
  <si>
    <t xml:space="preserve">     1 kom podnožje Quadron 00 160A Schrack</t>
  </si>
  <si>
    <t xml:space="preserve">     3 kom varovalke NV 20 A </t>
  </si>
  <si>
    <t xml:space="preserve">     1 kom števec trifazni dvotarifni ZMXi320cpu1L1D3</t>
  </si>
  <si>
    <t xml:space="preserve">    1 kom PeN zbiralka</t>
  </si>
  <si>
    <t xml:space="preserve">     3 kom odvodniki prenapetosti PROTEC B2 In(8/20)=30kA</t>
  </si>
  <si>
    <t xml:space="preserve">     2m H07V-K 25mm2 VG + križna sponka</t>
  </si>
  <si>
    <t xml:space="preserve">     drobni in vezni material </t>
  </si>
  <si>
    <t>R-JR omarica</t>
  </si>
  <si>
    <t xml:space="preserve">     1kom omarica Prebil 3K PS,  brez okenc, dve ključavnici</t>
  </si>
  <si>
    <t xml:space="preserve">    glavno stikalo KG40
    1kom avtomatska varovalka 10A
     1kom avtomatska varovalka 6A
     5 kom varoval. ločilnik  000 125A za zbir.sist. 60mm
     12kom NV16A
     zbiralke sistem 60mm, l=30cm
      2kom izolatorji za sistem 60mm
     1kom 3f 40A instalac. kontaktor
     1kom izbirno stikalo 0-R-A za DIN
     1kom zatemnilno stikalo
    1kom preklopno stikalo 0-1 za DIN
    1 kom PeN +Pe zbiralka</t>
  </si>
  <si>
    <t xml:space="preserve">    drobni in vezni material</t>
  </si>
  <si>
    <t xml:space="preserve">NN kabel E-AY2YJ-4x35 mm2 </t>
  </si>
  <si>
    <t>NN kabel NYY-J 4x16 mm2 s KB. cevkami</t>
  </si>
  <si>
    <t>kabelska glava, kabelski čevlji za Al 35mm2, matice podložke</t>
  </si>
  <si>
    <t>s priklopom v TP in PSO</t>
  </si>
  <si>
    <t xml:space="preserve">dobava kabla NAYY-5x16mm2 in uvlek v  cevi in priklop v kandelabru </t>
  </si>
  <si>
    <t>kabel NYY-J 3x1.5mm2 od priključnih sponk do vrha droga, v drogu, z uvlekom</t>
  </si>
  <si>
    <t>valjanec Fe/Zn 25x4mm dobava in polaganje nad kabli s privijačenjem na kandelaber z M8 z zobato podložko, zaščiten z bitumnom, s križnimi sponkami na odcepih</t>
  </si>
  <si>
    <t>križne sponke Fe/Zn 25x4 na odcepih, zaščitene z bitumnom</t>
  </si>
  <si>
    <t>Svetilka GRAH LED Lighting, Aerolite LSL M 4800lm 35W, direktni natik na 60mm, priklop svetilke na pripravljen kabel, drobni material, priklopi, povezave</t>
  </si>
  <si>
    <t>drog pocinkan z debelino nanosa minimalno 76µm,3-segmentni, skupne višine 9,8m (od tega 1,5m v temelju), , vrh 60mm, z odprtino za uvod kabla v temelju in  manipulativno odprtino 400 mm x 100 mm, pokrito s pokrovom z zaščito proti dežju, priključne sponke, varovalka 6A, drobni material, priklopi kablov</t>
  </si>
  <si>
    <t>Izvedba meritev in priprava merilnega poročila pooblaščenega merilca</t>
  </si>
  <si>
    <t>JAVNA RAZSVETLJAVA SKUPAJ:</t>
  </si>
  <si>
    <t xml:space="preserve">     na poliestr.  podstavku s 3 kom f 80 cevmi</t>
  </si>
  <si>
    <t>1</t>
  </si>
  <si>
    <t>1.1</t>
  </si>
  <si>
    <t>1.2</t>
  </si>
  <si>
    <t>1.3</t>
  </si>
  <si>
    <t>1.4</t>
  </si>
  <si>
    <t>1.5</t>
  </si>
  <si>
    <t>1.6</t>
  </si>
  <si>
    <t>1.7</t>
  </si>
  <si>
    <t>2</t>
  </si>
  <si>
    <t>2.1</t>
  </si>
  <si>
    <t>2.2</t>
  </si>
  <si>
    <t>2.3</t>
  </si>
  <si>
    <t>2.4</t>
  </si>
  <si>
    <t>2.5</t>
  </si>
  <si>
    <t>2.6</t>
  </si>
  <si>
    <t>2.7</t>
  </si>
  <si>
    <t>2.8</t>
  </si>
  <si>
    <t>2.9</t>
  </si>
  <si>
    <t>2.10</t>
  </si>
  <si>
    <t>2.11</t>
  </si>
  <si>
    <t>2.12</t>
  </si>
  <si>
    <t>2.13</t>
  </si>
  <si>
    <t>1.8</t>
  </si>
  <si>
    <t>1.9</t>
  </si>
  <si>
    <t>1.10</t>
  </si>
  <si>
    <r>
      <t xml:space="preserve">Zakoličenje točk </t>
    </r>
    <r>
      <rPr>
        <sz val="10"/>
        <rFont val="Arial Narrow"/>
        <family val="2"/>
      </rPr>
      <t>cestnih profilo</t>
    </r>
    <r>
      <rPr>
        <sz val="10"/>
        <rFont val="Arial Narrow"/>
        <family val="2"/>
        <charset val="238"/>
      </rPr>
      <t>v  z lesenimi količki ter zavarovanjem točk</t>
    </r>
  </si>
  <si>
    <r>
      <t xml:space="preserve">Izvedba začasnih premostitev </t>
    </r>
    <r>
      <rPr>
        <sz val="10"/>
        <rFont val="Arial Narrow"/>
        <family val="2"/>
      </rPr>
      <t>preko obstoječe in nove komunalne infrastrukture</t>
    </r>
    <r>
      <rPr>
        <sz val="10"/>
        <rFont val="Arial Narrow"/>
        <family val="2"/>
        <charset val="238"/>
      </rPr>
      <t xml:space="preserve"> za srednje težka vozila v času gradnje - ocenjeno</t>
    </r>
    <r>
      <rPr>
        <sz val="10"/>
        <rFont val="Arial Narrow"/>
        <family val="2"/>
      </rPr>
      <t xml:space="preserve"> (kot npr. premostitev odprte gradbene odprtine - jarka z jeklenimi / lesenimi konstrukcijami s povoznimi osb ploščami).</t>
    </r>
  </si>
  <si>
    <r>
      <t xml:space="preserve">Inzvedba začasnih vodov instalacij (vodovod, elektrika, kanalizacija). </t>
    </r>
    <r>
      <rPr>
        <sz val="10"/>
        <rFont val="Arial Narrow"/>
        <family val="2"/>
      </rPr>
      <t>Pri rušitvi obstoječih vodov bo potrebno zagotoviti nemoteno komunalno oskrbo obstoječih objektov v okolici obravnavanega območja gradnje. Komunalno oskrbo zagotoviti  s prostozračno komunalno infrststrukturo. Obračun po dejanskih količinah.</t>
    </r>
  </si>
  <si>
    <r>
      <t xml:space="preserve">Dobava in vgradnja PVC jaškov DN800 </t>
    </r>
    <r>
      <rPr>
        <sz val="10"/>
        <rFont val="Arial Narrow"/>
        <family val="2"/>
      </rPr>
      <t>do globine 2,5 m</t>
    </r>
    <r>
      <rPr>
        <sz val="10"/>
        <rFont val="Arial Narrow"/>
        <family val="2"/>
        <charset val="238"/>
      </rPr>
      <t>, vključno s pokrovi D400 - ocenjeno - obračun po dejanskih količinah</t>
    </r>
  </si>
  <si>
    <r>
      <t xml:space="preserve">Izvedba podpornih konstrukcij za prostorzračno izvedbo začasnega vodovoda </t>
    </r>
    <r>
      <rPr>
        <sz val="10"/>
        <rFont val="Arial Narrow"/>
        <family val="2"/>
      </rPr>
      <t>do višine 3,0 m nad tlemi</t>
    </r>
    <r>
      <rPr>
        <sz val="10"/>
        <rFont val="Arial Narrow"/>
        <family val="2"/>
        <charset val="238"/>
      </rPr>
      <t xml:space="preserve"> - obračun po dejanskih količinah</t>
    </r>
  </si>
  <si>
    <r>
      <t xml:space="preserve">Odstranitev vhodnega portala - </t>
    </r>
    <r>
      <rPr>
        <sz val="10"/>
        <rFont val="Arial Narrow"/>
        <family val="2"/>
      </rPr>
      <t>kovinske ograje z vstopnimi drsnimi vrati višine cca 1,2 m ter dolžine 15 m</t>
    </r>
    <r>
      <rPr>
        <sz val="10"/>
        <rFont val="Arial Narrow"/>
        <family val="2"/>
        <charset val="238"/>
      </rPr>
      <t xml:space="preserve"> ter odvoz na stalno deponijo oziroma pooblaščenemu zbiralcu odpadkov, vključno s plačilom vseh taks.</t>
    </r>
  </si>
  <si>
    <r>
      <t xml:space="preserve">Rezanje asfaltne plasti </t>
    </r>
    <r>
      <rPr>
        <sz val="10"/>
        <rFont val="Arial Narrow"/>
        <family val="2"/>
      </rPr>
      <t>na obeh straneh obstoječe ceste</t>
    </r>
    <r>
      <rPr>
        <sz val="10"/>
        <rFont val="Arial Narrow"/>
        <family val="2"/>
        <charset val="238"/>
      </rPr>
      <t xml:space="preserve"> s talno diamantno žago v debelini 6 do 10 cm.</t>
    </r>
  </si>
  <si>
    <r>
      <t xml:space="preserve">Odstranitev obstoječih betonskih jaškov </t>
    </r>
    <r>
      <rPr>
        <sz val="10"/>
        <rFont val="Arial Narrow"/>
        <family val="2"/>
      </rPr>
      <t>(do fi 1000 ter globine do 2,0 m)</t>
    </r>
    <r>
      <rPr>
        <sz val="10"/>
        <rFont val="Arial Narrow"/>
        <family val="2"/>
        <charset val="238"/>
      </rPr>
      <t xml:space="preserve"> in pokrovov, vključno z nalaganejm na transportno sredstvo ter odvozom na trajno deponijo, vključno s plačilom vseh taks.</t>
    </r>
  </si>
  <si>
    <r>
      <t xml:space="preserve">Odstranitev obstoječih komunalnih vodov:
</t>
    </r>
    <r>
      <rPr>
        <sz val="10"/>
        <rFont val="Arial Narrow"/>
        <family val="2"/>
      </rPr>
      <t>- betonska fekalna kanalizacija preseka do cca fi 50 cm: 125 m
- TK: 27 m
- vodovod: 125 m
- NN vod: 6 m</t>
    </r>
  </si>
  <si>
    <r>
      <t xml:space="preserve">Široki izkop težke zemljine - </t>
    </r>
    <r>
      <rPr>
        <sz val="10"/>
        <rFont val="Arial Narrow"/>
        <family val="2"/>
      </rPr>
      <t>III. do IV. kategorije</t>
    </r>
    <r>
      <rPr>
        <sz val="10"/>
        <rFont val="Arial Narrow"/>
        <family val="2"/>
        <charset val="238"/>
      </rPr>
      <t xml:space="preserve"> strojno z nakladanjem in transportom na gradbiščno deponijo. Količina izkopanega - odrivnega mateirala je </t>
    </r>
    <r>
      <rPr>
        <b/>
        <sz val="10"/>
        <rFont val="Arial Narrow"/>
        <family val="2"/>
      </rPr>
      <t>ocenjena</t>
    </r>
    <r>
      <rPr>
        <sz val="10"/>
        <rFont val="Arial Narrow"/>
        <family val="2"/>
      </rPr>
      <t>. Rob izkopa izvesti pod kotom 45°</t>
    </r>
    <r>
      <rPr>
        <sz val="12"/>
        <rFont val="Zurich BT"/>
        <family val="2"/>
      </rPr>
      <t>.</t>
    </r>
  </si>
  <si>
    <r>
      <t xml:space="preserve">Široki izkop težke zemljine - </t>
    </r>
    <r>
      <rPr>
        <sz val="10"/>
        <rFont val="Arial Narrow"/>
        <family val="2"/>
      </rPr>
      <t>III. do IV. kategorije</t>
    </r>
    <r>
      <rPr>
        <sz val="10"/>
        <rFont val="Arial Narrow"/>
        <family val="2"/>
        <charset val="238"/>
      </rPr>
      <t xml:space="preserve"> strojno z nakladanjem. V ceno vključen transport na  gradbiščno deponijo. Količina izkopanega - odrivnega mateirala je </t>
    </r>
    <r>
      <rPr>
        <b/>
        <sz val="10"/>
        <rFont val="Arial Narrow"/>
        <family val="2"/>
      </rPr>
      <t xml:space="preserve">ocenjena. </t>
    </r>
    <r>
      <rPr>
        <sz val="10"/>
        <rFont val="Arial Narrow"/>
        <family val="2"/>
      </rPr>
      <t>Rob izkopa izvesti pod kotom 45°.</t>
    </r>
  </si>
  <si>
    <r>
      <t xml:space="preserve">Široki izkop težke zemljine - 3. kategorije strojno z nakladanjem za temeljenje, kanalske rove, jaške (NN vod, TK vod, vodovod). V ceno vključen transport na gradbiščno deponijo. Količina izkopanega - odrivnega mateirala je </t>
    </r>
    <r>
      <rPr>
        <b/>
        <sz val="10"/>
        <rFont val="Arial Nova"/>
        <family val="2"/>
      </rPr>
      <t xml:space="preserve">ocenjena. </t>
    </r>
    <r>
      <rPr>
        <sz val="10"/>
        <rFont val="Arial Nova"/>
        <family val="2"/>
      </rPr>
      <t>Izkop izvesti z razpiranjem, globina izkopa do 2 m.</t>
    </r>
  </si>
  <si>
    <r>
      <t xml:space="preserve">Strojni izkop kanalizacijskega jarka globine globine </t>
    </r>
    <r>
      <rPr>
        <sz val="10"/>
        <rFont val="Arial Narrow"/>
        <family val="2"/>
      </rPr>
      <t>0,0 - 3,0  m1</t>
    </r>
    <r>
      <rPr>
        <sz val="10"/>
        <rFont val="Arial Narrow"/>
        <family val="2"/>
        <charset val="238"/>
      </rPr>
      <t>, v terenu III. ktg, z nakladanjem materiala na kamion in odvoz na gradbiščno deponijo. Izkop izvesti z razpiranjem.</t>
    </r>
  </si>
  <si>
    <r>
      <t xml:space="preserve">Nabava, dobava in vgraditev kanalskih cevi PVC, stiki so tesnjeni z gumi tesnili DN 160-SN8, </t>
    </r>
    <r>
      <rPr>
        <sz val="10"/>
        <rFont val="Arial Narrow"/>
        <family val="2"/>
      </rPr>
      <t>vključno z vsemi fazonskimi komadi, spojkami, koleni, ipd.</t>
    </r>
  </si>
  <si>
    <r>
      <t>Nabava, dobava in vgraditev kanalskih cevi PVC, stiki so tesnjeni z gumi tesnili DN 200-SN8</t>
    </r>
    <r>
      <rPr>
        <sz val="10"/>
        <rFont val="Arial Narrow"/>
        <family val="2"/>
      </rPr>
      <t>, vključno z vsemi fazonskimi komadi, spojkami, koleni, ipd.</t>
    </r>
  </si>
  <si>
    <r>
      <t>Nabava, dobava in vgraditev kanalskih cevi PVC, stiki so tesnjeni z gumi tesnili DN 250-SN8</t>
    </r>
    <r>
      <rPr>
        <sz val="10"/>
        <rFont val="Arial Narrow"/>
        <family val="2"/>
      </rPr>
      <t>, vključno z vsemi fazonskimi komadi, spojkami, koleni, ipd.</t>
    </r>
  </si>
  <si>
    <r>
      <t xml:space="preserve">Nabava, dobava in vgraditev  revizijskega jaška iz betonske cevi fi 800 mm, na kanalu iz PVC cevi, z betonsko muldo in LTŽ samonivelacijskim pokrovom fi 600 mm po standardu SIST EN124, razred nosilnosti D 400,  glob. do 2,0 m </t>
    </r>
    <r>
      <rPr>
        <sz val="10"/>
        <rFont val="Arial Narrow"/>
        <family val="2"/>
      </rPr>
      <t>(npr. pokrovi ACO MULTI TOP)</t>
    </r>
  </si>
  <si>
    <r>
      <t xml:space="preserve">Nabava, dobava in izdelava peskolova fi 60 cm, gl. 1,20 m iz betonskih cevi prekritega z LTŽ rešetko, 400/400 mm, D 400 kN </t>
    </r>
    <r>
      <rPr>
        <sz val="10"/>
        <rFont val="Arial Narrow"/>
        <family val="2"/>
      </rPr>
      <t>(npr. pokrovi ACO)</t>
    </r>
  </si>
  <si>
    <r>
      <t xml:space="preserve">Dobava in vgradnja ponikovalnih komor v ponikovalnico 1. Izvedba skaldno z detajlom. Posamezna ponikovalna komora naj bo izdelana iz PP materiala, višine 60 cm, vertikalna obrem,enitev, ki jo mora prenesti, je 100 kN/m2. Postavka vključuje ves montažni material, vključno s pripravo terena za polaganje ponikovalnih komor ter spojnih elementov. Postavka zajema tudi izvedbo priključnega mesta iz meteorne kanalizacije v ponikovalno polje (kot npr. ponikovalni bloki ENKI). </t>
    </r>
    <r>
      <rPr>
        <sz val="10"/>
        <rFont val="Arial Narrow"/>
        <family val="2"/>
      </rPr>
      <t>Dimenzija ponikovalnega polja 16,4 x 5,4 x 0,6 m</t>
    </r>
  </si>
  <si>
    <r>
      <t xml:space="preserve">Dobava in vgradnja ponikovalnih komorv ponikovalnico 2. Izvedba skaldno z detajlom. Posamezna ponikovalna komora naj bo izdelana iz PP materiala, višine 60 cm, vertikalna obrem,enitev, ki jo mora prenesti, je 100 kN/m2. Postavka vključuje ves montažni material, vključno s pripravo terena za polaganje ponikovalnih komor ter spojnih elementov. Postavka zajema tudi izvedbo priključnega mesta iz meteorne kanalizacije v ponikovalno polje (kot npr. ponikovalni bloki ENKI). </t>
    </r>
    <r>
      <rPr>
        <sz val="10"/>
        <rFont val="Arial Narrow"/>
        <family val="2"/>
      </rPr>
      <t>Dimenzija ponikovalnega polja 10,0 x 11,2 x 0,6 m</t>
    </r>
  </si>
  <si>
    <r>
      <t xml:space="preserve">Dobava in vgradnja ponikovalnih komorv ponikovalnico 3. Izvedba skaldno z detajlom. Posamezna ponikovalna komora naj bo izdelana iz PP materiala, višine 60 cm, vertikalna obrem,enitev, ki jo mora prenesti, je 100 kN/m2. Postavka vključuje ves montažni material, vključno s pripravo terena za polaganje ponikovalnih komor ter spojnih elementov. Postavka zajema tudi izvedbo priključnega mesta iz meteorne kanalizacije v ponikovalno polje (kot npr. ponikovalni bloki ENKI). </t>
    </r>
    <r>
      <rPr>
        <sz val="10"/>
        <rFont val="Arial Narrow"/>
        <family val="2"/>
      </rPr>
      <t>Dimenzija ponikovalnega polja 24,0 x 11,2 x 0,6 m</t>
    </r>
  </si>
  <si>
    <r>
      <t xml:space="preserve">Dobava in vgradnja ponikovalnih komorv ponikovalnico 4. Izvedba skaldno z detajlom. Posamezna ponikovalna komora naj bo izdelana iz PP materiala, višine 60 cm, vertikalna obrem,enitev, ki jo mora prenesti, je 100 kN/m2. Postavka vključuje ves montažni material, vključno s pripravo terena za polaganje ponikovalnih komor ter spojnih elementov. Postavka zajema tudi izvedbo priključnega mesta iz meteorne kanalizacije v ponikovalno polje (kot npr. ponikovalni bloki ENKI). </t>
    </r>
    <r>
      <rPr>
        <sz val="10"/>
        <rFont val="Arial Narrow"/>
        <family val="2"/>
      </rPr>
      <t>Dimenzija ponikovalnega polja 15,0 x 12,50 x 0,6 m</t>
    </r>
  </si>
  <si>
    <r>
      <t xml:space="preserve">Dobava izdelava in razopaženje </t>
    </r>
    <r>
      <rPr>
        <sz val="10"/>
        <rFont val="Arial Narrow"/>
        <family val="2"/>
      </rPr>
      <t>enostranskega opaža</t>
    </r>
  </si>
  <si>
    <r>
      <t>Dobava izdelava in razopaženje</t>
    </r>
    <r>
      <rPr>
        <sz val="10"/>
        <rFont val="Arial Narrow"/>
        <family val="2"/>
      </rPr>
      <t xml:space="preserve"> dvostranskega opaža</t>
    </r>
  </si>
  <si>
    <r>
      <t xml:space="preserve">Strojno čiščenje, </t>
    </r>
    <r>
      <rPr>
        <sz val="10"/>
        <rFont val="Arial Narrow"/>
        <family val="2"/>
      </rPr>
      <t>izpiranje</t>
    </r>
    <r>
      <rPr>
        <sz val="10"/>
        <rFont val="Arial Narrow"/>
        <family val="2"/>
        <charset val="238"/>
      </rPr>
      <t xml:space="preserve"> in pregled kanala po končanih delih</t>
    </r>
  </si>
  <si>
    <r>
      <t>Strojni izkop kanalizacijskega jarka globine globine</t>
    </r>
    <r>
      <rPr>
        <sz val="10"/>
        <rFont val="Arial Narrow"/>
        <family val="2"/>
      </rPr>
      <t xml:space="preserve"> 0,0 - 3,0  m1</t>
    </r>
    <r>
      <rPr>
        <sz val="10"/>
        <rFont val="Arial Narrow"/>
        <family val="2"/>
        <charset val="238"/>
      </rPr>
      <t>, v terenu III. ktg, z nakladanjem materiala na kamion in odvoz na gradbiščno deponijo. Izkop izvesti z razpiranjem.</t>
    </r>
  </si>
  <si>
    <r>
      <t>Nabava, dobava in vgraditev kanalskih cevi PVC, stiki so tesnjeni z gumi tesnili DN 160-SN8</t>
    </r>
    <r>
      <rPr>
        <sz val="10"/>
        <rFont val="Arial Narrow"/>
        <family val="2"/>
      </rPr>
      <t>, vključno z vsemi fazonskimi komadi, spojkami, koleni, ipd.</t>
    </r>
  </si>
  <si>
    <r>
      <t>Nabava, dobava in vgraditev kanalskih cevi PVC, stiki so tesnjeni z gumi tesnili DN 300-SN8</t>
    </r>
    <r>
      <rPr>
        <sz val="10"/>
        <rFont val="Arial Narrow"/>
        <family val="2"/>
      </rPr>
      <t>, vključno z vsemi fazonskimi komadi, spojkami, koleni, ipd.</t>
    </r>
  </si>
  <si>
    <r>
      <t>Nabava, dobava in vgraditev kanalskih cevi PVC, stiki so tesnjeni z gumi tesnili DN 400-SN8</t>
    </r>
    <r>
      <rPr>
        <sz val="10"/>
        <rFont val="Arial Narrow"/>
        <family val="2"/>
      </rPr>
      <t>, vključno z vsemi fazonskimi komadi, spojkami, koleni, ipd.</t>
    </r>
  </si>
  <si>
    <r>
      <t>Nabava, dobava in vgraditev kanalskih cevi PVC, stiki so tesnjeni z gumi tesnili DN 500-SN8</t>
    </r>
    <r>
      <rPr>
        <sz val="10"/>
        <rFont val="Arial Narrow"/>
        <family val="2"/>
      </rPr>
      <t>, vključno z vsemi fazonskimi komadi, spojkami, koleni, ipd.</t>
    </r>
  </si>
  <si>
    <r>
      <t xml:space="preserve">Nabava, dobava in vgraditev  revizijskega jaška iz betonske cevi fi 800 mm, na kanalu iz PVC cevi, z betonsko muldo in LTŽ samonivelacisjkim pokrovom fi 600 mm po standardu SIST EN124, razred nosilnosti D 400, glob. do 1,5 m </t>
    </r>
    <r>
      <rPr>
        <sz val="10"/>
        <rFont val="Arial Narrow"/>
        <family val="2"/>
      </rPr>
      <t>(npr. pokrovi ACO)</t>
    </r>
  </si>
  <si>
    <r>
      <t>Nabava, dobava in vgraditev  revizijskega jaška iz betonske cevi fi 1000 mm, na kanalu iz PVC cevi, z betonsko muldo in LTŽ samonivelacijskim pokrovom fi 600 mm po standardu SIST EN124, razred nosilnosti D 400, glob. do 2,5 m</t>
    </r>
    <r>
      <rPr>
        <sz val="10"/>
        <rFont val="Arial Narrow"/>
        <family val="2"/>
      </rPr>
      <t xml:space="preserve"> (npr. pokrovi ACO)</t>
    </r>
  </si>
  <si>
    <r>
      <t xml:space="preserve">Nabava, dobava in izdelava peskolova fi 60 cm, gl. 1,20 m iz betonskih cevi prekritega z LTŽ rešetko, 400/400 mm, 400 kN </t>
    </r>
    <r>
      <rPr>
        <sz val="10"/>
        <rFont val="Arial Narrow"/>
        <family val="2"/>
      </rPr>
      <t>(npr. pokrovi ACO)</t>
    </r>
  </si>
  <si>
    <r>
      <t>Strojno čiščenje</t>
    </r>
    <r>
      <rPr>
        <sz val="10"/>
        <rFont val="Arial Narrow"/>
        <family val="2"/>
      </rPr>
      <t>, izpiranje</t>
    </r>
    <r>
      <rPr>
        <sz val="10"/>
        <rFont val="Arial Narrow"/>
        <family val="2"/>
        <charset val="238"/>
      </rPr>
      <t xml:space="preserve"> in pregled kanala po končanih delih</t>
    </r>
  </si>
  <si>
    <r>
      <t xml:space="preserve">Strojni izkop kanalizacijskega jarka globine globine </t>
    </r>
    <r>
      <rPr>
        <sz val="10"/>
        <rFont val="Arial Narrow"/>
        <family val="2"/>
      </rPr>
      <t xml:space="preserve">0,0 - 3,0 </t>
    </r>
    <r>
      <rPr>
        <sz val="10"/>
        <rFont val="Arial Narrow"/>
        <family val="2"/>
        <charset val="238"/>
      </rPr>
      <t xml:space="preserve"> m1, v terenu III. ktg, z nakladanjem materiala na kamion in odvoz na gradbiščno deponijo. Izkop izvesti z razpiranjem.</t>
    </r>
  </si>
  <si>
    <r>
      <t xml:space="preserve">Nabava, dobava in vgraditev kanalskih cevi PVC DN 250 - SN8, stiki so tesnjeni z gumi tesnili, </t>
    </r>
    <r>
      <rPr>
        <sz val="10"/>
        <rFont val="Arial Narrow"/>
        <family val="2"/>
      </rPr>
      <t>vključno z vsemi fazonskimi komadi, spojkami, koleni ipd.</t>
    </r>
  </si>
  <si>
    <r>
      <t>Nabava, dobava in vgraditev polietilenskega revizijskega jaška fi 800 mm, na kanalu iz PVC cevi, s poliestersko muldo in LTŽ samonivelacijskim pokrovom fi 600 mm po standardu SIST EN124, razred nosilnosti D 400, minimalna debelina stene rev. jaška 8 mm glob. do 2,5 m</t>
    </r>
    <r>
      <rPr>
        <sz val="10"/>
        <rFont val="Arial Narrow"/>
        <family val="2"/>
      </rPr>
      <t xml:space="preserve"> (npr. pokrovi ACO)</t>
    </r>
  </si>
  <si>
    <r>
      <t>Strojno čiščenje</t>
    </r>
    <r>
      <rPr>
        <sz val="10"/>
        <rFont val="Arial Narrow"/>
        <family val="2"/>
      </rPr>
      <t xml:space="preserve">, izpiranje </t>
    </r>
    <r>
      <rPr>
        <sz val="10"/>
        <rFont val="Arial Narrow"/>
        <family val="2"/>
        <charset val="238"/>
      </rPr>
      <t>in pregled kanala po končanih delih</t>
    </r>
  </si>
  <si>
    <r>
      <t>Stebrič iz</t>
    </r>
    <r>
      <rPr>
        <sz val="10"/>
        <rFont val="Arial Narrow"/>
        <family val="2"/>
      </rPr>
      <t xml:space="preserve"> pocinkane</t>
    </r>
    <r>
      <rPr>
        <sz val="10"/>
        <rFont val="Arial Narrow"/>
        <family val="2"/>
        <charset val="238"/>
      </rPr>
      <t xml:space="preserve"> cevi D 64 mm, dolžine 3500 mm</t>
    </r>
  </si>
  <si>
    <r>
      <t xml:space="preserve">Projektantski nadzor </t>
    </r>
    <r>
      <rPr>
        <sz val="10"/>
        <rFont val="Arial Narrow"/>
        <family val="2"/>
      </rPr>
      <t>s področja gradbeništva</t>
    </r>
  </si>
  <si>
    <r>
      <t xml:space="preserve">SKUPAJ </t>
    </r>
    <r>
      <rPr>
        <b/>
        <sz val="10"/>
        <rFont val="Arial Narrow"/>
        <family val="2"/>
        <charset val="238"/>
      </rPr>
      <t>JAVNA RAZSVETLJAVA, TK VOD)</t>
    </r>
  </si>
  <si>
    <r>
      <t xml:space="preserve">temelji za drogove 
</t>
    </r>
    <r>
      <rPr>
        <sz val="10"/>
        <rFont val="Arial Narrow"/>
        <family val="2"/>
      </rPr>
      <t>BC 50 cm, gl. 1,5m obbetonirani s C25/30 na dnu,  okrog cevi zunaj, spodaj in pri izstopu droga iz tal poravnano, z mivko v notranjosti, z uvodi za stigmaflex cev 80mm in valjanec</t>
    </r>
  </si>
  <si>
    <t>trasiranje nove kabelske trase obeh operaterjev hkrati</t>
  </si>
  <si>
    <t>IV.</t>
  </si>
  <si>
    <t>Projektantski popis s predizmerami in stroškovno oceno (plačnik Občina Polzela)</t>
  </si>
  <si>
    <t>Material</t>
  </si>
  <si>
    <t>Zap.</t>
  </si>
  <si>
    <t>Naziv</t>
  </si>
  <si>
    <t>Enota</t>
  </si>
  <si>
    <t>Količina</t>
  </si>
  <si>
    <t>Cena</t>
  </si>
  <si>
    <t>Vrednost</t>
  </si>
  <si>
    <t>SMERNIK PVC GN-30/50 ELEKTRO</t>
  </si>
  <si>
    <t>CEV STIGMAFLEX FI 160/6000</t>
  </si>
  <si>
    <t>DISTANČNIK ZA PVC CEV 160</t>
  </si>
  <si>
    <t>CEV HDPE GLADKA 2X50 V KOLUTU</t>
  </si>
  <si>
    <t>ČEP ZA HDPE CEV 2X50</t>
  </si>
  <si>
    <t>POKROV LTŽ 80x80CM 400KN ELEKTR.</t>
  </si>
  <si>
    <t>TRAK OPOZORILNI PVC</t>
  </si>
  <si>
    <t>Skupaj material:</t>
  </si>
  <si>
    <t>Gradbena dela</t>
  </si>
  <si>
    <t>Zakoličenje dolžinskega objekta - podzemni dolžinski objekt nad 300m</t>
  </si>
  <si>
    <t>Izkop jarkov … po opisu - zemlja III. ktg: trda zemlja (pol vezani gramoz)</t>
  </si>
  <si>
    <t>Izkop jam…po opisu-stroj/ročno(40/60%)-zemlja III. ktg: trda zemlja (pol vezani gramoz)</t>
  </si>
  <si>
    <t>Dobava, prevoz in vgradnja betona … po opisu - Beton C 8/10, (0 do 16 mm)</t>
  </si>
  <si>
    <t>Dobava in vgradnja podlage, vštet je prevoz do 30 km - Tampon</t>
  </si>
  <si>
    <t>Zasip jarkov, jam z izkopanim materialom III./IV. ktg… po opisu</t>
  </si>
  <si>
    <t>Nakladanje in odvoz odvečnega, zrušenega ali demontiranega materiala na deponijo … po opisu</t>
  </si>
  <si>
    <t>Strošek dep. zemlje</t>
  </si>
  <si>
    <t>Polaganje DWP cevi v kolutu ali palicah… po opisu - Cev fi 160 (temenska trdnost 450 N/200 mm)</t>
  </si>
  <si>
    <t>Polaganje cevi za optiko (PE-HD) fi 2 x 50/3,7 mm… po opisu - Cev fi 2x50/3,7 mm</t>
  </si>
  <si>
    <t>Vgradnja LTŽ pokrova… po opisu - LŽ pokrov 800 x 800 mm, 400 kN (z napisom "ELEKTRIKA")</t>
  </si>
  <si>
    <t>Izdelava jaškov po načrtu-dobava in vgradnja, razen LŽ pokrov-Beton. jašek 1600x1600x1500mm-po opisu</t>
  </si>
  <si>
    <t>Izdelava jaškov po načrtu, dobava in vgradnja-razen LŽ pokrov-Beton. jašek 2000x2000x1800mm-po opisu</t>
  </si>
  <si>
    <t>Ura efekt. dela, v ceni zajet delavec s prevozom na delovišče-Kompresor(dolbenje zidu:opeka,beton)</t>
  </si>
  <si>
    <t>Označba kablovoda s smernimi količki</t>
  </si>
  <si>
    <t>Rezanje asfalta in betona - debeline do 120 mm</t>
  </si>
  <si>
    <t>Asfaltiranje prekopov voznih in pohodnih površin … po opisu - Vozna površina debelina do 120 mm</t>
  </si>
  <si>
    <t>Odvoz odpadnega asfalta</t>
  </si>
  <si>
    <t>t</t>
  </si>
  <si>
    <t>Varnostno opažanje izkopov globljih od 1m</t>
  </si>
  <si>
    <t>Skupaj gradbena dela:</t>
  </si>
  <si>
    <t>Tuje storitve</t>
  </si>
  <si>
    <t>Geodetski načrt novega stanja zemljišča - dolžinski objekt - podzemni dolžinski objekt nad 300m</t>
  </si>
  <si>
    <t>Nadzor,interni pregled,kolavdacija</t>
  </si>
  <si>
    <t>Zakoličba TK vodov</t>
  </si>
  <si>
    <t>Zakoličba vodovoda</t>
  </si>
  <si>
    <t>Zakoličba kanalizacije</t>
  </si>
  <si>
    <t>Zakoličba KRS</t>
  </si>
  <si>
    <t>Dobava in postavitev ograje (12 m)</t>
  </si>
  <si>
    <t>Skupaj tuje storitve:</t>
  </si>
  <si>
    <t>Opomba!</t>
  </si>
  <si>
    <t>-</t>
  </si>
  <si>
    <t>Projektantski popis se je pripravil skladno z zapisnikom o sovlaganju št. DL 43/2019,</t>
  </si>
  <si>
    <t>Ureditev gradbišča, morebitne cestne zapore, asfaltiranje cest se ureja v sklopu izgradnje ostale javne infrastrukture,</t>
  </si>
  <si>
    <t>Postavitev ograje za transformatorsko postajo se izvede z enakim tipom ograje kot je obstoječa ograja,</t>
  </si>
  <si>
    <t>Naročnik se zavezuje, da bo podjetje Elektro Celje, d.d. seznanil s terminskim planom predvidene izvedbe zaradi medsebojne koordinacije in zagotovitve potrebnega materiala.</t>
  </si>
  <si>
    <t>MATERIAL</t>
  </si>
  <si>
    <t>TUJE STORITVE</t>
  </si>
  <si>
    <t>CEVNA KANALIZACIJA ZA ELEKTRO VODE</t>
  </si>
  <si>
    <t>DDV 22% (razen za vodovod in fekalno kanalizacijo)</t>
  </si>
  <si>
    <t>FEKALNA KANALIZACIJA</t>
  </si>
  <si>
    <t>V.</t>
  </si>
  <si>
    <t>REKAPITULACIJA FEKALNA KANALIZACIJA: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</si>
</sst>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_-* #,##0.00\ _S_k_-;\-* #,##0.00\ _S_k_-;_-* &quot;-&quot;??\ _S_k_-;_-@_-"/>
    <numFmt numFmtId="165" formatCode="_-* #,##0.00\ _S_I_T_-;\-* #,##0.00\ _S_I_T_-;_-* \-??\ _S_I_T_-;_-@_-"/>
    <numFmt numFmtId="166" formatCode="0#"/>
    <numFmt numFmtId="167" formatCode="0.00_)"/>
    <numFmt numFmtId="168" formatCode="General;[Red]\-General"/>
    <numFmt numFmtId="169" formatCode="0.0"/>
    <numFmt numFmtId="170" formatCode="0_)"/>
    <numFmt numFmtId="171" formatCode="#,##0.00\ &quot;€&quot;"/>
  </numFmts>
  <fonts count="99">
    <font>
      <sz val="11"/>
      <color theme="1"/>
      <name val="Calibri"/>
      <family val="2"/>
      <charset val="238"/>
      <scheme val="minor"/>
    </font>
    <font>
      <sz val="11"/>
      <color theme="1"/>
      <name val="Calibri"/>
      <family val="2"/>
      <charset val="238"/>
      <scheme val="minor"/>
    </font>
    <font>
      <sz val="11"/>
      <color indexed="8"/>
      <name val="Calibri"/>
      <family val="2"/>
      <charset val="238"/>
    </font>
    <font>
      <sz val="12"/>
      <name val="Arial CE"/>
      <charset val="238"/>
    </font>
    <font>
      <sz val="10"/>
      <name val="SL Dutch"/>
    </font>
    <font>
      <sz val="10"/>
      <color theme="1"/>
      <name val="Calibri  "/>
      <charset val="238"/>
    </font>
    <font>
      <sz val="10"/>
      <name val="Arial"/>
      <family val="2"/>
      <charset val="238"/>
    </font>
    <font>
      <sz val="10"/>
      <name val="Arial CE"/>
      <charset val="238"/>
    </font>
    <font>
      <sz val="12"/>
      <name val="Times New Roman"/>
      <family val="1"/>
      <charset val="238"/>
    </font>
    <font>
      <sz val="10"/>
      <name val="Times New Roman"/>
      <family val="1"/>
    </font>
    <font>
      <sz val="10"/>
      <name val="Arial CE"/>
      <family val="2"/>
      <charset val="238"/>
    </font>
    <font>
      <sz val="10"/>
      <color theme="1"/>
      <name val="Swis721 BT"/>
      <family val="2"/>
    </font>
    <font>
      <sz val="11"/>
      <color theme="1"/>
      <name val="Swis721 BT"/>
      <family val="2"/>
    </font>
    <font>
      <sz val="11"/>
      <color theme="0"/>
      <name val="Calibri"/>
      <family val="2"/>
      <charset val="238"/>
      <scheme val="minor"/>
    </font>
    <font>
      <sz val="11"/>
      <name val="Swis721 BT"/>
      <family val="2"/>
    </font>
    <font>
      <sz val="11"/>
      <name val="Swis721 BT"/>
      <family val="2"/>
    </font>
    <font>
      <sz val="11"/>
      <name val="Calibri"/>
      <family val="2"/>
      <charset val="238"/>
    </font>
    <font>
      <sz val="12"/>
      <name val="Arial CE"/>
      <family val="2"/>
      <charset val="238"/>
    </font>
    <font>
      <sz val="10"/>
      <name val="Times New Roman"/>
      <family val="1"/>
      <charset val="238"/>
    </font>
    <font>
      <sz val="10"/>
      <name val="Arial CE"/>
    </font>
    <font>
      <sz val="10"/>
      <name val="Mangal"/>
      <family val="2"/>
      <charset val="238"/>
    </font>
    <font>
      <i/>
      <sz val="10"/>
      <color rgb="FFFF0000"/>
      <name val="Swis721 BT"/>
      <family val="2"/>
    </font>
    <font>
      <sz val="10"/>
      <color rgb="FFFF0000"/>
      <name val="Calibri  "/>
      <charset val="238"/>
    </font>
    <font>
      <sz val="11"/>
      <color theme="1"/>
      <name val="Arial Narrow"/>
      <family val="2"/>
      <charset val="238"/>
    </font>
    <font>
      <sz val="11"/>
      <color rgb="FFFF0000"/>
      <name val="Arial Narrow"/>
      <family val="2"/>
      <charset val="238"/>
    </font>
    <font>
      <b/>
      <sz val="12"/>
      <color theme="1"/>
      <name val="Arial Narrow"/>
      <family val="2"/>
      <charset val="238"/>
    </font>
    <font>
      <sz val="10"/>
      <color theme="1"/>
      <name val="Arial Narrow"/>
      <family val="2"/>
      <charset val="238"/>
    </font>
    <font>
      <sz val="10"/>
      <color indexed="8"/>
      <name val="Arial Narrow"/>
      <family val="2"/>
      <charset val="238"/>
    </font>
    <font>
      <b/>
      <sz val="10"/>
      <name val="Arial Narrow"/>
      <family val="2"/>
      <charset val="238"/>
    </font>
    <font>
      <sz val="10"/>
      <name val="Arial Narrow"/>
      <family val="2"/>
      <charset val="238"/>
    </font>
    <font>
      <b/>
      <u/>
      <sz val="10"/>
      <name val="Arial Narrow"/>
      <family val="2"/>
      <charset val="238"/>
    </font>
    <font>
      <b/>
      <sz val="10"/>
      <color theme="1"/>
      <name val="Arial Narrow"/>
      <family val="2"/>
      <charset val="238"/>
    </font>
    <font>
      <sz val="10"/>
      <color rgb="FFFF0000"/>
      <name val="Arial Narrow"/>
      <family val="2"/>
      <charset val="238"/>
    </font>
    <font>
      <b/>
      <u/>
      <sz val="10"/>
      <color theme="1"/>
      <name val="Arial Narrow"/>
      <family val="2"/>
      <charset val="238"/>
    </font>
    <font>
      <b/>
      <sz val="10"/>
      <color indexed="8"/>
      <name val="Arial Narrow"/>
      <family val="2"/>
      <charset val="238"/>
    </font>
    <font>
      <u/>
      <sz val="10"/>
      <name val="Arial Narrow"/>
      <family val="2"/>
      <charset val="238"/>
    </font>
    <font>
      <sz val="12"/>
      <color theme="1"/>
      <name val="Arial Narrow"/>
      <family val="2"/>
      <charset val="238"/>
    </font>
    <font>
      <b/>
      <sz val="12"/>
      <name val="Arial Narrow"/>
      <family val="2"/>
      <charset val="238"/>
    </font>
    <font>
      <b/>
      <sz val="10"/>
      <name val="Arial CE"/>
      <family val="2"/>
      <charset val="238"/>
    </font>
    <font>
      <b/>
      <sz val="12"/>
      <name val="Arial CE"/>
      <family val="2"/>
      <charset val="238"/>
    </font>
    <font>
      <b/>
      <sz val="10"/>
      <name val="Arial CE"/>
      <charset val="238"/>
    </font>
    <font>
      <b/>
      <i/>
      <sz val="10"/>
      <name val="Arial CE"/>
      <family val="2"/>
      <charset val="238"/>
    </font>
    <font>
      <sz val="9"/>
      <name val="Arial CE"/>
      <family val="2"/>
      <charset val="238"/>
    </font>
    <font>
      <sz val="10"/>
      <color rgb="FFFF0000"/>
      <name val="Arial CE"/>
      <family val="2"/>
      <charset val="238"/>
    </font>
    <font>
      <b/>
      <sz val="10"/>
      <color rgb="FFFF0000"/>
      <name val="Arial CE"/>
      <family val="2"/>
      <charset val="238"/>
    </font>
    <font>
      <sz val="9"/>
      <name val="Arial CE"/>
      <charset val="238"/>
    </font>
    <font>
      <b/>
      <sz val="9"/>
      <name val="Arial CE"/>
      <charset val="238"/>
    </font>
    <font>
      <b/>
      <sz val="9"/>
      <color rgb="FFFF0000"/>
      <name val="Arial CE"/>
      <charset val="238"/>
    </font>
    <font>
      <b/>
      <sz val="9"/>
      <name val="Arial CE"/>
      <family val="2"/>
      <charset val="238"/>
    </font>
    <font>
      <b/>
      <sz val="9"/>
      <color rgb="FFFF0000"/>
      <name val="Arial CE"/>
      <family val="2"/>
      <charset val="238"/>
    </font>
    <font>
      <b/>
      <sz val="9"/>
      <color rgb="FFFF0000"/>
      <name val="Arial"/>
      <family val="2"/>
      <charset val="238"/>
    </font>
    <font>
      <b/>
      <sz val="9"/>
      <name val="Arial"/>
      <family val="2"/>
      <charset val="238"/>
    </font>
    <font>
      <b/>
      <sz val="10"/>
      <color rgb="FFFF0000"/>
      <name val="Arial CE"/>
      <charset val="238"/>
    </font>
    <font>
      <sz val="8"/>
      <color rgb="FFFF0000"/>
      <name val="Arial CE"/>
      <family val="2"/>
      <charset val="238"/>
    </font>
    <font>
      <sz val="8"/>
      <name val="Arial CE"/>
      <family val="2"/>
      <charset val="238"/>
    </font>
    <font>
      <sz val="9"/>
      <color indexed="8"/>
      <name val="Arial CE"/>
      <family val="2"/>
      <charset val="238"/>
    </font>
    <font>
      <sz val="9"/>
      <color rgb="FFFF0000"/>
      <name val="Arial CE"/>
      <family val="2"/>
      <charset val="238"/>
    </font>
    <font>
      <b/>
      <sz val="8"/>
      <color rgb="FFFF0000"/>
      <name val="Arial CE"/>
      <charset val="238"/>
    </font>
    <font>
      <b/>
      <sz val="8"/>
      <name val="Arial CE"/>
      <charset val="238"/>
    </font>
    <font>
      <sz val="9"/>
      <color rgb="FFFF0000"/>
      <name val="Arial CE"/>
      <charset val="238"/>
    </font>
    <font>
      <b/>
      <sz val="8"/>
      <name val="Arial CE"/>
      <family val="2"/>
      <charset val="238"/>
    </font>
    <font>
      <b/>
      <sz val="9"/>
      <color indexed="8"/>
      <name val="Arial CE"/>
      <family val="2"/>
      <charset val="238"/>
    </font>
    <font>
      <sz val="11"/>
      <name val="Arial CE"/>
      <family val="2"/>
      <charset val="238"/>
    </font>
    <font>
      <b/>
      <sz val="10"/>
      <color rgb="FFFF0000"/>
      <name val="Arial Narrow"/>
      <family val="2"/>
      <charset val="238"/>
    </font>
    <font>
      <sz val="12"/>
      <name val="Zurich BT"/>
      <family val="2"/>
    </font>
    <font>
      <b/>
      <sz val="10"/>
      <name val="Arial Narrow"/>
      <family val="2"/>
    </font>
    <font>
      <sz val="10"/>
      <name val="Arial Narrow"/>
      <family val="2"/>
    </font>
    <font>
      <b/>
      <sz val="10"/>
      <name val="Arial Nova"/>
      <family val="2"/>
    </font>
    <font>
      <sz val="10"/>
      <name val="Arial Nova"/>
      <family val="2"/>
    </font>
    <font>
      <sz val="9"/>
      <color rgb="FF00B050"/>
      <name val="Arial CE"/>
      <family val="2"/>
      <charset val="238"/>
    </font>
    <font>
      <b/>
      <sz val="9"/>
      <color rgb="FF00B050"/>
      <name val="Arial CE"/>
      <family val="2"/>
      <charset val="238"/>
    </font>
    <font>
      <sz val="10"/>
      <color rgb="FF00B050"/>
      <name val="Arial Narrow"/>
      <family val="2"/>
      <charset val="238"/>
    </font>
    <font>
      <sz val="10"/>
      <color rgb="FF00B050"/>
      <name val="Calibri  "/>
      <charset val="238"/>
    </font>
    <font>
      <sz val="10"/>
      <color rgb="FF00B050"/>
      <name val="Swis721 BT"/>
      <family val="2"/>
    </font>
    <font>
      <sz val="10"/>
      <color rgb="FF0070C0"/>
      <name val="Arial Narrow"/>
      <family val="2"/>
      <charset val="238"/>
    </font>
    <font>
      <sz val="12"/>
      <name val="Arial"/>
      <family val="2"/>
      <charset val="238"/>
    </font>
    <font>
      <sz val="10"/>
      <name val="Courier"/>
      <family val="3"/>
    </font>
    <font>
      <sz val="9"/>
      <name val="Symbol"/>
      <family val="1"/>
      <charset val="238"/>
    </font>
    <font>
      <sz val="9"/>
      <name val="Arial Narrow"/>
      <family val="2"/>
      <charset val="238"/>
    </font>
    <font>
      <b/>
      <sz val="9"/>
      <name val="Arial Narrow"/>
      <family val="2"/>
      <charset val="238"/>
    </font>
    <font>
      <b/>
      <i/>
      <sz val="10"/>
      <name val="Arial Narrow"/>
      <family val="2"/>
      <charset val="238"/>
    </font>
    <font>
      <i/>
      <sz val="11"/>
      <name val="Arial Narrow"/>
      <family val="2"/>
      <charset val="238"/>
    </font>
    <font>
      <sz val="10"/>
      <color indexed="10"/>
      <name val="Arial Narrow"/>
      <family val="2"/>
      <charset val="238"/>
    </font>
    <font>
      <sz val="12"/>
      <name val="Arial Narrow"/>
      <family val="2"/>
      <charset val="238"/>
    </font>
    <font>
      <i/>
      <sz val="11"/>
      <color indexed="9"/>
      <name val="Arial Narrow"/>
      <family val="2"/>
      <charset val="238"/>
    </font>
    <font>
      <sz val="9"/>
      <color indexed="8"/>
      <name val="Arial Narrow"/>
      <family val="2"/>
      <charset val="238"/>
    </font>
    <font>
      <b/>
      <sz val="9"/>
      <color indexed="8"/>
      <name val="Arial Narrow"/>
      <family val="2"/>
      <charset val="238"/>
    </font>
    <font>
      <sz val="9"/>
      <color rgb="FF00B050"/>
      <name val="Arial Narrow"/>
      <family val="2"/>
      <charset val="238"/>
    </font>
    <font>
      <b/>
      <sz val="9"/>
      <color rgb="FF00B050"/>
      <name val="Arial Narrow"/>
      <family val="2"/>
      <charset val="238"/>
    </font>
    <font>
      <sz val="10"/>
      <color indexed="9"/>
      <name val="Arial Narrow"/>
      <family val="2"/>
      <charset val="238"/>
    </font>
    <font>
      <i/>
      <sz val="10"/>
      <name val="Arial"/>
      <family val="2"/>
      <charset val="238"/>
    </font>
    <font>
      <b/>
      <sz val="12"/>
      <color theme="1"/>
      <name val="Calibri"/>
      <family val="2"/>
      <scheme val="minor"/>
    </font>
    <font>
      <sz val="12"/>
      <color theme="1"/>
      <name val="Calibri"/>
      <family val="2"/>
      <scheme val="minor"/>
    </font>
    <font>
      <b/>
      <sz val="11"/>
      <color theme="1"/>
      <name val="Calibri"/>
      <family val="2"/>
      <charset val="238"/>
      <scheme val="minor"/>
    </font>
    <font>
      <b/>
      <sz val="12"/>
      <color theme="1"/>
      <name val="Arial"/>
      <family val="2"/>
    </font>
    <font>
      <sz val="12"/>
      <color theme="1"/>
      <name val="Arial"/>
      <family val="2"/>
    </font>
    <font>
      <sz val="11"/>
      <color theme="1"/>
      <name val="Arial"/>
      <family val="2"/>
    </font>
    <font>
      <b/>
      <sz val="11"/>
      <color theme="1"/>
      <name val="Arial"/>
      <family val="2"/>
    </font>
    <font>
      <sz val="10"/>
      <color theme="1"/>
      <name val="Arial"/>
      <family val="2"/>
    </font>
  </fonts>
  <fills count="10">
    <fill>
      <patternFill patternType="none"/>
    </fill>
    <fill>
      <patternFill patternType="gray125"/>
    </fill>
    <fill>
      <patternFill patternType="solid">
        <fgColor rgb="FFFFFFCC"/>
      </patternFill>
    </fill>
    <fill>
      <patternFill patternType="solid">
        <fgColor indexed="22"/>
        <bgColor indexed="64"/>
      </patternFill>
    </fill>
    <fill>
      <patternFill patternType="solid">
        <fgColor theme="4"/>
      </patternFill>
    </fill>
    <fill>
      <patternFill patternType="solid">
        <fgColor indexed="26"/>
        <bgColor indexed="9"/>
      </patternFill>
    </fill>
    <fill>
      <patternFill patternType="solid">
        <fgColor theme="6" tint="0.79998168889431442"/>
        <bgColor indexed="64"/>
      </patternFill>
    </fill>
    <fill>
      <patternFill patternType="solid">
        <fgColor indexed="22"/>
        <bgColor indexed="31"/>
      </patternFill>
    </fill>
    <fill>
      <patternFill patternType="solid">
        <fgColor theme="2" tint="-9.9978637043366805E-2"/>
        <bgColor indexed="64"/>
      </patternFill>
    </fill>
    <fill>
      <patternFill patternType="solid">
        <fgColor theme="2" tint="-9.9978637043366805E-2"/>
        <bgColor indexed="31"/>
      </patternFill>
    </fill>
  </fills>
  <borders count="47">
    <border>
      <left/>
      <right/>
      <top/>
      <bottom/>
      <diagonal/>
    </border>
    <border>
      <left style="thin">
        <color rgb="FFB2B2B2"/>
      </left>
      <right style="thin">
        <color rgb="FFB2B2B2"/>
      </right>
      <top style="thin">
        <color rgb="FFB2B2B2"/>
      </top>
      <bottom style="thin">
        <color rgb="FFB2B2B2"/>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top style="double">
        <color indexed="64"/>
      </top>
      <bottom/>
      <diagonal/>
    </border>
    <border>
      <left/>
      <right/>
      <top style="thin">
        <color indexed="64"/>
      </top>
      <bottom style="thin">
        <color indexed="64"/>
      </bottom>
      <diagonal/>
    </border>
    <border>
      <left/>
      <right style="dotted">
        <color auto="1"/>
      </right>
      <top style="dotted">
        <color auto="1"/>
      </top>
      <bottom/>
      <diagonal/>
    </border>
    <border>
      <left style="dotted">
        <color auto="1"/>
      </left>
      <right/>
      <top style="dotted">
        <color auto="1"/>
      </top>
      <bottom/>
      <diagonal/>
    </border>
    <border>
      <left/>
      <right style="dotted">
        <color auto="1"/>
      </right>
      <top/>
      <bottom style="dotted">
        <color auto="1"/>
      </bottom>
      <diagonal/>
    </border>
    <border>
      <left style="dotted">
        <color indexed="64"/>
      </left>
      <right/>
      <top/>
      <bottom style="dotted">
        <color indexed="64"/>
      </bottom>
      <diagonal/>
    </border>
    <border>
      <left/>
      <right style="dotted">
        <color auto="1"/>
      </right>
      <top/>
      <bottom/>
      <diagonal/>
    </border>
    <border>
      <left style="dotted">
        <color auto="1"/>
      </left>
      <right/>
      <top/>
      <bottom/>
      <diagonal/>
    </border>
    <border>
      <left/>
      <right/>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ouble">
        <color auto="1"/>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right/>
      <top style="double">
        <color auto="1"/>
      </top>
      <bottom style="double">
        <color indexed="64"/>
      </bottom>
      <diagonal/>
    </border>
    <border>
      <left/>
      <right/>
      <top style="dotted">
        <color indexed="64"/>
      </top>
      <bottom/>
      <diagonal/>
    </border>
    <border>
      <left/>
      <right/>
      <top/>
      <bottom style="medium">
        <color indexed="64"/>
      </bottom>
      <diagonal/>
    </border>
    <border>
      <left style="thin">
        <color indexed="55"/>
      </left>
      <right style="thin">
        <color indexed="55"/>
      </right>
      <top style="thin">
        <color indexed="55"/>
      </top>
      <bottom style="thin">
        <color indexed="55"/>
      </bottom>
      <diagonal/>
    </border>
    <border>
      <left style="thin">
        <color indexed="55"/>
      </left>
      <right style="thin">
        <color indexed="55"/>
      </right>
      <top style="thin">
        <color indexed="55"/>
      </top>
      <bottom style="thin">
        <color indexed="55"/>
      </bottom>
      <diagonal/>
    </border>
    <border>
      <left style="thin">
        <color indexed="55"/>
      </left>
      <right style="thin">
        <color indexed="55"/>
      </right>
      <top style="thin">
        <color indexed="55"/>
      </top>
      <bottom style="thin">
        <color indexed="55"/>
      </bottom>
      <diagonal/>
    </border>
    <border>
      <left style="dotted">
        <color indexed="64"/>
      </left>
      <right/>
      <top style="dotted">
        <color indexed="64"/>
      </top>
      <bottom style="dotted">
        <color indexed="64"/>
      </bottom>
      <diagonal/>
    </border>
    <border>
      <left/>
      <right style="dotted">
        <color indexed="64"/>
      </right>
      <top style="dotted">
        <color indexed="64"/>
      </top>
      <bottom style="dotted">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8"/>
      </left>
      <right/>
      <top style="thin">
        <color indexed="8"/>
      </top>
      <bottom/>
      <diagonal/>
    </border>
    <border>
      <left style="thin">
        <color indexed="8"/>
      </left>
      <right/>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right/>
      <top style="thin">
        <color auto="1"/>
      </top>
      <bottom style="thin">
        <color auto="1"/>
      </bottom>
      <diagonal/>
    </border>
    <border>
      <left style="thin">
        <color indexed="64"/>
      </left>
      <right style="thin">
        <color indexed="64"/>
      </right>
      <top style="thin">
        <color indexed="64"/>
      </top>
      <bottom/>
      <diagonal/>
    </border>
    <border>
      <left/>
      <right style="thin">
        <color indexed="64"/>
      </right>
      <top style="thin">
        <color auto="1"/>
      </top>
      <bottom style="thin">
        <color auto="1"/>
      </bottom>
      <diagonal/>
    </border>
    <border>
      <left/>
      <right style="thin">
        <color indexed="8"/>
      </right>
      <top style="thin">
        <color indexed="64"/>
      </top>
      <bottom style="thin">
        <color indexed="64"/>
      </bottom>
      <diagonal/>
    </border>
  </borders>
  <cellStyleXfs count="40">
    <xf numFmtId="0" fontId="0" fillId="0" borderId="0"/>
    <xf numFmtId="0" fontId="1" fillId="2" borderId="1" applyNumberFormat="0" applyFont="0" applyAlignment="0" applyProtection="0"/>
    <xf numFmtId="0" fontId="2" fillId="0" borderId="0"/>
    <xf numFmtId="0" fontId="3" fillId="0" borderId="0"/>
    <xf numFmtId="0" fontId="4" fillId="0" borderId="0"/>
    <xf numFmtId="0" fontId="6" fillId="0" borderId="0"/>
    <xf numFmtId="0" fontId="7" fillId="0" borderId="0"/>
    <xf numFmtId="0" fontId="6" fillId="0" borderId="0"/>
    <xf numFmtId="0" fontId="8" fillId="0" borderId="0"/>
    <xf numFmtId="0" fontId="2" fillId="0" borderId="0"/>
    <xf numFmtId="0" fontId="6" fillId="0" borderId="0"/>
    <xf numFmtId="0" fontId="9" fillId="0" borderId="0"/>
    <xf numFmtId="0" fontId="9" fillId="0" borderId="0"/>
    <xf numFmtId="164" fontId="6" fillId="0" borderId="0" applyFont="0" applyFill="0" applyBorder="0" applyAlignment="0" applyProtection="0"/>
    <xf numFmtId="0" fontId="1" fillId="0" borderId="0"/>
    <xf numFmtId="0" fontId="10" fillId="0" borderId="0"/>
    <xf numFmtId="0" fontId="6" fillId="0" borderId="0"/>
    <xf numFmtId="0" fontId="13" fillId="4" borderId="0" applyNumberFormat="0" applyBorder="0" applyAlignment="0" applyProtection="0"/>
    <xf numFmtId="0" fontId="14" fillId="0" borderId="0"/>
    <xf numFmtId="0" fontId="15" fillId="0" borderId="0"/>
    <xf numFmtId="0" fontId="16" fillId="0" borderId="0"/>
    <xf numFmtId="165" fontId="10" fillId="0" borderId="0" applyFill="0" applyBorder="0" applyAlignment="0" applyProtection="0"/>
    <xf numFmtId="0" fontId="6" fillId="0" borderId="0"/>
    <xf numFmtId="0" fontId="8" fillId="0" borderId="0"/>
    <xf numFmtId="0" fontId="8" fillId="0" borderId="0"/>
    <xf numFmtId="0" fontId="18" fillId="0" borderId="0"/>
    <xf numFmtId="0" fontId="1" fillId="0" borderId="0"/>
    <xf numFmtId="0" fontId="19" fillId="0" borderId="0"/>
    <xf numFmtId="0" fontId="17" fillId="0" borderId="0"/>
    <xf numFmtId="0" fontId="20" fillId="5" borderId="27" applyNumberFormat="0" applyAlignment="0" applyProtection="0"/>
    <xf numFmtId="0" fontId="20" fillId="5" borderId="28" applyNumberFormat="0" applyAlignment="0" applyProtection="0"/>
    <xf numFmtId="0" fontId="20" fillId="5" borderId="29" applyNumberFormat="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8" fillId="0" borderId="0"/>
    <xf numFmtId="0" fontId="62" fillId="0" borderId="0"/>
    <xf numFmtId="0" fontId="6" fillId="0" borderId="0"/>
    <xf numFmtId="0" fontId="75" fillId="0" borderId="0"/>
    <xf numFmtId="167" fontId="76" fillId="0" borderId="0"/>
    <xf numFmtId="0" fontId="6" fillId="0" borderId="0"/>
  </cellStyleXfs>
  <cellXfs count="555">
    <xf numFmtId="0" fontId="0" fillId="0" borderId="0" xfId="0"/>
    <xf numFmtId="0" fontId="5" fillId="0" borderId="0" xfId="0" applyFont="1"/>
    <xf numFmtId="4" fontId="5" fillId="0" borderId="0" xfId="0" applyNumberFormat="1" applyFont="1"/>
    <xf numFmtId="0" fontId="0" fillId="0" borderId="0" xfId="0" applyFont="1" applyProtection="1"/>
    <xf numFmtId="0" fontId="0" fillId="0" borderId="0" xfId="0" applyFont="1" applyBorder="1" applyProtection="1"/>
    <xf numFmtId="0" fontId="5" fillId="0" borderId="0" xfId="0" applyFont="1" applyFill="1"/>
    <xf numFmtId="0" fontId="11" fillId="0" borderId="0" xfId="0" applyFont="1"/>
    <xf numFmtId="4" fontId="11" fillId="0" borderId="0" xfId="0" applyNumberFormat="1" applyFont="1"/>
    <xf numFmtId="0" fontId="22" fillId="0" borderId="0" xfId="0" applyFont="1"/>
    <xf numFmtId="0" fontId="12" fillId="0" borderId="0" xfId="0" applyFont="1" applyProtection="1"/>
    <xf numFmtId="4" fontId="12" fillId="0" borderId="0" xfId="0" applyNumberFormat="1" applyFont="1" applyProtection="1"/>
    <xf numFmtId="0" fontId="12" fillId="0" borderId="0" xfId="0" applyFont="1" applyBorder="1" applyProtection="1"/>
    <xf numFmtId="0" fontId="23" fillId="0" borderId="0" xfId="0" applyFont="1" applyProtection="1"/>
    <xf numFmtId="4" fontId="23" fillId="0" borderId="0" xfId="0" applyNumberFormat="1" applyFont="1" applyProtection="1"/>
    <xf numFmtId="0" fontId="23" fillId="0" borderId="0" xfId="0" applyFont="1" applyBorder="1" applyProtection="1"/>
    <xf numFmtId="0" fontId="23" fillId="0" borderId="0" xfId="0" applyFont="1" applyFill="1" applyProtection="1"/>
    <xf numFmtId="0" fontId="23" fillId="0" borderId="0" xfId="0" applyFont="1"/>
    <xf numFmtId="0" fontId="23" fillId="0" borderId="0" xfId="0" applyFont="1" applyBorder="1"/>
    <xf numFmtId="0" fontId="26" fillId="0" borderId="0" xfId="0" applyFont="1"/>
    <xf numFmtId="0" fontId="26" fillId="0" borderId="0" xfId="0" applyFont="1" applyBorder="1"/>
    <xf numFmtId="0" fontId="31" fillId="0" borderId="22" xfId="0" applyFont="1" applyBorder="1" applyAlignment="1">
      <alignment vertical="top" wrapText="1"/>
    </xf>
    <xf numFmtId="0" fontId="26" fillId="0" borderId="22" xfId="0" applyFont="1" applyBorder="1" applyAlignment="1">
      <alignment horizontal="left"/>
    </xf>
    <xf numFmtId="4" fontId="26" fillId="0" borderId="22" xfId="0" applyNumberFormat="1" applyFont="1" applyBorder="1"/>
    <xf numFmtId="0" fontId="26" fillId="0" borderId="22" xfId="0" applyFont="1" applyBorder="1"/>
    <xf numFmtId="0" fontId="26" fillId="0" borderId="0" xfId="0" applyFont="1" applyFill="1" applyAlignment="1">
      <alignment horizontal="center" vertical="top"/>
    </xf>
    <xf numFmtId="0" fontId="26" fillId="0" borderId="0" xfId="0" applyFont="1" applyAlignment="1">
      <alignment vertical="top" wrapText="1"/>
    </xf>
    <xf numFmtId="0" fontId="26" fillId="0" borderId="0" xfId="0" applyFont="1" applyAlignment="1">
      <alignment horizontal="left"/>
    </xf>
    <xf numFmtId="4" fontId="26" fillId="0" borderId="0" xfId="0" applyNumberFormat="1" applyFont="1"/>
    <xf numFmtId="0" fontId="31" fillId="0" borderId="0" xfId="0" applyFont="1" applyFill="1" applyAlignment="1">
      <alignment horizontal="center" vertical="top"/>
    </xf>
    <xf numFmtId="0" fontId="26" fillId="0" borderId="17" xfId="0" applyFont="1" applyFill="1" applyBorder="1" applyAlignment="1">
      <alignment horizontal="center" vertical="top"/>
    </xf>
    <xf numFmtId="0" fontId="26" fillId="0" borderId="6" xfId="0" applyFont="1" applyBorder="1" applyAlignment="1">
      <alignment horizontal="left"/>
    </xf>
    <xf numFmtId="0" fontId="26" fillId="0" borderId="6" xfId="0" applyFont="1" applyBorder="1"/>
    <xf numFmtId="0" fontId="26" fillId="0" borderId="18" xfId="0" applyFont="1" applyBorder="1"/>
    <xf numFmtId="0" fontId="26" fillId="0" borderId="19" xfId="0" applyFont="1" applyFill="1" applyBorder="1" applyAlignment="1">
      <alignment horizontal="center" vertical="top"/>
    </xf>
    <xf numFmtId="0" fontId="26" fillId="0" borderId="0" xfId="0" applyFont="1" applyBorder="1" applyAlignment="1">
      <alignment horizontal="left"/>
    </xf>
    <xf numFmtId="0" fontId="26" fillId="0" borderId="20" xfId="0" applyFont="1" applyBorder="1"/>
    <xf numFmtId="0" fontId="26" fillId="0" borderId="0" xfId="0" applyFont="1" applyBorder="1" applyAlignment="1">
      <alignment vertical="top" wrapText="1"/>
    </xf>
    <xf numFmtId="4" fontId="26" fillId="0" borderId="0" xfId="0" applyNumberFormat="1" applyFont="1" applyFill="1" applyBorder="1" applyAlignment="1">
      <alignment horizontal="center" vertical="top"/>
    </xf>
    <xf numFmtId="4" fontId="26" fillId="0" borderId="0" xfId="0" applyNumberFormat="1" applyFont="1" applyBorder="1"/>
    <xf numFmtId="4" fontId="26" fillId="0" borderId="0" xfId="0" applyNumberFormat="1" applyFont="1" applyFill="1" applyAlignment="1">
      <alignment horizontal="center" vertical="top"/>
    </xf>
    <xf numFmtId="0" fontId="32" fillId="0" borderId="0" xfId="0" applyFont="1"/>
    <xf numFmtId="0" fontId="32" fillId="0" borderId="0" xfId="0" applyFont="1" applyFill="1"/>
    <xf numFmtId="0" fontId="26" fillId="0" borderId="0" xfId="0" applyFont="1" applyFill="1"/>
    <xf numFmtId="0" fontId="26" fillId="0" borderId="0" xfId="0" applyFont="1" applyFill="1" applyBorder="1" applyAlignment="1">
      <alignment horizontal="center" vertical="top"/>
    </xf>
    <xf numFmtId="0" fontId="26" fillId="0" borderId="22" xfId="0" applyFont="1" applyBorder="1" applyAlignment="1">
      <alignment vertical="top" wrapText="1"/>
    </xf>
    <xf numFmtId="0" fontId="29" fillId="0" borderId="0" xfId="0" applyNumberFormat="1" applyFont="1" applyFill="1" applyBorder="1" applyAlignment="1" applyProtection="1">
      <alignment horizontal="left" vertical="top" wrapText="1"/>
    </xf>
    <xf numFmtId="4" fontId="24" fillId="0" borderId="0" xfId="0" applyNumberFormat="1" applyFont="1" applyFill="1" applyProtection="1"/>
    <xf numFmtId="0" fontId="26" fillId="0" borderId="24" xfId="0" applyFont="1" applyFill="1" applyBorder="1" applyAlignment="1">
      <alignment horizontal="center" vertical="top"/>
    </xf>
    <xf numFmtId="0" fontId="33" fillId="0" borderId="0" xfId="0" applyFont="1" applyBorder="1" applyAlignment="1">
      <alignment vertical="top" wrapText="1"/>
    </xf>
    <xf numFmtId="0" fontId="29" fillId="0" borderId="0" xfId="3" applyFont="1" applyFill="1" applyBorder="1" applyAlignment="1">
      <alignment horizontal="left" vertical="top" wrapText="1"/>
    </xf>
    <xf numFmtId="0" fontId="29" fillId="0" borderId="0" xfId="0" applyFont="1" applyFill="1" applyBorder="1" applyAlignment="1">
      <alignment vertical="top" wrapText="1"/>
    </xf>
    <xf numFmtId="0" fontId="26" fillId="0" borderId="21" xfId="0" applyFont="1" applyFill="1" applyBorder="1" applyAlignment="1">
      <alignment horizontal="center" vertical="top"/>
    </xf>
    <xf numFmtId="0" fontId="31" fillId="0" borderId="0" xfId="0" applyFont="1" applyAlignment="1">
      <alignment horizontal="center" vertical="top" wrapText="1"/>
    </xf>
    <xf numFmtId="0" fontId="29" fillId="0" borderId="0" xfId="4" applyNumberFormat="1" applyFont="1" applyFill="1" applyBorder="1" applyAlignment="1" applyProtection="1">
      <alignment horizontal="left" vertical="top" wrapText="1"/>
    </xf>
    <xf numFmtId="0" fontId="26" fillId="0" borderId="23" xfId="0" applyFont="1" applyBorder="1"/>
    <xf numFmtId="0" fontId="29" fillId="0" borderId="24" xfId="0" applyFont="1" applyFill="1" applyBorder="1" applyAlignment="1" applyProtection="1">
      <alignment horizontal="left" vertical="top" wrapText="1"/>
    </xf>
    <xf numFmtId="0" fontId="28" fillId="0" borderId="26" xfId="2" applyFont="1" applyFill="1" applyBorder="1" applyAlignment="1">
      <alignment horizontal="center" vertical="top"/>
    </xf>
    <xf numFmtId="0" fontId="31" fillId="0" borderId="26" xfId="0" applyFont="1" applyBorder="1" applyAlignment="1">
      <alignment vertical="top" wrapText="1"/>
    </xf>
    <xf numFmtId="0" fontId="26" fillId="0" borderId="26" xfId="0" applyFont="1" applyBorder="1" applyAlignment="1">
      <alignment horizontal="left"/>
    </xf>
    <xf numFmtId="4" fontId="26" fillId="0" borderId="26" xfId="0" applyNumberFormat="1" applyFont="1" applyBorder="1"/>
    <xf numFmtId="0" fontId="26" fillId="0" borderId="26" xfId="0" applyFont="1" applyBorder="1"/>
    <xf numFmtId="4" fontId="31" fillId="0" borderId="26" xfId="0" applyNumberFormat="1" applyFont="1" applyBorder="1"/>
    <xf numFmtId="0" fontId="28" fillId="0" borderId="0" xfId="2" applyFont="1" applyFill="1" applyBorder="1" applyAlignment="1">
      <alignment horizontal="center" vertical="top"/>
    </xf>
    <xf numFmtId="0" fontId="31" fillId="0" borderId="0" xfId="0" applyFont="1" applyBorder="1" applyAlignment="1">
      <alignment vertical="top" wrapText="1"/>
    </xf>
    <xf numFmtId="4" fontId="31" fillId="0" borderId="0" xfId="0" applyNumberFormat="1" applyFont="1" applyBorder="1"/>
    <xf numFmtId="0" fontId="27" fillId="0" borderId="0" xfId="2" applyFont="1" applyFill="1" applyBorder="1" applyAlignment="1">
      <alignment horizontal="center" vertical="top"/>
    </xf>
    <xf numFmtId="0" fontId="27" fillId="0" borderId="22" xfId="2" applyFont="1" applyFill="1" applyBorder="1" applyAlignment="1">
      <alignment horizontal="center" vertical="top"/>
    </xf>
    <xf numFmtId="0" fontId="28" fillId="0" borderId="22" xfId="2" applyFont="1" applyFill="1" applyBorder="1" applyAlignment="1">
      <alignment horizontal="center" vertical="top"/>
    </xf>
    <xf numFmtId="4" fontId="31" fillId="0" borderId="22" xfId="0" applyNumberFormat="1" applyFont="1" applyBorder="1"/>
    <xf numFmtId="0" fontId="34" fillId="0" borderId="0" xfId="2" applyFont="1" applyFill="1" applyBorder="1" applyAlignment="1">
      <alignment horizontal="center" vertical="top"/>
    </xf>
    <xf numFmtId="0" fontId="28" fillId="0" borderId="22" xfId="0" applyFont="1" applyBorder="1" applyAlignment="1">
      <alignment vertical="top" wrapText="1"/>
    </xf>
    <xf numFmtId="0" fontId="28" fillId="0" borderId="22" xfId="0" applyFont="1" applyBorder="1" applyAlignment="1">
      <alignment horizontal="left"/>
    </xf>
    <xf numFmtId="0" fontId="33" fillId="0" borderId="6" xfId="0" applyFont="1" applyBorder="1" applyAlignment="1">
      <alignment vertical="top" wrapText="1"/>
    </xf>
    <xf numFmtId="0" fontId="29" fillId="0" borderId="22" xfId="4" applyNumberFormat="1" applyFont="1" applyFill="1" applyBorder="1" applyAlignment="1" applyProtection="1">
      <alignment horizontal="left" vertical="top" wrapText="1"/>
    </xf>
    <xf numFmtId="0" fontId="24" fillId="0" borderId="0" xfId="0" applyFont="1" applyFill="1" applyProtection="1"/>
    <xf numFmtId="4" fontId="32" fillId="0" borderId="0" xfId="0" applyNumberFormat="1" applyFont="1" applyFill="1" applyBorder="1"/>
    <xf numFmtId="0" fontId="36" fillId="0" borderId="0" xfId="0" applyFont="1" applyBorder="1"/>
    <xf numFmtId="0" fontId="36" fillId="0" borderId="5" xfId="0" applyFont="1" applyBorder="1"/>
    <xf numFmtId="0" fontId="36" fillId="0" borderId="5" xfId="0" applyFont="1" applyBorder="1" applyAlignment="1">
      <alignment horizontal="left"/>
    </xf>
    <xf numFmtId="0" fontId="36" fillId="0" borderId="0" xfId="0" applyFont="1"/>
    <xf numFmtId="0" fontId="36" fillId="0" borderId="0" xfId="0" applyFont="1" applyAlignment="1">
      <alignment horizontal="left"/>
    </xf>
    <xf numFmtId="0" fontId="36" fillId="0" borderId="0" xfId="0" applyFont="1" applyBorder="1" applyAlignment="1">
      <alignment horizontal="left"/>
    </xf>
    <xf numFmtId="0" fontId="36" fillId="0" borderId="0" xfId="0" applyFont="1" applyBorder="1" applyAlignment="1">
      <alignment vertical="top"/>
    </xf>
    <xf numFmtId="0" fontId="25" fillId="0" borderId="0" xfId="0" applyFont="1" applyFill="1" applyBorder="1" applyAlignment="1">
      <alignment wrapText="1"/>
    </xf>
    <xf numFmtId="0" fontId="25" fillId="0" borderId="0" xfId="0" applyFont="1" applyFill="1" applyBorder="1"/>
    <xf numFmtId="0" fontId="25" fillId="0" borderId="0" xfId="0" applyFont="1" applyBorder="1"/>
    <xf numFmtId="0" fontId="36" fillId="0" borderId="0" xfId="0" applyFont="1" applyFill="1" applyBorder="1"/>
    <xf numFmtId="17" fontId="25" fillId="0" borderId="0" xfId="0" applyNumberFormat="1" applyFont="1" applyFill="1" applyBorder="1"/>
    <xf numFmtId="0" fontId="29" fillId="0" borderId="0" xfId="0" applyFont="1" applyFill="1" applyBorder="1" applyAlignment="1" applyProtection="1">
      <alignment horizontal="left" vertical="top" wrapText="1"/>
    </xf>
    <xf numFmtId="0" fontId="26" fillId="0" borderId="0" xfId="0" applyFont="1" applyProtection="1"/>
    <xf numFmtId="0" fontId="31" fillId="0" borderId="0" xfId="0" applyFont="1" applyProtection="1"/>
    <xf numFmtId="0" fontId="31" fillId="0" borderId="0" xfId="0" applyFont="1" applyAlignment="1" applyProtection="1">
      <alignment horizontal="left" wrapText="1"/>
    </xf>
    <xf numFmtId="0" fontId="31" fillId="0" borderId="0" xfId="0" applyFont="1" applyAlignment="1" applyProtection="1">
      <alignment horizontal="left"/>
    </xf>
    <xf numFmtId="0" fontId="26" fillId="0" borderId="15" xfId="0" applyFont="1" applyBorder="1" applyProtection="1"/>
    <xf numFmtId="0" fontId="26" fillId="0" borderId="7" xfId="0" applyFont="1" applyBorder="1" applyProtection="1"/>
    <xf numFmtId="0" fontId="26" fillId="0" borderId="0" xfId="0" applyFont="1" applyBorder="1" applyProtection="1"/>
    <xf numFmtId="0" fontId="26" fillId="0" borderId="0" xfId="0" applyFont="1" applyAlignment="1" applyProtection="1">
      <alignment horizontal="center" vertical="center"/>
    </xf>
    <xf numFmtId="0" fontId="26" fillId="6" borderId="30" xfId="0" applyFont="1" applyFill="1" applyBorder="1" applyProtection="1">
      <protection locked="0"/>
    </xf>
    <xf numFmtId="0" fontId="26" fillId="0" borderId="7" xfId="0" applyFont="1" applyBorder="1" applyAlignment="1" applyProtection="1">
      <alignment horizontal="center"/>
    </xf>
    <xf numFmtId="0" fontId="25" fillId="0" borderId="0" xfId="0" applyFont="1" applyBorder="1" applyAlignment="1">
      <alignment horizontal="right" vertical="top" wrapText="1"/>
    </xf>
    <xf numFmtId="0" fontId="37" fillId="0" borderId="0" xfId="2" applyFont="1" applyFill="1" applyBorder="1" applyAlignment="1">
      <alignment horizontal="center" vertical="top"/>
    </xf>
    <xf numFmtId="0" fontId="25" fillId="0" borderId="0" xfId="0" applyFont="1" applyBorder="1" applyAlignment="1">
      <alignment vertical="top" wrapText="1"/>
    </xf>
    <xf numFmtId="4" fontId="36" fillId="0" borderId="0" xfId="0" applyNumberFormat="1" applyFont="1" applyBorder="1"/>
    <xf numFmtId="4" fontId="25" fillId="0" borderId="0" xfId="0" applyNumberFormat="1" applyFont="1" applyBorder="1"/>
    <xf numFmtId="0" fontId="37" fillId="0" borderId="0" xfId="0" applyFont="1" applyBorder="1" applyAlignment="1">
      <alignment vertical="top" wrapText="1"/>
    </xf>
    <xf numFmtId="0" fontId="37" fillId="0" borderId="0" xfId="0" applyFont="1" applyBorder="1" applyAlignment="1">
      <alignment horizontal="left"/>
    </xf>
    <xf numFmtId="0" fontId="26" fillId="0" borderId="0" xfId="2" applyFont="1" applyFill="1" applyAlignment="1">
      <alignment horizontal="center" vertical="top"/>
    </xf>
    <xf numFmtId="0" fontId="26" fillId="6" borderId="15" xfId="0" applyFont="1" applyFill="1" applyBorder="1" applyProtection="1"/>
    <xf numFmtId="0" fontId="31" fillId="6" borderId="7" xfId="0" applyFont="1" applyFill="1" applyBorder="1" applyProtection="1"/>
    <xf numFmtId="0" fontId="31" fillId="0" borderId="22" xfId="0" applyFont="1" applyFill="1" applyBorder="1" applyAlignment="1">
      <alignment horizontal="center" vertical="top"/>
    </xf>
    <xf numFmtId="4" fontId="26" fillId="0" borderId="32" xfId="0" applyNumberFormat="1" applyFont="1" applyFill="1" applyBorder="1" applyAlignment="1">
      <alignment horizontal="center" vertical="top"/>
    </xf>
    <xf numFmtId="0" fontId="29" fillId="0" borderId="32" xfId="0" applyFont="1" applyFill="1" applyBorder="1" applyAlignment="1" applyProtection="1">
      <alignment horizontal="left" vertical="top" wrapText="1"/>
    </xf>
    <xf numFmtId="0" fontId="26" fillId="0" borderId="33" xfId="0" applyFont="1" applyFill="1" applyBorder="1" applyAlignment="1">
      <alignment horizontal="center" vertical="top"/>
    </xf>
    <xf numFmtId="0" fontId="29" fillId="0" borderId="34" xfId="3" applyFont="1" applyFill="1" applyBorder="1" applyAlignment="1">
      <alignment horizontal="left" vertical="top" wrapText="1"/>
    </xf>
    <xf numFmtId="0" fontId="26" fillId="0" borderId="2" xfId="0" applyFont="1" applyFill="1" applyBorder="1" applyAlignment="1">
      <alignment horizontal="center" vertical="top"/>
    </xf>
    <xf numFmtId="0" fontId="26" fillId="6" borderId="32" xfId="0" applyFont="1" applyFill="1" applyBorder="1" applyAlignment="1">
      <alignment horizontal="center" vertical="top" wrapText="1"/>
    </xf>
    <xf numFmtId="0" fontId="29" fillId="0" borderId="34" xfId="0" applyNumberFormat="1" applyFont="1" applyFill="1" applyBorder="1" applyAlignment="1" applyProtection="1">
      <alignment horizontal="left" vertical="top" wrapText="1"/>
    </xf>
    <xf numFmtId="4" fontId="26" fillId="0" borderId="37" xfId="0" applyNumberFormat="1" applyFont="1" applyFill="1" applyBorder="1" applyAlignment="1">
      <alignment horizontal="center" vertical="top"/>
    </xf>
    <xf numFmtId="0" fontId="29" fillId="0" borderId="37" xfId="0" applyFont="1" applyFill="1" applyBorder="1" applyAlignment="1" applyProtection="1">
      <alignment horizontal="left" vertical="top" wrapText="1"/>
    </xf>
    <xf numFmtId="0" fontId="31" fillId="0" borderId="0" xfId="0" applyFont="1" applyBorder="1" applyAlignment="1" applyProtection="1">
      <alignment horizontal="center"/>
    </xf>
    <xf numFmtId="0" fontId="31" fillId="0" borderId="0" xfId="0" applyFont="1" applyBorder="1" applyProtection="1"/>
    <xf numFmtId="166" fontId="10" fillId="0" borderId="38" xfId="15" applyNumberFormat="1" applyFont="1" applyFill="1" applyBorder="1" applyAlignment="1">
      <alignment horizontal="center"/>
    </xf>
    <xf numFmtId="0" fontId="10" fillId="0" borderId="38" xfId="15" applyFont="1" applyFill="1" applyBorder="1" applyAlignment="1">
      <alignment horizontal="left"/>
    </xf>
    <xf numFmtId="0" fontId="10" fillId="0" borderId="38" xfId="15" applyFont="1" applyFill="1" applyBorder="1" applyAlignment="1">
      <alignment horizontal="center"/>
    </xf>
    <xf numFmtId="4" fontId="10" fillId="0" borderId="38" xfId="15" applyNumberFormat="1" applyFont="1" applyFill="1" applyBorder="1" applyAlignment="1">
      <alignment horizontal="center"/>
    </xf>
    <xf numFmtId="4" fontId="10" fillId="0" borderId="37" xfId="15" applyNumberFormat="1" applyFont="1" applyFill="1" applyBorder="1" applyAlignment="1">
      <alignment horizontal="center"/>
    </xf>
    <xf numFmtId="0" fontId="10" fillId="0" borderId="0" xfId="15" applyBorder="1"/>
    <xf numFmtId="166" fontId="10" fillId="0" borderId="39" xfId="15" applyNumberFormat="1" applyFill="1" applyBorder="1" applyAlignment="1">
      <alignment horizontal="center"/>
    </xf>
    <xf numFmtId="0" fontId="10" fillId="0" borderId="39" xfId="15" applyFill="1" applyBorder="1" applyAlignment="1">
      <alignment horizontal="left"/>
    </xf>
    <xf numFmtId="0" fontId="10" fillId="0" borderId="39" xfId="15" applyFill="1" applyBorder="1" applyAlignment="1">
      <alignment horizontal="center"/>
    </xf>
    <xf numFmtId="4" fontId="10" fillId="0" borderId="39" xfId="15" applyNumberFormat="1" applyFont="1" applyFill="1" applyBorder="1" applyAlignment="1">
      <alignment horizontal="center"/>
    </xf>
    <xf numFmtId="4" fontId="10" fillId="0" borderId="36" xfId="15" applyNumberFormat="1" applyFont="1" applyFill="1" applyBorder="1" applyAlignment="1">
      <alignment horizontal="center"/>
    </xf>
    <xf numFmtId="0" fontId="38" fillId="0" borderId="0" xfId="15" applyFont="1"/>
    <xf numFmtId="166" fontId="10" fillId="0" borderId="0" xfId="15" applyNumberFormat="1" applyFill="1" applyBorder="1" applyAlignment="1">
      <alignment horizontal="center"/>
    </xf>
    <xf numFmtId="0" fontId="10" fillId="0" borderId="0" xfId="15" applyFill="1" applyBorder="1" applyAlignment="1">
      <alignment horizontal="left"/>
    </xf>
    <xf numFmtId="0" fontId="10" fillId="0" borderId="0" xfId="15" applyFill="1" applyBorder="1" applyAlignment="1">
      <alignment horizontal="center"/>
    </xf>
    <xf numFmtId="4" fontId="10" fillId="0" borderId="0" xfId="15" applyNumberFormat="1" applyFill="1" applyBorder="1" applyAlignment="1">
      <alignment horizontal="center"/>
    </xf>
    <xf numFmtId="166" fontId="10" fillId="7" borderId="40" xfId="15" applyNumberFormat="1" applyFill="1" applyBorder="1" applyAlignment="1">
      <alignment horizontal="center"/>
    </xf>
    <xf numFmtId="0" fontId="38" fillId="0" borderId="0" xfId="15" applyFont="1" applyFill="1" applyBorder="1" applyAlignment="1">
      <alignment horizontal="left"/>
    </xf>
    <xf numFmtId="166" fontId="10" fillId="0" borderId="0" xfId="15" applyNumberFormat="1" applyFont="1" applyFill="1" applyBorder="1" applyAlignment="1">
      <alignment horizontal="center"/>
    </xf>
    <xf numFmtId="0" fontId="10" fillId="0" borderId="0" xfId="15" applyFont="1" applyFill="1" applyBorder="1" applyAlignment="1">
      <alignment horizontal="left"/>
    </xf>
    <xf numFmtId="0" fontId="10" fillId="0" borderId="0" xfId="15" applyFont="1" applyFill="1" applyBorder="1" applyAlignment="1">
      <alignment horizontal="center"/>
    </xf>
    <xf numFmtId="4" fontId="10" fillId="0" borderId="0" xfId="15" applyNumberFormat="1" applyFont="1" applyFill="1" applyBorder="1" applyAlignment="1">
      <alignment horizontal="center"/>
    </xf>
    <xf numFmtId="4" fontId="10" fillId="0" borderId="0" xfId="15" applyNumberFormat="1" applyFont="1" applyFill="1" applyBorder="1" applyAlignment="1">
      <alignment horizontal="right"/>
    </xf>
    <xf numFmtId="166" fontId="17" fillId="7" borderId="40" xfId="15" applyNumberFormat="1" applyFont="1" applyFill="1" applyBorder="1" applyAlignment="1">
      <alignment horizontal="center"/>
    </xf>
    <xf numFmtId="0" fontId="39" fillId="7" borderId="41" xfId="15" applyFont="1" applyFill="1" applyBorder="1" applyAlignment="1">
      <alignment horizontal="left"/>
    </xf>
    <xf numFmtId="0" fontId="17" fillId="7" borderId="41" xfId="15" applyFont="1" applyFill="1" applyBorder="1" applyAlignment="1">
      <alignment horizontal="right"/>
    </xf>
    <xf numFmtId="4" fontId="17" fillId="7" borderId="41" xfId="15" applyNumberFormat="1" applyFont="1" applyFill="1" applyBorder="1" applyAlignment="1">
      <alignment horizontal="right"/>
    </xf>
    <xf numFmtId="4" fontId="39" fillId="7" borderId="42" xfId="15" applyNumberFormat="1" applyFont="1" applyFill="1" applyBorder="1" applyAlignment="1">
      <alignment horizontal="right"/>
    </xf>
    <xf numFmtId="0" fontId="39" fillId="0" borderId="0" xfId="15" applyFont="1" applyBorder="1"/>
    <xf numFmtId="166" fontId="10" fillId="0" borderId="0" xfId="15" applyNumberFormat="1"/>
    <xf numFmtId="0" fontId="10" fillId="0" borderId="0" xfId="15"/>
    <xf numFmtId="0" fontId="40" fillId="0" borderId="0" xfId="15" applyFont="1"/>
    <xf numFmtId="0" fontId="39" fillId="7" borderId="42" xfId="15" applyFont="1" applyFill="1" applyBorder="1" applyAlignment="1">
      <alignment horizontal="left"/>
    </xf>
    <xf numFmtId="0" fontId="41" fillId="0" borderId="0" xfId="15" applyFont="1" applyFill="1" applyBorder="1" applyAlignment="1">
      <alignment horizontal="left"/>
    </xf>
    <xf numFmtId="4" fontId="41" fillId="0" borderId="0" xfId="15" applyNumberFormat="1" applyFont="1" applyFill="1" applyBorder="1" applyAlignment="1">
      <alignment horizontal="right"/>
    </xf>
    <xf numFmtId="4" fontId="10" fillId="0" borderId="0" xfId="15" applyNumberFormat="1" applyFont="1" applyFill="1" applyBorder="1" applyAlignment="1">
      <alignment horizontal="left"/>
    </xf>
    <xf numFmtId="166" fontId="42" fillId="0" borderId="38" xfId="15" applyNumberFormat="1" applyFont="1" applyFill="1" applyBorder="1" applyAlignment="1">
      <alignment horizontal="center" vertical="top"/>
    </xf>
    <xf numFmtId="0" fontId="43" fillId="0" borderId="0" xfId="15" applyFont="1" applyBorder="1"/>
    <xf numFmtId="0" fontId="10" fillId="0" borderId="0" xfId="15" applyBorder="1" applyAlignment="1">
      <alignment horizontal="center"/>
    </xf>
    <xf numFmtId="0" fontId="10" fillId="0" borderId="0" xfId="15" applyBorder="1" applyAlignment="1">
      <alignment horizontal="right"/>
    </xf>
    <xf numFmtId="166" fontId="42" fillId="0" borderId="39" xfId="15" applyNumberFormat="1" applyFont="1" applyFill="1" applyBorder="1" applyAlignment="1">
      <alignment horizontal="center" vertical="top"/>
    </xf>
    <xf numFmtId="0" fontId="44" fillId="0" borderId="0" xfId="15" applyFont="1"/>
    <xf numFmtId="0" fontId="38" fillId="0" borderId="0" xfId="15" applyFont="1" applyAlignment="1">
      <alignment horizontal="center"/>
    </xf>
    <xf numFmtId="0" fontId="38" fillId="0" borderId="0" xfId="15" applyFont="1" applyAlignment="1">
      <alignment horizontal="right"/>
    </xf>
    <xf numFmtId="166" fontId="42" fillId="0" borderId="0" xfId="15" applyNumberFormat="1" applyFont="1" applyFill="1" applyBorder="1" applyAlignment="1">
      <alignment horizontal="center" vertical="top"/>
    </xf>
    <xf numFmtId="4" fontId="42" fillId="0" borderId="0" xfId="15" applyNumberFormat="1" applyFont="1" applyFill="1" applyBorder="1" applyAlignment="1">
      <alignment horizontal="center"/>
    </xf>
    <xf numFmtId="4" fontId="47" fillId="0" borderId="0" xfId="15" applyNumberFormat="1" applyFont="1" applyFill="1" applyBorder="1" applyAlignment="1">
      <alignment horizontal="right"/>
    </xf>
    <xf numFmtId="0" fontId="46" fillId="0" borderId="0" xfId="15" applyFont="1"/>
    <xf numFmtId="4" fontId="46" fillId="0" borderId="0" xfId="15" applyNumberFormat="1" applyFont="1" applyFill="1" applyBorder="1" applyAlignment="1">
      <alignment horizontal="right"/>
    </xf>
    <xf numFmtId="0" fontId="40" fillId="0" borderId="0" xfId="15" applyFont="1" applyAlignment="1">
      <alignment horizontal="center"/>
    </xf>
    <xf numFmtId="0" fontId="40" fillId="0" borderId="0" xfId="15" applyFont="1" applyAlignment="1">
      <alignment horizontal="right"/>
    </xf>
    <xf numFmtId="0" fontId="42" fillId="0" borderId="0" xfId="15" applyFont="1" applyFill="1" applyBorder="1" applyAlignment="1">
      <alignment horizontal="right"/>
    </xf>
    <xf numFmtId="4" fontId="48" fillId="0" borderId="0" xfId="15" applyNumberFormat="1" applyFont="1" applyFill="1" applyBorder="1" applyAlignment="1">
      <alignment horizontal="center"/>
    </xf>
    <xf numFmtId="0" fontId="49" fillId="0" borderId="0" xfId="15" applyFont="1" applyBorder="1" applyAlignment="1">
      <alignment horizontal="left"/>
    </xf>
    <xf numFmtId="0" fontId="48" fillId="0" borderId="0" xfId="15" applyFont="1" applyBorder="1" applyAlignment="1">
      <alignment horizontal="right"/>
    </xf>
    <xf numFmtId="0" fontId="42" fillId="0" borderId="0" xfId="15" applyFont="1" applyFill="1" applyBorder="1" applyAlignment="1">
      <alignment horizontal="justify" vertical="top"/>
    </xf>
    <xf numFmtId="0" fontId="49" fillId="0" borderId="0" xfId="15" applyFont="1" applyBorder="1" applyAlignment="1">
      <alignment horizontal="right"/>
    </xf>
    <xf numFmtId="0" fontId="42" fillId="0" borderId="32" xfId="15" applyFont="1" applyFill="1" applyBorder="1" applyAlignment="1">
      <alignment horizontal="justify" vertical="top"/>
    </xf>
    <xf numFmtId="4" fontId="50" fillId="0" borderId="0" xfId="15" applyNumberFormat="1" applyFont="1" applyBorder="1"/>
    <xf numFmtId="4" fontId="51" fillId="0" borderId="0" xfId="15" applyNumberFormat="1" applyFont="1" applyBorder="1"/>
    <xf numFmtId="0" fontId="52" fillId="0" borderId="0" xfId="15" applyFont="1"/>
    <xf numFmtId="0" fontId="42" fillId="0" borderId="0" xfId="15" applyFont="1" applyBorder="1"/>
    <xf numFmtId="0" fontId="53" fillId="0" borderId="0" xfId="15" applyFont="1" applyBorder="1"/>
    <xf numFmtId="0" fontId="54" fillId="0" borderId="0" xfId="15" applyFont="1" applyBorder="1"/>
    <xf numFmtId="0" fontId="54" fillId="0" borderId="0" xfId="15" applyFont="1" applyBorder="1" applyAlignment="1">
      <alignment horizontal="center"/>
    </xf>
    <xf numFmtId="0" fontId="54" fillId="0" borderId="0" xfId="15" applyFont="1" applyBorder="1" applyAlignment="1">
      <alignment horizontal="right"/>
    </xf>
    <xf numFmtId="166" fontId="42" fillId="0" borderId="0" xfId="15" applyNumberFormat="1" applyFont="1" applyBorder="1" applyAlignment="1">
      <alignment horizontal="center" vertical="top"/>
    </xf>
    <xf numFmtId="0" fontId="42" fillId="0" borderId="0" xfId="15" applyFont="1" applyFill="1" applyBorder="1" applyAlignment="1">
      <alignment horizontal="right" vertical="top"/>
    </xf>
    <xf numFmtId="1" fontId="55" fillId="0" borderId="0" xfId="21" applyNumberFormat="1" applyFont="1" applyBorder="1" applyAlignment="1">
      <alignment horizontal="right"/>
    </xf>
    <xf numFmtId="0" fontId="56" fillId="0" borderId="0" xfId="15" applyFont="1" applyFill="1" applyBorder="1" applyAlignment="1">
      <alignment horizontal="justify" vertical="top"/>
    </xf>
    <xf numFmtId="0" fontId="42" fillId="0" borderId="0" xfId="15" applyFont="1" applyFill="1" applyBorder="1" applyAlignment="1">
      <alignment horizontal="center" vertical="top"/>
    </xf>
    <xf numFmtId="0" fontId="57" fillId="0" borderId="0" xfId="15" applyFont="1"/>
    <xf numFmtId="0" fontId="58" fillId="0" borderId="0" xfId="15" applyFont="1"/>
    <xf numFmtId="0" fontId="58" fillId="0" borderId="0" xfId="15" applyFont="1" applyAlignment="1">
      <alignment horizontal="center"/>
    </xf>
    <xf numFmtId="0" fontId="58" fillId="0" borderId="0" xfId="15" applyFont="1" applyAlignment="1">
      <alignment horizontal="right"/>
    </xf>
    <xf numFmtId="0" fontId="57" fillId="0" borderId="0" xfId="15" applyFont="1" applyBorder="1"/>
    <xf numFmtId="0" fontId="58" fillId="0" borderId="0" xfId="15" applyFont="1" applyBorder="1"/>
    <xf numFmtId="0" fontId="58" fillId="0" borderId="0" xfId="15" applyFont="1" applyBorder="1" applyAlignment="1">
      <alignment horizontal="center"/>
    </xf>
    <xf numFmtId="0" fontId="58" fillId="0" borderId="0" xfId="15" applyFont="1" applyBorder="1" applyAlignment="1">
      <alignment horizontal="right"/>
    </xf>
    <xf numFmtId="0" fontId="45" fillId="0" borderId="0" xfId="15" applyFont="1" applyFill="1" applyBorder="1" applyAlignment="1">
      <alignment horizontal="right" vertical="top"/>
    </xf>
    <xf numFmtId="0" fontId="45" fillId="0" borderId="0" xfId="15" applyFont="1" applyFill="1" applyBorder="1" applyAlignment="1">
      <alignment horizontal="justify" vertical="top"/>
    </xf>
    <xf numFmtId="0" fontId="59" fillId="0" borderId="0" xfId="15" applyFont="1" applyFill="1" applyBorder="1" applyAlignment="1">
      <alignment horizontal="justify" vertical="top"/>
    </xf>
    <xf numFmtId="0" fontId="45" fillId="0" borderId="0" xfId="15" applyFont="1" applyFill="1" applyBorder="1" applyAlignment="1">
      <alignment horizontal="center" vertical="top"/>
    </xf>
    <xf numFmtId="4" fontId="42" fillId="0" borderId="0" xfId="15" applyNumberFormat="1" applyFont="1" applyFill="1" applyBorder="1" applyAlignment="1">
      <alignment horizontal="right"/>
    </xf>
    <xf numFmtId="4" fontId="45" fillId="0" borderId="0" xfId="15" applyNumberFormat="1" applyFont="1"/>
    <xf numFmtId="4" fontId="45" fillId="0" borderId="0" xfId="15" applyNumberFormat="1" applyFont="1" applyFill="1" applyBorder="1" applyAlignment="1">
      <alignment horizontal="right" vertical="top"/>
    </xf>
    <xf numFmtId="0" fontId="48" fillId="0" borderId="0" xfId="15" applyFont="1" applyBorder="1"/>
    <xf numFmtId="0" fontId="38" fillId="0" borderId="0" xfId="15" applyFont="1" applyBorder="1"/>
    <xf numFmtId="1" fontId="42" fillId="0" borderId="0" xfId="15" applyNumberFormat="1" applyFont="1" applyFill="1" applyBorder="1" applyAlignment="1">
      <alignment horizontal="right"/>
    </xf>
    <xf numFmtId="0" fontId="45" fillId="0" borderId="0" xfId="15" applyFont="1" applyAlignment="1">
      <alignment horizontal="right"/>
    </xf>
    <xf numFmtId="0" fontId="42" fillId="0" borderId="0" xfId="15" applyFont="1"/>
    <xf numFmtId="0" fontId="43" fillId="0" borderId="0" xfId="15" applyFont="1"/>
    <xf numFmtId="166" fontId="42" fillId="0" borderId="0" xfId="15" applyNumberFormat="1" applyFont="1" applyBorder="1" applyAlignment="1">
      <alignment horizontal="center"/>
    </xf>
    <xf numFmtId="1" fontId="55" fillId="0" borderId="0" xfId="15" applyNumberFormat="1" applyFont="1" applyBorder="1" applyAlignment="1">
      <alignment horizontal="right"/>
    </xf>
    <xf numFmtId="4" fontId="56" fillId="0" borderId="0" xfId="15" applyNumberFormat="1" applyFont="1" applyFill="1" applyBorder="1" applyAlignment="1">
      <alignment horizontal="right"/>
    </xf>
    <xf numFmtId="166" fontId="42" fillId="7" borderId="40" xfId="15" applyNumberFormat="1" applyFont="1" applyFill="1" applyBorder="1" applyAlignment="1">
      <alignment horizontal="center" vertical="top"/>
    </xf>
    <xf numFmtId="0" fontId="48" fillId="7" borderId="41" xfId="15" applyFont="1" applyFill="1" applyBorder="1" applyAlignment="1">
      <alignment horizontal="justify" vertical="top"/>
    </xf>
    <xf numFmtId="0" fontId="42" fillId="7" borderId="41" xfId="15" applyFont="1" applyFill="1" applyBorder="1" applyAlignment="1">
      <alignment horizontal="right"/>
    </xf>
    <xf numFmtId="1" fontId="42" fillId="7" borderId="41" xfId="15" applyNumberFormat="1" applyFont="1" applyFill="1" applyBorder="1" applyAlignment="1">
      <alignment horizontal="right"/>
    </xf>
    <xf numFmtId="4" fontId="48" fillId="7" borderId="41" xfId="15" applyNumberFormat="1" applyFont="1" applyFill="1" applyBorder="1" applyAlignment="1">
      <alignment horizontal="right"/>
    </xf>
    <xf numFmtId="4" fontId="48" fillId="7" borderId="42" xfId="15" applyNumberFormat="1" applyFont="1" applyFill="1" applyBorder="1" applyAlignment="1">
      <alignment horizontal="right"/>
    </xf>
    <xf numFmtId="0" fontId="49" fillId="0" borderId="0" xfId="15" applyFont="1" applyBorder="1"/>
    <xf numFmtId="2" fontId="55" fillId="0" borderId="0" xfId="15" applyNumberFormat="1" applyFont="1" applyBorder="1" applyAlignment="1">
      <alignment horizontal="right"/>
    </xf>
    <xf numFmtId="4" fontId="61" fillId="0" borderId="0" xfId="15" applyNumberFormat="1" applyFont="1" applyBorder="1" applyAlignment="1">
      <alignment horizontal="center"/>
    </xf>
    <xf numFmtId="4" fontId="49" fillId="0" borderId="0" xfId="15" applyNumberFormat="1" applyFont="1" applyBorder="1" applyAlignment="1">
      <alignment horizontal="right"/>
    </xf>
    <xf numFmtId="4" fontId="61" fillId="0" borderId="0" xfId="15" applyNumberFormat="1" applyFont="1" applyBorder="1" applyAlignment="1">
      <alignment horizontal="right"/>
    </xf>
    <xf numFmtId="0" fontId="60" fillId="0" borderId="0" xfId="15" applyFont="1" applyBorder="1"/>
    <xf numFmtId="4" fontId="48" fillId="0" borderId="0" xfId="15" applyNumberFormat="1" applyFont="1" applyFill="1" applyBorder="1" applyAlignment="1">
      <alignment horizontal="right"/>
    </xf>
    <xf numFmtId="49" fontId="42" fillId="0" borderId="0" xfId="15" applyNumberFormat="1" applyFont="1" applyBorder="1" applyAlignment="1">
      <alignment horizontal="right"/>
    </xf>
    <xf numFmtId="4" fontId="50" fillId="0" borderId="0" xfId="15" applyNumberFormat="1" applyFont="1" applyFill="1" applyBorder="1"/>
    <xf numFmtId="4" fontId="51" fillId="0" borderId="0" xfId="15" applyNumberFormat="1" applyFont="1" applyFill="1" applyBorder="1"/>
    <xf numFmtId="1" fontId="49" fillId="0" borderId="0" xfId="15" applyNumberFormat="1" applyFont="1" applyBorder="1"/>
    <xf numFmtId="1" fontId="48" fillId="0" borderId="0" xfId="15" applyNumberFormat="1" applyFont="1" applyBorder="1"/>
    <xf numFmtId="0" fontId="48" fillId="0" borderId="0" xfId="15" applyFont="1" applyFill="1" applyBorder="1" applyAlignment="1">
      <alignment horizontal="justify" vertical="top"/>
    </xf>
    <xf numFmtId="0" fontId="49" fillId="0" borderId="0" xfId="15" applyFont="1" applyFill="1" applyBorder="1"/>
    <xf numFmtId="0" fontId="48" fillId="0" borderId="0" xfId="15" applyFont="1" applyFill="1" applyBorder="1"/>
    <xf numFmtId="0" fontId="38" fillId="0" borderId="0" xfId="15" applyFont="1" applyFill="1" applyBorder="1"/>
    <xf numFmtId="166" fontId="7" fillId="0" borderId="0" xfId="15" applyNumberFormat="1" applyFont="1" applyFill="1" applyBorder="1" applyAlignment="1">
      <alignment horizontal="center" vertical="top"/>
    </xf>
    <xf numFmtId="0" fontId="45" fillId="0" borderId="0" xfId="15" applyFont="1" applyAlignment="1">
      <alignment horizontal="justify" vertical="top"/>
    </xf>
    <xf numFmtId="0" fontId="45" fillId="0" borderId="0" xfId="15" applyFont="1"/>
    <xf numFmtId="0" fontId="10" fillId="0" borderId="0" xfId="15" applyAlignment="1">
      <alignment horizontal="center"/>
    </xf>
    <xf numFmtId="0" fontId="10" fillId="0" borderId="0" xfId="15" applyAlignment="1">
      <alignment horizontal="right"/>
    </xf>
    <xf numFmtId="4" fontId="26" fillId="0" borderId="0" xfId="0" applyNumberFormat="1" applyFont="1" applyAlignment="1" applyProtection="1">
      <alignment horizontal="center"/>
    </xf>
    <xf numFmtId="4" fontId="31" fillId="0" borderId="0" xfId="0" applyNumberFormat="1" applyFont="1" applyAlignment="1" applyProtection="1">
      <alignment horizontal="center"/>
    </xf>
    <xf numFmtId="4" fontId="26" fillId="0" borderId="16" xfId="0" applyNumberFormat="1" applyFont="1" applyBorder="1" applyAlignment="1" applyProtection="1">
      <alignment horizontal="center"/>
    </xf>
    <xf numFmtId="4" fontId="26" fillId="0" borderId="3" xfId="0" applyNumberFormat="1" applyFont="1" applyBorder="1" applyAlignment="1" applyProtection="1">
      <alignment horizontal="center"/>
    </xf>
    <xf numFmtId="4" fontId="31" fillId="0" borderId="3" xfId="0" applyNumberFormat="1" applyFont="1" applyBorder="1" applyAlignment="1" applyProtection="1">
      <alignment horizontal="center"/>
    </xf>
    <xf numFmtId="4" fontId="31" fillId="6" borderId="16" xfId="0" applyNumberFormat="1" applyFont="1" applyFill="1" applyBorder="1" applyAlignment="1" applyProtection="1">
      <alignment horizontal="center"/>
    </xf>
    <xf numFmtId="4" fontId="26" fillId="6" borderId="31" xfId="0" applyNumberFormat="1" applyFont="1" applyFill="1" applyBorder="1" applyAlignment="1" applyProtection="1">
      <alignment horizontal="center"/>
    </xf>
    <xf numFmtId="4" fontId="26" fillId="0" borderId="0" xfId="0" applyNumberFormat="1" applyFont="1" applyBorder="1" applyAlignment="1" applyProtection="1">
      <alignment horizontal="center"/>
    </xf>
    <xf numFmtId="0" fontId="26" fillId="6" borderId="43" xfId="0" applyFont="1" applyFill="1" applyBorder="1" applyProtection="1"/>
    <xf numFmtId="0" fontId="31" fillId="6" borderId="43" xfId="0" applyFont="1" applyFill="1" applyBorder="1" applyProtection="1"/>
    <xf numFmtId="49" fontId="28" fillId="0" borderId="0" xfId="0" applyNumberFormat="1" applyFont="1" applyBorder="1" applyAlignment="1">
      <alignment horizontal="center" vertical="top" shrinkToFit="1"/>
    </xf>
    <xf numFmtId="49" fontId="63" fillId="0" borderId="0" xfId="0" applyNumberFormat="1" applyFont="1" applyBorder="1" applyAlignment="1">
      <alignment horizontal="center" vertical="top" shrinkToFit="1"/>
    </xf>
    <xf numFmtId="49" fontId="29" fillId="0" borderId="0" xfId="0" applyNumberFormat="1" applyFont="1" applyBorder="1" applyAlignment="1">
      <alignment horizontal="center" vertical="top" shrinkToFit="1"/>
    </xf>
    <xf numFmtId="49" fontId="32" fillId="0" borderId="0" xfId="0" applyNumberFormat="1" applyFont="1" applyBorder="1" applyAlignment="1">
      <alignment horizontal="center" vertical="top" shrinkToFit="1"/>
    </xf>
    <xf numFmtId="166" fontId="69" fillId="0" borderId="0" xfId="15" applyNumberFormat="1" applyFont="1" applyFill="1" applyBorder="1" applyAlignment="1">
      <alignment horizontal="center" vertical="top"/>
    </xf>
    <xf numFmtId="0" fontId="69" fillId="0" borderId="0" xfId="15" applyFont="1" applyFill="1" applyBorder="1" applyAlignment="1">
      <alignment horizontal="justify" vertical="top"/>
    </xf>
    <xf numFmtId="0" fontId="69" fillId="0" borderId="0" xfId="15" applyFont="1" applyAlignment="1">
      <alignment horizontal="right"/>
    </xf>
    <xf numFmtId="0" fontId="69" fillId="0" borderId="0" xfId="15" applyFont="1" applyFill="1" applyBorder="1" applyAlignment="1">
      <alignment horizontal="right"/>
    </xf>
    <xf numFmtId="4" fontId="69" fillId="0" borderId="0" xfId="15" applyNumberFormat="1" applyFont="1" applyFill="1" applyBorder="1" applyAlignment="1">
      <alignment horizontal="center"/>
    </xf>
    <xf numFmtId="4" fontId="70" fillId="0" borderId="0" xfId="15" applyNumberFormat="1" applyFont="1" applyFill="1" applyBorder="1" applyAlignment="1">
      <alignment horizontal="center"/>
    </xf>
    <xf numFmtId="0" fontId="69" fillId="0" borderId="32" xfId="15" applyFont="1" applyFill="1" applyBorder="1" applyAlignment="1">
      <alignment horizontal="justify" vertical="top"/>
    </xf>
    <xf numFmtId="4" fontId="69" fillId="0" borderId="0" xfId="15" applyNumberFormat="1" applyFont="1" applyFill="1" applyBorder="1" applyAlignment="1">
      <alignment horizontal="right"/>
    </xf>
    <xf numFmtId="4" fontId="69" fillId="0" borderId="0" xfId="15" applyNumberFormat="1" applyFont="1"/>
    <xf numFmtId="4" fontId="71" fillId="0" borderId="32" xfId="0" applyNumberFormat="1" applyFont="1" applyFill="1" applyBorder="1" applyAlignment="1">
      <alignment horizontal="center" vertical="top"/>
    </xf>
    <xf numFmtId="0" fontId="72" fillId="0" borderId="0" xfId="0" applyFont="1"/>
    <xf numFmtId="0" fontId="73" fillId="0" borderId="0" xfId="0" applyFont="1"/>
    <xf numFmtId="4" fontId="26" fillId="0" borderId="44" xfId="0" applyNumberFormat="1" applyFont="1" applyFill="1" applyBorder="1" applyAlignment="1">
      <alignment horizontal="center" vertical="top"/>
    </xf>
    <xf numFmtId="4" fontId="74" fillId="0" borderId="44" xfId="0" applyNumberFormat="1" applyFont="1" applyFill="1" applyBorder="1" applyAlignment="1">
      <alignment horizontal="center" vertical="top"/>
    </xf>
    <xf numFmtId="4" fontId="29" fillId="0" borderId="32" xfId="0" applyNumberFormat="1" applyFont="1" applyFill="1" applyBorder="1" applyAlignment="1">
      <alignment horizontal="center" vertical="top"/>
    </xf>
    <xf numFmtId="49" fontId="66" fillId="0" borderId="0" xfId="0" applyNumberFormat="1" applyFont="1" applyBorder="1" applyAlignment="1">
      <alignment horizontal="center" vertical="top" shrinkToFit="1"/>
    </xf>
    <xf numFmtId="0" fontId="28" fillId="0" borderId="0" xfId="0" applyFont="1" applyAlignment="1">
      <alignment vertical="top" wrapText="1"/>
    </xf>
    <xf numFmtId="0" fontId="29" fillId="6" borderId="32" xfId="0" applyFont="1" applyFill="1" applyBorder="1" applyAlignment="1">
      <alignment vertical="top" wrapText="1"/>
    </xf>
    <xf numFmtId="0" fontId="29" fillId="0" borderId="44" xfId="0" applyFont="1" applyFill="1" applyBorder="1" applyAlignment="1" applyProtection="1">
      <alignment horizontal="left" vertical="top" wrapText="1"/>
    </xf>
    <xf numFmtId="0" fontId="29" fillId="0" borderId="0" xfId="0" applyFont="1" applyFill="1" applyBorder="1" applyAlignment="1">
      <alignment horizontal="left" vertical="top" wrapText="1"/>
    </xf>
    <xf numFmtId="0" fontId="29" fillId="0" borderId="24" xfId="0" applyFont="1" applyBorder="1" applyAlignment="1">
      <alignment vertical="top" wrapText="1"/>
    </xf>
    <xf numFmtId="0" fontId="29" fillId="0" borderId="0" xfId="0" applyFont="1" applyBorder="1" applyAlignment="1">
      <alignment vertical="top" wrapText="1"/>
    </xf>
    <xf numFmtId="0" fontId="30" fillId="0" borderId="0" xfId="0" applyFont="1" applyBorder="1" applyAlignment="1">
      <alignment vertical="top" wrapText="1"/>
    </xf>
    <xf numFmtId="4" fontId="29" fillId="0" borderId="0" xfId="0" applyNumberFormat="1" applyFont="1" applyAlignment="1">
      <alignment vertical="top" wrapText="1"/>
    </xf>
    <xf numFmtId="0" fontId="29" fillId="0" borderId="0" xfId="0" applyFont="1" applyAlignment="1">
      <alignment vertical="top" wrapText="1"/>
    </xf>
    <xf numFmtId="0" fontId="29" fillId="0" borderId="0" xfId="0" applyFont="1" applyFill="1" applyAlignment="1">
      <alignment vertical="top" wrapText="1"/>
    </xf>
    <xf numFmtId="0" fontId="29" fillId="0" borderId="0" xfId="0" applyFont="1" applyBorder="1" applyAlignment="1">
      <alignment horizontal="left" vertical="top" wrapText="1"/>
    </xf>
    <xf numFmtId="0" fontId="29" fillId="0" borderId="22" xfId="0" applyFont="1" applyBorder="1" applyAlignment="1">
      <alignment horizontal="left"/>
    </xf>
    <xf numFmtId="4" fontId="29" fillId="0" borderId="22" xfId="0" applyNumberFormat="1" applyFont="1" applyBorder="1"/>
    <xf numFmtId="0" fontId="29" fillId="0" borderId="22" xfId="0" applyFont="1" applyBorder="1"/>
    <xf numFmtId="0" fontId="29" fillId="0" borderId="0" xfId="0" applyFont="1" applyAlignment="1">
      <alignment horizontal="left"/>
    </xf>
    <xf numFmtId="4" fontId="29" fillId="0" borderId="0" xfId="0" applyNumberFormat="1" applyFont="1"/>
    <xf numFmtId="0" fontId="29" fillId="0" borderId="0" xfId="0" applyFont="1"/>
    <xf numFmtId="0" fontId="29" fillId="6" borderId="32" xfId="0" applyFont="1" applyFill="1" applyBorder="1" applyAlignment="1">
      <alignment horizontal="left"/>
    </xf>
    <xf numFmtId="4" fontId="29" fillId="6" borderId="32" xfId="0" applyNumberFormat="1" applyFont="1" applyFill="1" applyBorder="1" applyAlignment="1">
      <alignment horizontal="right"/>
    </xf>
    <xf numFmtId="4" fontId="29" fillId="6" borderId="32" xfId="0" applyNumberFormat="1" applyFont="1" applyFill="1" applyBorder="1" applyAlignment="1">
      <alignment horizontal="right" wrapText="1"/>
    </xf>
    <xf numFmtId="0" fontId="29" fillId="0" borderId="37" xfId="0" applyFont="1" applyFill="1" applyBorder="1" applyAlignment="1">
      <alignment horizontal="left"/>
    </xf>
    <xf numFmtId="4" fontId="29" fillId="0" borderId="37" xfId="0" applyNumberFormat="1" applyFont="1" applyFill="1" applyBorder="1"/>
    <xf numFmtId="4" fontId="29" fillId="6" borderId="32" xfId="1" applyNumberFormat="1" applyFont="1" applyFill="1" applyBorder="1"/>
    <xf numFmtId="4" fontId="29" fillId="0" borderId="32" xfId="0" applyNumberFormat="1" applyFont="1" applyBorder="1"/>
    <xf numFmtId="0" fontId="29" fillId="0" borderId="44" xfId="0" applyFont="1" applyFill="1" applyBorder="1" applyAlignment="1">
      <alignment horizontal="left"/>
    </xf>
    <xf numFmtId="4" fontId="29" fillId="0" borderId="44" xfId="0" applyNumberFormat="1" applyFont="1" applyFill="1" applyBorder="1"/>
    <xf numFmtId="0" fontId="29" fillId="0" borderId="32" xfId="0" applyFont="1" applyFill="1" applyBorder="1" applyAlignment="1">
      <alignment horizontal="left"/>
    </xf>
    <xf numFmtId="4" fontId="29" fillId="0" borderId="32" xfId="0" applyNumberFormat="1" applyFont="1" applyFill="1" applyBorder="1"/>
    <xf numFmtId="0" fontId="29" fillId="0" borderId="0" xfId="0" applyFont="1" applyFill="1" applyBorder="1" applyAlignment="1">
      <alignment horizontal="left"/>
    </xf>
    <xf numFmtId="4" fontId="29" fillId="0" borderId="0" xfId="0" applyNumberFormat="1" applyFont="1" applyFill="1" applyBorder="1"/>
    <xf numFmtId="4" fontId="29" fillId="0" borderId="0" xfId="1" applyNumberFormat="1" applyFont="1" applyFill="1" applyBorder="1"/>
    <xf numFmtId="4" fontId="29" fillId="0" borderId="0" xfId="0" applyNumberFormat="1" applyFont="1" applyBorder="1"/>
    <xf numFmtId="0" fontId="29" fillId="0" borderId="24" xfId="0" applyFont="1" applyBorder="1" applyAlignment="1">
      <alignment horizontal="left"/>
    </xf>
    <xf numFmtId="4" fontId="29" fillId="0" borderId="24" xfId="0" applyNumberFormat="1" applyFont="1" applyBorder="1"/>
    <xf numFmtId="4" fontId="29" fillId="0" borderId="24" xfId="1" applyNumberFormat="1" applyFont="1" applyFill="1" applyBorder="1"/>
    <xf numFmtId="0" fontId="29" fillId="0" borderId="0" xfId="0" applyFont="1" applyBorder="1" applyAlignment="1">
      <alignment horizontal="left"/>
    </xf>
    <xf numFmtId="0" fontId="28" fillId="0" borderId="0" xfId="0" applyFont="1" applyAlignment="1">
      <alignment horizontal="left"/>
    </xf>
    <xf numFmtId="4" fontId="28" fillId="0" borderId="0" xfId="0" applyNumberFormat="1" applyFont="1"/>
    <xf numFmtId="0" fontId="28" fillId="0" borderId="0" xfId="0" applyFont="1"/>
    <xf numFmtId="0" fontId="29" fillId="0" borderId="34" xfId="0" applyFont="1" applyBorder="1" applyAlignment="1">
      <alignment horizontal="left"/>
    </xf>
    <xf numFmtId="4" fontId="29" fillId="0" borderId="34" xfId="0" applyNumberFormat="1" applyFont="1" applyBorder="1"/>
    <xf numFmtId="0" fontId="29" fillId="0" borderId="34" xfId="0" applyFont="1" applyBorder="1"/>
    <xf numFmtId="0" fontId="29" fillId="0" borderId="35" xfId="0" applyFont="1" applyBorder="1"/>
    <xf numFmtId="0" fontId="29" fillId="0" borderId="0" xfId="0" applyFont="1" applyBorder="1"/>
    <xf numFmtId="0" fontId="29" fillId="0" borderId="3" xfId="0" applyFont="1" applyBorder="1"/>
    <xf numFmtId="4" fontId="29" fillId="0" borderId="0" xfId="0" applyNumberFormat="1" applyFont="1" applyAlignment="1">
      <alignment horizontal="left"/>
    </xf>
    <xf numFmtId="4" fontId="29" fillId="0" borderId="0" xfId="0" applyNumberFormat="1" applyFont="1" applyFill="1" applyBorder="1" applyAlignment="1">
      <alignment horizontal="left"/>
    </xf>
    <xf numFmtId="0" fontId="29" fillId="0" borderId="24" xfId="0" applyFont="1" applyBorder="1"/>
    <xf numFmtId="0" fontId="29" fillId="0" borderId="0" xfId="1" applyFont="1" applyFill="1" applyBorder="1"/>
    <xf numFmtId="0" fontId="77" fillId="0" borderId="0" xfId="15" applyFont="1" applyBorder="1" applyAlignment="1">
      <alignment horizontal="justify"/>
    </xf>
    <xf numFmtId="4" fontId="29" fillId="0" borderId="39" xfId="15" applyNumberFormat="1" applyFont="1" applyFill="1" applyBorder="1" applyAlignment="1">
      <alignment horizontal="center"/>
    </xf>
    <xf numFmtId="4" fontId="29" fillId="0" borderId="36" xfId="15" applyNumberFormat="1" applyFont="1" applyFill="1" applyBorder="1" applyAlignment="1">
      <alignment horizontal="center"/>
    </xf>
    <xf numFmtId="0" fontId="78" fillId="0" borderId="0" xfId="15" applyFont="1" applyFill="1" applyBorder="1" applyAlignment="1">
      <alignment horizontal="right"/>
    </xf>
    <xf numFmtId="4" fontId="78" fillId="0" borderId="0" xfId="15" applyNumberFormat="1" applyFont="1" applyFill="1" applyBorder="1" applyAlignment="1">
      <alignment horizontal="center"/>
    </xf>
    <xf numFmtId="4" fontId="79" fillId="0" borderId="0" xfId="15" applyNumberFormat="1" applyFont="1" applyFill="1" applyBorder="1" applyAlignment="1">
      <alignment horizontal="center"/>
    </xf>
    <xf numFmtId="4" fontId="78" fillId="0" borderId="0" xfId="15" applyNumberFormat="1" applyFont="1" applyFill="1" applyBorder="1" applyAlignment="1">
      <alignment horizontal="right"/>
    </xf>
    <xf numFmtId="0" fontId="78" fillId="0" borderId="0" xfId="15" applyFont="1" applyFill="1" applyBorder="1" applyAlignment="1">
      <alignment horizontal="justify" vertical="top"/>
    </xf>
    <xf numFmtId="0" fontId="78" fillId="0" borderId="32" xfId="15" applyFont="1" applyFill="1" applyBorder="1" applyAlignment="1">
      <alignment horizontal="justify" vertical="top"/>
    </xf>
    <xf numFmtId="49" fontId="78" fillId="0" borderId="0" xfId="15" applyNumberFormat="1" applyFont="1" applyBorder="1" applyAlignment="1">
      <alignment horizontal="right"/>
    </xf>
    <xf numFmtId="4" fontId="78" fillId="0" borderId="0" xfId="15" applyNumberFormat="1" applyFont="1"/>
    <xf numFmtId="0" fontId="79" fillId="7" borderId="41" xfId="15" applyFont="1" applyFill="1" applyBorder="1" applyAlignment="1">
      <alignment horizontal="justify" vertical="top"/>
    </xf>
    <xf numFmtId="0" fontId="78" fillId="7" borderId="41" xfId="15" applyFont="1" applyFill="1" applyBorder="1" applyAlignment="1">
      <alignment horizontal="right"/>
    </xf>
    <xf numFmtId="1" fontId="78" fillId="7" borderId="41" xfId="15" applyNumberFormat="1" applyFont="1" applyFill="1" applyBorder="1" applyAlignment="1">
      <alignment horizontal="right"/>
    </xf>
    <xf numFmtId="4" fontId="79" fillId="7" borderId="41" xfId="15" applyNumberFormat="1" applyFont="1" applyFill="1" applyBorder="1" applyAlignment="1">
      <alignment horizontal="right"/>
    </xf>
    <xf numFmtId="4" fontId="79" fillId="7" borderId="42" xfId="15" applyNumberFormat="1" applyFont="1" applyFill="1" applyBorder="1" applyAlignment="1">
      <alignment horizontal="right"/>
    </xf>
    <xf numFmtId="0" fontId="79" fillId="0" borderId="0" xfId="15" applyFont="1" applyBorder="1" applyAlignment="1">
      <alignment horizontal="right"/>
    </xf>
    <xf numFmtId="4" fontId="79" fillId="0" borderId="0" xfId="15" applyNumberFormat="1" applyFont="1" applyFill="1" applyBorder="1" applyAlignment="1">
      <alignment horizontal="right"/>
    </xf>
    <xf numFmtId="0" fontId="78" fillId="0" borderId="0" xfId="15" applyFont="1" applyBorder="1" applyAlignment="1">
      <alignment horizontal="justify"/>
    </xf>
    <xf numFmtId="0" fontId="78" fillId="0" borderId="0" xfId="15" applyFont="1" applyAlignment="1">
      <alignment horizontal="right"/>
    </xf>
    <xf numFmtId="0" fontId="78" fillId="0" borderId="0" xfId="15" applyFont="1" applyBorder="1"/>
    <xf numFmtId="0" fontId="79" fillId="0" borderId="0" xfId="15" applyFont="1" applyFill="1" applyBorder="1" applyAlignment="1">
      <alignment horizontal="justify" vertical="top"/>
    </xf>
    <xf numFmtId="1" fontId="78" fillId="0" borderId="0" xfId="15" applyNumberFormat="1" applyFont="1" applyFill="1" applyBorder="1" applyAlignment="1">
      <alignment horizontal="right"/>
    </xf>
    <xf numFmtId="0" fontId="78" fillId="0" borderId="0" xfId="15" applyFont="1" applyAlignment="1">
      <alignment horizontal="justify" vertical="top"/>
    </xf>
    <xf numFmtId="0" fontId="78" fillId="0" borderId="0" xfId="15" applyFont="1"/>
    <xf numFmtId="0" fontId="29" fillId="0" borderId="38" xfId="15" applyFont="1" applyFill="1" applyBorder="1" applyAlignment="1">
      <alignment horizontal="justify" vertical="top"/>
    </xf>
    <xf numFmtId="0" fontId="29" fillId="0" borderId="38" xfId="15" applyFont="1" applyFill="1" applyBorder="1" applyAlignment="1">
      <alignment horizontal="right"/>
    </xf>
    <xf numFmtId="4" fontId="29" fillId="0" borderId="38" xfId="15" applyNumberFormat="1" applyFont="1" applyFill="1" applyBorder="1" applyAlignment="1">
      <alignment horizontal="center"/>
    </xf>
    <xf numFmtId="4" fontId="29" fillId="0" borderId="37" xfId="15" applyNumberFormat="1" applyFont="1" applyFill="1" applyBorder="1" applyAlignment="1">
      <alignment horizontal="center"/>
    </xf>
    <xf numFmtId="0" fontId="29" fillId="0" borderId="39" xfId="15" applyFont="1" applyFill="1" applyBorder="1" applyAlignment="1">
      <alignment horizontal="justify" vertical="top"/>
    </xf>
    <xf numFmtId="0" fontId="29" fillId="0" borderId="39" xfId="15" applyFont="1" applyFill="1" applyBorder="1" applyAlignment="1">
      <alignment horizontal="right"/>
    </xf>
    <xf numFmtId="0" fontId="29" fillId="0" borderId="0" xfId="15" quotePrefix="1" applyFont="1" applyFill="1" applyBorder="1" applyAlignment="1">
      <alignment horizontal="justify" vertical="top"/>
    </xf>
    <xf numFmtId="0" fontId="28" fillId="0" borderId="0" xfId="15" applyFont="1" applyAlignment="1">
      <alignment horizontal="right"/>
    </xf>
    <xf numFmtId="0" fontId="29" fillId="0" borderId="0" xfId="15" applyFont="1" applyFill="1" applyBorder="1" applyAlignment="1">
      <alignment horizontal="right"/>
    </xf>
    <xf numFmtId="4" fontId="29" fillId="0" borderId="0" xfId="15" applyNumberFormat="1" applyFont="1" applyFill="1" applyBorder="1" applyAlignment="1">
      <alignment horizontal="center"/>
    </xf>
    <xf numFmtId="4" fontId="28" fillId="0" borderId="0" xfId="15" applyNumberFormat="1" applyFont="1" applyFill="1" applyBorder="1" applyAlignment="1">
      <alignment horizontal="center"/>
    </xf>
    <xf numFmtId="0" fontId="29" fillId="3" borderId="0" xfId="15" applyFont="1" applyFill="1" applyBorder="1" applyAlignment="1">
      <alignment horizontal="left" vertical="top"/>
    </xf>
    <xf numFmtId="4" fontId="29" fillId="0" borderId="0" xfId="15" applyNumberFormat="1" applyFont="1" applyFill="1" applyBorder="1" applyAlignment="1">
      <alignment horizontal="right"/>
    </xf>
    <xf numFmtId="0" fontId="29" fillId="0" borderId="0" xfId="15" applyFont="1" applyFill="1" applyBorder="1" applyAlignment="1">
      <alignment horizontal="justify" vertical="top"/>
    </xf>
    <xf numFmtId="0" fontId="29" fillId="0" borderId="32" xfId="15" applyFont="1" applyFill="1" applyBorder="1" applyAlignment="1">
      <alignment horizontal="justify" vertical="top"/>
    </xf>
    <xf numFmtId="49" fontId="29" fillId="0" borderId="0" xfId="15" applyNumberFormat="1" applyFont="1" applyBorder="1" applyAlignment="1">
      <alignment horizontal="right"/>
    </xf>
    <xf numFmtId="1" fontId="29" fillId="0" borderId="0" xfId="15" applyNumberFormat="1" applyFont="1" applyBorder="1" applyAlignment="1">
      <alignment horizontal="right"/>
    </xf>
    <xf numFmtId="4" fontId="29" fillId="0" borderId="0" xfId="15" applyNumberFormat="1" applyFont="1"/>
    <xf numFmtId="0" fontId="29" fillId="0" borderId="0" xfId="15" applyFont="1" applyFill="1" applyBorder="1" applyAlignment="1">
      <alignment horizontal="right" vertical="top"/>
    </xf>
    <xf numFmtId="1" fontId="29" fillId="0" borderId="0" xfId="21" applyNumberFormat="1" applyFont="1" applyBorder="1" applyAlignment="1">
      <alignment horizontal="right"/>
    </xf>
    <xf numFmtId="4" fontId="28" fillId="0" borderId="0" xfId="15" applyNumberFormat="1" applyFont="1" applyBorder="1"/>
    <xf numFmtId="1" fontId="29" fillId="0" borderId="0" xfId="21" applyNumberFormat="1" applyFont="1" applyBorder="1" applyAlignment="1">
      <alignment horizontal="center"/>
    </xf>
    <xf numFmtId="0" fontId="28" fillId="0" borderId="0" xfId="15" applyFont="1" applyBorder="1"/>
    <xf numFmtId="0" fontId="28" fillId="7" borderId="41" xfId="15" applyFont="1" applyFill="1" applyBorder="1" applyAlignment="1">
      <alignment horizontal="justify" vertical="top"/>
    </xf>
    <xf numFmtId="0" fontId="29" fillId="7" borderId="41" xfId="15" applyFont="1" applyFill="1" applyBorder="1" applyAlignment="1">
      <alignment horizontal="right"/>
    </xf>
    <xf numFmtId="1" fontId="29" fillId="7" borderId="41" xfId="15" applyNumberFormat="1" applyFont="1" applyFill="1" applyBorder="1" applyAlignment="1">
      <alignment horizontal="right"/>
    </xf>
    <xf numFmtId="4" fontId="28" fillId="7" borderId="41" xfId="15" applyNumberFormat="1" applyFont="1" applyFill="1" applyBorder="1" applyAlignment="1">
      <alignment horizontal="right"/>
    </xf>
    <xf numFmtId="4" fontId="28" fillId="7" borderId="42" xfId="15" applyNumberFormat="1" applyFont="1" applyFill="1" applyBorder="1" applyAlignment="1">
      <alignment horizontal="right"/>
    </xf>
    <xf numFmtId="0" fontId="29" fillId="0" borderId="0" xfId="15" applyFont="1" applyAlignment="1">
      <alignment horizontal="justify"/>
    </xf>
    <xf numFmtId="0" fontId="28" fillId="0" borderId="0" xfId="15" applyFont="1" applyBorder="1" applyAlignment="1">
      <alignment horizontal="right"/>
    </xf>
    <xf numFmtId="2" fontId="29" fillId="0" borderId="0" xfId="15" applyNumberFormat="1" applyFont="1" applyBorder="1" applyAlignment="1">
      <alignment horizontal="right"/>
    </xf>
    <xf numFmtId="4" fontId="28" fillId="0" borderId="0" xfId="15" applyNumberFormat="1" applyFont="1" applyBorder="1" applyAlignment="1">
      <alignment horizontal="center"/>
    </xf>
    <xf numFmtId="4" fontId="28" fillId="0" borderId="0" xfId="15" applyNumberFormat="1" applyFont="1" applyFill="1" applyBorder="1" applyAlignment="1">
      <alignment horizontal="right"/>
    </xf>
    <xf numFmtId="0" fontId="29" fillId="0" borderId="0" xfId="15" applyFont="1" applyBorder="1" applyAlignment="1">
      <alignment horizontal="justify"/>
    </xf>
    <xf numFmtId="0" fontId="29" fillId="0" borderId="0" xfId="15" applyFont="1" applyAlignment="1">
      <alignment horizontal="right"/>
    </xf>
    <xf numFmtId="0" fontId="29" fillId="0" borderId="0" xfId="15" applyFont="1" applyBorder="1"/>
    <xf numFmtId="0" fontId="28" fillId="0" borderId="0" xfId="15" applyFont="1" applyFill="1" applyBorder="1" applyAlignment="1">
      <alignment horizontal="justify" vertical="top"/>
    </xf>
    <xf numFmtId="1" fontId="29" fillId="0" borderId="0" xfId="15" applyNumberFormat="1" applyFont="1" applyFill="1" applyBorder="1" applyAlignment="1">
      <alignment horizontal="right"/>
    </xf>
    <xf numFmtId="0" fontId="29" fillId="0" borderId="0" xfId="15" applyFont="1" applyAlignment="1">
      <alignment horizontal="justify" vertical="top"/>
    </xf>
    <xf numFmtId="0" fontId="29" fillId="0" borderId="0" xfId="15" applyFont="1"/>
    <xf numFmtId="0" fontId="29" fillId="0" borderId="38" xfId="15" applyFont="1" applyFill="1" applyBorder="1" applyAlignment="1">
      <alignment horizontal="left"/>
    </xf>
    <xf numFmtId="0" fontId="29" fillId="0" borderId="38" xfId="15" applyFont="1" applyFill="1" applyBorder="1" applyAlignment="1">
      <alignment horizontal="center"/>
    </xf>
    <xf numFmtId="0" fontId="29" fillId="0" borderId="39" xfId="15" applyFont="1" applyFill="1" applyBorder="1" applyAlignment="1">
      <alignment horizontal="left"/>
    </xf>
    <xf numFmtId="0" fontId="29" fillId="0" borderId="39" xfId="15" applyFont="1" applyFill="1" applyBorder="1" applyAlignment="1">
      <alignment horizontal="center"/>
    </xf>
    <xf numFmtId="0" fontId="29" fillId="0" borderId="0" xfId="15" applyFont="1" applyFill="1" applyBorder="1" applyAlignment="1">
      <alignment horizontal="left"/>
    </xf>
    <xf numFmtId="0" fontId="29" fillId="0" borderId="0" xfId="15" applyFont="1" applyFill="1" applyBorder="1" applyAlignment="1">
      <alignment horizontal="center"/>
    </xf>
    <xf numFmtId="0" fontId="37" fillId="7" borderId="42" xfId="15" applyFont="1" applyFill="1" applyBorder="1" applyAlignment="1">
      <alignment horizontal="left"/>
    </xf>
    <xf numFmtId="0" fontId="28" fillId="0" borderId="0" xfId="15" applyFont="1" applyFill="1" applyBorder="1" applyAlignment="1">
      <alignment horizontal="left"/>
    </xf>
    <xf numFmtId="0" fontId="80" fillId="0" borderId="0" xfId="15" applyFont="1" applyFill="1" applyBorder="1" applyAlignment="1">
      <alignment horizontal="left"/>
    </xf>
    <xf numFmtId="4" fontId="80" fillId="0" borderId="0" xfId="15" applyNumberFormat="1" applyFont="1" applyFill="1" applyBorder="1" applyAlignment="1">
      <alignment horizontal="right"/>
    </xf>
    <xf numFmtId="4" fontId="29" fillId="0" borderId="0" xfId="15" applyNumberFormat="1" applyFont="1" applyFill="1" applyBorder="1" applyAlignment="1">
      <alignment horizontal="left"/>
    </xf>
    <xf numFmtId="0" fontId="81" fillId="0" borderId="0" xfId="0" applyFont="1" applyAlignment="1" applyProtection="1">
      <alignment horizontal="left"/>
    </xf>
    <xf numFmtId="0" fontId="82" fillId="0" borderId="0" xfId="33" applyFont="1" applyBorder="1"/>
    <xf numFmtId="0" fontId="29" fillId="0" borderId="0" xfId="33" applyFont="1" applyFill="1" applyBorder="1" applyAlignment="1" applyProtection="1">
      <alignment horizontal="center" vertical="top" wrapText="1"/>
      <protection locked="0"/>
    </xf>
    <xf numFmtId="0" fontId="29" fillId="0" borderId="0" xfId="33" applyFont="1" applyFill="1" applyBorder="1" applyAlignment="1" applyProtection="1">
      <alignment vertical="top" wrapText="1"/>
      <protection locked="0"/>
    </xf>
    <xf numFmtId="0" fontId="83" fillId="0" borderId="0" xfId="39" applyFont="1" applyAlignment="1">
      <alignment wrapText="1"/>
    </xf>
    <xf numFmtId="0" fontId="81" fillId="0" borderId="0" xfId="0" applyFont="1"/>
    <xf numFmtId="0" fontId="84" fillId="0" borderId="0" xfId="0" applyFont="1"/>
    <xf numFmtId="0" fontId="81" fillId="0" borderId="22" xfId="0" applyFont="1" applyBorder="1" applyAlignment="1" applyProtection="1">
      <alignment horizontal="left"/>
    </xf>
    <xf numFmtId="0" fontId="81" fillId="0" borderId="22" xfId="0" applyFont="1" applyBorder="1"/>
    <xf numFmtId="0" fontId="84" fillId="0" borderId="22" xfId="0" applyFont="1" applyBorder="1"/>
    <xf numFmtId="0" fontId="37" fillId="7" borderId="41" xfId="15" applyFont="1" applyFill="1" applyBorder="1" applyAlignment="1">
      <alignment horizontal="left"/>
    </xf>
    <xf numFmtId="0" fontId="83" fillId="7" borderId="41" xfId="15" applyFont="1" applyFill="1" applyBorder="1" applyAlignment="1">
      <alignment horizontal="right"/>
    </xf>
    <xf numFmtId="4" fontId="83" fillId="7" borderId="41" xfId="15" applyNumberFormat="1" applyFont="1" applyFill="1" applyBorder="1" applyAlignment="1">
      <alignment horizontal="right"/>
    </xf>
    <xf numFmtId="4" fontId="37" fillId="7" borderId="42" xfId="15" applyNumberFormat="1" applyFont="1" applyFill="1" applyBorder="1" applyAlignment="1">
      <alignment horizontal="right"/>
    </xf>
    <xf numFmtId="0" fontId="28" fillId="0" borderId="5" xfId="15" applyFont="1" applyBorder="1"/>
    <xf numFmtId="0" fontId="29" fillId="0" borderId="0" xfId="5" applyFont="1"/>
    <xf numFmtId="1" fontId="27" fillId="0" borderId="0" xfId="15" applyNumberFormat="1" applyFont="1" applyBorder="1" applyAlignment="1">
      <alignment horizontal="right"/>
    </xf>
    <xf numFmtId="2" fontId="27" fillId="0" borderId="0" xfId="15" applyNumberFormat="1" applyFont="1" applyBorder="1" applyAlignment="1">
      <alignment horizontal="right"/>
    </xf>
    <xf numFmtId="1" fontId="85" fillId="0" borderId="0" xfId="15" applyNumberFormat="1" applyFont="1" applyBorder="1" applyAlignment="1">
      <alignment horizontal="right"/>
    </xf>
    <xf numFmtId="2" fontId="85" fillId="0" borderId="0" xfId="15" applyNumberFormat="1" applyFont="1" applyBorder="1" applyAlignment="1">
      <alignment horizontal="right"/>
    </xf>
    <xf numFmtId="1" fontId="85" fillId="0" borderId="0" xfId="21" applyNumberFormat="1" applyFont="1" applyBorder="1" applyAlignment="1">
      <alignment horizontal="right"/>
    </xf>
    <xf numFmtId="4" fontId="86" fillId="0" borderId="0" xfId="15" applyNumberFormat="1" applyFont="1" applyBorder="1" applyAlignment="1">
      <alignment horizontal="center"/>
    </xf>
    <xf numFmtId="0" fontId="87" fillId="0" borderId="0" xfId="15" applyFont="1" applyFill="1" applyBorder="1" applyAlignment="1">
      <alignment horizontal="justify" vertical="top"/>
    </xf>
    <xf numFmtId="0" fontId="87" fillId="0" borderId="0" xfId="15" applyFont="1" applyAlignment="1">
      <alignment horizontal="right"/>
    </xf>
    <xf numFmtId="0" fontId="87" fillId="0" borderId="0" xfId="15" applyFont="1" applyFill="1" applyBorder="1" applyAlignment="1">
      <alignment horizontal="right"/>
    </xf>
    <xf numFmtId="4" fontId="87" fillId="0" borderId="0" xfId="15" applyNumberFormat="1" applyFont="1" applyFill="1" applyBorder="1" applyAlignment="1">
      <alignment horizontal="center"/>
    </xf>
    <xf numFmtId="4" fontId="88" fillId="0" borderId="0" xfId="15" applyNumberFormat="1" applyFont="1" applyFill="1" applyBorder="1" applyAlignment="1">
      <alignment horizontal="center"/>
    </xf>
    <xf numFmtId="0" fontId="87" fillId="0" borderId="32" xfId="15" applyFont="1" applyFill="1" applyBorder="1" applyAlignment="1">
      <alignment horizontal="justify" vertical="top"/>
    </xf>
    <xf numFmtId="4" fontId="87" fillId="0" borderId="0" xfId="15" applyNumberFormat="1" applyFont="1" applyFill="1" applyBorder="1" applyAlignment="1">
      <alignment horizontal="right"/>
    </xf>
    <xf numFmtId="4" fontId="87" fillId="0" borderId="0" xfId="15" applyNumberFormat="1" applyFont="1"/>
    <xf numFmtId="0" fontId="28" fillId="0" borderId="0" xfId="5" applyFont="1"/>
    <xf numFmtId="0" fontId="29" fillId="0" borderId="0" xfId="0" applyFont="1" applyAlignment="1" applyProtection="1">
      <alignment horizontal="left"/>
    </xf>
    <xf numFmtId="2" fontId="29" fillId="0" borderId="0" xfId="0" applyNumberFormat="1" applyFont="1"/>
    <xf numFmtId="0" fontId="28" fillId="0" borderId="0" xfId="33" applyFont="1" applyFill="1" applyBorder="1" applyAlignment="1" applyProtection="1">
      <alignment horizontal="left" vertical="top" wrapText="1"/>
      <protection locked="0"/>
    </xf>
    <xf numFmtId="4" fontId="29" fillId="0" borderId="0" xfId="33" applyNumberFormat="1" applyFont="1" applyFill="1" applyBorder="1" applyAlignment="1" applyProtection="1">
      <alignment vertical="top" wrapText="1"/>
      <protection locked="0"/>
    </xf>
    <xf numFmtId="2" fontId="29" fillId="0" borderId="0" xfId="33" applyNumberFormat="1" applyFont="1" applyFill="1" applyBorder="1" applyAlignment="1" applyProtection="1">
      <alignment vertical="top" wrapText="1"/>
      <protection locked="0"/>
    </xf>
    <xf numFmtId="0" fontId="29" fillId="0" borderId="0" xfId="5" applyFont="1" applyAlignment="1">
      <alignment wrapText="1"/>
    </xf>
    <xf numFmtId="2" fontId="29" fillId="0" borderId="0" xfId="33" applyNumberFormat="1" applyFont="1" applyFill="1" applyAlignment="1" applyProtection="1">
      <protection locked="0"/>
    </xf>
    <xf numFmtId="0" fontId="29" fillId="0" borderId="0" xfId="5" applyFont="1" applyFill="1"/>
    <xf numFmtId="0" fontId="29" fillId="0" borderId="0" xfId="5" applyFont="1" applyFill="1" applyAlignment="1">
      <alignment wrapText="1"/>
    </xf>
    <xf numFmtId="0" fontId="29" fillId="0" borderId="0" xfId="33" applyFont="1"/>
    <xf numFmtId="2" fontId="29" fillId="0" borderId="0" xfId="33" applyNumberFormat="1" applyFont="1" applyFill="1" applyAlignment="1" applyProtection="1">
      <alignment vertical="top"/>
      <protection locked="0"/>
    </xf>
    <xf numFmtId="0" fontId="29" fillId="0" borderId="0" xfId="33" applyFont="1" applyFill="1" applyBorder="1" applyAlignment="1" applyProtection="1">
      <alignment horizontal="left" vertical="top" wrapText="1"/>
      <protection locked="0"/>
    </xf>
    <xf numFmtId="0" fontId="29" fillId="0" borderId="0" xfId="33" applyFont="1" applyBorder="1"/>
    <xf numFmtId="0" fontId="29" fillId="0" borderId="5" xfId="33" applyFont="1" applyFill="1" applyBorder="1" applyAlignment="1" applyProtection="1">
      <alignment horizontal="left" vertical="top" wrapText="1"/>
      <protection locked="0"/>
    </xf>
    <xf numFmtId="1" fontId="28" fillId="0" borderId="0" xfId="33" applyNumberFormat="1" applyFont="1" applyAlignment="1" applyProtection="1">
      <alignment vertical="top"/>
      <protection locked="0"/>
    </xf>
    <xf numFmtId="0" fontId="29" fillId="0" borderId="0" xfId="33" applyFont="1" applyFill="1" applyAlignment="1" applyProtection="1">
      <alignment horizontal="center"/>
      <protection locked="0"/>
    </xf>
    <xf numFmtId="4" fontId="29" fillId="0" borderId="0" xfId="33" applyNumberFormat="1" applyFont="1" applyFill="1" applyAlignment="1" applyProtection="1">
      <protection locked="0"/>
    </xf>
    <xf numFmtId="0" fontId="28" fillId="0" borderId="0" xfId="33" applyFont="1" applyFill="1" applyBorder="1" applyAlignment="1" applyProtection="1">
      <alignment vertical="top" wrapText="1"/>
      <protection locked="0"/>
    </xf>
    <xf numFmtId="0" fontId="29" fillId="0" borderId="0" xfId="33" applyFont="1" applyFill="1" applyAlignment="1">
      <alignment horizontal="center"/>
    </xf>
    <xf numFmtId="4" fontId="29" fillId="0" borderId="0" xfId="33" applyNumberFormat="1" applyFont="1" applyFill="1" applyAlignment="1"/>
    <xf numFmtId="0" fontId="29" fillId="0" borderId="5" xfId="5" applyFont="1" applyBorder="1"/>
    <xf numFmtId="0" fontId="89" fillId="0" borderId="0" xfId="0" applyFont="1"/>
    <xf numFmtId="2" fontId="28" fillId="0" borderId="0" xfId="0" applyNumberFormat="1" applyFont="1"/>
    <xf numFmtId="49" fontId="28" fillId="0" borderId="0" xfId="0" applyNumberFormat="1" applyFont="1" applyAlignment="1"/>
    <xf numFmtId="1" fontId="29" fillId="0" borderId="0" xfId="0" applyNumberFormat="1" applyFont="1" applyAlignment="1"/>
    <xf numFmtId="168" fontId="29" fillId="0" borderId="0" xfId="0" applyNumberFormat="1" applyFont="1" applyAlignment="1"/>
    <xf numFmtId="38" fontId="29" fillId="0" borderId="0" xfId="0" applyNumberFormat="1" applyFont="1" applyAlignment="1"/>
    <xf numFmtId="3" fontId="29" fillId="0" borderId="0" xfId="0" applyNumberFormat="1" applyFont="1" applyAlignment="1"/>
    <xf numFmtId="49" fontId="29" fillId="0" borderId="0" xfId="0" applyNumberFormat="1" applyFont="1" applyFill="1" applyAlignment="1"/>
    <xf numFmtId="1" fontId="29" fillId="0" borderId="0" xfId="0" applyNumberFormat="1" applyFont="1" applyFill="1" applyAlignment="1"/>
    <xf numFmtId="168" fontId="29" fillId="0" borderId="0" xfId="0" applyNumberFormat="1" applyFont="1" applyFill="1" applyAlignment="1"/>
    <xf numFmtId="38" fontId="29" fillId="0" borderId="0" xfId="0" applyNumberFormat="1" applyFont="1" applyFill="1" applyAlignment="1"/>
    <xf numFmtId="3" fontId="29" fillId="0" borderId="0" xfId="0" applyNumberFormat="1" applyFont="1" applyFill="1" applyAlignment="1"/>
    <xf numFmtId="0" fontId="29" fillId="0" borderId="0" xfId="0" applyFont="1" applyFill="1" applyAlignment="1" applyProtection="1">
      <alignment horizontal="left"/>
    </xf>
    <xf numFmtId="49" fontId="29" fillId="0" borderId="0" xfId="0" applyNumberFormat="1" applyFont="1" applyFill="1" applyBorder="1" applyAlignment="1"/>
    <xf numFmtId="168" fontId="28" fillId="0" borderId="0" xfId="0" applyNumberFormat="1" applyFont="1" applyAlignment="1"/>
    <xf numFmtId="38" fontId="28" fillId="0" borderId="0" xfId="0" applyNumberFormat="1" applyFont="1" applyAlignment="1"/>
    <xf numFmtId="49" fontId="29" fillId="0" borderId="0" xfId="0" applyNumberFormat="1" applyFont="1" applyFill="1" applyAlignment="1">
      <alignment wrapText="1"/>
    </xf>
    <xf numFmtId="0" fontId="29" fillId="0" borderId="0" xfId="0" applyFont="1" applyFill="1"/>
    <xf numFmtId="169" fontId="29" fillId="0" borderId="0" xfId="0" applyNumberFormat="1" applyFont="1" applyFill="1"/>
    <xf numFmtId="170" fontId="29" fillId="0" borderId="0" xfId="0" applyNumberFormat="1" applyFont="1" applyFill="1" applyBorder="1" applyProtection="1"/>
    <xf numFmtId="171" fontId="29" fillId="0" borderId="0" xfId="0" applyNumberFormat="1" applyFont="1" applyBorder="1"/>
    <xf numFmtId="49" fontId="26" fillId="0" borderId="0" xfId="33" applyNumberFormat="1" applyFont="1" applyAlignment="1">
      <alignment wrapText="1"/>
    </xf>
    <xf numFmtId="49" fontId="29" fillId="0" borderId="0" xfId="0" applyNumberFormat="1" applyFont="1" applyFill="1" applyBorder="1" applyAlignment="1">
      <alignment wrapText="1"/>
    </xf>
    <xf numFmtId="2" fontId="29" fillId="0" borderId="0" xfId="33" applyNumberFormat="1" applyFont="1" applyFill="1" applyAlignment="1"/>
    <xf numFmtId="1" fontId="29" fillId="0" borderId="0" xfId="33" applyNumberFormat="1" applyFont="1" applyFill="1" applyAlignment="1"/>
    <xf numFmtId="2" fontId="29" fillId="0" borderId="0" xfId="33" applyNumberFormat="1" applyFont="1" applyFill="1" applyBorder="1" applyAlignment="1" applyProtection="1">
      <alignment vertical="top"/>
      <protection locked="0"/>
    </xf>
    <xf numFmtId="1" fontId="29" fillId="0" borderId="0" xfId="33" applyNumberFormat="1" applyFont="1" applyFill="1" applyBorder="1" applyAlignment="1"/>
    <xf numFmtId="0" fontId="29" fillId="0" borderId="5" xfId="33" applyFont="1" applyFill="1" applyBorder="1" applyAlignment="1" applyProtection="1">
      <alignment vertical="top" wrapText="1"/>
      <protection locked="0"/>
    </xf>
    <xf numFmtId="0" fontId="29" fillId="0" borderId="5" xfId="33" applyFont="1" applyFill="1" applyBorder="1" applyAlignment="1" applyProtection="1">
      <alignment horizontal="center" vertical="top" wrapText="1"/>
      <protection locked="0"/>
    </xf>
    <xf numFmtId="2" fontId="29" fillId="0" borderId="5" xfId="33" applyNumberFormat="1" applyFont="1" applyFill="1" applyBorder="1" applyAlignment="1" applyProtection="1">
      <alignment vertical="top" wrapText="1"/>
      <protection locked="0"/>
    </xf>
    <xf numFmtId="2" fontId="29" fillId="0" borderId="5" xfId="33" applyNumberFormat="1" applyFont="1" applyFill="1" applyBorder="1" applyAlignment="1" applyProtection="1">
      <alignment vertical="top"/>
      <protection locked="0"/>
    </xf>
    <xf numFmtId="0" fontId="29" fillId="0" borderId="5" xfId="33" applyFont="1" applyFill="1" applyBorder="1" applyAlignment="1">
      <alignment vertical="top" wrapText="1"/>
    </xf>
    <xf numFmtId="9" fontId="29" fillId="0" borderId="5" xfId="33" applyNumberFormat="1" applyFont="1" applyFill="1" applyBorder="1" applyAlignment="1" applyProtection="1">
      <alignment horizontal="center" vertical="top"/>
      <protection locked="0"/>
    </xf>
    <xf numFmtId="4" fontId="29" fillId="0" borderId="5" xfId="33" applyNumberFormat="1" applyFont="1" applyFill="1" applyBorder="1" applyAlignment="1"/>
    <xf numFmtId="2" fontId="29" fillId="0" borderId="5" xfId="33" applyNumberFormat="1" applyFont="1" applyFill="1" applyBorder="1" applyAlignment="1"/>
    <xf numFmtId="0" fontId="28" fillId="0" borderId="0" xfId="33" applyFont="1" applyFill="1" applyAlignment="1">
      <alignment vertical="top" wrapText="1"/>
    </xf>
    <xf numFmtId="9" fontId="29" fillId="0" borderId="0" xfId="33" applyNumberFormat="1" applyFont="1" applyFill="1" applyAlignment="1" applyProtection="1">
      <alignment horizontal="center" vertical="top"/>
      <protection locked="0"/>
    </xf>
    <xf numFmtId="2" fontId="28" fillId="0" borderId="0" xfId="33" applyNumberFormat="1" applyFont="1" applyFill="1" applyAlignment="1"/>
    <xf numFmtId="2" fontId="28" fillId="0" borderId="0" xfId="5" applyNumberFormat="1" applyFont="1"/>
    <xf numFmtId="0" fontId="90" fillId="0" borderId="0" xfId="5" applyFont="1" applyAlignment="1">
      <alignment wrapText="1"/>
    </xf>
    <xf numFmtId="0" fontId="32" fillId="0" borderId="0" xfId="0" applyFont="1" applyFill="1" applyAlignment="1">
      <alignment wrapText="1"/>
    </xf>
    <xf numFmtId="0" fontId="91" fillId="0" borderId="0" xfId="0" applyFont="1"/>
    <xf numFmtId="0" fontId="92" fillId="0" borderId="0" xfId="0" applyFont="1"/>
    <xf numFmtId="0" fontId="0" fillId="0" borderId="0" xfId="0" applyAlignment="1">
      <alignment horizontal="left"/>
    </xf>
    <xf numFmtId="0" fontId="93" fillId="0" borderId="0" xfId="0" applyFont="1"/>
    <xf numFmtId="0" fontId="94" fillId="0" borderId="0" xfId="0" applyFont="1"/>
    <xf numFmtId="0" fontId="94" fillId="0" borderId="0" xfId="0" applyFont="1" applyAlignment="1">
      <alignment horizontal="left"/>
    </xf>
    <xf numFmtId="0" fontId="95" fillId="0" borderId="0" xfId="0" applyFont="1"/>
    <xf numFmtId="0" fontId="95" fillId="0" borderId="0" xfId="0" applyFont="1" applyAlignment="1">
      <alignment horizontal="left"/>
    </xf>
    <xf numFmtId="0" fontId="96" fillId="0" borderId="0" xfId="0" applyFont="1"/>
    <xf numFmtId="0" fontId="96" fillId="0" borderId="0" xfId="0" applyFont="1" applyAlignment="1">
      <alignment horizontal="left"/>
    </xf>
    <xf numFmtId="0" fontId="97" fillId="0" borderId="0" xfId="0" applyFont="1"/>
    <xf numFmtId="0" fontId="97" fillId="0" borderId="0" xfId="0" applyFont="1" applyAlignment="1">
      <alignment horizontal="left"/>
    </xf>
    <xf numFmtId="171" fontId="96" fillId="0" borderId="0" xfId="0" applyNumberFormat="1" applyFont="1" applyAlignment="1">
      <alignment horizontal="left"/>
    </xf>
    <xf numFmtId="171" fontId="97" fillId="0" borderId="0" xfId="0" applyNumberFormat="1" applyFont="1" applyAlignment="1">
      <alignment horizontal="left"/>
    </xf>
    <xf numFmtId="0" fontId="96" fillId="0" borderId="0" xfId="0" applyFont="1" applyAlignment="1">
      <alignment wrapText="1"/>
    </xf>
    <xf numFmtId="0" fontId="97" fillId="0" borderId="0" xfId="0" applyFont="1" applyAlignment="1">
      <alignment horizontal="justify" vertical="center"/>
    </xf>
    <xf numFmtId="0" fontId="96" fillId="0" borderId="0" xfId="0" applyFont="1" applyAlignment="1">
      <alignment horizontal="right" vertical="top"/>
    </xf>
    <xf numFmtId="0" fontId="98" fillId="0" borderId="0" xfId="0" applyFont="1" applyAlignment="1">
      <alignment horizontal="justify" vertical="center"/>
    </xf>
    <xf numFmtId="4" fontId="32" fillId="6" borderId="32" xfId="1" applyNumberFormat="1" applyFont="1" applyFill="1" applyBorder="1"/>
    <xf numFmtId="0" fontId="25" fillId="0" borderId="0" xfId="0" applyFont="1" applyBorder="1" applyAlignment="1">
      <alignment horizontal="left"/>
    </xf>
    <xf numFmtId="4" fontId="29" fillId="6" borderId="32" xfId="1" applyNumberFormat="1" applyFont="1" applyFill="1" applyBorder="1" applyProtection="1">
      <protection locked="0"/>
    </xf>
    <xf numFmtId="4" fontId="29" fillId="0" borderId="0" xfId="15" applyNumberFormat="1" applyFont="1" applyFill="1" applyBorder="1" applyAlignment="1" applyProtection="1">
      <alignment horizontal="right"/>
      <protection locked="0"/>
    </xf>
    <xf numFmtId="2" fontId="29" fillId="0" borderId="0" xfId="15" applyNumberFormat="1" applyFont="1" applyBorder="1" applyAlignment="1" applyProtection="1">
      <alignment horizontal="right"/>
      <protection locked="0"/>
    </xf>
    <xf numFmtId="4" fontId="29" fillId="0" borderId="0" xfId="15" applyNumberFormat="1" applyFont="1" applyFill="1" applyBorder="1" applyAlignment="1" applyProtection="1">
      <alignment horizontal="right"/>
    </xf>
    <xf numFmtId="0" fontId="29" fillId="0" borderId="0" xfId="5" applyFont="1" applyProtection="1">
      <protection locked="0"/>
    </xf>
    <xf numFmtId="0" fontId="29" fillId="0" borderId="0" xfId="5" applyFont="1" applyFill="1" applyProtection="1">
      <protection locked="0"/>
    </xf>
    <xf numFmtId="169" fontId="29" fillId="0" borderId="0" xfId="0" applyNumberFormat="1" applyFont="1" applyFill="1" applyAlignment="1" applyProtection="1">
      <protection locked="0"/>
    </xf>
    <xf numFmtId="171" fontId="96" fillId="0" borderId="0" xfId="0" applyNumberFormat="1" applyFont="1" applyAlignment="1" applyProtection="1">
      <alignment horizontal="left"/>
      <protection locked="0"/>
    </xf>
    <xf numFmtId="0" fontId="26" fillId="0" borderId="43" xfId="0" applyFont="1" applyFill="1" applyBorder="1" applyProtection="1"/>
    <xf numFmtId="0" fontId="26" fillId="0" borderId="43" xfId="0" applyFont="1" applyFill="1" applyBorder="1" applyAlignment="1" applyProtection="1">
      <alignment wrapText="1"/>
    </xf>
    <xf numFmtId="4" fontId="26" fillId="0" borderId="43" xfId="0" applyNumberFormat="1" applyFont="1" applyFill="1" applyBorder="1" applyProtection="1"/>
    <xf numFmtId="4" fontId="26" fillId="0" borderId="43" xfId="0" applyNumberFormat="1" applyFont="1" applyBorder="1" applyAlignment="1" applyProtection="1">
      <alignment horizontal="center"/>
    </xf>
    <xf numFmtId="0" fontId="31" fillId="0" borderId="0" xfId="0" applyFont="1" applyAlignment="1" applyProtection="1">
      <alignment horizontal="center"/>
    </xf>
    <xf numFmtId="4" fontId="26" fillId="6" borderId="45" xfId="0" applyNumberFormat="1" applyFont="1" applyFill="1" applyBorder="1" applyAlignment="1" applyProtection="1">
      <alignment horizontal="center"/>
    </xf>
    <xf numFmtId="4" fontId="29" fillId="0" borderId="0" xfId="0" applyNumberFormat="1" applyFont="1" applyFill="1" applyBorder="1" applyAlignment="1">
      <alignment horizontal="right" wrapText="1"/>
    </xf>
    <xf numFmtId="4" fontId="29" fillId="0" borderId="0" xfId="1" applyNumberFormat="1" applyFont="1" applyFill="1" applyBorder="1" applyProtection="1">
      <protection locked="0"/>
    </xf>
    <xf numFmtId="0" fontId="26" fillId="0" borderId="0" xfId="0" applyFont="1" applyFill="1" applyBorder="1" applyAlignment="1">
      <alignment horizontal="center" vertical="top" wrapText="1"/>
    </xf>
    <xf numFmtId="4" fontId="29" fillId="0" borderId="0" xfId="0" applyNumberFormat="1" applyFont="1" applyFill="1" applyBorder="1" applyAlignment="1">
      <alignment horizontal="right"/>
    </xf>
    <xf numFmtId="0" fontId="0" fillId="8" borderId="15" xfId="0" applyFill="1" applyBorder="1"/>
    <xf numFmtId="0" fontId="39" fillId="9" borderId="46" xfId="15" applyFont="1" applyFill="1" applyBorder="1" applyAlignment="1">
      <alignment horizontal="left"/>
    </xf>
    <xf numFmtId="0" fontId="0" fillId="8" borderId="7" xfId="0" applyFill="1" applyBorder="1"/>
    <xf numFmtId="0" fontId="0" fillId="8" borderId="16" xfId="0" applyFill="1" applyBorder="1"/>
    <xf numFmtId="0" fontId="0" fillId="8" borderId="32" xfId="0" applyFill="1" applyBorder="1"/>
    <xf numFmtId="4" fontId="0" fillId="0" borderId="0" xfId="0" applyNumberFormat="1"/>
    <xf numFmtId="4" fontId="29" fillId="6" borderId="32" xfId="1" applyNumberFormat="1" applyFont="1" applyFill="1" applyBorder="1" applyProtection="1"/>
    <xf numFmtId="0" fontId="25" fillId="0" borderId="0" xfId="0" applyFont="1" applyBorder="1" applyAlignment="1">
      <alignment horizontal="left"/>
    </xf>
    <xf numFmtId="0" fontId="32" fillId="0" borderId="0" xfId="0" applyFont="1" applyAlignment="1" applyProtection="1">
      <alignment horizontal="left" wrapText="1"/>
    </xf>
    <xf numFmtId="0" fontId="26" fillId="0" borderId="2" xfId="0" applyFont="1" applyBorder="1" applyAlignment="1" applyProtection="1">
      <alignment horizontal="center" vertical="center"/>
    </xf>
    <xf numFmtId="0" fontId="26" fillId="0" borderId="4" xfId="0" applyFont="1" applyBorder="1" applyAlignment="1" applyProtection="1">
      <alignment horizontal="center" vertical="center"/>
    </xf>
    <xf numFmtId="0" fontId="26" fillId="6" borderId="9" xfId="0" applyFont="1" applyFill="1" applyBorder="1" applyAlignment="1" applyProtection="1">
      <alignment horizontal="left"/>
      <protection locked="0"/>
    </xf>
    <xf numFmtId="0" fontId="26" fillId="6" borderId="25" xfId="0" applyFont="1" applyFill="1" applyBorder="1" applyAlignment="1" applyProtection="1">
      <alignment horizontal="left"/>
      <protection locked="0"/>
    </xf>
    <xf numFmtId="0" fontId="26" fillId="6" borderId="8" xfId="0" applyFont="1" applyFill="1" applyBorder="1" applyAlignment="1" applyProtection="1">
      <alignment horizontal="left"/>
      <protection locked="0"/>
    </xf>
    <xf numFmtId="0" fontId="26" fillId="6" borderId="13" xfId="0" applyFont="1" applyFill="1" applyBorder="1" applyAlignment="1" applyProtection="1">
      <alignment horizontal="left"/>
      <protection locked="0"/>
    </xf>
    <xf numFmtId="0" fontId="26" fillId="6" borderId="0" xfId="0" applyFont="1" applyFill="1" applyBorder="1" applyAlignment="1" applyProtection="1">
      <alignment horizontal="left"/>
      <protection locked="0"/>
    </xf>
    <xf numFmtId="0" fontId="26" fillId="6" borderId="12" xfId="0" applyFont="1" applyFill="1" applyBorder="1" applyAlignment="1" applyProtection="1">
      <alignment horizontal="left"/>
      <protection locked="0"/>
    </xf>
    <xf numFmtId="0" fontId="26" fillId="6" borderId="11" xfId="0" applyFont="1" applyFill="1" applyBorder="1" applyAlignment="1" applyProtection="1">
      <alignment horizontal="left"/>
      <protection locked="0"/>
    </xf>
    <xf numFmtId="0" fontId="26" fillId="6" borderId="14" xfId="0" applyFont="1" applyFill="1" applyBorder="1" applyAlignment="1" applyProtection="1">
      <alignment horizontal="left"/>
      <protection locked="0"/>
    </xf>
    <xf numFmtId="0" fontId="26" fillId="6" borderId="10" xfId="0" applyFont="1" applyFill="1" applyBorder="1" applyAlignment="1" applyProtection="1">
      <alignment horizontal="left"/>
      <protection locked="0"/>
    </xf>
    <xf numFmtId="0" fontId="25" fillId="0" borderId="0" xfId="0" applyFont="1" applyBorder="1" applyAlignment="1">
      <alignment horizontal="left" vertical="top" wrapText="1"/>
    </xf>
    <xf numFmtId="0" fontId="0" fillId="0" borderId="0" xfId="0" applyAlignment="1">
      <alignment horizontal="center"/>
    </xf>
    <xf numFmtId="0" fontId="45" fillId="0" borderId="0" xfId="37" applyFont="1" applyFill="1" applyBorder="1" applyAlignment="1" applyProtection="1">
      <alignment horizontal="left" vertical="top" wrapText="1"/>
    </xf>
    <xf numFmtId="167" fontId="76" fillId="0" borderId="0" xfId="38" applyAlignment="1"/>
    <xf numFmtId="0" fontId="0" fillId="0" borderId="0" xfId="0" applyAlignment="1"/>
    <xf numFmtId="0" fontId="81" fillId="0" borderId="0" xfId="0" applyFont="1" applyAlignment="1" applyProtection="1">
      <alignment horizontal="left" wrapText="1"/>
    </xf>
  </cellXfs>
  <cellStyles count="40">
    <cellStyle name="Excel Built-in Normal" xfId="2" xr:uid="{00000000-0005-0000-0000-000000000000}"/>
    <cellStyle name="Excel Built-in Note" xfId="29" xr:uid="{00000000-0005-0000-0000-000001000000}"/>
    <cellStyle name="Excel Built-in Note 2" xfId="30" xr:uid="{00000000-0005-0000-0000-000002000000}"/>
    <cellStyle name="Excel Built-in Note 3" xfId="31" xr:uid="{00000000-0005-0000-0000-000003000000}"/>
    <cellStyle name="Excel_BuiltIn_Normal 2" xfId="9" xr:uid="{00000000-0005-0000-0000-000004000000}"/>
    <cellStyle name="Navadno" xfId="0" builtinId="0"/>
    <cellStyle name="Navadno 10" xfId="14" xr:uid="{00000000-0005-0000-0000-000005000000}"/>
    <cellStyle name="Navadno 11" xfId="28" xr:uid="{00000000-0005-0000-0000-000006000000}"/>
    <cellStyle name="Navadno 17" xfId="10" xr:uid="{00000000-0005-0000-0000-000007000000}"/>
    <cellStyle name="Navadno 2" xfId="3" xr:uid="{00000000-0005-0000-0000-000008000000}"/>
    <cellStyle name="Navadno 2 10" xfId="22" xr:uid="{00000000-0005-0000-0000-000009000000}"/>
    <cellStyle name="Navadno 2 2" xfId="35" xr:uid="{00000000-0005-0000-0000-00000A000000}"/>
    <cellStyle name="Navadno 3" xfId="6" xr:uid="{00000000-0005-0000-0000-00000B000000}"/>
    <cellStyle name="Navadno 3 2" xfId="25" xr:uid="{00000000-0005-0000-0000-00000C000000}"/>
    <cellStyle name="Navadno 3 3" xfId="36" xr:uid="{00000000-0005-0000-0000-00000D000000}"/>
    <cellStyle name="Navadno 4" xfId="8" xr:uid="{00000000-0005-0000-0000-00000E000000}"/>
    <cellStyle name="Navadno 4 2" xfId="11" xr:uid="{00000000-0005-0000-0000-00000F000000}"/>
    <cellStyle name="Navadno 4 5" xfId="12" xr:uid="{00000000-0005-0000-0000-000010000000}"/>
    <cellStyle name="Navadno 5" xfId="15" xr:uid="{00000000-0005-0000-0000-000011000000}"/>
    <cellStyle name="Navadno 5 2" xfId="24" xr:uid="{00000000-0005-0000-0000-000012000000}"/>
    <cellStyle name="Navadno 6" xfId="7" xr:uid="{00000000-0005-0000-0000-000013000000}"/>
    <cellStyle name="Navadno 7" xfId="18" xr:uid="{00000000-0005-0000-0000-000014000000}"/>
    <cellStyle name="Navadno 7 2" xfId="27" xr:uid="{00000000-0005-0000-0000-000015000000}"/>
    <cellStyle name="Navadno 8" xfId="19" xr:uid="{00000000-0005-0000-0000-000016000000}"/>
    <cellStyle name="Navadno 9" xfId="20" xr:uid="{00000000-0005-0000-0000-000017000000}"/>
    <cellStyle name="Navadno_Fin-črn" xfId="4" xr:uid="{00000000-0005-0000-0000-000018000000}"/>
    <cellStyle name="Normal 2" xfId="5" xr:uid="{00000000-0005-0000-0000-00001A000000}"/>
    <cellStyle name="Normal 2 2" xfId="23" xr:uid="{00000000-0005-0000-0000-00001B000000}"/>
    <cellStyle name="Normal 3" xfId="16" xr:uid="{00000000-0005-0000-0000-00001C000000}"/>
    <cellStyle name="Normal 3 2" xfId="33" xr:uid="{00000000-0005-0000-0000-00001D000000}"/>
    <cellStyle name="Normal 4" xfId="32" xr:uid="{00000000-0005-0000-0000-00001E000000}"/>
    <cellStyle name="Normal 5" xfId="34" xr:uid="{00000000-0005-0000-0000-00001F000000}"/>
    <cellStyle name="Normal 6" xfId="37" xr:uid="{00000000-0005-0000-0000-000020000000}"/>
    <cellStyle name="Normal 7" xfId="38" xr:uid="{00000000-0005-0000-0000-000021000000}"/>
    <cellStyle name="Normal 8" xfId="26" xr:uid="{00000000-0005-0000-0000-000022000000}"/>
    <cellStyle name="Normal 9" xfId="39" xr:uid="{00000000-0005-0000-0000-000023000000}"/>
    <cellStyle name="Opomba" xfId="1" builtinId="10"/>
    <cellStyle name="Poudarek1 2" xfId="17" xr:uid="{00000000-0005-0000-0000-000025000000}"/>
    <cellStyle name="Vejica 2" xfId="21" xr:uid="{00000000-0005-0000-0000-000026000000}"/>
    <cellStyle name="Vejica 3" xfId="13" xr:uid="{00000000-0005-0000-0000-000027000000}"/>
  </cellStyles>
  <dxfs count="0"/>
  <tableStyles count="0" defaultTableStyle="TableStyleMedium2" defaultPivotStyle="PivotStyleLight16"/>
  <colors>
    <mruColors>
      <color rgb="FFF7A1B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ova tema">
  <a:themeElements>
    <a:clrScheme name="Pisarna">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isarna">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isarna">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2" tint="-0.499984740745262"/>
  </sheetPr>
  <dimension ref="A2:H45"/>
  <sheetViews>
    <sheetView workbookViewId="0">
      <selection activeCell="K10" sqref="K10"/>
    </sheetView>
  </sheetViews>
  <sheetFormatPr defaultRowHeight="16.5"/>
  <cols>
    <col min="1" max="1" width="8.7109375" style="79" customWidth="1"/>
    <col min="2" max="2" width="25.140625" style="79" customWidth="1"/>
    <col min="3" max="3" width="35.28515625" style="79" bestFit="1" customWidth="1"/>
    <col min="4" max="4" width="7.42578125" style="79" customWidth="1"/>
    <col min="5" max="5" width="8.85546875" style="79"/>
    <col min="6" max="6" width="8.85546875" style="16"/>
    <col min="7" max="8" width="9.140625" style="16"/>
  </cols>
  <sheetData>
    <row r="2" spans="1:6">
      <c r="A2" s="76"/>
      <c r="B2" s="536" t="s">
        <v>14</v>
      </c>
      <c r="C2" s="536"/>
      <c r="D2" s="536"/>
      <c r="E2" s="536"/>
    </row>
    <row r="3" spans="1:6">
      <c r="A3" s="77"/>
      <c r="B3" s="78"/>
      <c r="C3" s="78"/>
      <c r="D3" s="78"/>
      <c r="E3" s="78"/>
      <c r="F3" s="17"/>
    </row>
    <row r="4" spans="1:6">
      <c r="B4" s="80"/>
      <c r="C4" s="80"/>
      <c r="D4" s="80"/>
      <c r="E4" s="80"/>
    </row>
    <row r="5" spans="1:6">
      <c r="B5" s="80"/>
      <c r="C5" s="80"/>
      <c r="D5" s="80"/>
      <c r="E5" s="80"/>
    </row>
    <row r="6" spans="1:6">
      <c r="B6" s="81"/>
      <c r="C6" s="81"/>
      <c r="D6" s="81"/>
      <c r="E6" s="81"/>
      <c r="F6" s="17"/>
    </row>
    <row r="7" spans="1:6">
      <c r="B7" s="76"/>
      <c r="C7" s="76"/>
      <c r="D7" s="76"/>
      <c r="E7" s="76"/>
      <c r="F7" s="17"/>
    </row>
    <row r="8" spans="1:6">
      <c r="B8" s="76"/>
      <c r="C8" s="76"/>
      <c r="D8" s="76"/>
      <c r="E8" s="76"/>
      <c r="F8" s="17"/>
    </row>
    <row r="9" spans="1:6">
      <c r="B9" s="76"/>
      <c r="C9" s="76"/>
      <c r="D9" s="76"/>
      <c r="E9" s="76"/>
      <c r="F9" s="17"/>
    </row>
    <row r="10" spans="1:6">
      <c r="B10" s="82" t="s">
        <v>15</v>
      </c>
      <c r="C10" s="83" t="s">
        <v>112</v>
      </c>
      <c r="D10" s="84"/>
      <c r="E10" s="76"/>
      <c r="F10" s="17"/>
    </row>
    <row r="11" spans="1:6">
      <c r="B11" s="76"/>
      <c r="C11" s="84" t="s">
        <v>113</v>
      </c>
      <c r="D11" s="84"/>
      <c r="E11" s="76"/>
      <c r="F11" s="17"/>
    </row>
    <row r="12" spans="1:6">
      <c r="B12" s="76"/>
      <c r="C12" s="84" t="s">
        <v>54</v>
      </c>
      <c r="D12" s="84"/>
      <c r="E12" s="76"/>
      <c r="F12" s="17"/>
    </row>
    <row r="13" spans="1:6">
      <c r="B13" s="76"/>
      <c r="C13" s="84"/>
      <c r="D13" s="84"/>
      <c r="E13" s="76"/>
      <c r="F13" s="17"/>
    </row>
    <row r="14" spans="1:6">
      <c r="B14" s="76"/>
      <c r="C14" s="84"/>
      <c r="D14" s="84"/>
      <c r="E14" s="76"/>
      <c r="F14" s="17"/>
    </row>
    <row r="15" spans="1:6">
      <c r="B15" s="76"/>
      <c r="C15" s="84"/>
      <c r="D15" s="84"/>
      <c r="E15" s="76"/>
      <c r="F15" s="17"/>
    </row>
    <row r="16" spans="1:6">
      <c r="B16" s="76"/>
      <c r="C16" s="84"/>
      <c r="D16" s="84"/>
      <c r="E16" s="76"/>
      <c r="F16" s="17"/>
    </row>
    <row r="17" spans="2:6">
      <c r="B17" s="76"/>
      <c r="C17" s="84"/>
      <c r="D17" s="84"/>
      <c r="E17" s="76"/>
      <c r="F17" s="17"/>
    </row>
    <row r="18" spans="2:6">
      <c r="B18" s="76" t="s">
        <v>16</v>
      </c>
      <c r="C18" s="84" t="s">
        <v>114</v>
      </c>
      <c r="D18" s="84"/>
      <c r="E18" s="76"/>
      <c r="F18" s="17"/>
    </row>
    <row r="19" spans="2:6">
      <c r="B19" s="76"/>
      <c r="C19" s="85" t="s">
        <v>115</v>
      </c>
      <c r="D19" s="85"/>
      <c r="E19" s="76"/>
      <c r="F19" s="17"/>
    </row>
    <row r="20" spans="2:6">
      <c r="B20" s="76"/>
      <c r="C20" s="85" t="s">
        <v>116</v>
      </c>
      <c r="D20" s="85"/>
      <c r="E20" s="76"/>
      <c r="F20" s="17"/>
    </row>
    <row r="21" spans="2:6">
      <c r="B21" s="76"/>
      <c r="C21" s="85"/>
      <c r="D21" s="85"/>
      <c r="E21" s="76"/>
      <c r="F21" s="17"/>
    </row>
    <row r="22" spans="2:6">
      <c r="B22" s="76"/>
      <c r="C22" s="85"/>
      <c r="D22" s="85"/>
      <c r="E22" s="76"/>
      <c r="F22" s="17"/>
    </row>
    <row r="23" spans="2:6">
      <c r="B23" s="76"/>
      <c r="C23" s="85"/>
      <c r="D23" s="85"/>
      <c r="E23" s="76"/>
      <c r="F23" s="17"/>
    </row>
    <row r="24" spans="2:6">
      <c r="B24" s="76" t="s">
        <v>49</v>
      </c>
      <c r="C24" s="510" t="s">
        <v>17</v>
      </c>
      <c r="D24" s="85"/>
      <c r="E24" s="76"/>
      <c r="F24" s="17"/>
    </row>
    <row r="25" spans="2:6">
      <c r="B25" s="76"/>
      <c r="C25" s="85"/>
      <c r="D25" s="85"/>
      <c r="E25" s="76"/>
      <c r="F25" s="17"/>
    </row>
    <row r="26" spans="2:6">
      <c r="B26" s="76"/>
      <c r="C26" s="85"/>
      <c r="D26" s="85"/>
      <c r="E26" s="76"/>
      <c r="F26" s="17"/>
    </row>
    <row r="27" spans="2:6">
      <c r="B27" s="76"/>
      <c r="C27" s="85"/>
      <c r="D27" s="85"/>
      <c r="E27" s="76"/>
      <c r="F27" s="17"/>
    </row>
    <row r="28" spans="2:6">
      <c r="B28" s="76"/>
      <c r="C28" s="84"/>
      <c r="D28" s="85"/>
      <c r="E28" s="76"/>
      <c r="F28" s="17"/>
    </row>
    <row r="29" spans="2:6">
      <c r="B29" s="76"/>
      <c r="C29" s="84"/>
      <c r="D29" s="85"/>
      <c r="E29" s="76"/>
      <c r="F29" s="17"/>
    </row>
    <row r="30" spans="2:6">
      <c r="B30" s="76" t="s">
        <v>50</v>
      </c>
      <c r="C30" s="84" t="s">
        <v>117</v>
      </c>
      <c r="D30" s="85"/>
      <c r="E30" s="76"/>
      <c r="F30" s="17"/>
    </row>
    <row r="31" spans="2:6">
      <c r="B31" s="76"/>
      <c r="C31" s="84"/>
      <c r="D31" s="85"/>
      <c r="E31" s="76"/>
      <c r="F31" s="17"/>
    </row>
    <row r="32" spans="2:6">
      <c r="B32" s="76"/>
      <c r="C32" s="84"/>
      <c r="D32" s="85"/>
      <c r="E32" s="76"/>
      <c r="F32" s="17"/>
    </row>
    <row r="33" spans="2:6">
      <c r="B33" s="76"/>
      <c r="C33" s="84"/>
      <c r="D33" s="85"/>
      <c r="E33" s="76"/>
      <c r="F33" s="17"/>
    </row>
    <row r="34" spans="2:6">
      <c r="B34" s="76"/>
      <c r="C34" s="84"/>
      <c r="D34" s="85"/>
      <c r="E34" s="76"/>
      <c r="F34" s="17"/>
    </row>
    <row r="35" spans="2:6">
      <c r="B35" s="76"/>
      <c r="C35" s="84"/>
      <c r="D35" s="85"/>
      <c r="E35" s="76"/>
      <c r="F35" s="17"/>
    </row>
    <row r="36" spans="2:6">
      <c r="B36" s="76" t="s">
        <v>51</v>
      </c>
      <c r="C36" s="84" t="s">
        <v>52</v>
      </c>
      <c r="D36" s="85"/>
      <c r="E36" s="76"/>
      <c r="F36" s="17"/>
    </row>
    <row r="37" spans="2:6">
      <c r="B37" s="76"/>
      <c r="C37" s="84" t="s">
        <v>53</v>
      </c>
      <c r="D37" s="85"/>
      <c r="E37" s="76"/>
      <c r="F37" s="17"/>
    </row>
    <row r="38" spans="2:6">
      <c r="B38" s="76"/>
      <c r="C38" s="84" t="s">
        <v>54</v>
      </c>
      <c r="D38" s="85"/>
      <c r="E38" s="76"/>
      <c r="F38" s="17"/>
    </row>
    <row r="39" spans="2:6">
      <c r="B39" s="76"/>
      <c r="C39" s="84"/>
      <c r="D39" s="85"/>
      <c r="E39" s="76"/>
      <c r="F39" s="17"/>
    </row>
    <row r="40" spans="2:6">
      <c r="B40" s="76"/>
      <c r="C40" s="84"/>
      <c r="D40" s="85"/>
      <c r="E40" s="76"/>
      <c r="F40" s="17"/>
    </row>
    <row r="41" spans="2:6">
      <c r="B41" s="76"/>
      <c r="C41" s="86"/>
      <c r="D41" s="76"/>
      <c r="E41" s="76"/>
      <c r="F41" s="17"/>
    </row>
    <row r="42" spans="2:6">
      <c r="B42" s="76"/>
      <c r="C42" s="86"/>
      <c r="D42" s="76"/>
      <c r="E42" s="76"/>
      <c r="F42" s="17"/>
    </row>
    <row r="43" spans="2:6">
      <c r="B43" s="76"/>
      <c r="C43" s="86"/>
      <c r="D43" s="76"/>
      <c r="E43" s="76"/>
      <c r="F43" s="17"/>
    </row>
    <row r="44" spans="2:6">
      <c r="B44" s="76" t="s">
        <v>55</v>
      </c>
      <c r="C44" s="87" t="s">
        <v>118</v>
      </c>
      <c r="D44" s="76"/>
      <c r="E44" s="76"/>
      <c r="F44" s="17"/>
    </row>
    <row r="45" spans="2:6">
      <c r="B45" s="76"/>
      <c r="C45" s="76"/>
      <c r="D45" s="76"/>
      <c r="E45" s="76"/>
      <c r="F45" s="17"/>
    </row>
  </sheetData>
  <sheetProtection algorithmName="SHA-512" hashValue="MdcwcN1dLBxSYX8tTw+Fp/vqicOQOhNR/3biuO9ScFBf9kpFtfe6qJoZbnhpF9VyhqT1DRXbfA9q+Sj+h+1zpg==" saltValue="pLq6gtGTROaH4e3HhnpKUA==" spinCount="100000" sheet="1" objects="1" scenarios="1"/>
  <mergeCells count="1">
    <mergeCell ref="B2:E2"/>
  </mergeCells>
  <pageMargins left="0.7" right="0.7" top="0.75" bottom="0.75" header="0.3" footer="0.3"/>
  <pageSetup paperSize="9" orientation="portrait" horizontalDpi="4294967293" verticalDpi="4294967293" r:id="rId1"/>
  <headerFooter>
    <oddFooter>&amp;C&amp;"Swis721 BT,Roman"&amp;7
Uniprojekt d.o.o.  I  Savinjska cesta 117, 3313 Polzela  I  tel.: +386 41 630 570  I  e-mail: info@uniprojekt.si  I  www.uniprojekt.si
transakcijski račun: SI56 0233 0025 6616 798  I  davčna št.: SI84853476  I  matična št.: 2316005</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4" tint="0.59999389629810485"/>
    <pageSetUpPr fitToPage="1"/>
  </sheetPr>
  <dimension ref="A1:K127"/>
  <sheetViews>
    <sheetView workbookViewId="0">
      <selection activeCell="E17" sqref="E17"/>
    </sheetView>
  </sheetViews>
  <sheetFormatPr defaultColWidth="9.140625" defaultRowHeight="13.5"/>
  <cols>
    <col min="1" max="1" width="4.42578125" style="238" customWidth="1"/>
    <col min="2" max="2" width="56.140625" style="345" customWidth="1"/>
    <col min="3" max="3" width="7.7109375" style="341" customWidth="1"/>
    <col min="4" max="4" width="6.28515625" style="341" customWidth="1"/>
    <col min="5" max="5" width="14.5703125" style="346" customWidth="1"/>
    <col min="6" max="6" width="13.5703125" style="346" customWidth="1"/>
    <col min="7" max="7" width="21" style="212" bestFit="1" customWidth="1"/>
    <col min="8" max="8" width="10.140625" style="151" bestFit="1" customWidth="1"/>
    <col min="9" max="9" width="12.42578125" style="151" customWidth="1"/>
    <col min="10" max="10" width="9.140625" style="241" customWidth="1"/>
    <col min="11" max="11" width="9.140625" style="242" customWidth="1"/>
    <col min="12" max="16384" width="9.140625" style="151"/>
  </cols>
  <sheetData>
    <row r="1" spans="1:11" s="227" customFormat="1" ht="12.75">
      <c r="A1" s="255"/>
      <c r="B1" s="428" t="s">
        <v>341</v>
      </c>
      <c r="C1" s="413"/>
      <c r="D1" s="413"/>
      <c r="E1" s="413"/>
      <c r="F1" s="413"/>
      <c r="G1" s="225"/>
      <c r="H1" s="207"/>
      <c r="I1" s="226"/>
      <c r="J1" s="203"/>
      <c r="K1" s="206"/>
    </row>
    <row r="2" spans="1:11" s="227" customFormat="1" ht="12.75">
      <c r="A2" s="255"/>
      <c r="B2" s="429" t="s">
        <v>342</v>
      </c>
      <c r="C2" s="289" t="s">
        <v>11</v>
      </c>
      <c r="D2" s="289" t="s">
        <v>88</v>
      </c>
      <c r="E2" s="430" t="s">
        <v>343</v>
      </c>
      <c r="F2" s="430" t="s">
        <v>344</v>
      </c>
      <c r="G2" s="225"/>
      <c r="H2" s="207"/>
      <c r="I2" s="226"/>
      <c r="J2" s="203"/>
      <c r="K2" s="206"/>
    </row>
    <row r="3" spans="1:11" s="227" customFormat="1" ht="12.75">
      <c r="A3" s="255"/>
      <c r="B3" s="431"/>
      <c r="C3" s="400"/>
      <c r="D3" s="432"/>
      <c r="E3" s="433"/>
      <c r="F3" s="433"/>
      <c r="G3" s="225"/>
      <c r="H3" s="207"/>
      <c r="I3" s="226"/>
      <c r="J3" s="203"/>
      <c r="K3" s="206"/>
    </row>
    <row r="4" spans="1:11" s="227" customFormat="1" ht="12.75">
      <c r="A4" s="255"/>
      <c r="B4" s="413"/>
      <c r="C4" s="413"/>
      <c r="D4" s="413"/>
      <c r="E4" s="413"/>
      <c r="F4" s="413"/>
      <c r="G4" s="225"/>
      <c r="H4" s="207"/>
      <c r="I4" s="226"/>
      <c r="J4" s="203"/>
      <c r="K4" s="206"/>
    </row>
    <row r="5" spans="1:11" s="227" customFormat="1" ht="12.75">
      <c r="A5" s="255" t="s">
        <v>391</v>
      </c>
      <c r="B5" s="428" t="s">
        <v>5</v>
      </c>
      <c r="C5" s="413"/>
      <c r="D5" s="413"/>
      <c r="E5" s="413"/>
      <c r="F5" s="413"/>
      <c r="G5" s="225"/>
      <c r="H5" s="207"/>
      <c r="I5" s="226"/>
      <c r="J5" s="203"/>
      <c r="K5" s="206"/>
    </row>
    <row r="6" spans="1:11" s="227" customFormat="1" ht="12.75">
      <c r="A6" s="255"/>
      <c r="B6" s="428" t="s">
        <v>345</v>
      </c>
      <c r="C6" s="413"/>
      <c r="D6" s="413"/>
      <c r="E6" s="413"/>
      <c r="F6" s="413"/>
      <c r="G6" s="225"/>
      <c r="H6" s="207"/>
      <c r="I6" s="226"/>
      <c r="J6" s="203"/>
      <c r="K6" s="206"/>
    </row>
    <row r="7" spans="1:11" s="227" customFormat="1" ht="12.75">
      <c r="A7" s="255"/>
      <c r="B7" s="428"/>
      <c r="C7" s="413"/>
      <c r="D7" s="413"/>
      <c r="E7" s="413"/>
      <c r="F7" s="413"/>
      <c r="G7" s="225"/>
      <c r="H7" s="207"/>
      <c r="I7" s="226"/>
      <c r="J7" s="203"/>
      <c r="K7" s="206"/>
    </row>
    <row r="8" spans="1:11" s="227" customFormat="1" ht="12.75">
      <c r="A8" s="255" t="s">
        <v>392</v>
      </c>
      <c r="B8" s="489" t="s">
        <v>458</v>
      </c>
      <c r="C8" s="413">
        <v>390</v>
      </c>
      <c r="D8" s="413" t="s">
        <v>33</v>
      </c>
      <c r="E8" s="515"/>
      <c r="F8" s="435">
        <f>C8*E8</f>
        <v>0</v>
      </c>
      <c r="G8" s="225"/>
      <c r="H8" s="207"/>
      <c r="I8" s="226"/>
      <c r="J8" s="203"/>
      <c r="K8" s="206"/>
    </row>
    <row r="9" spans="1:11" s="227" customFormat="1" ht="12.75">
      <c r="A9" s="255"/>
      <c r="B9" s="413"/>
      <c r="C9" s="413"/>
      <c r="D9" s="413"/>
      <c r="E9" s="413"/>
      <c r="F9" s="435"/>
      <c r="G9" s="225"/>
      <c r="H9" s="207"/>
      <c r="I9" s="226"/>
      <c r="J9" s="203"/>
      <c r="K9" s="206"/>
    </row>
    <row r="10" spans="1:11" s="227" customFormat="1" ht="12.75">
      <c r="A10" s="255" t="s">
        <v>393</v>
      </c>
      <c r="B10" s="434" t="s">
        <v>346</v>
      </c>
      <c r="C10" s="413">
        <v>620</v>
      </c>
      <c r="D10" s="413" t="s">
        <v>33</v>
      </c>
      <c r="E10" s="515"/>
      <c r="F10" s="435">
        <f>C10*E10</f>
        <v>0</v>
      </c>
      <c r="G10" s="225"/>
      <c r="H10" s="207"/>
      <c r="I10" s="226"/>
      <c r="J10" s="203"/>
      <c r="K10" s="206"/>
    </row>
    <row r="11" spans="1:11" s="227" customFormat="1" ht="12.75">
      <c r="A11" s="255"/>
      <c r="B11" s="434"/>
      <c r="C11" s="413"/>
      <c r="D11" s="413"/>
      <c r="E11" s="413"/>
      <c r="F11" s="435"/>
      <c r="G11" s="225"/>
      <c r="H11" s="207"/>
      <c r="I11" s="226"/>
      <c r="J11" s="203"/>
      <c r="K11" s="206"/>
    </row>
    <row r="12" spans="1:11" s="227" customFormat="1" ht="12.75">
      <c r="A12" s="255"/>
      <c r="B12" s="413"/>
      <c r="C12" s="413"/>
      <c r="D12" s="413"/>
      <c r="E12" s="413"/>
      <c r="F12" s="435"/>
      <c r="G12" s="225"/>
      <c r="H12" s="207"/>
      <c r="I12" s="226"/>
      <c r="J12" s="203"/>
      <c r="K12" s="206"/>
    </row>
    <row r="13" spans="1:11" s="227" customFormat="1" ht="12.75">
      <c r="A13" s="255" t="s">
        <v>395</v>
      </c>
      <c r="B13" s="434" t="s">
        <v>347</v>
      </c>
      <c r="C13" s="413">
        <v>250</v>
      </c>
      <c r="D13" s="413" t="s">
        <v>33</v>
      </c>
      <c r="E13" s="515"/>
      <c r="F13" s="435">
        <f>C13*E13</f>
        <v>0</v>
      </c>
      <c r="G13" s="225"/>
      <c r="H13" s="207"/>
      <c r="I13" s="226"/>
      <c r="J13" s="203"/>
      <c r="K13" s="206"/>
    </row>
    <row r="14" spans="1:11" s="227" customFormat="1" ht="12.75">
      <c r="A14" s="255"/>
      <c r="B14" s="413"/>
      <c r="C14" s="436"/>
      <c r="D14" s="436"/>
      <c r="E14" s="436"/>
      <c r="F14" s="435"/>
      <c r="G14" s="225"/>
      <c r="H14" s="207"/>
      <c r="I14" s="226"/>
      <c r="J14" s="203"/>
      <c r="K14" s="206"/>
    </row>
    <row r="15" spans="1:11" s="227" customFormat="1" ht="12.75">
      <c r="A15" s="255" t="s">
        <v>396</v>
      </c>
      <c r="B15" s="437" t="s">
        <v>348</v>
      </c>
      <c r="C15" s="436">
        <v>45</v>
      </c>
      <c r="D15" s="436" t="s">
        <v>129</v>
      </c>
      <c r="E15" s="516"/>
      <c r="F15" s="435">
        <f>C15*E15</f>
        <v>0</v>
      </c>
      <c r="G15" s="225"/>
      <c r="H15" s="207"/>
      <c r="I15" s="226"/>
      <c r="J15" s="203"/>
      <c r="K15" s="206"/>
    </row>
    <row r="16" spans="1:11" s="227" customFormat="1" ht="12.75">
      <c r="A16" s="255"/>
      <c r="B16" s="436"/>
      <c r="C16" s="438"/>
      <c r="D16" s="438"/>
      <c r="E16" s="438"/>
      <c r="F16" s="439"/>
      <c r="G16" s="225"/>
      <c r="H16" s="207"/>
      <c r="I16" s="226"/>
      <c r="J16" s="203"/>
      <c r="K16" s="206"/>
    </row>
    <row r="17" spans="1:11" s="227" customFormat="1" ht="12.75">
      <c r="A17" s="255" t="s">
        <v>397</v>
      </c>
      <c r="B17" s="440" t="s">
        <v>349</v>
      </c>
      <c r="C17" s="401">
        <v>1080</v>
      </c>
      <c r="D17" s="400" t="s">
        <v>33</v>
      </c>
      <c r="E17" s="433"/>
      <c r="F17" s="435">
        <f>C17*E17</f>
        <v>0</v>
      </c>
      <c r="G17" s="225"/>
      <c r="H17" s="207"/>
      <c r="I17" s="226"/>
      <c r="J17" s="203"/>
      <c r="K17" s="206"/>
    </row>
    <row r="18" spans="1:11" s="227" customFormat="1" ht="12.75">
      <c r="A18" s="255"/>
      <c r="B18" s="440"/>
      <c r="C18" s="413"/>
      <c r="D18" s="413"/>
      <c r="E18" s="413"/>
      <c r="F18" s="435"/>
      <c r="G18" s="225"/>
      <c r="H18" s="207"/>
      <c r="I18" s="226"/>
      <c r="J18" s="203"/>
      <c r="K18" s="206"/>
    </row>
    <row r="19" spans="1:11" s="227" customFormat="1" ht="63.75">
      <c r="A19" s="255" t="s">
        <v>398</v>
      </c>
      <c r="B19" s="434" t="s">
        <v>350</v>
      </c>
      <c r="C19" s="413">
        <v>18</v>
      </c>
      <c r="D19" s="413" t="s">
        <v>32</v>
      </c>
      <c r="E19" s="515"/>
      <c r="F19" s="435">
        <f>C19*E19</f>
        <v>0</v>
      </c>
      <c r="G19" s="225"/>
      <c r="H19" s="207"/>
      <c r="I19" s="226"/>
      <c r="J19" s="203"/>
      <c r="K19" s="206"/>
    </row>
    <row r="20" spans="1:11" s="227" customFormat="1" ht="12.75">
      <c r="A20" s="255"/>
      <c r="B20" s="413"/>
      <c r="C20" s="413"/>
      <c r="D20" s="413"/>
      <c r="E20" s="413"/>
      <c r="F20" s="435"/>
      <c r="G20" s="225"/>
      <c r="H20" s="207"/>
      <c r="I20" s="226"/>
      <c r="J20" s="203"/>
      <c r="K20" s="206"/>
    </row>
    <row r="21" spans="1:11" s="227" customFormat="1" ht="63.75">
      <c r="A21" s="255" t="s">
        <v>413</v>
      </c>
      <c r="B21" s="434" t="s">
        <v>351</v>
      </c>
      <c r="C21" s="413">
        <v>15</v>
      </c>
      <c r="D21" s="413" t="s">
        <v>32</v>
      </c>
      <c r="E21" s="515"/>
      <c r="F21" s="435">
        <f>C21*E21</f>
        <v>0</v>
      </c>
      <c r="G21" s="225"/>
      <c r="H21" s="207"/>
      <c r="I21" s="226"/>
      <c r="J21" s="203"/>
      <c r="K21" s="206"/>
    </row>
    <row r="22" spans="1:11" s="227" customFormat="1" ht="12.75">
      <c r="A22" s="255"/>
      <c r="B22" s="413"/>
      <c r="C22" s="413"/>
      <c r="D22" s="413"/>
      <c r="E22" s="413"/>
      <c r="F22" s="435"/>
      <c r="G22" s="225"/>
      <c r="H22" s="207"/>
      <c r="I22" s="226"/>
      <c r="J22" s="203"/>
      <c r="K22" s="206"/>
    </row>
    <row r="23" spans="1:11" s="227" customFormat="1" ht="25.5">
      <c r="A23" s="255" t="s">
        <v>414</v>
      </c>
      <c r="B23" s="434" t="s">
        <v>352</v>
      </c>
      <c r="C23" s="413">
        <v>60</v>
      </c>
      <c r="D23" s="413" t="s">
        <v>32</v>
      </c>
      <c r="E23" s="515"/>
      <c r="F23" s="435">
        <f>C23*E23</f>
        <v>0</v>
      </c>
      <c r="G23" s="225"/>
      <c r="H23" s="207"/>
      <c r="I23" s="226"/>
      <c r="J23" s="203"/>
      <c r="K23" s="206"/>
    </row>
    <row r="24" spans="1:11" s="227" customFormat="1" ht="12.75">
      <c r="A24" s="255"/>
      <c r="B24" s="413"/>
      <c r="C24" s="441"/>
      <c r="D24" s="441"/>
      <c r="E24" s="441"/>
      <c r="F24" s="439"/>
      <c r="G24" s="225"/>
      <c r="H24" s="207"/>
      <c r="I24" s="226"/>
      <c r="J24" s="203"/>
      <c r="K24" s="206"/>
    </row>
    <row r="25" spans="1:11" s="227" customFormat="1" ht="12.75">
      <c r="A25" s="255" t="s">
        <v>415</v>
      </c>
      <c r="B25" s="440" t="s">
        <v>353</v>
      </c>
      <c r="C25" s="401">
        <v>1</v>
      </c>
      <c r="D25" s="400" t="s">
        <v>36</v>
      </c>
      <c r="E25" s="433"/>
      <c r="F25" s="439">
        <f>C25*E25</f>
        <v>0</v>
      </c>
      <c r="G25" s="225"/>
      <c r="H25" s="207"/>
      <c r="I25" s="226"/>
      <c r="J25" s="203"/>
      <c r="K25" s="206"/>
    </row>
    <row r="26" spans="1:11" s="227" customFormat="1" ht="12.75">
      <c r="A26" s="255"/>
      <c r="B26" s="442"/>
      <c r="C26" s="412"/>
      <c r="D26" s="412"/>
      <c r="E26" s="412"/>
      <c r="F26" s="412"/>
      <c r="G26" s="225"/>
      <c r="H26" s="207"/>
      <c r="I26" s="226"/>
      <c r="J26" s="203"/>
      <c r="K26" s="206"/>
    </row>
    <row r="27" spans="1:11" s="227" customFormat="1" ht="12.75">
      <c r="A27" s="255"/>
      <c r="B27" s="428" t="s">
        <v>6</v>
      </c>
      <c r="C27" s="428"/>
      <c r="D27" s="428"/>
      <c r="E27" s="413"/>
      <c r="F27" s="488">
        <f>SUM(F8:F25)</f>
        <v>0</v>
      </c>
      <c r="G27" s="225"/>
      <c r="H27" s="207"/>
      <c r="I27" s="226"/>
      <c r="J27" s="203"/>
      <c r="K27" s="206"/>
    </row>
    <row r="28" spans="1:11" s="227" customFormat="1" ht="12.75">
      <c r="A28" s="255"/>
      <c r="B28" s="360"/>
      <c r="C28" s="362"/>
      <c r="D28" s="414"/>
      <c r="E28" s="415"/>
      <c r="F28" s="364"/>
      <c r="G28" s="225"/>
      <c r="H28" s="207"/>
      <c r="I28" s="226"/>
      <c r="J28" s="203"/>
      <c r="K28" s="206"/>
    </row>
    <row r="29" spans="1:11" s="227" customFormat="1" ht="12.75">
      <c r="A29" s="255"/>
      <c r="B29" s="360"/>
      <c r="C29" s="362"/>
      <c r="D29" s="414"/>
      <c r="E29" s="415"/>
      <c r="F29" s="364"/>
      <c r="G29" s="225"/>
      <c r="H29" s="207"/>
      <c r="I29" s="226"/>
      <c r="J29" s="203"/>
      <c r="K29" s="206"/>
    </row>
    <row r="30" spans="1:11" s="227" customFormat="1" ht="12.75">
      <c r="A30" s="255"/>
      <c r="B30" s="360"/>
      <c r="C30" s="362"/>
      <c r="D30" s="414"/>
      <c r="E30" s="415"/>
      <c r="F30" s="364"/>
      <c r="G30" s="225"/>
      <c r="H30" s="207"/>
      <c r="I30" s="226"/>
      <c r="J30" s="203"/>
      <c r="K30" s="206"/>
    </row>
    <row r="31" spans="1:11" s="227" customFormat="1" ht="12.75">
      <c r="A31" s="255"/>
      <c r="B31" s="360"/>
      <c r="C31" s="362"/>
      <c r="D31" s="414"/>
      <c r="E31" s="415"/>
      <c r="F31" s="364"/>
      <c r="G31" s="225"/>
      <c r="H31" s="207"/>
      <c r="I31" s="226"/>
      <c r="J31" s="203"/>
      <c r="K31" s="206"/>
    </row>
    <row r="32" spans="1:11" s="227" customFormat="1" ht="12.75">
      <c r="A32" s="255"/>
      <c r="B32" s="360"/>
      <c r="C32" s="362"/>
      <c r="D32" s="414"/>
      <c r="E32" s="415"/>
      <c r="F32" s="364"/>
      <c r="G32" s="225"/>
      <c r="H32" s="207"/>
      <c r="I32" s="226"/>
      <c r="J32" s="203"/>
      <c r="K32" s="206"/>
    </row>
    <row r="33" spans="1:11" s="227" customFormat="1" ht="12.75">
      <c r="A33" s="255"/>
      <c r="B33" s="360"/>
      <c r="C33" s="362"/>
      <c r="D33" s="414"/>
      <c r="E33" s="415"/>
      <c r="F33" s="364"/>
      <c r="G33" s="225"/>
      <c r="H33" s="207"/>
      <c r="I33" s="226"/>
      <c r="J33" s="203"/>
      <c r="K33" s="206"/>
    </row>
    <row r="34" spans="1:11" s="227" customFormat="1" ht="12.75">
      <c r="A34" s="255"/>
      <c r="B34" s="360"/>
      <c r="C34" s="362"/>
      <c r="D34" s="414"/>
      <c r="E34" s="415"/>
      <c r="F34" s="364"/>
      <c r="G34" s="225"/>
      <c r="H34" s="207"/>
      <c r="I34" s="226"/>
      <c r="J34" s="203"/>
      <c r="K34" s="206"/>
    </row>
    <row r="35" spans="1:11" s="227" customFormat="1" ht="12.75">
      <c r="A35" s="255"/>
      <c r="B35" s="360"/>
      <c r="C35" s="362"/>
      <c r="D35" s="414"/>
      <c r="E35" s="415"/>
      <c r="F35" s="364"/>
      <c r="G35" s="225"/>
      <c r="H35" s="207"/>
      <c r="I35" s="226"/>
      <c r="J35" s="203"/>
      <c r="K35" s="206"/>
    </row>
    <row r="36" spans="1:11" s="227" customFormat="1" ht="12.75">
      <c r="A36" s="255"/>
      <c r="B36" s="360"/>
      <c r="C36" s="362"/>
      <c r="D36" s="414"/>
      <c r="E36" s="415"/>
      <c r="F36" s="364"/>
      <c r="G36" s="225"/>
      <c r="H36" s="207"/>
      <c r="I36" s="226"/>
      <c r="J36" s="203"/>
      <c r="K36" s="206"/>
    </row>
    <row r="37" spans="1:11" s="227" customFormat="1" ht="12.75">
      <c r="A37" s="255"/>
      <c r="B37" s="360"/>
      <c r="C37" s="362"/>
      <c r="D37" s="414"/>
      <c r="E37" s="415"/>
      <c r="F37" s="364"/>
      <c r="G37" s="225"/>
      <c r="H37" s="207"/>
      <c r="I37" s="226"/>
      <c r="J37" s="203"/>
      <c r="K37" s="206"/>
    </row>
    <row r="38" spans="1:11" s="227" customFormat="1" ht="12.75">
      <c r="A38" s="255"/>
      <c r="B38" s="360"/>
      <c r="C38" s="362"/>
      <c r="D38" s="414"/>
      <c r="E38" s="415"/>
      <c r="F38" s="364"/>
      <c r="G38" s="225"/>
      <c r="H38" s="207"/>
      <c r="I38" s="226"/>
      <c r="J38" s="203"/>
      <c r="K38" s="206"/>
    </row>
    <row r="39" spans="1:11" s="227" customFormat="1" ht="12.75">
      <c r="A39" s="255"/>
      <c r="B39" s="360"/>
      <c r="C39" s="362"/>
      <c r="D39" s="414"/>
      <c r="E39" s="415"/>
      <c r="F39" s="364"/>
      <c r="G39" s="225"/>
      <c r="H39" s="207"/>
      <c r="I39" s="226"/>
      <c r="J39" s="203"/>
      <c r="K39" s="206"/>
    </row>
    <row r="40" spans="1:11" s="227" customFormat="1" ht="12.75">
      <c r="A40" s="255"/>
      <c r="B40" s="360"/>
      <c r="C40" s="362"/>
      <c r="D40" s="414"/>
      <c r="E40" s="415"/>
      <c r="F40" s="364"/>
      <c r="G40" s="225"/>
      <c r="H40" s="207"/>
      <c r="I40" s="226"/>
      <c r="J40" s="203"/>
      <c r="K40" s="206"/>
    </row>
    <row r="41" spans="1:11" s="227" customFormat="1" ht="12.75">
      <c r="A41" s="255"/>
      <c r="B41" s="360"/>
      <c r="C41" s="362"/>
      <c r="D41" s="414"/>
      <c r="E41" s="415"/>
      <c r="F41" s="364"/>
      <c r="G41" s="225"/>
      <c r="H41" s="207"/>
      <c r="I41" s="226"/>
      <c r="J41" s="203"/>
      <c r="K41" s="206"/>
    </row>
    <row r="42" spans="1:11" s="227" customFormat="1" ht="12.75">
      <c r="A42" s="255"/>
      <c r="B42" s="360"/>
      <c r="C42" s="362"/>
      <c r="D42" s="414"/>
      <c r="E42" s="415"/>
      <c r="F42" s="364"/>
      <c r="G42" s="225"/>
      <c r="H42" s="207"/>
      <c r="I42" s="226"/>
      <c r="J42" s="203"/>
      <c r="K42" s="206"/>
    </row>
    <row r="43" spans="1:11" s="227" customFormat="1" ht="12.75">
      <c r="A43" s="255"/>
      <c r="B43" s="360"/>
      <c r="C43" s="362"/>
      <c r="D43" s="414"/>
      <c r="E43" s="415"/>
      <c r="F43" s="364"/>
      <c r="G43" s="225"/>
      <c r="H43" s="207"/>
      <c r="I43" s="226"/>
      <c r="J43" s="203"/>
      <c r="K43" s="206"/>
    </row>
    <row r="44" spans="1:11" s="227" customFormat="1" ht="12.75">
      <c r="A44" s="255"/>
      <c r="B44" s="360"/>
      <c r="C44" s="362"/>
      <c r="D44" s="414"/>
      <c r="E44" s="415"/>
      <c r="F44" s="364"/>
      <c r="G44" s="225"/>
      <c r="H44" s="207"/>
      <c r="I44" s="226"/>
      <c r="J44" s="203"/>
      <c r="K44" s="206"/>
    </row>
    <row r="45" spans="1:11" s="227" customFormat="1" ht="12.75">
      <c r="A45" s="255"/>
      <c r="B45" s="360"/>
      <c r="C45" s="362"/>
      <c r="D45" s="414"/>
      <c r="E45" s="415"/>
      <c r="F45" s="364"/>
      <c r="G45" s="225"/>
      <c r="H45" s="207"/>
      <c r="I45" s="226"/>
      <c r="J45" s="203"/>
      <c r="K45" s="206"/>
    </row>
    <row r="46" spans="1:11" s="227" customFormat="1" ht="12.75">
      <c r="A46" s="255"/>
      <c r="B46" s="360"/>
      <c r="C46" s="362"/>
      <c r="D46" s="414"/>
      <c r="E46" s="415"/>
      <c r="F46" s="364"/>
      <c r="G46" s="225"/>
      <c r="H46" s="207"/>
      <c r="I46" s="226"/>
      <c r="J46" s="203"/>
      <c r="K46" s="206"/>
    </row>
    <row r="47" spans="1:11" s="227" customFormat="1" ht="12.75">
      <c r="A47" s="255"/>
      <c r="B47" s="360"/>
      <c r="C47" s="362"/>
      <c r="D47" s="414"/>
      <c r="E47" s="415"/>
      <c r="F47" s="364"/>
      <c r="G47" s="225"/>
      <c r="H47" s="207"/>
      <c r="I47" s="226"/>
      <c r="J47" s="203"/>
      <c r="K47" s="206"/>
    </row>
    <row r="48" spans="1:11" s="227" customFormat="1" ht="12.75">
      <c r="A48" s="255"/>
      <c r="B48" s="360"/>
      <c r="C48" s="362"/>
      <c r="D48" s="414"/>
      <c r="E48" s="415"/>
      <c r="F48" s="364"/>
      <c r="G48" s="225"/>
      <c r="H48" s="207"/>
      <c r="I48" s="226"/>
      <c r="J48" s="203"/>
      <c r="K48" s="206"/>
    </row>
    <row r="49" spans="1:11" s="227" customFormat="1" ht="12.75">
      <c r="A49" s="255"/>
      <c r="B49" s="360"/>
      <c r="C49" s="362"/>
      <c r="D49" s="414"/>
      <c r="E49" s="415"/>
      <c r="F49" s="364"/>
      <c r="G49" s="225"/>
      <c r="H49" s="207"/>
      <c r="I49" s="226"/>
      <c r="J49" s="203"/>
      <c r="K49" s="206"/>
    </row>
    <row r="50" spans="1:11" s="227" customFormat="1" ht="12.75">
      <c r="A50" s="255"/>
      <c r="B50" s="360"/>
      <c r="C50" s="362"/>
      <c r="D50" s="414"/>
      <c r="E50" s="415"/>
      <c r="F50" s="364"/>
      <c r="G50" s="225"/>
      <c r="H50" s="207"/>
      <c r="I50" s="226"/>
      <c r="J50" s="203"/>
      <c r="K50" s="206"/>
    </row>
    <row r="51" spans="1:11" s="227" customFormat="1" ht="12.75">
      <c r="A51" s="255"/>
      <c r="B51" s="360"/>
      <c r="C51" s="362"/>
      <c r="D51" s="414"/>
      <c r="E51" s="415"/>
      <c r="F51" s="364"/>
      <c r="G51" s="225"/>
      <c r="H51" s="207"/>
      <c r="I51" s="226"/>
      <c r="J51" s="203"/>
      <c r="K51" s="206"/>
    </row>
    <row r="52" spans="1:11" s="227" customFormat="1" ht="10.5" customHeight="1">
      <c r="A52" s="255"/>
      <c r="B52" s="360"/>
      <c r="C52" s="362"/>
      <c r="D52" s="414"/>
      <c r="E52" s="415"/>
      <c r="F52" s="364"/>
      <c r="G52" s="225"/>
      <c r="H52" s="207"/>
      <c r="I52" s="226"/>
      <c r="J52" s="203"/>
      <c r="K52" s="206"/>
    </row>
    <row r="53" spans="1:11" s="227" customFormat="1" ht="12.75">
      <c r="A53" s="255"/>
      <c r="B53" s="360"/>
      <c r="C53" s="362"/>
      <c r="D53" s="414"/>
      <c r="E53" s="415"/>
      <c r="F53" s="364"/>
      <c r="G53" s="225"/>
      <c r="H53" s="207"/>
      <c r="I53" s="226"/>
      <c r="J53" s="203"/>
      <c r="K53" s="206"/>
    </row>
    <row r="54" spans="1:11" s="227" customFormat="1" ht="12.75">
      <c r="A54" s="255"/>
      <c r="B54" s="360"/>
      <c r="C54" s="362"/>
      <c r="D54" s="414"/>
      <c r="E54" s="415"/>
      <c r="F54" s="364"/>
      <c r="G54" s="225"/>
      <c r="H54" s="207"/>
      <c r="I54" s="226"/>
      <c r="J54" s="203"/>
      <c r="K54" s="206"/>
    </row>
    <row r="55" spans="1:11" s="227" customFormat="1">
      <c r="A55" s="255"/>
      <c r="B55" s="329"/>
      <c r="C55" s="331"/>
      <c r="D55" s="416"/>
      <c r="E55" s="417"/>
      <c r="F55" s="332"/>
      <c r="G55" s="225"/>
      <c r="H55" s="207"/>
      <c r="I55" s="226"/>
      <c r="J55" s="203"/>
      <c r="K55" s="206"/>
    </row>
    <row r="56" spans="1:11" s="227" customFormat="1">
      <c r="A56" s="255"/>
      <c r="B56" s="329"/>
      <c r="C56" s="331"/>
      <c r="D56" s="416"/>
      <c r="E56" s="417"/>
      <c r="F56" s="332"/>
      <c r="G56" s="225"/>
      <c r="H56" s="207"/>
      <c r="I56" s="226"/>
      <c r="J56" s="203"/>
      <c r="K56" s="206"/>
    </row>
    <row r="57" spans="1:11" s="227" customFormat="1">
      <c r="A57" s="255"/>
      <c r="B57" s="329"/>
      <c r="C57" s="331"/>
      <c r="D57" s="416"/>
      <c r="E57" s="417"/>
      <c r="F57" s="332"/>
      <c r="G57" s="225"/>
      <c r="H57" s="207"/>
      <c r="I57" s="226"/>
      <c r="J57" s="203"/>
      <c r="K57" s="206"/>
    </row>
    <row r="58" spans="1:11" s="227" customFormat="1">
      <c r="A58" s="255"/>
      <c r="B58" s="329"/>
      <c r="C58" s="331"/>
      <c r="D58" s="416"/>
      <c r="E58" s="417"/>
      <c r="F58" s="332"/>
      <c r="G58" s="225"/>
      <c r="H58" s="207"/>
      <c r="I58" s="226"/>
      <c r="J58" s="203"/>
      <c r="K58" s="206"/>
    </row>
    <row r="59" spans="1:11" s="227" customFormat="1">
      <c r="A59" s="255"/>
      <c r="B59" s="329"/>
      <c r="C59" s="331"/>
      <c r="D59" s="416"/>
      <c r="E59" s="417"/>
      <c r="F59" s="332"/>
      <c r="G59" s="225"/>
      <c r="H59" s="207"/>
      <c r="I59" s="226"/>
      <c r="J59" s="203"/>
      <c r="K59" s="206"/>
    </row>
    <row r="60" spans="1:11" s="227" customFormat="1" ht="10.5" customHeight="1">
      <c r="A60" s="255"/>
      <c r="B60" s="329"/>
      <c r="C60" s="331"/>
      <c r="D60" s="416"/>
      <c r="E60" s="417"/>
      <c r="F60" s="332"/>
      <c r="G60" s="225"/>
      <c r="H60" s="207"/>
      <c r="I60" s="226"/>
      <c r="J60" s="203"/>
      <c r="K60" s="206"/>
    </row>
    <row r="61" spans="1:11" s="227" customFormat="1">
      <c r="A61" s="255"/>
      <c r="B61" s="329"/>
      <c r="C61" s="331"/>
      <c r="D61" s="416"/>
      <c r="E61" s="417"/>
      <c r="F61" s="332"/>
      <c r="G61" s="225"/>
      <c r="H61" s="207"/>
      <c r="I61" s="226"/>
      <c r="J61" s="203"/>
      <c r="K61" s="206"/>
    </row>
    <row r="62" spans="1:11" s="227" customFormat="1">
      <c r="A62" s="255"/>
      <c r="B62" s="329"/>
      <c r="C62" s="331"/>
      <c r="D62" s="416"/>
      <c r="E62" s="417"/>
      <c r="F62" s="332"/>
      <c r="G62" s="225"/>
      <c r="H62" s="207"/>
      <c r="I62" s="226"/>
      <c r="J62" s="203"/>
      <c r="K62" s="206"/>
    </row>
    <row r="63" spans="1:11" s="227" customFormat="1">
      <c r="A63" s="255"/>
      <c r="B63" s="329"/>
      <c r="C63" s="331"/>
      <c r="D63" s="416"/>
      <c r="E63" s="417"/>
      <c r="F63" s="332"/>
      <c r="G63" s="225"/>
      <c r="H63" s="207"/>
      <c r="I63" s="226"/>
      <c r="J63" s="203"/>
      <c r="K63" s="206"/>
    </row>
    <row r="64" spans="1:11" s="227" customFormat="1">
      <c r="A64" s="255"/>
      <c r="B64" s="329"/>
      <c r="C64" s="331"/>
      <c r="D64" s="416"/>
      <c r="E64" s="417"/>
      <c r="F64" s="332"/>
      <c r="G64" s="225"/>
      <c r="H64" s="207"/>
      <c r="I64" s="226"/>
      <c r="J64" s="203"/>
      <c r="K64" s="206"/>
    </row>
    <row r="65" spans="1:11" s="227" customFormat="1">
      <c r="A65" s="255"/>
      <c r="B65" s="329"/>
      <c r="C65" s="331"/>
      <c r="D65" s="416"/>
      <c r="E65" s="417"/>
      <c r="F65" s="332"/>
      <c r="G65" s="225"/>
      <c r="H65" s="207"/>
      <c r="I65" s="226"/>
      <c r="J65" s="203"/>
      <c r="K65" s="206"/>
    </row>
    <row r="66" spans="1:11" s="227" customFormat="1">
      <c r="A66" s="255"/>
      <c r="B66" s="329"/>
      <c r="C66" s="331"/>
      <c r="D66" s="416"/>
      <c r="E66" s="417"/>
      <c r="F66" s="332"/>
      <c r="G66" s="225"/>
      <c r="H66" s="207"/>
      <c r="I66" s="226"/>
      <c r="J66" s="203"/>
      <c r="K66" s="206"/>
    </row>
    <row r="67" spans="1:11" s="227" customFormat="1">
      <c r="A67" s="255"/>
      <c r="B67" s="329"/>
      <c r="C67" s="331"/>
      <c r="D67" s="416"/>
      <c r="E67" s="417"/>
      <c r="F67" s="332"/>
      <c r="G67" s="225"/>
      <c r="H67" s="207"/>
      <c r="I67" s="226"/>
      <c r="J67" s="203"/>
      <c r="K67" s="206"/>
    </row>
    <row r="68" spans="1:11" s="227" customFormat="1">
      <c r="A68" s="255"/>
      <c r="B68" s="329"/>
      <c r="C68" s="331"/>
      <c r="D68" s="416"/>
      <c r="E68" s="417"/>
      <c r="F68" s="332"/>
      <c r="G68" s="225"/>
      <c r="H68" s="207"/>
      <c r="I68" s="226"/>
      <c r="J68" s="203"/>
      <c r="K68" s="206"/>
    </row>
    <row r="69" spans="1:11" s="227" customFormat="1">
      <c r="A69" s="255"/>
      <c r="B69" s="329"/>
      <c r="C69" s="331"/>
      <c r="D69" s="416"/>
      <c r="E69" s="417"/>
      <c r="F69" s="332"/>
      <c r="G69" s="225"/>
      <c r="H69" s="207"/>
      <c r="I69" s="226"/>
      <c r="J69" s="203"/>
      <c r="K69" s="206"/>
    </row>
    <row r="70" spans="1:11" s="227" customFormat="1">
      <c r="A70" s="255"/>
      <c r="B70" s="329"/>
      <c r="C70" s="331"/>
      <c r="D70" s="416"/>
      <c r="E70" s="417"/>
      <c r="F70" s="332"/>
      <c r="G70" s="225"/>
      <c r="H70" s="207"/>
      <c r="I70" s="226"/>
      <c r="J70" s="203"/>
      <c r="K70" s="206"/>
    </row>
    <row r="71" spans="1:11" s="227" customFormat="1">
      <c r="A71" s="255"/>
      <c r="B71" s="329"/>
      <c r="C71" s="331"/>
      <c r="D71" s="416"/>
      <c r="E71" s="417"/>
      <c r="F71" s="332"/>
      <c r="G71" s="225"/>
      <c r="H71" s="207"/>
      <c r="I71" s="226"/>
      <c r="J71" s="203"/>
      <c r="K71" s="206"/>
    </row>
    <row r="72" spans="1:11" s="227" customFormat="1">
      <c r="A72" s="255"/>
      <c r="B72" s="329"/>
      <c r="C72" s="331"/>
      <c r="D72" s="416"/>
      <c r="E72" s="417"/>
      <c r="F72" s="332"/>
      <c r="G72" s="225"/>
      <c r="H72" s="207"/>
      <c r="I72" s="226"/>
      <c r="J72" s="203"/>
      <c r="K72" s="206"/>
    </row>
    <row r="73" spans="1:11" s="227" customFormat="1">
      <c r="A73" s="255"/>
      <c r="B73" s="329"/>
      <c r="C73" s="331"/>
      <c r="D73" s="416"/>
      <c r="E73" s="417"/>
      <c r="F73" s="332"/>
      <c r="G73" s="225"/>
      <c r="H73" s="207"/>
      <c r="I73" s="226"/>
      <c r="J73" s="203"/>
      <c r="K73" s="206"/>
    </row>
    <row r="74" spans="1:11" s="227" customFormat="1">
      <c r="A74" s="255"/>
      <c r="B74" s="329"/>
      <c r="C74" s="331"/>
      <c r="D74" s="416"/>
      <c r="E74" s="417"/>
      <c r="F74" s="332"/>
      <c r="G74" s="225"/>
      <c r="H74" s="207"/>
      <c r="I74" s="226"/>
      <c r="J74" s="203"/>
      <c r="K74" s="206"/>
    </row>
    <row r="75" spans="1:11" s="227" customFormat="1">
      <c r="A75" s="255"/>
      <c r="B75" s="329"/>
      <c r="C75" s="331"/>
      <c r="D75" s="416"/>
      <c r="E75" s="417"/>
      <c r="F75" s="332"/>
      <c r="G75" s="225"/>
      <c r="H75" s="207"/>
      <c r="I75" s="226"/>
      <c r="J75" s="203"/>
      <c r="K75" s="206"/>
    </row>
    <row r="76" spans="1:11" s="227" customFormat="1">
      <c r="A76" s="255"/>
      <c r="B76" s="329"/>
      <c r="C76" s="331"/>
      <c r="D76" s="416"/>
      <c r="E76" s="417"/>
      <c r="F76" s="332"/>
      <c r="G76" s="225"/>
      <c r="H76" s="207"/>
      <c r="I76" s="226"/>
      <c r="J76" s="203"/>
      <c r="K76" s="206"/>
    </row>
    <row r="77" spans="1:11" s="227" customFormat="1">
      <c r="A77" s="255"/>
      <c r="B77" s="329"/>
      <c r="C77" s="331"/>
      <c r="D77" s="416"/>
      <c r="E77" s="417"/>
      <c r="F77" s="332"/>
      <c r="G77" s="225"/>
      <c r="H77" s="207"/>
      <c r="I77" s="226"/>
      <c r="J77" s="203"/>
      <c r="K77" s="206"/>
    </row>
    <row r="78" spans="1:11" s="227" customFormat="1">
      <c r="A78" s="255"/>
      <c r="B78" s="329"/>
      <c r="C78" s="331"/>
      <c r="D78" s="416"/>
      <c r="E78" s="417"/>
      <c r="F78" s="332"/>
      <c r="G78" s="225"/>
      <c r="H78" s="207"/>
      <c r="I78" s="226"/>
      <c r="J78" s="203"/>
      <c r="K78" s="206"/>
    </row>
    <row r="79" spans="1:11" s="227" customFormat="1">
      <c r="A79" s="255"/>
      <c r="B79" s="329"/>
      <c r="C79" s="331"/>
      <c r="D79" s="416"/>
      <c r="E79" s="417"/>
      <c r="F79" s="332"/>
      <c r="G79" s="225"/>
      <c r="H79" s="207"/>
      <c r="I79" s="226"/>
      <c r="J79" s="203"/>
      <c r="K79" s="206"/>
    </row>
    <row r="80" spans="1:11" s="227" customFormat="1">
      <c r="A80" s="255"/>
      <c r="B80" s="329"/>
      <c r="C80" s="331"/>
      <c r="D80" s="416"/>
      <c r="E80" s="417"/>
      <c r="F80" s="332"/>
      <c r="G80" s="225"/>
      <c r="H80" s="207"/>
      <c r="I80" s="226"/>
      <c r="J80" s="203"/>
      <c r="K80" s="206"/>
    </row>
    <row r="81" spans="1:11" s="227" customFormat="1">
      <c r="A81" s="255"/>
      <c r="B81" s="329"/>
      <c r="C81" s="331"/>
      <c r="D81" s="416"/>
      <c r="E81" s="417"/>
      <c r="F81" s="332"/>
      <c r="G81" s="225"/>
      <c r="H81" s="207"/>
      <c r="I81" s="226"/>
      <c r="J81" s="203"/>
      <c r="K81" s="206"/>
    </row>
    <row r="82" spans="1:11" s="227" customFormat="1">
      <c r="A82" s="255"/>
      <c r="B82" s="329"/>
      <c r="C82" s="331"/>
      <c r="D82" s="416"/>
      <c r="E82" s="417"/>
      <c r="F82" s="332"/>
      <c r="G82" s="225"/>
      <c r="H82" s="207"/>
      <c r="I82" s="226"/>
      <c r="J82" s="203"/>
      <c r="K82" s="206"/>
    </row>
    <row r="83" spans="1:11" s="227" customFormat="1">
      <c r="A83" s="255"/>
      <c r="B83" s="329"/>
      <c r="C83" s="331"/>
      <c r="D83" s="416"/>
      <c r="E83" s="417"/>
      <c r="F83" s="332"/>
      <c r="G83" s="225"/>
      <c r="H83" s="207"/>
      <c r="I83" s="226"/>
      <c r="J83" s="203"/>
      <c r="K83" s="206"/>
    </row>
    <row r="84" spans="1:11" s="227" customFormat="1">
      <c r="A84" s="255"/>
      <c r="B84" s="329"/>
      <c r="C84" s="331"/>
      <c r="D84" s="416"/>
      <c r="E84" s="417"/>
      <c r="F84" s="332"/>
      <c r="G84" s="225"/>
      <c r="H84" s="207"/>
      <c r="I84" s="226"/>
      <c r="J84" s="203"/>
      <c r="K84" s="206"/>
    </row>
    <row r="85" spans="1:11" s="227" customFormat="1">
      <c r="A85" s="255"/>
      <c r="B85" s="329"/>
      <c r="C85" s="331"/>
      <c r="D85" s="416"/>
      <c r="E85" s="417"/>
      <c r="F85" s="332"/>
      <c r="G85" s="225"/>
      <c r="H85" s="207"/>
      <c r="I85" s="226"/>
      <c r="J85" s="203"/>
      <c r="K85" s="206"/>
    </row>
    <row r="86" spans="1:11" s="227" customFormat="1">
      <c r="A86" s="255"/>
      <c r="B86" s="329"/>
      <c r="C86" s="331"/>
      <c r="D86" s="416"/>
      <c r="E86" s="417"/>
      <c r="F86" s="332"/>
      <c r="G86" s="225"/>
      <c r="H86" s="207"/>
      <c r="I86" s="226"/>
      <c r="J86" s="203"/>
      <c r="K86" s="206"/>
    </row>
    <row r="87" spans="1:11" s="227" customFormat="1">
      <c r="A87" s="255"/>
      <c r="B87" s="329"/>
      <c r="C87" s="331"/>
      <c r="D87" s="416"/>
      <c r="E87" s="417"/>
      <c r="F87" s="332"/>
      <c r="G87" s="225"/>
      <c r="H87" s="207"/>
      <c r="I87" s="226"/>
      <c r="J87" s="203"/>
      <c r="K87" s="206"/>
    </row>
    <row r="88" spans="1:11" s="227" customFormat="1">
      <c r="A88" s="255"/>
      <c r="B88" s="329"/>
      <c r="C88" s="331"/>
      <c r="D88" s="416"/>
      <c r="E88" s="417"/>
      <c r="F88" s="332"/>
      <c r="G88" s="225"/>
      <c r="H88" s="207"/>
      <c r="I88" s="226"/>
      <c r="J88" s="203"/>
      <c r="K88" s="206"/>
    </row>
    <row r="89" spans="1:11" s="227" customFormat="1">
      <c r="A89" s="255"/>
      <c r="B89" s="329"/>
      <c r="C89" s="331"/>
      <c r="D89" s="416"/>
      <c r="E89" s="417"/>
      <c r="F89" s="332"/>
      <c r="G89" s="225"/>
      <c r="H89" s="207"/>
      <c r="I89" s="226"/>
      <c r="J89" s="203"/>
      <c r="K89" s="206"/>
    </row>
    <row r="90" spans="1:11" s="227" customFormat="1">
      <c r="A90" s="255"/>
      <c r="B90" s="329"/>
      <c r="C90" s="331"/>
      <c r="D90" s="416"/>
      <c r="E90" s="417"/>
      <c r="F90" s="332"/>
      <c r="G90" s="225"/>
      <c r="H90" s="207"/>
      <c r="I90" s="226"/>
      <c r="J90" s="203"/>
      <c r="K90" s="206"/>
    </row>
    <row r="91" spans="1:11" s="227" customFormat="1">
      <c r="A91" s="255"/>
      <c r="B91" s="329"/>
      <c r="C91" s="331"/>
      <c r="D91" s="416"/>
      <c r="E91" s="417"/>
      <c r="F91" s="332"/>
      <c r="G91" s="225"/>
      <c r="H91" s="207"/>
      <c r="I91" s="226"/>
      <c r="J91" s="203"/>
      <c r="K91" s="206"/>
    </row>
    <row r="92" spans="1:11" s="227" customFormat="1">
      <c r="A92" s="255"/>
      <c r="B92" s="329"/>
      <c r="C92" s="331"/>
      <c r="D92" s="416"/>
      <c r="E92" s="417"/>
      <c r="F92" s="332"/>
      <c r="G92" s="225"/>
      <c r="H92" s="207"/>
      <c r="I92" s="226"/>
      <c r="J92" s="203"/>
      <c r="K92" s="206"/>
    </row>
    <row r="93" spans="1:11" s="227" customFormat="1">
      <c r="A93" s="255"/>
      <c r="B93" s="329"/>
      <c r="C93" s="331"/>
      <c r="D93" s="416"/>
      <c r="E93" s="417"/>
      <c r="F93" s="332"/>
      <c r="G93" s="225"/>
      <c r="H93" s="207"/>
      <c r="I93" s="226"/>
      <c r="J93" s="203"/>
      <c r="K93" s="206"/>
    </row>
    <row r="94" spans="1:11" s="227" customFormat="1">
      <c r="A94" s="255"/>
      <c r="B94" s="329"/>
      <c r="C94" s="331"/>
      <c r="D94" s="416"/>
      <c r="E94" s="417"/>
      <c r="F94" s="332"/>
      <c r="G94" s="225"/>
      <c r="H94" s="207"/>
      <c r="I94" s="226"/>
      <c r="J94" s="203"/>
      <c r="K94" s="206"/>
    </row>
    <row r="95" spans="1:11" s="227" customFormat="1">
      <c r="A95" s="255"/>
      <c r="B95" s="329"/>
      <c r="C95" s="331"/>
      <c r="D95" s="416"/>
      <c r="E95" s="417"/>
      <c r="F95" s="332"/>
      <c r="G95" s="225"/>
      <c r="H95" s="207"/>
      <c r="I95" s="226"/>
      <c r="J95" s="203"/>
      <c r="K95" s="206"/>
    </row>
    <row r="96" spans="1:11" s="227" customFormat="1">
      <c r="A96" s="255"/>
      <c r="B96" s="329"/>
      <c r="C96" s="331"/>
      <c r="D96" s="416"/>
      <c r="E96" s="417"/>
      <c r="F96" s="332"/>
      <c r="G96" s="225"/>
      <c r="H96" s="207"/>
      <c r="I96" s="226"/>
      <c r="J96" s="203"/>
      <c r="K96" s="206"/>
    </row>
    <row r="97" spans="1:11" s="227" customFormat="1">
      <c r="A97" s="255"/>
      <c r="B97" s="329"/>
      <c r="C97" s="331"/>
      <c r="D97" s="416"/>
      <c r="E97" s="417"/>
      <c r="F97" s="332"/>
      <c r="G97" s="225"/>
      <c r="H97" s="207"/>
      <c r="I97" s="226"/>
      <c r="J97" s="203"/>
      <c r="K97" s="206"/>
    </row>
    <row r="98" spans="1:11" s="227" customFormat="1">
      <c r="A98" s="255"/>
      <c r="B98" s="329"/>
      <c r="C98" s="331"/>
      <c r="D98" s="416"/>
      <c r="E98" s="417"/>
      <c r="F98" s="332"/>
      <c r="G98" s="225"/>
      <c r="H98" s="207"/>
      <c r="I98" s="226"/>
      <c r="J98" s="203"/>
      <c r="K98" s="206"/>
    </row>
    <row r="99" spans="1:11" s="227" customFormat="1">
      <c r="A99" s="255"/>
      <c r="B99" s="329"/>
      <c r="C99" s="331"/>
      <c r="D99" s="416"/>
      <c r="E99" s="417"/>
      <c r="F99" s="332"/>
      <c r="G99" s="225"/>
      <c r="H99" s="207"/>
      <c r="I99" s="226"/>
      <c r="J99" s="203"/>
      <c r="K99" s="206"/>
    </row>
    <row r="100" spans="1:11" s="227" customFormat="1">
      <c r="A100" s="255"/>
      <c r="B100" s="329"/>
      <c r="C100" s="331"/>
      <c r="D100" s="416"/>
      <c r="E100" s="417"/>
      <c r="F100" s="332"/>
      <c r="G100" s="225"/>
      <c r="H100" s="207"/>
      <c r="I100" s="226"/>
      <c r="J100" s="203"/>
      <c r="K100" s="206"/>
    </row>
    <row r="101" spans="1:11" s="227" customFormat="1">
      <c r="A101" s="255"/>
      <c r="B101" s="329"/>
      <c r="C101" s="331"/>
      <c r="D101" s="416"/>
      <c r="E101" s="417"/>
      <c r="F101" s="332"/>
      <c r="G101" s="225"/>
      <c r="H101" s="207"/>
      <c r="I101" s="226"/>
      <c r="J101" s="203"/>
      <c r="K101" s="206"/>
    </row>
    <row r="102" spans="1:11" s="227" customFormat="1">
      <c r="A102" s="255"/>
      <c r="B102" s="329"/>
      <c r="C102" s="331"/>
      <c r="D102" s="416"/>
      <c r="E102" s="417"/>
      <c r="F102" s="332"/>
      <c r="G102" s="225"/>
      <c r="H102" s="207"/>
      <c r="I102" s="226"/>
      <c r="J102" s="203"/>
      <c r="K102" s="206"/>
    </row>
    <row r="103" spans="1:11" s="227" customFormat="1">
      <c r="A103" s="255"/>
      <c r="B103" s="329"/>
      <c r="C103" s="331"/>
      <c r="D103" s="416"/>
      <c r="E103" s="417"/>
      <c r="F103" s="332"/>
      <c r="G103" s="225"/>
      <c r="H103" s="207"/>
      <c r="I103" s="226"/>
      <c r="J103" s="203"/>
      <c r="K103" s="206"/>
    </row>
    <row r="104" spans="1:11" s="227" customFormat="1">
      <c r="A104" s="255"/>
      <c r="B104" s="329"/>
      <c r="C104" s="331"/>
      <c r="D104" s="416"/>
      <c r="E104" s="417"/>
      <c r="F104" s="332"/>
      <c r="G104" s="225"/>
      <c r="H104" s="207"/>
      <c r="I104" s="226"/>
      <c r="J104" s="203"/>
      <c r="K104" s="206"/>
    </row>
    <row r="105" spans="1:11" s="227" customFormat="1" ht="10.5" customHeight="1">
      <c r="A105" s="213"/>
      <c r="B105" s="340"/>
      <c r="C105" s="338"/>
      <c r="D105" s="418"/>
      <c r="E105" s="417"/>
      <c r="F105" s="419"/>
      <c r="G105" s="225"/>
      <c r="H105" s="207"/>
      <c r="I105" s="226"/>
      <c r="J105" s="203"/>
      <c r="K105" s="206"/>
    </row>
    <row r="106" spans="1:11">
      <c r="A106" s="165"/>
      <c r="B106" s="329"/>
      <c r="D106" s="325"/>
      <c r="E106" s="328"/>
      <c r="F106" s="339"/>
      <c r="G106" s="222"/>
      <c r="H106" s="211"/>
      <c r="I106" s="207"/>
      <c r="J106" s="203"/>
      <c r="K106" s="206"/>
    </row>
    <row r="107" spans="1:11" s="208" customFormat="1">
      <c r="A107" s="216"/>
      <c r="B107" s="333"/>
      <c r="C107" s="334"/>
      <c r="D107" s="335"/>
      <c r="E107" s="336"/>
      <c r="F107" s="337"/>
      <c r="G107" s="222"/>
      <c r="H107" s="207"/>
      <c r="I107" s="207"/>
      <c r="J107" s="203"/>
      <c r="K107" s="206"/>
    </row>
    <row r="108" spans="1:11">
      <c r="A108" s="165"/>
      <c r="B108" s="329"/>
      <c r="D108" s="325"/>
      <c r="E108" s="328"/>
      <c r="F108" s="327"/>
      <c r="G108" s="230"/>
      <c r="H108" s="211"/>
      <c r="I108" s="231"/>
      <c r="J108" s="203"/>
      <c r="K108" s="206"/>
    </row>
    <row r="109" spans="1:11">
      <c r="A109" s="165"/>
      <c r="B109" s="329"/>
      <c r="D109" s="325"/>
      <c r="E109" s="326"/>
      <c r="F109" s="327"/>
      <c r="G109" s="222"/>
      <c r="H109" s="211"/>
      <c r="I109" s="207"/>
      <c r="J109" s="203"/>
      <c r="K109" s="206"/>
    </row>
    <row r="110" spans="1:11">
      <c r="A110" s="165"/>
      <c r="B110" s="329"/>
      <c r="D110" s="325"/>
      <c r="E110" s="326"/>
      <c r="F110" s="327"/>
      <c r="G110" s="222"/>
      <c r="H110" s="211"/>
      <c r="I110" s="207"/>
      <c r="J110" s="203"/>
      <c r="K110" s="206"/>
    </row>
    <row r="111" spans="1:11">
      <c r="A111" s="165"/>
      <c r="B111" s="330"/>
      <c r="D111" s="325"/>
      <c r="E111" s="326"/>
      <c r="F111" s="327"/>
      <c r="G111" s="222"/>
      <c r="H111" s="211"/>
      <c r="I111" s="207"/>
      <c r="J111" s="203"/>
      <c r="K111" s="206"/>
    </row>
    <row r="112" spans="1:11">
      <c r="A112" s="165"/>
      <c r="B112" s="329"/>
      <c r="D112" s="325"/>
      <c r="E112" s="326"/>
      <c r="F112" s="327"/>
      <c r="G112" s="232"/>
      <c r="H112" s="211"/>
      <c r="I112" s="233"/>
      <c r="J112" s="203"/>
      <c r="K112" s="206"/>
    </row>
    <row r="113" spans="1:11">
      <c r="A113" s="255"/>
      <c r="B113" s="329"/>
      <c r="C113" s="331"/>
      <c r="D113" s="416"/>
      <c r="E113" s="328"/>
      <c r="F113" s="332"/>
      <c r="G113" s="232"/>
      <c r="H113" s="211"/>
      <c r="I113" s="233"/>
      <c r="J113" s="203"/>
      <c r="K113" s="206"/>
    </row>
    <row r="114" spans="1:11">
      <c r="A114" s="255"/>
      <c r="B114" s="329"/>
      <c r="C114" s="331"/>
      <c r="D114" s="416"/>
      <c r="E114" s="328"/>
      <c r="F114" s="332"/>
      <c r="I114" s="204"/>
      <c r="J114" s="203"/>
      <c r="K114" s="206"/>
    </row>
    <row r="115" spans="1:11">
      <c r="A115" s="255"/>
      <c r="B115" s="329"/>
      <c r="C115" s="331"/>
      <c r="D115" s="416"/>
      <c r="E115" s="328"/>
      <c r="F115" s="332"/>
      <c r="I115" s="204"/>
      <c r="J115" s="203"/>
      <c r="K115" s="206"/>
    </row>
    <row r="116" spans="1:11">
      <c r="A116" s="255"/>
      <c r="B116" s="329"/>
      <c r="C116" s="331"/>
      <c r="D116" s="416"/>
      <c r="E116" s="328"/>
      <c r="F116" s="332"/>
      <c r="I116" s="204"/>
      <c r="J116" s="203"/>
      <c r="K116" s="206"/>
    </row>
    <row r="117" spans="1:11">
      <c r="A117" s="255"/>
      <c r="B117" s="329"/>
      <c r="C117" s="331"/>
      <c r="D117" s="416"/>
      <c r="E117" s="328"/>
      <c r="F117" s="332"/>
      <c r="I117" s="204"/>
      <c r="J117" s="203"/>
      <c r="K117" s="206"/>
    </row>
    <row r="118" spans="1:11">
      <c r="A118" s="213"/>
      <c r="B118" s="342"/>
      <c r="D118" s="325"/>
      <c r="E118" s="328"/>
      <c r="F118" s="332"/>
      <c r="I118" s="204"/>
      <c r="J118" s="203"/>
      <c r="K118" s="206"/>
    </row>
    <row r="119" spans="1:11">
      <c r="A119" s="165"/>
      <c r="B119" s="329"/>
      <c r="D119" s="325"/>
      <c r="E119" s="328"/>
      <c r="F119" s="339"/>
      <c r="G119" s="222"/>
      <c r="H119" s="211"/>
      <c r="I119" s="207"/>
      <c r="J119" s="203"/>
      <c r="K119" s="206"/>
    </row>
    <row r="120" spans="1:11" s="208" customFormat="1">
      <c r="A120" s="216"/>
      <c r="B120" s="333"/>
      <c r="C120" s="334"/>
      <c r="D120" s="335"/>
      <c r="E120" s="336"/>
      <c r="F120" s="337"/>
      <c r="G120" s="222"/>
      <c r="H120" s="207"/>
      <c r="I120" s="207"/>
      <c r="J120" s="203"/>
      <c r="K120" s="206"/>
    </row>
    <row r="121" spans="1:11" s="237" customFormat="1">
      <c r="A121" s="165"/>
      <c r="B121" s="343"/>
      <c r="C121" s="325"/>
      <c r="D121" s="344"/>
      <c r="E121" s="339"/>
      <c r="F121" s="339"/>
      <c r="G121" s="235"/>
      <c r="H121" s="236"/>
      <c r="I121" s="236"/>
      <c r="J121" s="203"/>
      <c r="K121" s="206"/>
    </row>
    <row r="122" spans="1:11">
      <c r="A122" s="165"/>
      <c r="B122" s="420"/>
      <c r="C122" s="421"/>
      <c r="D122" s="422"/>
      <c r="E122" s="423"/>
      <c r="F122" s="424"/>
    </row>
    <row r="123" spans="1:11">
      <c r="A123" s="165"/>
      <c r="B123" s="420"/>
      <c r="C123" s="421"/>
      <c r="D123" s="422"/>
      <c r="E123" s="423"/>
      <c r="F123" s="424"/>
    </row>
    <row r="124" spans="1:11">
      <c r="A124" s="165"/>
      <c r="B124" s="425"/>
      <c r="C124" s="421"/>
      <c r="D124" s="422"/>
      <c r="E124" s="426"/>
      <c r="F124" s="427"/>
    </row>
    <row r="125" spans="1:11">
      <c r="A125" s="213"/>
      <c r="B125" s="342"/>
      <c r="D125" s="325"/>
      <c r="E125" s="328"/>
      <c r="F125" s="332"/>
    </row>
    <row r="126" spans="1:11">
      <c r="A126" s="165"/>
      <c r="B126" s="329"/>
      <c r="D126" s="325"/>
      <c r="E126" s="328"/>
      <c r="F126" s="339"/>
    </row>
    <row r="127" spans="1:11">
      <c r="A127" s="216"/>
      <c r="B127" s="333"/>
      <c r="C127" s="334"/>
      <c r="D127" s="335"/>
      <c r="E127" s="336"/>
      <c r="F127" s="337"/>
    </row>
  </sheetData>
  <sheetProtection algorithmName="SHA-512" hashValue="MEbwFcL09oEEm+BQFWiI38jJsQ3zPSk/q8Yj8bqlWW/RNNQ5QHEevWvaUYHkeYkhD7HAbd1XJ5RwkodTK4wchg==" saltValue="ol+ggA8Y+hvYuvg7m67OvA==" spinCount="100000" sheet="1" objects="1" scenarios="1"/>
  <pageMargins left="0.98425196850393704" right="0.98425196850393704" top="0.98425196850393704" bottom="0.98425196850393704" header="0.51181102362204722" footer="0.70866141732283472"/>
  <pageSetup paperSize="9" scale="79" firstPageNumber="2" fitToHeight="0" orientation="portrait" r:id="rId1"/>
  <headerFooter alignWithMargins="0">
    <oddFooter>&amp;CStran &amp;P od &amp;N</oddFooter>
  </headerFooter>
  <rowBreaks count="1" manualBreakCount="1">
    <brk id="108" max="5"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4" tint="0.59999389629810485"/>
    <pageSetUpPr fitToPage="1"/>
  </sheetPr>
  <dimension ref="A1:K120"/>
  <sheetViews>
    <sheetView topLeftCell="A46" workbookViewId="0">
      <selection activeCell="E56" sqref="E56"/>
    </sheetView>
  </sheetViews>
  <sheetFormatPr defaultColWidth="9.140625" defaultRowHeight="12.75"/>
  <cols>
    <col min="1" max="1" width="4.42578125" style="238" customWidth="1"/>
    <col min="2" max="2" width="56.140625" style="239" customWidth="1"/>
    <col min="3" max="3" width="7.7109375" style="210" customWidth="1"/>
    <col min="4" max="4" width="6.28515625" style="210" customWidth="1"/>
    <col min="5" max="5" width="14.5703125" style="240" customWidth="1"/>
    <col min="6" max="6" width="13.5703125" style="240" customWidth="1"/>
    <col min="7" max="7" width="21" style="212" bestFit="1" customWidth="1"/>
    <col min="8" max="8" width="10.140625" style="151" bestFit="1" customWidth="1"/>
    <col min="9" max="9" width="12.42578125" style="151" customWidth="1"/>
    <col min="10" max="10" width="9.140625" style="241" customWidth="1"/>
    <col min="11" max="11" width="9.140625" style="242" customWidth="1"/>
    <col min="12" max="16384" width="9.140625" style="151"/>
  </cols>
  <sheetData>
    <row r="1" spans="1:11" s="227" customFormat="1">
      <c r="A1" s="272"/>
      <c r="B1" s="443" t="s">
        <v>356</v>
      </c>
      <c r="C1" s="444"/>
      <c r="D1" s="445"/>
      <c r="E1" s="433"/>
      <c r="F1" s="435"/>
      <c r="G1" s="225"/>
      <c r="H1" s="207"/>
      <c r="I1" s="226"/>
      <c r="J1" s="203"/>
      <c r="K1" s="206"/>
    </row>
    <row r="2" spans="1:11" s="227" customFormat="1">
      <c r="A2" s="272"/>
      <c r="B2" s="446"/>
      <c r="C2" s="444"/>
      <c r="D2" s="445"/>
      <c r="E2" s="433"/>
      <c r="F2" s="435"/>
      <c r="G2" s="225"/>
      <c r="H2" s="207"/>
      <c r="I2" s="226"/>
      <c r="J2" s="203"/>
      <c r="K2" s="206"/>
    </row>
    <row r="3" spans="1:11" s="227" customFormat="1">
      <c r="A3" s="272"/>
      <c r="B3" s="429" t="s">
        <v>342</v>
      </c>
      <c r="C3" s="289" t="s">
        <v>11</v>
      </c>
      <c r="D3" s="289" t="s">
        <v>88</v>
      </c>
      <c r="E3" s="430" t="s">
        <v>343</v>
      </c>
      <c r="F3" s="430" t="s">
        <v>344</v>
      </c>
      <c r="G3" s="225"/>
      <c r="H3" s="207"/>
      <c r="I3" s="226"/>
      <c r="J3" s="203"/>
      <c r="K3" s="206"/>
    </row>
    <row r="4" spans="1:11" s="227" customFormat="1">
      <c r="A4" s="272"/>
      <c r="B4" s="431"/>
      <c r="C4" s="400"/>
      <c r="D4" s="432"/>
      <c r="E4" s="433"/>
      <c r="F4" s="433"/>
      <c r="G4" s="225"/>
      <c r="H4" s="207"/>
      <c r="I4" s="226"/>
      <c r="J4" s="203"/>
      <c r="K4" s="206"/>
    </row>
    <row r="5" spans="1:11" s="227" customFormat="1">
      <c r="A5" s="272" t="s">
        <v>391</v>
      </c>
      <c r="B5" s="428" t="s">
        <v>5</v>
      </c>
      <c r="C5" s="413"/>
      <c r="D5" s="413"/>
      <c r="E5" s="413"/>
      <c r="F5" s="413"/>
      <c r="G5" s="225"/>
      <c r="H5" s="207"/>
      <c r="I5" s="226"/>
      <c r="J5" s="203"/>
      <c r="K5" s="206"/>
    </row>
    <row r="6" spans="1:11" s="227" customFormat="1">
      <c r="A6" s="272"/>
      <c r="B6" s="428"/>
      <c r="C6" s="413"/>
      <c r="D6" s="413"/>
      <c r="E6" s="413"/>
      <c r="F6" s="413"/>
      <c r="G6" s="225"/>
      <c r="H6" s="207"/>
      <c r="I6" s="226"/>
      <c r="J6" s="203"/>
      <c r="K6" s="206"/>
    </row>
    <row r="7" spans="1:11" s="227" customFormat="1">
      <c r="A7" s="272" t="s">
        <v>392</v>
      </c>
      <c r="B7" s="434" t="s">
        <v>357</v>
      </c>
      <c r="C7" s="413">
        <v>540</v>
      </c>
      <c r="D7" s="413" t="s">
        <v>33</v>
      </c>
      <c r="E7" s="515"/>
      <c r="F7" s="435">
        <f>C7*E7</f>
        <v>0</v>
      </c>
      <c r="G7" s="225"/>
      <c r="H7" s="207"/>
      <c r="I7" s="226"/>
      <c r="J7" s="203"/>
      <c r="K7" s="206"/>
    </row>
    <row r="8" spans="1:11" s="227" customFormat="1">
      <c r="A8" s="272"/>
      <c r="B8" s="413"/>
      <c r="C8" s="413"/>
      <c r="D8" s="413"/>
      <c r="E8" s="413"/>
      <c r="F8" s="435"/>
      <c r="G8" s="225"/>
      <c r="H8" s="207"/>
      <c r="I8" s="226"/>
      <c r="J8" s="203"/>
      <c r="K8" s="206"/>
    </row>
    <row r="9" spans="1:11" s="227" customFormat="1">
      <c r="A9" s="272" t="s">
        <v>393</v>
      </c>
      <c r="B9" s="434" t="s">
        <v>358</v>
      </c>
      <c r="C9" s="413">
        <v>1180</v>
      </c>
      <c r="D9" s="413" t="s">
        <v>33</v>
      </c>
      <c r="E9" s="515"/>
      <c r="F9" s="435">
        <f>C9*E9</f>
        <v>0</v>
      </c>
      <c r="G9" s="225"/>
      <c r="H9" s="207"/>
      <c r="I9" s="226"/>
      <c r="J9" s="203"/>
      <c r="K9" s="206"/>
    </row>
    <row r="10" spans="1:11" s="227" customFormat="1">
      <c r="A10" s="272"/>
      <c r="B10" s="413"/>
      <c r="C10" s="436"/>
      <c r="D10" s="436"/>
      <c r="E10" s="436"/>
      <c r="F10" s="435"/>
      <c r="G10" s="225"/>
      <c r="H10" s="207"/>
      <c r="I10" s="226"/>
      <c r="J10" s="203"/>
      <c r="K10" s="206"/>
    </row>
    <row r="11" spans="1:11" s="227" customFormat="1">
      <c r="A11" s="272" t="s">
        <v>394</v>
      </c>
      <c r="B11" s="437" t="s">
        <v>348</v>
      </c>
      <c r="C11" s="436">
        <v>63</v>
      </c>
      <c r="D11" s="436" t="s">
        <v>129</v>
      </c>
      <c r="E11" s="516"/>
      <c r="F11" s="435">
        <f>C11*E11</f>
        <v>0</v>
      </c>
      <c r="G11" s="225"/>
      <c r="H11" s="207"/>
      <c r="I11" s="226"/>
      <c r="J11" s="203"/>
      <c r="K11" s="206"/>
    </row>
    <row r="12" spans="1:11" s="227" customFormat="1">
      <c r="A12" s="272"/>
      <c r="B12" s="436"/>
      <c r="C12" s="438"/>
      <c r="D12" s="438"/>
      <c r="E12" s="438"/>
      <c r="F12" s="435"/>
      <c r="G12" s="225"/>
      <c r="H12" s="207"/>
      <c r="I12" s="226"/>
      <c r="J12" s="203"/>
      <c r="K12" s="206"/>
    </row>
    <row r="13" spans="1:11" s="227" customFormat="1">
      <c r="A13" s="272" t="s">
        <v>395</v>
      </c>
      <c r="B13" s="440" t="s">
        <v>359</v>
      </c>
      <c r="C13" s="401">
        <v>540</v>
      </c>
      <c r="D13" s="400" t="s">
        <v>33</v>
      </c>
      <c r="E13" s="433"/>
      <c r="F13" s="435">
        <f>C13*E13</f>
        <v>0</v>
      </c>
      <c r="G13" s="225"/>
      <c r="H13" s="207"/>
      <c r="I13" s="226"/>
      <c r="J13" s="203"/>
      <c r="K13" s="206"/>
    </row>
    <row r="14" spans="1:11" s="227" customFormat="1">
      <c r="A14" s="272"/>
      <c r="B14" s="440"/>
      <c r="C14" s="413"/>
      <c r="D14" s="413"/>
      <c r="E14" s="413"/>
      <c r="F14" s="435"/>
      <c r="G14" s="225"/>
      <c r="H14" s="207"/>
      <c r="I14" s="226"/>
      <c r="J14" s="203"/>
      <c r="K14" s="206"/>
    </row>
    <row r="15" spans="1:11" s="227" customFormat="1" ht="63.75">
      <c r="A15" s="272" t="s">
        <v>396</v>
      </c>
      <c r="B15" s="434" t="s">
        <v>360</v>
      </c>
      <c r="C15" s="413">
        <v>15</v>
      </c>
      <c r="D15" s="413" t="s">
        <v>32</v>
      </c>
      <c r="E15" s="515"/>
      <c r="F15" s="435">
        <f>C15*E15</f>
        <v>0</v>
      </c>
      <c r="G15" s="225"/>
      <c r="H15" s="207"/>
      <c r="I15" s="226"/>
      <c r="J15" s="203"/>
      <c r="K15" s="206"/>
    </row>
    <row r="16" spans="1:11" s="227" customFormat="1">
      <c r="A16" s="272"/>
      <c r="B16" s="413"/>
      <c r="C16" s="413"/>
      <c r="D16" s="413"/>
      <c r="E16" s="413"/>
      <c r="F16" s="435"/>
      <c r="G16" s="225"/>
      <c r="H16" s="207"/>
      <c r="I16" s="226"/>
      <c r="J16" s="203"/>
      <c r="K16" s="206"/>
    </row>
    <row r="17" spans="1:11" s="227" customFormat="1" ht="25.5">
      <c r="A17" s="272" t="s">
        <v>397</v>
      </c>
      <c r="B17" s="434" t="s">
        <v>361</v>
      </c>
      <c r="C17" s="413">
        <v>76</v>
      </c>
      <c r="D17" s="413" t="s">
        <v>32</v>
      </c>
      <c r="E17" s="515"/>
      <c r="F17" s="435">
        <f>C17*E17</f>
        <v>0</v>
      </c>
      <c r="G17" s="225"/>
      <c r="H17" s="207"/>
      <c r="I17" s="226"/>
      <c r="J17" s="203"/>
      <c r="K17" s="206"/>
    </row>
    <row r="18" spans="1:11" s="227" customFormat="1">
      <c r="A18" s="272"/>
      <c r="B18" s="413"/>
      <c r="C18" s="447"/>
      <c r="D18" s="448"/>
      <c r="E18" s="433"/>
      <c r="F18" s="439"/>
      <c r="G18" s="225"/>
      <c r="H18" s="207"/>
      <c r="I18" s="226"/>
      <c r="J18" s="203"/>
      <c r="K18" s="206"/>
    </row>
    <row r="19" spans="1:11" s="227" customFormat="1" ht="51">
      <c r="A19" s="272" t="s">
        <v>398</v>
      </c>
      <c r="B19" s="431" t="s">
        <v>457</v>
      </c>
      <c r="C19" s="401">
        <v>17</v>
      </c>
      <c r="D19" s="400" t="s">
        <v>96</v>
      </c>
      <c r="E19" s="433"/>
      <c r="F19" s="439">
        <f>C19*E19</f>
        <v>0</v>
      </c>
      <c r="G19" s="225"/>
      <c r="H19" s="207"/>
      <c r="I19" s="226"/>
      <c r="J19" s="203"/>
      <c r="K19" s="206"/>
    </row>
    <row r="20" spans="1:11" s="227" customFormat="1">
      <c r="A20" s="272"/>
      <c r="B20" s="449"/>
      <c r="C20" s="449"/>
      <c r="D20" s="449"/>
      <c r="E20" s="449"/>
      <c r="F20" s="449"/>
      <c r="G20" s="225"/>
      <c r="H20" s="207"/>
      <c r="I20" s="226"/>
      <c r="J20" s="203"/>
      <c r="K20" s="206"/>
    </row>
    <row r="21" spans="1:11" s="227" customFormat="1">
      <c r="A21" s="272"/>
      <c r="B21" s="289"/>
      <c r="C21" s="311" t="s">
        <v>362</v>
      </c>
      <c r="D21" s="450"/>
      <c r="E21" s="451"/>
      <c r="F21" s="430">
        <f>SUM(F7:F20)</f>
        <v>0</v>
      </c>
      <c r="G21" s="225"/>
      <c r="H21" s="207"/>
      <c r="I21" s="226"/>
      <c r="J21" s="203"/>
      <c r="K21" s="206"/>
    </row>
    <row r="22" spans="1:11" s="227" customFormat="1">
      <c r="A22" s="272" t="s">
        <v>399</v>
      </c>
      <c r="B22" s="311" t="s">
        <v>363</v>
      </c>
      <c r="C22" s="311"/>
      <c r="D22" s="450"/>
      <c r="E22" s="451"/>
      <c r="F22" s="430"/>
      <c r="G22" s="225"/>
      <c r="H22" s="207"/>
      <c r="I22" s="226"/>
      <c r="J22" s="203"/>
      <c r="K22" s="206"/>
    </row>
    <row r="23" spans="1:11" s="227" customFormat="1">
      <c r="A23" s="272"/>
      <c r="B23" s="311"/>
      <c r="C23" s="311"/>
      <c r="D23" s="450"/>
      <c r="E23" s="451"/>
      <c r="F23" s="430"/>
      <c r="G23" s="225"/>
      <c r="H23" s="207"/>
      <c r="I23" s="226"/>
      <c r="J23" s="203"/>
      <c r="K23" s="206"/>
    </row>
    <row r="24" spans="1:11" s="227" customFormat="1">
      <c r="A24" s="272" t="s">
        <v>400</v>
      </c>
      <c r="B24" s="452" t="s">
        <v>364</v>
      </c>
      <c r="C24" s="453"/>
      <c r="D24" s="454"/>
      <c r="E24" s="455"/>
      <c r="F24" s="456"/>
      <c r="G24" s="225"/>
      <c r="H24" s="207"/>
      <c r="I24" s="226"/>
      <c r="J24" s="203"/>
      <c r="K24" s="206"/>
    </row>
    <row r="25" spans="1:11" s="227" customFormat="1">
      <c r="A25" s="272"/>
      <c r="B25" s="457" t="s">
        <v>365</v>
      </c>
      <c r="C25" s="453"/>
      <c r="D25" s="454"/>
      <c r="E25" s="455"/>
      <c r="F25" s="456"/>
      <c r="G25" s="225"/>
      <c r="H25" s="207"/>
      <c r="I25" s="226"/>
      <c r="J25" s="203"/>
      <c r="K25" s="206"/>
    </row>
    <row r="26" spans="1:11" s="227" customFormat="1">
      <c r="A26" s="272"/>
      <c r="B26" s="457" t="s">
        <v>366</v>
      </c>
      <c r="C26" s="453"/>
      <c r="D26" s="454"/>
      <c r="E26" s="455"/>
      <c r="F26" s="456"/>
      <c r="G26" s="225"/>
      <c r="H26" s="207"/>
      <c r="I26" s="226"/>
      <c r="J26" s="203"/>
      <c r="K26" s="206"/>
    </row>
    <row r="27" spans="1:11" s="227" customFormat="1">
      <c r="A27" s="272"/>
      <c r="B27" s="457" t="s">
        <v>367</v>
      </c>
      <c r="C27" s="453"/>
      <c r="D27" s="454"/>
      <c r="E27" s="455"/>
      <c r="F27" s="456"/>
      <c r="G27" s="225"/>
      <c r="H27" s="207"/>
      <c r="I27" s="226"/>
      <c r="J27" s="203"/>
      <c r="K27" s="206"/>
    </row>
    <row r="28" spans="1:11" s="227" customFormat="1">
      <c r="A28" s="272"/>
      <c r="B28" s="457" t="s">
        <v>368</v>
      </c>
      <c r="C28" s="458"/>
      <c r="D28" s="459"/>
      <c r="E28" s="460"/>
      <c r="F28" s="461"/>
      <c r="G28" s="225"/>
      <c r="H28" s="207"/>
      <c r="I28" s="226"/>
      <c r="J28" s="203"/>
      <c r="K28" s="206"/>
    </row>
    <row r="29" spans="1:11" s="227" customFormat="1">
      <c r="A29" s="272"/>
      <c r="B29" s="457" t="s">
        <v>369</v>
      </c>
      <c r="C29" s="458"/>
      <c r="D29" s="459"/>
      <c r="E29" s="460"/>
      <c r="F29" s="461"/>
      <c r="G29" s="225"/>
      <c r="H29" s="207"/>
      <c r="I29" s="226"/>
      <c r="J29" s="203"/>
      <c r="K29" s="206"/>
    </row>
    <row r="30" spans="1:11" s="227" customFormat="1">
      <c r="A30" s="272"/>
      <c r="B30" s="457" t="s">
        <v>370</v>
      </c>
      <c r="C30" s="453"/>
      <c r="D30" s="454"/>
      <c r="E30" s="455"/>
      <c r="F30" s="456"/>
      <c r="G30" s="225"/>
      <c r="H30" s="207"/>
      <c r="I30" s="226"/>
      <c r="J30" s="203"/>
      <c r="K30" s="206"/>
    </row>
    <row r="31" spans="1:11" s="227" customFormat="1">
      <c r="A31" s="272"/>
      <c r="B31" s="457" t="s">
        <v>371</v>
      </c>
      <c r="C31" s="453"/>
      <c r="D31" s="454"/>
      <c r="E31" s="455"/>
      <c r="F31" s="456"/>
      <c r="G31" s="225"/>
      <c r="H31" s="207"/>
      <c r="I31" s="226"/>
      <c r="J31" s="203"/>
      <c r="K31" s="206"/>
    </row>
    <row r="32" spans="1:11" s="227" customFormat="1">
      <c r="A32" s="272"/>
      <c r="B32" s="457" t="s">
        <v>372</v>
      </c>
      <c r="C32" s="453"/>
      <c r="D32" s="454"/>
      <c r="E32" s="455"/>
      <c r="F32" s="456"/>
      <c r="G32" s="225"/>
      <c r="H32" s="207"/>
      <c r="I32" s="226"/>
      <c r="J32" s="203"/>
      <c r="K32" s="206"/>
    </row>
    <row r="33" spans="1:11" s="227" customFormat="1">
      <c r="A33" s="272"/>
      <c r="B33" s="457" t="s">
        <v>373</v>
      </c>
      <c r="C33" s="458">
        <v>1</v>
      </c>
      <c r="D33" s="462" t="s">
        <v>32</v>
      </c>
      <c r="E33" s="517"/>
      <c r="F33" s="439">
        <f>C33*E33</f>
        <v>0</v>
      </c>
      <c r="G33" s="225"/>
      <c r="H33" s="207"/>
      <c r="I33" s="226"/>
      <c r="J33" s="203"/>
      <c r="K33" s="206"/>
    </row>
    <row r="34" spans="1:11" s="227" customFormat="1">
      <c r="A34" s="272"/>
      <c r="B34" s="463"/>
      <c r="C34" s="464"/>
      <c r="D34" s="464"/>
      <c r="E34" s="465"/>
      <c r="F34" s="456"/>
      <c r="G34" s="225"/>
      <c r="H34" s="207"/>
      <c r="I34" s="226"/>
      <c r="J34" s="203"/>
      <c r="K34" s="206"/>
    </row>
    <row r="35" spans="1:11" s="227" customFormat="1">
      <c r="A35" s="272" t="s">
        <v>401</v>
      </c>
      <c r="B35" s="452" t="s">
        <v>374</v>
      </c>
      <c r="C35" s="453"/>
      <c r="D35" s="454"/>
      <c r="E35" s="455"/>
      <c r="F35" s="456"/>
      <c r="G35" s="225"/>
      <c r="H35" s="207"/>
      <c r="I35" s="226"/>
      <c r="J35" s="203"/>
      <c r="K35" s="206"/>
    </row>
    <row r="36" spans="1:11" s="227" customFormat="1">
      <c r="A36" s="272"/>
      <c r="B36" s="457" t="s">
        <v>375</v>
      </c>
      <c r="C36" s="453"/>
      <c r="D36" s="454"/>
      <c r="E36" s="455"/>
      <c r="F36" s="456"/>
      <c r="G36" s="225"/>
      <c r="H36" s="207"/>
      <c r="I36" s="226"/>
      <c r="J36" s="203"/>
      <c r="K36" s="206"/>
    </row>
    <row r="37" spans="1:11" s="227" customFormat="1">
      <c r="A37" s="272"/>
      <c r="B37" s="457" t="s">
        <v>390</v>
      </c>
      <c r="C37" s="453"/>
      <c r="D37" s="454"/>
      <c r="E37" s="455"/>
      <c r="F37" s="456"/>
      <c r="G37" s="225"/>
      <c r="H37" s="207"/>
      <c r="I37" s="226"/>
      <c r="J37" s="203"/>
      <c r="K37" s="206"/>
    </row>
    <row r="38" spans="1:11" s="227" customFormat="1" ht="153">
      <c r="A38" s="272"/>
      <c r="B38" s="466" t="s">
        <v>376</v>
      </c>
      <c r="C38" s="453"/>
      <c r="D38" s="454"/>
      <c r="E38" s="455"/>
      <c r="F38" s="456"/>
      <c r="G38" s="225"/>
      <c r="H38" s="207"/>
      <c r="I38" s="226"/>
      <c r="J38" s="203"/>
      <c r="K38" s="206"/>
    </row>
    <row r="39" spans="1:11" s="227" customFormat="1">
      <c r="A39" s="272"/>
      <c r="B39" s="457" t="s">
        <v>377</v>
      </c>
      <c r="C39" s="458">
        <v>1</v>
      </c>
      <c r="D39" s="462" t="s">
        <v>32</v>
      </c>
      <c r="E39" s="517"/>
      <c r="F39" s="439">
        <f>C39*E39</f>
        <v>0</v>
      </c>
      <c r="G39" s="225"/>
      <c r="H39" s="207"/>
      <c r="I39" s="226"/>
      <c r="J39" s="203"/>
      <c r="K39" s="206"/>
    </row>
    <row r="40" spans="1:11" s="227" customFormat="1">
      <c r="A40" s="272"/>
      <c r="B40" s="463"/>
      <c r="C40" s="462"/>
      <c r="D40" s="467"/>
      <c r="E40" s="468"/>
      <c r="F40" s="439"/>
      <c r="G40" s="225"/>
      <c r="H40" s="207"/>
      <c r="I40" s="226"/>
      <c r="J40" s="203"/>
      <c r="K40" s="206"/>
    </row>
    <row r="41" spans="1:11" s="227" customFormat="1">
      <c r="A41" s="272" t="s">
        <v>402</v>
      </c>
      <c r="B41" s="457" t="s">
        <v>378</v>
      </c>
      <c r="C41" s="458">
        <v>8</v>
      </c>
      <c r="D41" s="462" t="s">
        <v>33</v>
      </c>
      <c r="E41" s="517"/>
      <c r="F41" s="439">
        <f>C41*E41</f>
        <v>0</v>
      </c>
      <c r="G41" s="225"/>
      <c r="H41" s="207"/>
      <c r="I41" s="226"/>
      <c r="J41" s="203"/>
      <c r="K41" s="206"/>
    </row>
    <row r="42" spans="1:11" s="227" customFormat="1">
      <c r="A42" s="272"/>
      <c r="B42" s="457"/>
      <c r="C42" s="462"/>
      <c r="D42" s="467"/>
      <c r="E42" s="468"/>
      <c r="F42" s="439"/>
      <c r="G42" s="225"/>
      <c r="H42" s="207"/>
      <c r="I42" s="226"/>
      <c r="J42" s="203"/>
      <c r="K42" s="206"/>
    </row>
    <row r="43" spans="1:11" s="227" customFormat="1">
      <c r="A43" s="272" t="s">
        <v>403</v>
      </c>
      <c r="B43" s="457" t="s">
        <v>379</v>
      </c>
      <c r="C43" s="458">
        <v>4</v>
      </c>
      <c r="D43" s="462" t="s">
        <v>33</v>
      </c>
      <c r="E43" s="517"/>
      <c r="F43" s="439">
        <f>C43*E43</f>
        <v>0</v>
      </c>
      <c r="G43" s="225"/>
      <c r="H43" s="207"/>
      <c r="I43" s="226"/>
      <c r="J43" s="203"/>
      <c r="K43" s="206"/>
    </row>
    <row r="44" spans="1:11" s="227" customFormat="1">
      <c r="A44" s="272"/>
      <c r="B44" s="457"/>
      <c r="C44" s="462"/>
      <c r="D44" s="467"/>
      <c r="E44" s="467"/>
      <c r="F44" s="439"/>
      <c r="G44" s="225"/>
      <c r="H44" s="207"/>
      <c r="I44" s="226"/>
      <c r="J44" s="203"/>
      <c r="K44" s="206"/>
    </row>
    <row r="45" spans="1:11" s="227" customFormat="1">
      <c r="A45" s="272" t="s">
        <v>404</v>
      </c>
      <c r="B45" s="457" t="s">
        <v>380</v>
      </c>
      <c r="C45" s="459"/>
      <c r="D45" s="459"/>
      <c r="E45" s="459"/>
      <c r="F45" s="439"/>
      <c r="G45" s="225"/>
      <c r="H45" s="207"/>
      <c r="I45" s="226"/>
      <c r="J45" s="203"/>
      <c r="K45" s="206"/>
    </row>
    <row r="46" spans="1:11" s="227" customFormat="1">
      <c r="A46" s="272"/>
      <c r="B46" s="457" t="s">
        <v>381</v>
      </c>
      <c r="C46" s="458">
        <v>2</v>
      </c>
      <c r="D46" s="462" t="s">
        <v>36</v>
      </c>
      <c r="E46" s="517"/>
      <c r="F46" s="439">
        <f>C46*E46</f>
        <v>0</v>
      </c>
      <c r="G46" s="225"/>
      <c r="H46" s="207"/>
      <c r="I46" s="226"/>
      <c r="J46" s="203"/>
      <c r="K46" s="206"/>
    </row>
    <row r="47" spans="1:11" s="227" customFormat="1">
      <c r="A47" s="272"/>
      <c r="B47" s="457"/>
      <c r="C47" s="401"/>
      <c r="D47" s="400"/>
      <c r="E47" s="433"/>
      <c r="F47" s="439"/>
      <c r="G47" s="225"/>
      <c r="H47" s="207"/>
      <c r="I47" s="226"/>
      <c r="J47" s="203"/>
      <c r="K47" s="206"/>
    </row>
    <row r="48" spans="1:11" s="227" customFormat="1">
      <c r="A48" s="272" t="s">
        <v>405</v>
      </c>
      <c r="B48" s="440" t="s">
        <v>382</v>
      </c>
      <c r="C48" s="401">
        <v>1250</v>
      </c>
      <c r="D48" s="400" t="s">
        <v>33</v>
      </c>
      <c r="E48" s="433"/>
      <c r="F48" s="439">
        <f>C48*E48</f>
        <v>0</v>
      </c>
      <c r="G48" s="225"/>
      <c r="H48" s="207"/>
      <c r="I48" s="226"/>
      <c r="J48" s="203"/>
      <c r="K48" s="206"/>
    </row>
    <row r="49" spans="1:11" s="227" customFormat="1">
      <c r="A49" s="272"/>
      <c r="B49" s="440"/>
      <c r="C49" s="401"/>
      <c r="D49" s="469"/>
      <c r="E49" s="433"/>
      <c r="F49" s="470"/>
      <c r="G49" s="225"/>
      <c r="H49" s="207"/>
      <c r="I49" s="226"/>
      <c r="J49" s="203"/>
      <c r="K49" s="206"/>
    </row>
    <row r="50" spans="1:11" s="227" customFormat="1">
      <c r="A50" s="272" t="s">
        <v>406</v>
      </c>
      <c r="B50" s="471" t="s">
        <v>383</v>
      </c>
      <c r="C50" s="401">
        <v>130</v>
      </c>
      <c r="D50" s="400" t="s">
        <v>33</v>
      </c>
      <c r="E50" s="433"/>
      <c r="F50" s="439">
        <f>C50*E50</f>
        <v>0</v>
      </c>
      <c r="G50" s="225"/>
      <c r="H50" s="207"/>
      <c r="I50" s="226"/>
      <c r="J50" s="203"/>
      <c r="K50" s="206"/>
    </row>
    <row r="51" spans="1:11" s="227" customFormat="1">
      <c r="A51" s="272"/>
      <c r="B51" s="472"/>
      <c r="C51" s="401"/>
      <c r="D51" s="448"/>
      <c r="E51" s="433"/>
      <c r="F51" s="473"/>
      <c r="G51" s="225"/>
      <c r="H51" s="207"/>
      <c r="I51" s="226"/>
      <c r="J51" s="203"/>
      <c r="K51" s="206"/>
    </row>
    <row r="52" spans="1:11" s="227" customFormat="1" ht="38.25">
      <c r="A52" s="272" t="s">
        <v>407</v>
      </c>
      <c r="B52" s="440" t="s">
        <v>384</v>
      </c>
      <c r="C52" s="401">
        <v>620</v>
      </c>
      <c r="D52" s="400" t="s">
        <v>33</v>
      </c>
      <c r="E52" s="433"/>
      <c r="F52" s="439">
        <f>C52*E52</f>
        <v>0</v>
      </c>
      <c r="G52" s="225"/>
      <c r="H52" s="207"/>
      <c r="I52" s="226"/>
      <c r="J52" s="203"/>
      <c r="K52" s="206"/>
    </row>
    <row r="53" spans="1:11" s="227" customFormat="1">
      <c r="A53" s="272"/>
      <c r="B53" s="431"/>
      <c r="C53" s="401"/>
      <c r="D53" s="400"/>
      <c r="E53" s="433"/>
      <c r="F53" s="439"/>
      <c r="G53" s="225"/>
      <c r="H53" s="207"/>
      <c r="I53" s="226"/>
      <c r="J53" s="203"/>
      <c r="K53" s="206"/>
    </row>
    <row r="54" spans="1:11" s="227" customFormat="1">
      <c r="A54" s="272" t="s">
        <v>408</v>
      </c>
      <c r="B54" s="440" t="s">
        <v>385</v>
      </c>
      <c r="C54" s="401">
        <v>20</v>
      </c>
      <c r="D54" s="400" t="s">
        <v>32</v>
      </c>
      <c r="E54" s="433"/>
      <c r="F54" s="439">
        <f>C54*E54</f>
        <v>0</v>
      </c>
      <c r="G54" s="225"/>
      <c r="H54" s="207"/>
      <c r="I54" s="226"/>
      <c r="J54" s="203"/>
      <c r="K54" s="206"/>
    </row>
    <row r="55" spans="1:11" s="227" customFormat="1">
      <c r="A55" s="272"/>
      <c r="B55" s="431"/>
      <c r="C55" s="401"/>
      <c r="D55" s="400"/>
      <c r="E55" s="433"/>
      <c r="F55" s="439"/>
      <c r="G55" s="225"/>
      <c r="H55" s="207"/>
      <c r="I55" s="226"/>
      <c r="J55" s="203"/>
      <c r="K55" s="206"/>
    </row>
    <row r="56" spans="1:11" s="227" customFormat="1" ht="25.5">
      <c r="A56" s="272" t="s">
        <v>409</v>
      </c>
      <c r="B56" s="440" t="s">
        <v>386</v>
      </c>
      <c r="C56" s="401">
        <v>17</v>
      </c>
      <c r="D56" s="400" t="s">
        <v>96</v>
      </c>
      <c r="E56" s="433"/>
      <c r="F56" s="439">
        <f>C56*E56</f>
        <v>0</v>
      </c>
      <c r="G56" s="225"/>
      <c r="H56" s="207"/>
      <c r="I56" s="226"/>
      <c r="J56" s="203"/>
      <c r="K56" s="206"/>
    </row>
    <row r="57" spans="1:11" s="227" customFormat="1">
      <c r="A57" s="272"/>
      <c r="B57" s="474"/>
      <c r="C57" s="401"/>
      <c r="D57" s="400"/>
      <c r="E57" s="433"/>
      <c r="F57" s="439"/>
      <c r="G57" s="225"/>
      <c r="H57" s="207"/>
      <c r="I57" s="226"/>
      <c r="J57" s="203"/>
      <c r="K57" s="206"/>
    </row>
    <row r="58" spans="1:11" s="227" customFormat="1" ht="51">
      <c r="A58" s="272" t="s">
        <v>410</v>
      </c>
      <c r="B58" s="440" t="s">
        <v>387</v>
      </c>
      <c r="C58" s="401">
        <v>17</v>
      </c>
      <c r="D58" s="400" t="s">
        <v>32</v>
      </c>
      <c r="E58" s="433"/>
      <c r="F58" s="475">
        <f>C58*E58</f>
        <v>0</v>
      </c>
      <c r="G58" s="225"/>
      <c r="H58" s="207"/>
      <c r="I58" s="226"/>
      <c r="J58" s="203"/>
      <c r="K58" s="206"/>
    </row>
    <row r="59" spans="1:11" s="227" customFormat="1">
      <c r="A59" s="272"/>
      <c r="B59" s="476"/>
      <c r="C59" s="441"/>
      <c r="D59" s="441"/>
      <c r="E59" s="441"/>
      <c r="F59" s="441"/>
      <c r="G59" s="225"/>
      <c r="H59" s="207"/>
      <c r="I59" s="226"/>
      <c r="J59" s="203"/>
      <c r="K59" s="206"/>
    </row>
    <row r="60" spans="1:11" s="227" customFormat="1">
      <c r="A60" s="272" t="s">
        <v>411</v>
      </c>
      <c r="B60" s="440" t="s">
        <v>388</v>
      </c>
      <c r="C60" s="401">
        <v>1</v>
      </c>
      <c r="D60" s="400" t="s">
        <v>36</v>
      </c>
      <c r="E60" s="433"/>
      <c r="F60" s="475">
        <f>C60*E60</f>
        <v>0</v>
      </c>
      <c r="G60" s="225"/>
      <c r="H60" s="207"/>
      <c r="I60" s="226"/>
      <c r="J60" s="203"/>
      <c r="K60" s="206"/>
    </row>
    <row r="61" spans="1:11" s="227" customFormat="1">
      <c r="A61" s="272"/>
      <c r="B61" s="440"/>
      <c r="C61" s="441"/>
      <c r="D61" s="441"/>
      <c r="E61" s="441"/>
      <c r="F61" s="441"/>
      <c r="G61" s="225"/>
      <c r="H61" s="207"/>
      <c r="I61" s="226"/>
      <c r="J61" s="203"/>
      <c r="K61" s="206"/>
    </row>
    <row r="62" spans="1:11" s="227" customFormat="1">
      <c r="A62" s="272" t="s">
        <v>412</v>
      </c>
      <c r="B62" s="440" t="s">
        <v>353</v>
      </c>
      <c r="C62" s="477">
        <v>1</v>
      </c>
      <c r="D62" s="478" t="s">
        <v>36</v>
      </c>
      <c r="E62" s="479"/>
      <c r="F62" s="480">
        <f>C62*E62</f>
        <v>0</v>
      </c>
      <c r="G62" s="225"/>
      <c r="H62" s="207"/>
      <c r="I62" s="226"/>
      <c r="J62" s="203"/>
      <c r="K62" s="206"/>
    </row>
    <row r="63" spans="1:11" s="227" customFormat="1">
      <c r="A63" s="272"/>
      <c r="B63" s="440"/>
      <c r="C63" s="311" t="s">
        <v>362</v>
      </c>
      <c r="D63" s="450"/>
      <c r="E63" s="451"/>
      <c r="F63" s="430">
        <f>SUM(F23:F62)</f>
        <v>0</v>
      </c>
      <c r="G63" s="225"/>
      <c r="H63" s="207"/>
      <c r="I63" s="226"/>
      <c r="J63" s="203"/>
      <c r="K63" s="206"/>
    </row>
    <row r="64" spans="1:11" s="227" customFormat="1">
      <c r="A64" s="272"/>
      <c r="B64" s="481"/>
      <c r="C64" s="482"/>
      <c r="D64" s="483"/>
      <c r="E64" s="479"/>
      <c r="F64" s="484"/>
      <c r="G64" s="225"/>
      <c r="H64" s="207"/>
      <c r="I64" s="226"/>
      <c r="J64" s="203"/>
      <c r="K64" s="206"/>
    </row>
    <row r="65" spans="1:11" s="227" customFormat="1">
      <c r="A65" s="272"/>
      <c r="B65" s="485" t="s">
        <v>389</v>
      </c>
      <c r="C65" s="486"/>
      <c r="D65" s="448"/>
      <c r="E65" s="433"/>
      <c r="F65" s="487">
        <f>F63+F21</f>
        <v>0</v>
      </c>
      <c r="G65" s="225"/>
      <c r="H65" s="207"/>
      <c r="I65" s="226"/>
      <c r="J65" s="203"/>
      <c r="K65" s="206"/>
    </row>
    <row r="66" spans="1:11" s="227" customFormat="1">
      <c r="A66" s="255"/>
      <c r="B66" s="176"/>
      <c r="C66" s="229"/>
      <c r="D66" s="214"/>
      <c r="E66" s="223"/>
      <c r="F66" s="205"/>
      <c r="G66" s="225"/>
      <c r="H66" s="207"/>
      <c r="I66" s="226"/>
      <c r="J66" s="203"/>
      <c r="K66" s="206"/>
    </row>
    <row r="67" spans="1:11" s="227" customFormat="1">
      <c r="A67" s="255"/>
      <c r="B67" s="176"/>
      <c r="C67" s="229"/>
      <c r="D67" s="214"/>
      <c r="E67" s="223"/>
      <c r="F67" s="205"/>
      <c r="G67" s="225"/>
      <c r="H67" s="207"/>
      <c r="I67" s="226"/>
      <c r="J67" s="203"/>
      <c r="K67" s="206"/>
    </row>
    <row r="68" spans="1:11" s="227" customFormat="1">
      <c r="A68" s="255"/>
      <c r="B68" s="176"/>
      <c r="C68" s="229"/>
      <c r="D68" s="214"/>
      <c r="E68" s="223"/>
      <c r="F68" s="205"/>
      <c r="G68" s="225"/>
      <c r="H68" s="207"/>
      <c r="I68" s="226"/>
      <c r="J68" s="203"/>
      <c r="K68" s="206"/>
    </row>
    <row r="69" spans="1:11" s="227" customFormat="1">
      <c r="A69" s="255"/>
      <c r="B69" s="176"/>
      <c r="C69" s="229"/>
      <c r="D69" s="214"/>
      <c r="E69" s="223"/>
      <c r="F69" s="205"/>
      <c r="G69" s="225"/>
      <c r="H69" s="207"/>
      <c r="I69" s="226"/>
      <c r="J69" s="203"/>
      <c r="K69" s="206"/>
    </row>
    <row r="70" spans="1:11" s="227" customFormat="1">
      <c r="A70" s="255"/>
      <c r="B70" s="176"/>
      <c r="C70" s="229"/>
      <c r="D70" s="214"/>
      <c r="E70" s="223"/>
      <c r="F70" s="205"/>
      <c r="G70" s="225"/>
      <c r="H70" s="207"/>
      <c r="I70" s="226"/>
      <c r="J70" s="203"/>
      <c r="K70" s="206"/>
    </row>
    <row r="71" spans="1:11" s="227" customFormat="1">
      <c r="A71" s="255"/>
      <c r="B71" s="176"/>
      <c r="C71" s="229"/>
      <c r="D71" s="214"/>
      <c r="E71" s="223"/>
      <c r="F71" s="205"/>
      <c r="G71" s="225"/>
      <c r="H71" s="207"/>
      <c r="I71" s="226"/>
      <c r="J71" s="203"/>
      <c r="K71" s="206"/>
    </row>
    <row r="72" spans="1:11" s="227" customFormat="1">
      <c r="A72" s="255"/>
      <c r="B72" s="176"/>
      <c r="C72" s="229"/>
      <c r="D72" s="214"/>
      <c r="E72" s="223"/>
      <c r="F72" s="205"/>
      <c r="G72" s="225"/>
      <c r="H72" s="207"/>
      <c r="I72" s="226"/>
      <c r="J72" s="203"/>
      <c r="K72" s="206"/>
    </row>
    <row r="73" spans="1:11" s="227" customFormat="1">
      <c r="A73" s="255"/>
      <c r="B73" s="176"/>
      <c r="C73" s="229"/>
      <c r="D73" s="214"/>
      <c r="E73" s="223"/>
      <c r="F73" s="205"/>
      <c r="G73" s="225"/>
      <c r="H73" s="207"/>
      <c r="I73" s="226"/>
      <c r="J73" s="203"/>
      <c r="K73" s="206"/>
    </row>
    <row r="74" spans="1:11" s="227" customFormat="1">
      <c r="A74" s="255"/>
      <c r="B74" s="176"/>
      <c r="C74" s="229"/>
      <c r="D74" s="214"/>
      <c r="E74" s="223"/>
      <c r="F74" s="205"/>
      <c r="G74" s="225"/>
      <c r="H74" s="207"/>
      <c r="I74" s="226"/>
      <c r="J74" s="203"/>
      <c r="K74" s="206"/>
    </row>
    <row r="75" spans="1:11" s="227" customFormat="1">
      <c r="A75" s="255"/>
      <c r="B75" s="176"/>
      <c r="C75" s="229"/>
      <c r="D75" s="214"/>
      <c r="E75" s="223"/>
      <c r="F75" s="205"/>
      <c r="G75" s="225"/>
      <c r="H75" s="207"/>
      <c r="I75" s="226"/>
      <c r="J75" s="203"/>
      <c r="K75" s="206"/>
    </row>
    <row r="76" spans="1:11" s="227" customFormat="1">
      <c r="A76" s="255"/>
      <c r="B76" s="176"/>
      <c r="C76" s="229"/>
      <c r="D76" s="214"/>
      <c r="E76" s="223"/>
      <c r="F76" s="205"/>
      <c r="G76" s="225"/>
      <c r="H76" s="207"/>
      <c r="I76" s="226"/>
      <c r="J76" s="203"/>
      <c r="K76" s="206"/>
    </row>
    <row r="77" spans="1:11" s="227" customFormat="1">
      <c r="A77" s="255"/>
      <c r="B77" s="176"/>
      <c r="C77" s="229"/>
      <c r="D77" s="214"/>
      <c r="E77" s="223"/>
      <c r="F77" s="205"/>
      <c r="G77" s="225"/>
      <c r="H77" s="207"/>
      <c r="I77" s="226"/>
      <c r="J77" s="203"/>
      <c r="K77" s="206"/>
    </row>
    <row r="78" spans="1:11" s="227" customFormat="1">
      <c r="A78" s="255"/>
      <c r="B78" s="176"/>
      <c r="C78" s="229"/>
      <c r="D78" s="214"/>
      <c r="E78" s="223"/>
      <c r="F78" s="205"/>
      <c r="G78" s="225"/>
      <c r="H78" s="207"/>
      <c r="I78" s="226"/>
      <c r="J78" s="203"/>
      <c r="K78" s="206"/>
    </row>
    <row r="79" spans="1:11" s="227" customFormat="1">
      <c r="A79" s="255"/>
      <c r="B79" s="176"/>
      <c r="C79" s="229"/>
      <c r="D79" s="214"/>
      <c r="E79" s="223"/>
      <c r="F79" s="205"/>
      <c r="G79" s="225"/>
      <c r="H79" s="207"/>
      <c r="I79" s="226"/>
      <c r="J79" s="203"/>
      <c r="K79" s="206"/>
    </row>
    <row r="80" spans="1:11" s="227" customFormat="1">
      <c r="A80" s="255"/>
      <c r="B80" s="176"/>
      <c r="C80" s="229"/>
      <c r="D80" s="214"/>
      <c r="E80" s="223"/>
      <c r="F80" s="205"/>
      <c r="G80" s="225"/>
      <c r="H80" s="207"/>
      <c r="I80" s="226"/>
      <c r="J80" s="203"/>
      <c r="K80" s="206"/>
    </row>
    <row r="81" spans="1:11" s="227" customFormat="1">
      <c r="A81" s="255"/>
      <c r="B81" s="176"/>
      <c r="C81" s="229"/>
      <c r="D81" s="214"/>
      <c r="E81" s="223"/>
      <c r="F81" s="205"/>
      <c r="G81" s="225"/>
      <c r="H81" s="207"/>
      <c r="I81" s="226"/>
      <c r="J81" s="203"/>
      <c r="K81" s="206"/>
    </row>
    <row r="82" spans="1:11" s="227" customFormat="1">
      <c r="A82" s="255"/>
      <c r="B82" s="176"/>
      <c r="C82" s="229"/>
      <c r="D82" s="214"/>
      <c r="E82" s="223"/>
      <c r="F82" s="205"/>
      <c r="G82" s="225"/>
      <c r="H82" s="207"/>
      <c r="I82" s="226"/>
      <c r="J82" s="203"/>
      <c r="K82" s="206"/>
    </row>
    <row r="83" spans="1:11" s="227" customFormat="1">
      <c r="A83" s="255"/>
      <c r="B83" s="176"/>
      <c r="C83" s="229"/>
      <c r="D83" s="214"/>
      <c r="E83" s="223"/>
      <c r="F83" s="205"/>
      <c r="G83" s="225"/>
      <c r="H83" s="207"/>
      <c r="I83" s="226"/>
      <c r="J83" s="203"/>
      <c r="K83" s="206"/>
    </row>
    <row r="84" spans="1:11" s="227" customFormat="1">
      <c r="A84" s="255"/>
      <c r="B84" s="176"/>
      <c r="C84" s="229"/>
      <c r="D84" s="214"/>
      <c r="E84" s="223"/>
      <c r="F84" s="205"/>
      <c r="G84" s="225"/>
      <c r="H84" s="207"/>
      <c r="I84" s="226"/>
      <c r="J84" s="203"/>
      <c r="K84" s="206"/>
    </row>
    <row r="85" spans="1:11" s="227" customFormat="1">
      <c r="A85" s="255"/>
      <c r="B85" s="176"/>
      <c r="C85" s="229"/>
      <c r="D85" s="214"/>
      <c r="E85" s="223"/>
      <c r="F85" s="205"/>
      <c r="G85" s="225"/>
      <c r="H85" s="207"/>
      <c r="I85" s="226"/>
      <c r="J85" s="203"/>
      <c r="K85" s="206"/>
    </row>
    <row r="86" spans="1:11" s="227" customFormat="1">
      <c r="A86" s="255"/>
      <c r="B86" s="176"/>
      <c r="C86" s="229"/>
      <c r="D86" s="214"/>
      <c r="E86" s="223"/>
      <c r="F86" s="205"/>
      <c r="G86" s="225"/>
      <c r="H86" s="207"/>
      <c r="I86" s="226"/>
      <c r="J86" s="203"/>
      <c r="K86" s="206"/>
    </row>
    <row r="87" spans="1:11" s="227" customFormat="1">
      <c r="A87" s="255"/>
      <c r="B87" s="176"/>
      <c r="C87" s="229"/>
      <c r="D87" s="214"/>
      <c r="E87" s="223"/>
      <c r="F87" s="205"/>
      <c r="G87" s="225"/>
      <c r="H87" s="207"/>
      <c r="I87" s="226"/>
      <c r="J87" s="203"/>
      <c r="K87" s="206"/>
    </row>
    <row r="88" spans="1:11" s="227" customFormat="1">
      <c r="A88" s="255"/>
      <c r="B88" s="176"/>
      <c r="C88" s="229"/>
      <c r="D88" s="214"/>
      <c r="E88" s="223"/>
      <c r="F88" s="205"/>
      <c r="G88" s="225"/>
      <c r="H88" s="207"/>
      <c r="I88" s="226"/>
      <c r="J88" s="203"/>
      <c r="K88" s="206"/>
    </row>
    <row r="89" spans="1:11" s="227" customFormat="1">
      <c r="A89" s="255"/>
      <c r="B89" s="176"/>
      <c r="C89" s="229"/>
      <c r="D89" s="214"/>
      <c r="E89" s="223"/>
      <c r="F89" s="205"/>
      <c r="G89" s="225"/>
      <c r="H89" s="207"/>
      <c r="I89" s="226"/>
      <c r="J89" s="203"/>
      <c r="K89" s="206"/>
    </row>
    <row r="90" spans="1:11" s="227" customFormat="1">
      <c r="A90" s="255"/>
      <c r="B90" s="176"/>
      <c r="C90" s="229"/>
      <c r="D90" s="214"/>
      <c r="E90" s="223"/>
      <c r="F90" s="205"/>
      <c r="G90" s="225"/>
      <c r="H90" s="207"/>
      <c r="I90" s="226"/>
      <c r="J90" s="203"/>
      <c r="K90" s="206"/>
    </row>
    <row r="91" spans="1:11" s="227" customFormat="1">
      <c r="A91" s="255"/>
      <c r="B91" s="176"/>
      <c r="C91" s="229"/>
      <c r="D91" s="214"/>
      <c r="E91" s="223"/>
      <c r="F91" s="205"/>
      <c r="G91" s="225"/>
      <c r="H91" s="207"/>
      <c r="I91" s="226"/>
      <c r="J91" s="203"/>
      <c r="K91" s="206"/>
    </row>
    <row r="92" spans="1:11" s="227" customFormat="1">
      <c r="A92" s="255"/>
      <c r="B92" s="176"/>
      <c r="C92" s="229"/>
      <c r="D92" s="214"/>
      <c r="E92" s="223"/>
      <c r="F92" s="205"/>
      <c r="G92" s="225"/>
      <c r="H92" s="207"/>
      <c r="I92" s="226"/>
      <c r="J92" s="203"/>
      <c r="K92" s="206"/>
    </row>
    <row r="93" spans="1:11" s="227" customFormat="1">
      <c r="A93" s="255"/>
      <c r="B93" s="176"/>
      <c r="C93" s="229"/>
      <c r="D93" s="214"/>
      <c r="E93" s="223"/>
      <c r="F93" s="205"/>
      <c r="G93" s="225"/>
      <c r="H93" s="207"/>
      <c r="I93" s="226"/>
      <c r="J93" s="203"/>
      <c r="K93" s="206"/>
    </row>
    <row r="94" spans="1:11" s="227" customFormat="1">
      <c r="A94" s="255"/>
      <c r="B94" s="176"/>
      <c r="C94" s="229"/>
      <c r="D94" s="214"/>
      <c r="E94" s="223"/>
      <c r="F94" s="205"/>
      <c r="G94" s="225"/>
      <c r="H94" s="207"/>
      <c r="I94" s="226"/>
      <c r="J94" s="203"/>
      <c r="K94" s="206"/>
    </row>
    <row r="95" spans="1:11" s="227" customFormat="1">
      <c r="A95" s="255"/>
      <c r="B95" s="176"/>
      <c r="C95" s="229"/>
      <c r="D95" s="214"/>
      <c r="E95" s="223"/>
      <c r="F95" s="205"/>
      <c r="G95" s="225"/>
      <c r="H95" s="207"/>
      <c r="I95" s="226"/>
      <c r="J95" s="203"/>
      <c r="K95" s="206"/>
    </row>
    <row r="96" spans="1:11" s="227" customFormat="1">
      <c r="A96" s="255"/>
      <c r="B96" s="176"/>
      <c r="C96" s="229"/>
      <c r="D96" s="214"/>
      <c r="E96" s="223"/>
      <c r="F96" s="205"/>
      <c r="G96" s="225"/>
      <c r="H96" s="207"/>
      <c r="I96" s="226"/>
      <c r="J96" s="203"/>
      <c r="K96" s="206"/>
    </row>
    <row r="97" spans="1:11" s="227" customFormat="1">
      <c r="A97" s="255"/>
      <c r="B97" s="176"/>
      <c r="C97" s="229"/>
      <c r="D97" s="214"/>
      <c r="E97" s="223"/>
      <c r="F97" s="205"/>
      <c r="G97" s="225"/>
      <c r="H97" s="207"/>
      <c r="I97" s="226"/>
      <c r="J97" s="203"/>
      <c r="K97" s="206"/>
    </row>
    <row r="98" spans="1:11" s="227" customFormat="1" ht="10.5" customHeight="1">
      <c r="A98" s="213"/>
      <c r="B98" s="322"/>
      <c r="C98" s="175"/>
      <c r="D98" s="189"/>
      <c r="E98" s="223"/>
      <c r="F98" s="224"/>
      <c r="G98" s="225"/>
      <c r="H98" s="207"/>
      <c r="I98" s="226"/>
      <c r="J98" s="203"/>
      <c r="K98" s="206"/>
    </row>
    <row r="99" spans="1:11">
      <c r="A99" s="165"/>
      <c r="B99" s="176"/>
      <c r="D99" s="172"/>
      <c r="E99" s="204"/>
      <c r="F99" s="228"/>
      <c r="G99" s="222"/>
      <c r="H99" s="211"/>
      <c r="I99" s="207"/>
      <c r="J99" s="203"/>
      <c r="K99" s="206"/>
    </row>
    <row r="100" spans="1:11" s="208" customFormat="1">
      <c r="A100" s="216"/>
      <c r="B100" s="217"/>
      <c r="C100" s="218"/>
      <c r="D100" s="219"/>
      <c r="E100" s="220"/>
      <c r="F100" s="221"/>
      <c r="G100" s="222"/>
      <c r="H100" s="207"/>
      <c r="I100" s="207"/>
      <c r="J100" s="203"/>
      <c r="K100" s="206"/>
    </row>
    <row r="101" spans="1:11">
      <c r="A101" s="165"/>
      <c r="B101" s="176"/>
      <c r="D101" s="172"/>
      <c r="E101" s="204"/>
      <c r="F101" s="173"/>
      <c r="G101" s="230"/>
      <c r="H101" s="211"/>
      <c r="I101" s="231"/>
      <c r="J101" s="203"/>
      <c r="K101" s="206"/>
    </row>
    <row r="102" spans="1:11">
      <c r="A102" s="165"/>
      <c r="B102" s="176"/>
      <c r="D102" s="172"/>
      <c r="E102" s="166"/>
      <c r="F102" s="173"/>
      <c r="G102" s="222"/>
      <c r="H102" s="211"/>
      <c r="I102" s="207"/>
      <c r="J102" s="203"/>
      <c r="K102" s="206"/>
    </row>
    <row r="103" spans="1:11">
      <c r="A103" s="165"/>
      <c r="B103" s="176"/>
      <c r="D103" s="172"/>
      <c r="E103" s="166"/>
      <c r="F103" s="173"/>
      <c r="G103" s="222"/>
      <c r="H103" s="211"/>
      <c r="I103" s="207"/>
      <c r="J103" s="203"/>
      <c r="K103" s="206"/>
    </row>
    <row r="104" spans="1:11">
      <c r="A104" s="165"/>
      <c r="B104" s="178"/>
      <c r="D104" s="172"/>
      <c r="E104" s="166"/>
      <c r="F104" s="173"/>
      <c r="G104" s="222"/>
      <c r="H104" s="211"/>
      <c r="I104" s="207"/>
      <c r="J104" s="203"/>
      <c r="K104" s="206"/>
    </row>
    <row r="105" spans="1:11">
      <c r="A105" s="165"/>
      <c r="B105" s="176"/>
      <c r="D105" s="172"/>
      <c r="E105" s="166"/>
      <c r="F105" s="173"/>
      <c r="G105" s="232"/>
      <c r="H105" s="211"/>
      <c r="I105" s="233"/>
      <c r="J105" s="203"/>
      <c r="K105" s="206"/>
    </row>
    <row r="106" spans="1:11">
      <c r="A106" s="255"/>
      <c r="B106" s="176"/>
      <c r="C106" s="229"/>
      <c r="D106" s="214"/>
      <c r="E106" s="204"/>
      <c r="F106" s="205"/>
      <c r="G106" s="232"/>
      <c r="H106" s="211"/>
      <c r="I106" s="233"/>
      <c r="J106" s="203"/>
      <c r="K106" s="206"/>
    </row>
    <row r="107" spans="1:11">
      <c r="A107" s="255"/>
      <c r="B107" s="176"/>
      <c r="C107" s="229"/>
      <c r="D107" s="214"/>
      <c r="E107" s="204"/>
      <c r="F107" s="205"/>
      <c r="I107" s="204"/>
      <c r="J107" s="203"/>
      <c r="K107" s="206"/>
    </row>
    <row r="108" spans="1:11">
      <c r="A108" s="255"/>
      <c r="B108" s="176"/>
      <c r="C108" s="229"/>
      <c r="D108" s="214"/>
      <c r="E108" s="204"/>
      <c r="F108" s="205"/>
      <c r="I108" s="204"/>
      <c r="J108" s="203"/>
      <c r="K108" s="206"/>
    </row>
    <row r="109" spans="1:11">
      <c r="A109" s="255"/>
      <c r="B109" s="176"/>
      <c r="C109" s="229"/>
      <c r="D109" s="214"/>
      <c r="E109" s="204"/>
      <c r="F109" s="205"/>
      <c r="I109" s="204"/>
      <c r="J109" s="203"/>
      <c r="K109" s="206"/>
    </row>
    <row r="110" spans="1:11">
      <c r="A110" s="255"/>
      <c r="B110" s="176"/>
      <c r="C110" s="229"/>
      <c r="D110" s="214"/>
      <c r="E110" s="204"/>
      <c r="F110" s="205"/>
      <c r="I110" s="204"/>
      <c r="J110" s="203"/>
      <c r="K110" s="206"/>
    </row>
    <row r="111" spans="1:11">
      <c r="A111" s="213"/>
      <c r="B111" s="182"/>
      <c r="D111" s="172"/>
      <c r="E111" s="204"/>
      <c r="F111" s="205"/>
      <c r="I111" s="204"/>
      <c r="J111" s="203"/>
      <c r="K111" s="206"/>
    </row>
    <row r="112" spans="1:11">
      <c r="A112" s="165"/>
      <c r="B112" s="176"/>
      <c r="D112" s="172"/>
      <c r="E112" s="204"/>
      <c r="F112" s="228"/>
      <c r="G112" s="222"/>
      <c r="H112" s="211"/>
      <c r="I112" s="207"/>
      <c r="J112" s="203"/>
      <c r="K112" s="206"/>
    </row>
    <row r="113" spans="1:11" s="208" customFormat="1">
      <c r="A113" s="216"/>
      <c r="B113" s="217"/>
      <c r="C113" s="218"/>
      <c r="D113" s="219"/>
      <c r="E113" s="220"/>
      <c r="F113" s="221"/>
      <c r="G113" s="222"/>
      <c r="H113" s="207"/>
      <c r="I113" s="207"/>
      <c r="J113" s="203"/>
      <c r="K113" s="206"/>
    </row>
    <row r="114" spans="1:11" s="237" customFormat="1">
      <c r="A114" s="165"/>
      <c r="B114" s="234"/>
      <c r="C114" s="172"/>
      <c r="D114" s="209"/>
      <c r="E114" s="228"/>
      <c r="F114" s="228"/>
      <c r="G114" s="235"/>
      <c r="H114" s="236"/>
      <c r="I114" s="236"/>
      <c r="J114" s="203"/>
      <c r="K114" s="206"/>
    </row>
    <row r="115" spans="1:11">
      <c r="A115" s="165"/>
      <c r="B115" s="258"/>
      <c r="C115" s="259"/>
      <c r="D115" s="260"/>
      <c r="E115" s="261"/>
      <c r="F115" s="262"/>
    </row>
    <row r="116" spans="1:11">
      <c r="A116" s="165"/>
      <c r="B116" s="258"/>
      <c r="C116" s="259"/>
      <c r="D116" s="260"/>
      <c r="E116" s="261"/>
      <c r="F116" s="262"/>
    </row>
    <row r="117" spans="1:11">
      <c r="A117" s="165"/>
      <c r="B117" s="263"/>
      <c r="C117" s="259"/>
      <c r="D117" s="260"/>
      <c r="E117" s="264"/>
      <c r="F117" s="265"/>
    </row>
    <row r="118" spans="1:11">
      <c r="A118" s="213"/>
      <c r="B118" s="182"/>
      <c r="D118" s="172"/>
      <c r="E118" s="204"/>
      <c r="F118" s="205"/>
    </row>
    <row r="119" spans="1:11">
      <c r="A119" s="165"/>
      <c r="B119" s="176"/>
      <c r="D119" s="172"/>
      <c r="E119" s="204"/>
      <c r="F119" s="228"/>
    </row>
    <row r="120" spans="1:11">
      <c r="A120" s="216"/>
      <c r="B120" s="217"/>
      <c r="C120" s="218"/>
      <c r="D120" s="219"/>
      <c r="E120" s="220"/>
      <c r="F120" s="221"/>
    </row>
  </sheetData>
  <sheetProtection algorithmName="SHA-512" hashValue="QoALR3dljFBZ1/Ylu6JVFT1gQkkalyu4ySaoxUmeYkOdm+VYUORRL8PI1/6th2YfVCEysgoSUT9Eum0h0EcblA==" saltValue="uK03ygL1O74N58NK/qEAFA==" spinCount="100000" sheet="1" objects="1" scenarios="1"/>
  <pageMargins left="0.98425196850393704" right="0.98425196850393704" top="0.98425196850393704" bottom="0.98425196850393704" header="0.51181102362204722" footer="0.70866141732283472"/>
  <pageSetup paperSize="9" scale="79" firstPageNumber="2" fitToHeight="0" orientation="portrait" r:id="rId1"/>
  <headerFooter alignWithMargins="0">
    <oddFooter>&amp;CStran &amp;P od &amp;N</oddFooter>
  </headerFooter>
  <rowBreaks count="1" manualBreakCount="1">
    <brk id="101" max="5"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4" tint="0.59999389629810485"/>
    <pageSetUpPr fitToPage="1"/>
  </sheetPr>
  <dimension ref="A1:F54"/>
  <sheetViews>
    <sheetView workbookViewId="0">
      <selection activeCell="L29" sqref="L29"/>
    </sheetView>
  </sheetViews>
  <sheetFormatPr defaultColWidth="9.140625" defaultRowHeight="12.75"/>
  <cols>
    <col min="1" max="1" width="4.42578125" style="150" customWidth="1"/>
    <col min="2" max="2" width="42" style="386" customWidth="1"/>
    <col min="3" max="3" width="4.7109375" style="386" customWidth="1"/>
    <col min="4" max="4" width="5.42578125" style="386" customWidth="1"/>
    <col min="5" max="5" width="8.5703125" style="386" customWidth="1"/>
    <col min="6" max="6" width="16.5703125" style="386" customWidth="1"/>
    <col min="7" max="16384" width="9.140625" style="151"/>
  </cols>
  <sheetData>
    <row r="1" spans="1:6" s="126" customFormat="1">
      <c r="A1" s="121" t="s">
        <v>86</v>
      </c>
      <c r="B1" s="387" t="s">
        <v>87</v>
      </c>
      <c r="C1" s="388" t="s">
        <v>88</v>
      </c>
      <c r="D1" s="388" t="s">
        <v>89</v>
      </c>
      <c r="E1" s="349" t="s">
        <v>90</v>
      </c>
      <c r="F1" s="350" t="s">
        <v>91</v>
      </c>
    </row>
    <row r="2" spans="1:6" s="132" customFormat="1">
      <c r="A2" s="127"/>
      <c r="B2" s="389"/>
      <c r="C2" s="390"/>
      <c r="D2" s="390"/>
      <c r="E2" s="323" t="s">
        <v>92</v>
      </c>
      <c r="F2" s="324" t="s">
        <v>92</v>
      </c>
    </row>
    <row r="3" spans="1:6" s="132" customFormat="1">
      <c r="A3" s="133"/>
      <c r="B3" s="391"/>
      <c r="C3" s="392"/>
      <c r="D3" s="392"/>
      <c r="E3" s="356"/>
      <c r="F3" s="356"/>
    </row>
    <row r="4" spans="1:6" s="132" customFormat="1">
      <c r="A4" s="133"/>
      <c r="B4" s="391"/>
      <c r="C4" s="392"/>
      <c r="D4" s="392"/>
      <c r="E4" s="356"/>
      <c r="F4" s="356"/>
    </row>
    <row r="5" spans="1:6" s="132" customFormat="1">
      <c r="A5" s="133"/>
      <c r="B5" s="391"/>
      <c r="C5" s="392"/>
      <c r="D5" s="392"/>
      <c r="E5" s="356"/>
      <c r="F5" s="356"/>
    </row>
    <row r="6" spans="1:6" s="132" customFormat="1">
      <c r="A6" s="133"/>
      <c r="B6" s="391"/>
      <c r="C6" s="392"/>
      <c r="D6" s="392"/>
      <c r="E6" s="356"/>
      <c r="F6" s="356"/>
    </row>
    <row r="7" spans="1:6" s="132" customFormat="1">
      <c r="A7" s="133"/>
      <c r="B7" s="391"/>
      <c r="C7" s="392"/>
      <c r="D7" s="392"/>
      <c r="E7" s="356"/>
      <c r="F7" s="356"/>
    </row>
    <row r="8" spans="1:6" s="132" customFormat="1">
      <c r="A8" s="133"/>
      <c r="B8" s="391"/>
      <c r="C8" s="392"/>
      <c r="D8" s="392"/>
      <c r="E8" s="356"/>
      <c r="F8" s="356"/>
    </row>
    <row r="9" spans="1:6" s="132" customFormat="1">
      <c r="A9" s="133"/>
      <c r="B9" s="391"/>
      <c r="C9" s="392"/>
      <c r="D9" s="392"/>
      <c r="E9" s="356"/>
      <c r="F9" s="356"/>
    </row>
    <row r="10" spans="1:6" s="132" customFormat="1">
      <c r="A10" s="133"/>
      <c r="B10" s="391"/>
      <c r="C10" s="392"/>
      <c r="D10" s="392"/>
      <c r="E10" s="356"/>
      <c r="F10" s="356"/>
    </row>
    <row r="11" spans="1:6" s="132" customFormat="1">
      <c r="A11" s="133"/>
      <c r="B11" s="391"/>
      <c r="C11" s="392"/>
      <c r="D11" s="392"/>
      <c r="E11" s="356"/>
      <c r="F11" s="356"/>
    </row>
    <row r="12" spans="1:6" s="132" customFormat="1">
      <c r="A12" s="133"/>
      <c r="B12" s="391"/>
      <c r="C12" s="392"/>
      <c r="D12" s="392"/>
      <c r="E12" s="356"/>
      <c r="F12" s="356"/>
    </row>
    <row r="13" spans="1:6" s="132" customFormat="1">
      <c r="A13" s="133"/>
      <c r="B13" s="391"/>
      <c r="C13" s="392"/>
      <c r="D13" s="392"/>
      <c r="E13" s="356"/>
      <c r="F13" s="356"/>
    </row>
    <row r="14" spans="1:6" s="132" customFormat="1">
      <c r="A14" s="133"/>
      <c r="B14" s="391"/>
      <c r="C14" s="392"/>
      <c r="D14" s="392"/>
      <c r="E14" s="356"/>
      <c r="F14" s="356"/>
    </row>
    <row r="15" spans="1:6" s="132" customFormat="1">
      <c r="A15" s="133"/>
      <c r="B15" s="391"/>
      <c r="C15" s="392"/>
      <c r="D15" s="392"/>
      <c r="E15" s="356"/>
      <c r="F15" s="356"/>
    </row>
    <row r="16" spans="1:6" s="132" customFormat="1">
      <c r="A16" s="133"/>
      <c r="B16" s="391"/>
      <c r="C16" s="392"/>
      <c r="D16" s="392"/>
      <c r="E16" s="356"/>
      <c r="F16" s="356"/>
    </row>
    <row r="17" spans="1:6" s="132" customFormat="1" ht="15.75">
      <c r="A17" s="153"/>
      <c r="B17" s="393" t="s">
        <v>515</v>
      </c>
      <c r="C17" s="393"/>
      <c r="D17" s="393"/>
      <c r="E17" s="393"/>
      <c r="F17" s="393"/>
    </row>
    <row r="18" spans="1:6" s="132" customFormat="1">
      <c r="A18" s="133"/>
      <c r="B18" s="394"/>
      <c r="C18" s="392"/>
      <c r="D18" s="392"/>
      <c r="E18" s="356"/>
      <c r="F18" s="356"/>
    </row>
    <row r="19" spans="1:6" s="132" customFormat="1">
      <c r="A19" s="133"/>
      <c r="B19" s="394"/>
      <c r="C19" s="392"/>
      <c r="D19" s="392"/>
      <c r="E19" s="356"/>
      <c r="F19" s="356"/>
    </row>
    <row r="20" spans="1:6" s="132" customFormat="1">
      <c r="A20" s="139"/>
      <c r="B20" s="395" t="s">
        <v>513</v>
      </c>
      <c r="C20" s="392"/>
      <c r="D20" s="392"/>
      <c r="E20" s="356"/>
      <c r="F20" s="396">
        <f>'ELEK VOD'!F14</f>
        <v>0</v>
      </c>
    </row>
    <row r="21" spans="1:6" s="132" customFormat="1">
      <c r="A21" s="139"/>
      <c r="B21" s="395"/>
      <c r="C21" s="392"/>
      <c r="D21" s="392"/>
      <c r="E21" s="356"/>
      <c r="F21" s="396"/>
    </row>
    <row r="22" spans="1:6" s="132" customFormat="1">
      <c r="A22" s="139"/>
      <c r="B22" s="395" t="s">
        <v>5</v>
      </c>
      <c r="C22" s="392"/>
      <c r="D22" s="392"/>
      <c r="E22" s="356"/>
      <c r="F22" s="396">
        <f>'ELEK VOD'!F37</f>
        <v>0</v>
      </c>
    </row>
    <row r="23" spans="1:6" s="132" customFormat="1">
      <c r="A23" s="139"/>
      <c r="B23" s="395"/>
      <c r="C23" s="392"/>
      <c r="D23" s="392"/>
      <c r="E23" s="356"/>
      <c r="F23" s="396"/>
    </row>
    <row r="24" spans="1:6" s="132" customFormat="1">
      <c r="A24" s="139"/>
      <c r="B24" s="395" t="s">
        <v>514</v>
      </c>
      <c r="C24" s="392"/>
      <c r="D24" s="392"/>
      <c r="E24" s="356"/>
      <c r="F24" s="396">
        <f>'ELEK VOD'!F48</f>
        <v>0</v>
      </c>
    </row>
    <row r="25" spans="1:6" s="132" customFormat="1">
      <c r="A25" s="139"/>
      <c r="B25" s="397"/>
      <c r="C25" s="392"/>
      <c r="D25" s="392"/>
      <c r="E25" s="356"/>
      <c r="F25" s="359"/>
    </row>
    <row r="26" spans="1:6" s="132" customFormat="1" ht="16.5">
      <c r="A26" s="139"/>
      <c r="B26" s="398" t="s">
        <v>335</v>
      </c>
      <c r="C26" s="399"/>
      <c r="D26" s="400"/>
      <c r="E26" s="401"/>
      <c r="F26" s="396"/>
    </row>
    <row r="27" spans="1:6" s="132" customFormat="1" ht="16.5">
      <c r="A27" s="139"/>
      <c r="B27" s="398" t="s">
        <v>336</v>
      </c>
      <c r="C27" s="402"/>
      <c r="D27" s="16"/>
      <c r="E27" s="16"/>
      <c r="F27" s="396"/>
    </row>
    <row r="28" spans="1:6" s="132" customFormat="1" ht="16.5">
      <c r="A28" s="139"/>
      <c r="B28" s="398" t="s">
        <v>337</v>
      </c>
      <c r="C28" s="403"/>
      <c r="D28" s="403"/>
      <c r="E28" s="404"/>
      <c r="F28" s="396">
        <f>(F20+F22)*0.03</f>
        <v>0</v>
      </c>
    </row>
    <row r="29" spans="1:6" s="132" customFormat="1" ht="16.5">
      <c r="A29" s="139"/>
      <c r="B29" s="398" t="s">
        <v>338</v>
      </c>
      <c r="C29" s="403"/>
      <c r="D29" s="403"/>
      <c r="E29" s="404"/>
      <c r="F29" s="396">
        <f>(F20+F22)*0.05</f>
        <v>0</v>
      </c>
    </row>
    <row r="30" spans="1:6" s="132" customFormat="1" ht="17.25" thickBot="1">
      <c r="A30" s="139"/>
      <c r="B30" s="405"/>
      <c r="C30" s="406"/>
      <c r="D30" s="406"/>
      <c r="E30" s="407"/>
      <c r="F30" s="396"/>
    </row>
    <row r="31" spans="1:6" s="149" customFormat="1" ht="16.5" thickTop="1">
      <c r="A31" s="144"/>
      <c r="B31" s="408" t="s">
        <v>6</v>
      </c>
      <c r="C31" s="409"/>
      <c r="D31" s="409"/>
      <c r="E31" s="410"/>
      <c r="F31" s="411">
        <f>SUM(F19:F29)</f>
        <v>0</v>
      </c>
    </row>
    <row r="32" spans="1:6" s="126" customFormat="1">
      <c r="A32" s="150"/>
      <c r="B32" s="386"/>
      <c r="C32" s="386"/>
      <c r="D32" s="386"/>
      <c r="E32" s="386"/>
      <c r="F32" s="386"/>
    </row>
    <row r="33" spans="1:6" s="126" customFormat="1" ht="72" customHeight="1">
      <c r="A33" s="551" t="s">
        <v>330</v>
      </c>
      <c r="B33" s="552"/>
      <c r="C33" s="552"/>
      <c r="D33" s="553"/>
      <c r="E33" s="553"/>
      <c r="F33" s="553"/>
    </row>
    <row r="34" spans="1:6" s="126" customFormat="1" ht="74.25" customHeight="1">
      <c r="A34" s="551" t="s">
        <v>331</v>
      </c>
      <c r="B34" s="552"/>
      <c r="C34" s="552"/>
      <c r="D34" s="553"/>
      <c r="E34" s="553"/>
      <c r="F34" s="553"/>
    </row>
    <row r="35" spans="1:6" s="126" customFormat="1" ht="76.5" customHeight="1">
      <c r="A35" s="551" t="s">
        <v>332</v>
      </c>
      <c r="B35" s="552"/>
      <c r="C35" s="552"/>
      <c r="D35" s="553"/>
      <c r="E35" s="553"/>
      <c r="F35" s="553"/>
    </row>
    <row r="36" spans="1:6" s="126" customFormat="1">
      <c r="A36" s="150"/>
      <c r="B36" s="386"/>
      <c r="C36" s="386"/>
      <c r="D36" s="386"/>
      <c r="E36" s="386"/>
      <c r="F36" s="386"/>
    </row>
    <row r="37" spans="1:6" s="126" customFormat="1">
      <c r="A37" s="150"/>
      <c r="B37" s="386"/>
      <c r="C37" s="386"/>
      <c r="D37" s="386"/>
      <c r="E37" s="386"/>
      <c r="F37" s="386"/>
    </row>
    <row r="38" spans="1:6" s="126" customFormat="1">
      <c r="A38" s="150"/>
      <c r="B38" s="386"/>
      <c r="C38" s="386"/>
      <c r="D38" s="386"/>
      <c r="E38" s="386"/>
      <c r="F38" s="386"/>
    </row>
    <row r="39" spans="1:6" s="126" customFormat="1">
      <c r="A39" s="150"/>
      <c r="B39" s="386"/>
      <c r="C39" s="386"/>
      <c r="D39" s="386"/>
      <c r="E39" s="386"/>
      <c r="F39" s="386"/>
    </row>
    <row r="40" spans="1:6" s="126" customFormat="1">
      <c r="A40" s="150"/>
      <c r="B40" s="386"/>
      <c r="C40" s="386"/>
      <c r="D40" s="386"/>
      <c r="E40" s="386"/>
      <c r="F40" s="386"/>
    </row>
    <row r="41" spans="1:6" s="126" customFormat="1">
      <c r="A41" s="150"/>
      <c r="B41" s="386"/>
      <c r="C41" s="386"/>
      <c r="D41" s="386"/>
      <c r="E41" s="386"/>
      <c r="F41" s="386"/>
    </row>
    <row r="42" spans="1:6" s="126" customFormat="1">
      <c r="A42" s="150"/>
      <c r="B42" s="386"/>
      <c r="C42" s="386"/>
      <c r="D42" s="386"/>
      <c r="E42" s="386"/>
      <c r="F42" s="386"/>
    </row>
    <row r="43" spans="1:6" s="126" customFormat="1">
      <c r="A43" s="150"/>
      <c r="B43" s="386"/>
      <c r="C43" s="386"/>
      <c r="D43" s="386"/>
      <c r="E43" s="386"/>
      <c r="F43" s="386"/>
    </row>
    <row r="44" spans="1:6" s="126" customFormat="1">
      <c r="A44" s="150"/>
      <c r="B44" s="386"/>
      <c r="C44" s="386"/>
      <c r="D44" s="386"/>
      <c r="E44" s="386"/>
      <c r="F44" s="386"/>
    </row>
    <row r="45" spans="1:6" s="126" customFormat="1">
      <c r="A45" s="150"/>
      <c r="B45" s="386"/>
      <c r="C45" s="386"/>
      <c r="D45" s="386"/>
      <c r="E45" s="386"/>
      <c r="F45" s="386"/>
    </row>
    <row r="46" spans="1:6" s="126" customFormat="1">
      <c r="A46" s="150"/>
      <c r="B46" s="386"/>
      <c r="C46" s="386"/>
      <c r="D46" s="386"/>
      <c r="E46" s="386"/>
      <c r="F46" s="386"/>
    </row>
    <row r="47" spans="1:6" s="126" customFormat="1">
      <c r="A47" s="150"/>
      <c r="B47" s="386"/>
      <c r="C47" s="386"/>
      <c r="D47" s="386"/>
      <c r="E47" s="386"/>
      <c r="F47" s="386"/>
    </row>
    <row r="48" spans="1:6" s="126" customFormat="1">
      <c r="A48" s="150"/>
      <c r="B48" s="386"/>
      <c r="C48" s="386"/>
      <c r="D48" s="386"/>
      <c r="E48" s="386"/>
      <c r="F48" s="386"/>
    </row>
    <row r="49" spans="1:6" s="126" customFormat="1">
      <c r="A49" s="150"/>
      <c r="B49" s="386"/>
      <c r="C49" s="386"/>
      <c r="D49" s="386"/>
      <c r="E49" s="386"/>
      <c r="F49" s="386"/>
    </row>
    <row r="50" spans="1:6" s="126" customFormat="1">
      <c r="A50" s="150"/>
      <c r="B50" s="386"/>
      <c r="C50" s="386"/>
      <c r="D50" s="386"/>
      <c r="E50" s="386"/>
      <c r="F50" s="386"/>
    </row>
    <row r="51" spans="1:6" s="126" customFormat="1">
      <c r="A51" s="150"/>
      <c r="B51" s="386"/>
      <c r="C51" s="386"/>
      <c r="D51" s="386"/>
      <c r="E51" s="386"/>
      <c r="F51" s="386"/>
    </row>
    <row r="52" spans="1:6" s="126" customFormat="1">
      <c r="A52" s="150"/>
      <c r="B52" s="386"/>
      <c r="C52" s="386"/>
      <c r="D52" s="386"/>
      <c r="E52" s="386"/>
      <c r="F52" s="386"/>
    </row>
    <row r="53" spans="1:6" s="126" customFormat="1">
      <c r="A53" s="150"/>
      <c r="B53" s="386"/>
      <c r="C53" s="386"/>
      <c r="D53" s="386"/>
      <c r="E53" s="386"/>
      <c r="F53" s="386"/>
    </row>
    <row r="54" spans="1:6" s="126" customFormat="1">
      <c r="A54" s="150"/>
      <c r="B54" s="386"/>
      <c r="C54" s="386"/>
      <c r="D54" s="386"/>
      <c r="E54" s="386"/>
      <c r="F54" s="386"/>
    </row>
  </sheetData>
  <sheetProtection algorithmName="SHA-512" hashValue="gOH3F6VZBJmGvYYhGj69kw94bR+0VwY2UUyxT20cKrpqyG9xKZfM59UcT5vvagJkukW7h5Bwa0480lk4Mrsung==" saltValue="D5DJHXm2VIVBZJvrFUi1cQ==" spinCount="100000" sheet="1" objects="1" scenarios="1"/>
  <mergeCells count="3">
    <mergeCell ref="A33:F33"/>
    <mergeCell ref="A34:F34"/>
    <mergeCell ref="A35:F35"/>
  </mergeCells>
  <pageMargins left="0.98425196850393704" right="0.98425196850393704" top="0.98425196850393704" bottom="0.98425196850393704" header="0.51181102362204722" footer="0.70866141732283472"/>
  <pageSetup paperSize="9" scale="98" fitToHeight="0" orientation="portrait" r:id="rId1"/>
  <headerFooter alignWithMargins="0">
    <oddFooter>&amp;CStran &amp;P od &amp;N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4" tint="0.59999389629810485"/>
    <pageSetUpPr fitToPage="1"/>
  </sheetPr>
  <dimension ref="A1:F54"/>
  <sheetViews>
    <sheetView workbookViewId="0">
      <selection activeCell="H26" sqref="H26"/>
    </sheetView>
  </sheetViews>
  <sheetFormatPr defaultRowHeight="15"/>
  <cols>
    <col min="2" max="2" width="71" customWidth="1"/>
    <col min="4" max="4" width="8.85546875" style="493"/>
    <col min="5" max="5" width="10.85546875" customWidth="1"/>
    <col min="6" max="6" width="11" customWidth="1"/>
  </cols>
  <sheetData>
    <row r="1" spans="1:6" s="491" customFormat="1" ht="15.75">
      <c r="A1" s="495" t="s">
        <v>515</v>
      </c>
      <c r="B1" s="495"/>
      <c r="C1" s="495"/>
      <c r="D1" s="496"/>
      <c r="E1" s="495"/>
      <c r="F1" s="495"/>
    </row>
    <row r="2" spans="1:6" s="492" customFormat="1" ht="15.75">
      <c r="A2" s="497"/>
      <c r="B2" s="497"/>
      <c r="C2" s="497"/>
      <c r="D2" s="498"/>
      <c r="E2" s="497"/>
      <c r="F2" s="497"/>
    </row>
    <row r="3" spans="1:6" s="492" customFormat="1" ht="15.75">
      <c r="A3" s="495" t="s">
        <v>460</v>
      </c>
      <c r="B3" s="497"/>
      <c r="C3" s="497"/>
      <c r="D3" s="498"/>
      <c r="E3" s="497"/>
      <c r="F3" s="497"/>
    </row>
    <row r="4" spans="1:6">
      <c r="A4" s="499"/>
      <c r="B4" s="499"/>
      <c r="C4" s="499"/>
      <c r="D4" s="500"/>
      <c r="E4" s="499"/>
      <c r="F4" s="499"/>
    </row>
    <row r="5" spans="1:6">
      <c r="A5" s="501" t="s">
        <v>461</v>
      </c>
      <c r="B5" s="501"/>
      <c r="C5" s="501"/>
      <c r="D5" s="502"/>
      <c r="E5" s="499"/>
      <c r="F5" s="499"/>
    </row>
    <row r="6" spans="1:6">
      <c r="A6" s="501" t="s">
        <v>462</v>
      </c>
      <c r="B6" s="501" t="s">
        <v>463</v>
      </c>
      <c r="C6" s="501" t="s">
        <v>464</v>
      </c>
      <c r="D6" s="502" t="s">
        <v>465</v>
      </c>
      <c r="E6" s="501" t="s">
        <v>466</v>
      </c>
      <c r="F6" s="501" t="s">
        <v>467</v>
      </c>
    </row>
    <row r="7" spans="1:6">
      <c r="A7" s="499">
        <v>1</v>
      </c>
      <c r="B7" s="499" t="s">
        <v>468</v>
      </c>
      <c r="C7" s="499" t="s">
        <v>96</v>
      </c>
      <c r="D7" s="500">
        <v>13</v>
      </c>
      <c r="E7" s="518"/>
      <c r="F7" s="503">
        <f>D7*E7</f>
        <v>0</v>
      </c>
    </row>
    <row r="8" spans="1:6">
      <c r="A8" s="499">
        <v>2</v>
      </c>
      <c r="B8" s="499" t="s">
        <v>469</v>
      </c>
      <c r="C8" s="499" t="s">
        <v>33</v>
      </c>
      <c r="D8" s="500">
        <v>4506</v>
      </c>
      <c r="E8" s="518"/>
      <c r="F8" s="503">
        <f t="shared" ref="F8:F13" si="0">D8*E8</f>
        <v>0</v>
      </c>
    </row>
    <row r="9" spans="1:6">
      <c r="A9" s="499">
        <v>3</v>
      </c>
      <c r="B9" s="499" t="s">
        <v>470</v>
      </c>
      <c r="C9" s="499" t="s">
        <v>96</v>
      </c>
      <c r="D9" s="500">
        <v>308</v>
      </c>
      <c r="E9" s="518"/>
      <c r="F9" s="503">
        <f t="shared" si="0"/>
        <v>0</v>
      </c>
    </row>
    <row r="10" spans="1:6">
      <c r="A10" s="499">
        <v>4</v>
      </c>
      <c r="B10" s="499" t="s">
        <v>471</v>
      </c>
      <c r="C10" s="499" t="s">
        <v>33</v>
      </c>
      <c r="D10" s="500">
        <v>340</v>
      </c>
      <c r="E10" s="518"/>
      <c r="F10" s="503">
        <f t="shared" si="0"/>
        <v>0</v>
      </c>
    </row>
    <row r="11" spans="1:6">
      <c r="A11" s="499">
        <v>5</v>
      </c>
      <c r="B11" s="499" t="s">
        <v>472</v>
      </c>
      <c r="C11" s="499" t="s">
        <v>96</v>
      </c>
      <c r="D11" s="500">
        <v>8</v>
      </c>
      <c r="E11" s="518"/>
      <c r="F11" s="503">
        <f t="shared" si="0"/>
        <v>0</v>
      </c>
    </row>
    <row r="12" spans="1:6">
      <c r="A12" s="499">
        <v>6</v>
      </c>
      <c r="B12" s="499" t="s">
        <v>473</v>
      </c>
      <c r="C12" s="499" t="s">
        <v>96</v>
      </c>
      <c r="D12" s="500">
        <v>13</v>
      </c>
      <c r="E12" s="518"/>
      <c r="F12" s="503">
        <f t="shared" si="0"/>
        <v>0</v>
      </c>
    </row>
    <row r="13" spans="1:6">
      <c r="A13" s="499">
        <v>7</v>
      </c>
      <c r="B13" s="499" t="s">
        <v>474</v>
      </c>
      <c r="C13" s="499" t="s">
        <v>303</v>
      </c>
      <c r="D13" s="500">
        <v>32</v>
      </c>
      <c r="E13" s="518"/>
      <c r="F13" s="503">
        <f t="shared" si="0"/>
        <v>0</v>
      </c>
    </row>
    <row r="14" spans="1:6" s="494" customFormat="1">
      <c r="A14" s="501" t="s">
        <v>475</v>
      </c>
      <c r="B14" s="501"/>
      <c r="C14" s="501"/>
      <c r="D14" s="502"/>
      <c r="E14" s="502"/>
      <c r="F14" s="504">
        <f>SUM(F7:F13)</f>
        <v>0</v>
      </c>
    </row>
    <row r="15" spans="1:6">
      <c r="A15" s="499"/>
      <c r="B15" s="499"/>
      <c r="C15" s="499"/>
      <c r="D15" s="500"/>
      <c r="E15" s="499"/>
      <c r="F15" s="499"/>
    </row>
    <row r="16" spans="1:6" s="494" customFormat="1">
      <c r="A16" s="501" t="s">
        <v>476</v>
      </c>
      <c r="B16" s="501"/>
      <c r="C16" s="501"/>
      <c r="D16" s="502"/>
      <c r="E16" s="501"/>
      <c r="F16" s="501"/>
    </row>
    <row r="17" spans="1:6" s="494" customFormat="1">
      <c r="A17" s="501" t="s">
        <v>462</v>
      </c>
      <c r="B17" s="501" t="s">
        <v>463</v>
      </c>
      <c r="C17" s="501" t="s">
        <v>464</v>
      </c>
      <c r="D17" s="502" t="s">
        <v>465</v>
      </c>
      <c r="E17" s="501" t="s">
        <v>466</v>
      </c>
      <c r="F17" s="501" t="s">
        <v>467</v>
      </c>
    </row>
    <row r="18" spans="1:6">
      <c r="A18" s="499">
        <v>1</v>
      </c>
      <c r="B18" s="505" t="s">
        <v>477</v>
      </c>
      <c r="C18" s="499" t="s">
        <v>33</v>
      </c>
      <c r="D18" s="500">
        <v>730</v>
      </c>
      <c r="E18" s="518"/>
      <c r="F18" s="503">
        <f>D18*E18</f>
        <v>0</v>
      </c>
    </row>
    <row r="19" spans="1:6">
      <c r="A19" s="499">
        <v>2</v>
      </c>
      <c r="B19" s="505" t="s">
        <v>478</v>
      </c>
      <c r="C19" s="499" t="s">
        <v>129</v>
      </c>
      <c r="D19" s="500">
        <v>1106.2</v>
      </c>
      <c r="E19" s="518"/>
      <c r="F19" s="503">
        <f t="shared" ref="F19:F36" si="1">D19*E19</f>
        <v>0</v>
      </c>
    </row>
    <row r="20" spans="1:6" ht="29.25">
      <c r="A20" s="499">
        <v>3</v>
      </c>
      <c r="B20" s="505" t="s">
        <v>479</v>
      </c>
      <c r="C20" s="499" t="s">
        <v>129</v>
      </c>
      <c r="D20" s="500">
        <v>96.2</v>
      </c>
      <c r="E20" s="518"/>
      <c r="F20" s="503">
        <f t="shared" si="1"/>
        <v>0</v>
      </c>
    </row>
    <row r="21" spans="1:6" ht="29.25">
      <c r="A21" s="499">
        <v>4</v>
      </c>
      <c r="B21" s="505" t="s">
        <v>480</v>
      </c>
      <c r="C21" s="499" t="s">
        <v>129</v>
      </c>
      <c r="D21" s="500">
        <v>254</v>
      </c>
      <c r="E21" s="518"/>
      <c r="F21" s="503">
        <f t="shared" si="1"/>
        <v>0</v>
      </c>
    </row>
    <row r="22" spans="1:6">
      <c r="A22" s="499">
        <v>5</v>
      </c>
      <c r="B22" s="505" t="s">
        <v>481</v>
      </c>
      <c r="C22" s="499" t="s">
        <v>129</v>
      </c>
      <c r="D22" s="500">
        <v>635</v>
      </c>
      <c r="E22" s="518"/>
      <c r="F22" s="503">
        <f t="shared" si="1"/>
        <v>0</v>
      </c>
    </row>
    <row r="23" spans="1:6">
      <c r="A23" s="499">
        <v>6</v>
      </c>
      <c r="B23" s="505" t="s">
        <v>482</v>
      </c>
      <c r="C23" s="499" t="s">
        <v>129</v>
      </c>
      <c r="D23" s="500">
        <v>124.2</v>
      </c>
      <c r="E23" s="518"/>
      <c r="F23" s="503">
        <f t="shared" si="1"/>
        <v>0</v>
      </c>
    </row>
    <row r="24" spans="1:6" ht="29.25">
      <c r="A24" s="499">
        <v>7</v>
      </c>
      <c r="B24" s="505" t="s">
        <v>483</v>
      </c>
      <c r="C24" s="499" t="s">
        <v>129</v>
      </c>
      <c r="D24" s="500">
        <v>889</v>
      </c>
      <c r="E24" s="518"/>
      <c r="F24" s="503">
        <f t="shared" si="1"/>
        <v>0</v>
      </c>
    </row>
    <row r="25" spans="1:6">
      <c r="A25" s="499">
        <v>8</v>
      </c>
      <c r="B25" s="505" t="s">
        <v>484</v>
      </c>
      <c r="C25" s="499" t="s">
        <v>129</v>
      </c>
      <c r="D25" s="500">
        <v>889</v>
      </c>
      <c r="E25" s="518"/>
      <c r="F25" s="503">
        <f t="shared" si="1"/>
        <v>0</v>
      </c>
    </row>
    <row r="26" spans="1:6" ht="29.25">
      <c r="A26" s="499">
        <v>9</v>
      </c>
      <c r="B26" s="505" t="s">
        <v>485</v>
      </c>
      <c r="C26" s="499" t="s">
        <v>33</v>
      </c>
      <c r="D26" s="500">
        <v>4504</v>
      </c>
      <c r="E26" s="518"/>
      <c r="F26" s="503">
        <f t="shared" si="1"/>
        <v>0</v>
      </c>
    </row>
    <row r="27" spans="1:6" ht="29.25">
      <c r="A27" s="499">
        <v>10</v>
      </c>
      <c r="B27" s="505" t="s">
        <v>486</v>
      </c>
      <c r="C27" s="499" t="s">
        <v>33</v>
      </c>
      <c r="D27" s="500">
        <v>340</v>
      </c>
      <c r="E27" s="518"/>
      <c r="F27" s="503">
        <f t="shared" si="1"/>
        <v>0</v>
      </c>
    </row>
    <row r="28" spans="1:6" ht="29.25">
      <c r="A28" s="499">
        <v>11</v>
      </c>
      <c r="B28" s="505" t="s">
        <v>487</v>
      </c>
      <c r="C28" s="499" t="s">
        <v>96</v>
      </c>
      <c r="D28" s="500">
        <v>13</v>
      </c>
      <c r="E28" s="518"/>
      <c r="F28" s="503">
        <f t="shared" si="1"/>
        <v>0</v>
      </c>
    </row>
    <row r="29" spans="1:6" ht="29.25">
      <c r="A29" s="499">
        <v>12</v>
      </c>
      <c r="B29" s="505" t="s">
        <v>488</v>
      </c>
      <c r="C29" s="499" t="s">
        <v>96</v>
      </c>
      <c r="D29" s="500">
        <v>11</v>
      </c>
      <c r="E29" s="518"/>
      <c r="F29" s="503">
        <f t="shared" si="1"/>
        <v>0</v>
      </c>
    </row>
    <row r="30" spans="1:6" ht="29.25">
      <c r="A30" s="499">
        <v>13</v>
      </c>
      <c r="B30" s="505" t="s">
        <v>489</v>
      </c>
      <c r="C30" s="499" t="s">
        <v>96</v>
      </c>
      <c r="D30" s="500">
        <v>2</v>
      </c>
      <c r="E30" s="518"/>
      <c r="F30" s="503">
        <f t="shared" si="1"/>
        <v>0</v>
      </c>
    </row>
    <row r="31" spans="1:6" ht="29.25">
      <c r="A31" s="499">
        <v>14</v>
      </c>
      <c r="B31" s="505" t="s">
        <v>490</v>
      </c>
      <c r="C31" s="499" t="s">
        <v>273</v>
      </c>
      <c r="D31" s="500">
        <v>40</v>
      </c>
      <c r="E31" s="518"/>
      <c r="F31" s="503">
        <f t="shared" si="1"/>
        <v>0</v>
      </c>
    </row>
    <row r="32" spans="1:6">
      <c r="A32" s="499">
        <v>15</v>
      </c>
      <c r="B32" s="505" t="s">
        <v>491</v>
      </c>
      <c r="C32" s="499" t="s">
        <v>96</v>
      </c>
      <c r="D32" s="500">
        <v>13</v>
      </c>
      <c r="E32" s="518"/>
      <c r="F32" s="503">
        <f t="shared" si="1"/>
        <v>0</v>
      </c>
    </row>
    <row r="33" spans="1:6">
      <c r="A33" s="499">
        <v>16</v>
      </c>
      <c r="B33" s="505" t="s">
        <v>492</v>
      </c>
      <c r="C33" s="499" t="s">
        <v>33</v>
      </c>
      <c r="D33" s="500">
        <v>170</v>
      </c>
      <c r="E33" s="518"/>
      <c r="F33" s="503">
        <f t="shared" si="1"/>
        <v>0</v>
      </c>
    </row>
    <row r="34" spans="1:6" ht="29.25">
      <c r="A34" s="499">
        <v>17</v>
      </c>
      <c r="B34" s="505" t="s">
        <v>493</v>
      </c>
      <c r="C34" s="499" t="s">
        <v>98</v>
      </c>
      <c r="D34" s="500">
        <v>105</v>
      </c>
      <c r="E34" s="518"/>
      <c r="F34" s="503">
        <f t="shared" si="1"/>
        <v>0</v>
      </c>
    </row>
    <row r="35" spans="1:6">
      <c r="A35" s="499">
        <v>18</v>
      </c>
      <c r="B35" s="505" t="s">
        <v>494</v>
      </c>
      <c r="C35" s="499" t="s">
        <v>495</v>
      </c>
      <c r="D35" s="500">
        <v>30</v>
      </c>
      <c r="E35" s="518"/>
      <c r="F35" s="503">
        <f t="shared" si="1"/>
        <v>0</v>
      </c>
    </row>
    <row r="36" spans="1:6">
      <c r="A36" s="499">
        <v>19</v>
      </c>
      <c r="B36" s="505" t="s">
        <v>496</v>
      </c>
      <c r="C36" s="499" t="s">
        <v>98</v>
      </c>
      <c r="D36" s="500">
        <v>730</v>
      </c>
      <c r="E36" s="518"/>
      <c r="F36" s="503">
        <f t="shared" si="1"/>
        <v>0</v>
      </c>
    </row>
    <row r="37" spans="1:6" s="494" customFormat="1">
      <c r="A37" s="501" t="s">
        <v>497</v>
      </c>
      <c r="B37" s="501"/>
      <c r="C37" s="501"/>
      <c r="D37" s="502"/>
      <c r="E37" s="502"/>
      <c r="F37" s="504">
        <f>SUM(F18:F36)</f>
        <v>0</v>
      </c>
    </row>
    <row r="38" spans="1:6">
      <c r="A38" s="499"/>
      <c r="B38" s="499"/>
      <c r="C38" s="499"/>
      <c r="D38" s="500"/>
      <c r="E38" s="499"/>
      <c r="F38" s="499"/>
    </row>
    <row r="39" spans="1:6" s="494" customFormat="1">
      <c r="A39" s="501" t="s">
        <v>498</v>
      </c>
      <c r="B39" s="501"/>
      <c r="C39" s="501"/>
      <c r="D39" s="502"/>
      <c r="E39" s="501"/>
      <c r="F39" s="501"/>
    </row>
    <row r="40" spans="1:6" s="494" customFormat="1">
      <c r="A40" s="501" t="s">
        <v>462</v>
      </c>
      <c r="B40" s="501" t="s">
        <v>463</v>
      </c>
      <c r="C40" s="501" t="s">
        <v>464</v>
      </c>
      <c r="D40" s="502" t="s">
        <v>465</v>
      </c>
      <c r="E40" s="501" t="s">
        <v>466</v>
      </c>
      <c r="F40" s="501" t="s">
        <v>467</v>
      </c>
    </row>
    <row r="41" spans="1:6" ht="29.25">
      <c r="A41" s="499">
        <v>1</v>
      </c>
      <c r="B41" s="505" t="s">
        <v>499</v>
      </c>
      <c r="C41" s="499" t="s">
        <v>33</v>
      </c>
      <c r="D41" s="500">
        <v>730</v>
      </c>
      <c r="E41" s="518"/>
      <c r="F41" s="503">
        <f>D41*E41</f>
        <v>0</v>
      </c>
    </row>
    <row r="42" spans="1:6">
      <c r="A42" s="499">
        <v>2</v>
      </c>
      <c r="B42" s="505" t="s">
        <v>500</v>
      </c>
      <c r="C42" s="499" t="s">
        <v>34</v>
      </c>
      <c r="D42" s="500">
        <v>64</v>
      </c>
      <c r="E42" s="518"/>
      <c r="F42" s="503">
        <f t="shared" ref="F42:F47" si="2">D42*E42</f>
        <v>0</v>
      </c>
    </row>
    <row r="43" spans="1:6">
      <c r="A43" s="499">
        <v>3</v>
      </c>
      <c r="B43" s="505" t="s">
        <v>501</v>
      </c>
      <c r="C43" s="499" t="s">
        <v>36</v>
      </c>
      <c r="D43" s="500">
        <v>1</v>
      </c>
      <c r="E43" s="518"/>
      <c r="F43" s="503">
        <f t="shared" si="2"/>
        <v>0</v>
      </c>
    </row>
    <row r="44" spans="1:6">
      <c r="A44" s="499">
        <v>4</v>
      </c>
      <c r="B44" s="505" t="s">
        <v>502</v>
      </c>
      <c r="C44" s="499" t="s">
        <v>36</v>
      </c>
      <c r="D44" s="500">
        <v>1</v>
      </c>
      <c r="E44" s="518"/>
      <c r="F44" s="503">
        <f t="shared" si="2"/>
        <v>0</v>
      </c>
    </row>
    <row r="45" spans="1:6">
      <c r="A45" s="499">
        <v>5</v>
      </c>
      <c r="B45" s="505" t="s">
        <v>503</v>
      </c>
      <c r="C45" s="499" t="s">
        <v>36</v>
      </c>
      <c r="D45" s="500">
        <v>1</v>
      </c>
      <c r="E45" s="518"/>
      <c r="F45" s="503">
        <f t="shared" si="2"/>
        <v>0</v>
      </c>
    </row>
    <row r="46" spans="1:6">
      <c r="A46" s="499">
        <v>6</v>
      </c>
      <c r="B46" s="505" t="s">
        <v>504</v>
      </c>
      <c r="C46" s="499" t="s">
        <v>36</v>
      </c>
      <c r="D46" s="500">
        <v>1</v>
      </c>
      <c r="E46" s="518"/>
      <c r="F46" s="503">
        <f t="shared" si="2"/>
        <v>0</v>
      </c>
    </row>
    <row r="47" spans="1:6">
      <c r="A47" s="499">
        <v>7</v>
      </c>
      <c r="B47" s="505" t="s">
        <v>505</v>
      </c>
      <c r="C47" s="499" t="s">
        <v>36</v>
      </c>
      <c r="D47" s="500">
        <v>1</v>
      </c>
      <c r="E47" s="518"/>
      <c r="F47" s="503">
        <f t="shared" si="2"/>
        <v>0</v>
      </c>
    </row>
    <row r="48" spans="1:6" s="494" customFormat="1">
      <c r="A48" s="501" t="s">
        <v>506</v>
      </c>
      <c r="B48" s="501"/>
      <c r="C48" s="501"/>
      <c r="D48" s="502"/>
      <c r="E48" s="502"/>
      <c r="F48" s="504">
        <f>SUM(F41:F47)</f>
        <v>0</v>
      </c>
    </row>
    <row r="49" spans="1:6">
      <c r="A49" s="499"/>
      <c r="B49" s="499"/>
      <c r="C49" s="499"/>
      <c r="D49" s="500"/>
      <c r="E49" s="499"/>
      <c r="F49" s="499"/>
    </row>
    <row r="50" spans="1:6">
      <c r="A50" s="499"/>
      <c r="B50" s="506" t="s">
        <v>507</v>
      </c>
      <c r="C50" s="499"/>
      <c r="D50" s="500"/>
      <c r="E50" s="499"/>
      <c r="F50" s="499"/>
    </row>
    <row r="51" spans="1:6" ht="25.5">
      <c r="A51" s="507" t="s">
        <v>508</v>
      </c>
      <c r="B51" s="508" t="s">
        <v>509</v>
      </c>
      <c r="C51" s="499"/>
      <c r="D51" s="500"/>
      <c r="E51" s="499"/>
      <c r="F51" s="499"/>
    </row>
    <row r="52" spans="1:6" ht="25.5">
      <c r="A52" s="507" t="s">
        <v>508</v>
      </c>
      <c r="B52" s="508" t="s">
        <v>510</v>
      </c>
      <c r="C52" s="499"/>
      <c r="D52" s="500"/>
      <c r="E52" s="499"/>
      <c r="F52" s="499"/>
    </row>
    <row r="53" spans="1:6" ht="25.5">
      <c r="A53" s="507" t="s">
        <v>508</v>
      </c>
      <c r="B53" s="508" t="s">
        <v>511</v>
      </c>
      <c r="C53" s="499"/>
      <c r="D53" s="500"/>
      <c r="E53" s="499"/>
      <c r="F53" s="499"/>
    </row>
    <row r="54" spans="1:6" ht="38.25">
      <c r="A54" s="507" t="s">
        <v>508</v>
      </c>
      <c r="B54" s="508" t="s">
        <v>512</v>
      </c>
      <c r="C54" s="499"/>
      <c r="D54" s="500"/>
      <c r="E54" s="499"/>
      <c r="F54" s="499"/>
    </row>
  </sheetData>
  <sheetProtection algorithmName="SHA-512" hashValue="oAbHzDTcnGSqRgr/DacxM2tqox/+AizZuoDQQVCQhx+CmewJt/SzZEw/d1xBbfXs3+yNbD2r0OazOEJ0NCUk/Q==" saltValue="rp+PAPQnvtHydikOLadPwQ==" spinCount="100000" sheet="1" objects="1" scenarios="1"/>
  <pageMargins left="0.98425196850393704" right="0.98425196850393704" top="0.98425196850393704" bottom="0.98425196850393704" header="0.51181102362204722" footer="0.70866141732283472"/>
  <pageSetup paperSize="9" scale="79" firstPageNumber="2" fitToHeight="0" orientation="portrait" r:id="rId1"/>
  <headerFooter alignWithMargins="0">
    <oddFooter>&amp;CStran &amp;P od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2" tint="-0.499984740745262"/>
    <pageSetUpPr fitToPage="1"/>
  </sheetPr>
  <dimension ref="A2:I131"/>
  <sheetViews>
    <sheetView workbookViewId="0">
      <selection activeCell="H22" sqref="H22"/>
    </sheetView>
  </sheetViews>
  <sheetFormatPr defaultRowHeight="16.5"/>
  <cols>
    <col min="1" max="1" width="2.7109375" style="89" customWidth="1"/>
    <col min="2" max="2" width="16" style="89" bestFit="1" customWidth="1"/>
    <col min="3" max="3" width="45.5703125" style="89" customWidth="1"/>
    <col min="4" max="4" width="9.28515625" style="89"/>
    <col min="5" max="5" width="14.7109375" style="243" bestFit="1" customWidth="1"/>
    <col min="6" max="8" width="9.28515625" style="12"/>
    <col min="9" max="9" width="11.7109375" style="9" bestFit="1" customWidth="1"/>
    <col min="10" max="255" width="9.28515625" style="3"/>
    <col min="256" max="256" width="11.28515625" style="3" bestFit="1" customWidth="1"/>
    <col min="257" max="257" width="50.42578125" style="3" customWidth="1"/>
    <col min="258" max="258" width="9.28515625" style="3"/>
    <col min="259" max="259" width="10.5703125" style="3" bestFit="1" customWidth="1"/>
    <col min="260" max="511" width="9.28515625" style="3"/>
    <col min="512" max="512" width="11.28515625" style="3" bestFit="1" customWidth="1"/>
    <col min="513" max="513" width="50.42578125" style="3" customWidth="1"/>
    <col min="514" max="514" width="9.28515625" style="3"/>
    <col min="515" max="515" width="10.5703125" style="3" bestFit="1" customWidth="1"/>
    <col min="516" max="767" width="9.28515625" style="3"/>
    <col min="768" max="768" width="11.28515625" style="3" bestFit="1" customWidth="1"/>
    <col min="769" max="769" width="50.42578125" style="3" customWidth="1"/>
    <col min="770" max="770" width="9.28515625" style="3"/>
    <col min="771" max="771" width="10.5703125" style="3" bestFit="1" customWidth="1"/>
    <col min="772" max="1023" width="9.28515625" style="3"/>
    <col min="1024" max="1024" width="11.28515625" style="3" bestFit="1" customWidth="1"/>
    <col min="1025" max="1025" width="50.42578125" style="3" customWidth="1"/>
    <col min="1026" max="1026" width="9.28515625" style="3"/>
    <col min="1027" max="1027" width="10.5703125" style="3" bestFit="1" customWidth="1"/>
    <col min="1028" max="1279" width="9.28515625" style="3"/>
    <col min="1280" max="1280" width="11.28515625" style="3" bestFit="1" customWidth="1"/>
    <col min="1281" max="1281" width="50.42578125" style="3" customWidth="1"/>
    <col min="1282" max="1282" width="9.28515625" style="3"/>
    <col min="1283" max="1283" width="10.5703125" style="3" bestFit="1" customWidth="1"/>
    <col min="1284" max="1535" width="9.28515625" style="3"/>
    <col min="1536" max="1536" width="11.28515625" style="3" bestFit="1" customWidth="1"/>
    <col min="1537" max="1537" width="50.42578125" style="3" customWidth="1"/>
    <col min="1538" max="1538" width="9.28515625" style="3"/>
    <col min="1539" max="1539" width="10.5703125" style="3" bestFit="1" customWidth="1"/>
    <col min="1540" max="1791" width="9.28515625" style="3"/>
    <col min="1792" max="1792" width="11.28515625" style="3" bestFit="1" customWidth="1"/>
    <col min="1793" max="1793" width="50.42578125" style="3" customWidth="1"/>
    <col min="1794" max="1794" width="9.28515625" style="3"/>
    <col min="1795" max="1795" width="10.5703125" style="3" bestFit="1" customWidth="1"/>
    <col min="1796" max="2047" width="9.28515625" style="3"/>
    <col min="2048" max="2048" width="11.28515625" style="3" bestFit="1" customWidth="1"/>
    <col min="2049" max="2049" width="50.42578125" style="3" customWidth="1"/>
    <col min="2050" max="2050" width="9.28515625" style="3"/>
    <col min="2051" max="2051" width="10.5703125" style="3" bestFit="1" customWidth="1"/>
    <col min="2052" max="2303" width="9.28515625" style="3"/>
    <col min="2304" max="2304" width="11.28515625" style="3" bestFit="1" customWidth="1"/>
    <col min="2305" max="2305" width="50.42578125" style="3" customWidth="1"/>
    <col min="2306" max="2306" width="9.28515625" style="3"/>
    <col min="2307" max="2307" width="10.5703125" style="3" bestFit="1" customWidth="1"/>
    <col min="2308" max="2559" width="9.28515625" style="3"/>
    <col min="2560" max="2560" width="11.28515625" style="3" bestFit="1" customWidth="1"/>
    <col min="2561" max="2561" width="50.42578125" style="3" customWidth="1"/>
    <col min="2562" max="2562" width="9.28515625" style="3"/>
    <col min="2563" max="2563" width="10.5703125" style="3" bestFit="1" customWidth="1"/>
    <col min="2564" max="2815" width="9.28515625" style="3"/>
    <col min="2816" max="2816" width="11.28515625" style="3" bestFit="1" customWidth="1"/>
    <col min="2817" max="2817" width="50.42578125" style="3" customWidth="1"/>
    <col min="2818" max="2818" width="9.28515625" style="3"/>
    <col min="2819" max="2819" width="10.5703125" style="3" bestFit="1" customWidth="1"/>
    <col min="2820" max="3071" width="9.28515625" style="3"/>
    <col min="3072" max="3072" width="11.28515625" style="3" bestFit="1" customWidth="1"/>
    <col min="3073" max="3073" width="50.42578125" style="3" customWidth="1"/>
    <col min="3074" max="3074" width="9.28515625" style="3"/>
    <col min="3075" max="3075" width="10.5703125" style="3" bestFit="1" customWidth="1"/>
    <col min="3076" max="3327" width="9.28515625" style="3"/>
    <col min="3328" max="3328" width="11.28515625" style="3" bestFit="1" customWidth="1"/>
    <col min="3329" max="3329" width="50.42578125" style="3" customWidth="1"/>
    <col min="3330" max="3330" width="9.28515625" style="3"/>
    <col min="3331" max="3331" width="10.5703125" style="3" bestFit="1" customWidth="1"/>
    <col min="3332" max="3583" width="9.28515625" style="3"/>
    <col min="3584" max="3584" width="11.28515625" style="3" bestFit="1" customWidth="1"/>
    <col min="3585" max="3585" width="50.42578125" style="3" customWidth="1"/>
    <col min="3586" max="3586" width="9.28515625" style="3"/>
    <col min="3587" max="3587" width="10.5703125" style="3" bestFit="1" customWidth="1"/>
    <col min="3588" max="3839" width="9.28515625" style="3"/>
    <col min="3840" max="3840" width="11.28515625" style="3" bestFit="1" customWidth="1"/>
    <col min="3841" max="3841" width="50.42578125" style="3" customWidth="1"/>
    <col min="3842" max="3842" width="9.28515625" style="3"/>
    <col min="3843" max="3843" width="10.5703125" style="3" bestFit="1" customWidth="1"/>
    <col min="3844" max="4095" width="9.28515625" style="3"/>
    <col min="4096" max="4096" width="11.28515625" style="3" bestFit="1" customWidth="1"/>
    <col min="4097" max="4097" width="50.42578125" style="3" customWidth="1"/>
    <col min="4098" max="4098" width="9.28515625" style="3"/>
    <col min="4099" max="4099" width="10.5703125" style="3" bestFit="1" customWidth="1"/>
    <col min="4100" max="4351" width="9.28515625" style="3"/>
    <col min="4352" max="4352" width="11.28515625" style="3" bestFit="1" customWidth="1"/>
    <col min="4353" max="4353" width="50.42578125" style="3" customWidth="1"/>
    <col min="4354" max="4354" width="9.28515625" style="3"/>
    <col min="4355" max="4355" width="10.5703125" style="3" bestFit="1" customWidth="1"/>
    <col min="4356" max="4607" width="9.28515625" style="3"/>
    <col min="4608" max="4608" width="11.28515625" style="3" bestFit="1" customWidth="1"/>
    <col min="4609" max="4609" width="50.42578125" style="3" customWidth="1"/>
    <col min="4610" max="4610" width="9.28515625" style="3"/>
    <col min="4611" max="4611" width="10.5703125" style="3" bestFit="1" customWidth="1"/>
    <col min="4612" max="4863" width="9.28515625" style="3"/>
    <col min="4864" max="4864" width="11.28515625" style="3" bestFit="1" customWidth="1"/>
    <col min="4865" max="4865" width="50.42578125" style="3" customWidth="1"/>
    <col min="4866" max="4866" width="9.28515625" style="3"/>
    <col min="4867" max="4867" width="10.5703125" style="3" bestFit="1" customWidth="1"/>
    <col min="4868" max="5119" width="9.28515625" style="3"/>
    <col min="5120" max="5120" width="11.28515625" style="3" bestFit="1" customWidth="1"/>
    <col min="5121" max="5121" width="50.42578125" style="3" customWidth="1"/>
    <col min="5122" max="5122" width="9.28515625" style="3"/>
    <col min="5123" max="5123" width="10.5703125" style="3" bestFit="1" customWidth="1"/>
    <col min="5124" max="5375" width="9.28515625" style="3"/>
    <col min="5376" max="5376" width="11.28515625" style="3" bestFit="1" customWidth="1"/>
    <col min="5377" max="5377" width="50.42578125" style="3" customWidth="1"/>
    <col min="5378" max="5378" width="9.28515625" style="3"/>
    <col min="5379" max="5379" width="10.5703125" style="3" bestFit="1" customWidth="1"/>
    <col min="5380" max="5631" width="9.28515625" style="3"/>
    <col min="5632" max="5632" width="11.28515625" style="3" bestFit="1" customWidth="1"/>
    <col min="5633" max="5633" width="50.42578125" style="3" customWidth="1"/>
    <col min="5634" max="5634" width="9.28515625" style="3"/>
    <col min="5635" max="5635" width="10.5703125" style="3" bestFit="1" customWidth="1"/>
    <col min="5636" max="5887" width="9.28515625" style="3"/>
    <col min="5888" max="5888" width="11.28515625" style="3" bestFit="1" customWidth="1"/>
    <col min="5889" max="5889" width="50.42578125" style="3" customWidth="1"/>
    <col min="5890" max="5890" width="9.28515625" style="3"/>
    <col min="5891" max="5891" width="10.5703125" style="3" bestFit="1" customWidth="1"/>
    <col min="5892" max="6143" width="9.28515625" style="3"/>
    <col min="6144" max="6144" width="11.28515625" style="3" bestFit="1" customWidth="1"/>
    <col min="6145" max="6145" width="50.42578125" style="3" customWidth="1"/>
    <col min="6146" max="6146" width="9.28515625" style="3"/>
    <col min="6147" max="6147" width="10.5703125" style="3" bestFit="1" customWidth="1"/>
    <col min="6148" max="6399" width="9.28515625" style="3"/>
    <col min="6400" max="6400" width="11.28515625" style="3" bestFit="1" customWidth="1"/>
    <col min="6401" max="6401" width="50.42578125" style="3" customWidth="1"/>
    <col min="6402" max="6402" width="9.28515625" style="3"/>
    <col min="6403" max="6403" width="10.5703125" style="3" bestFit="1" customWidth="1"/>
    <col min="6404" max="6655" width="9.28515625" style="3"/>
    <col min="6656" max="6656" width="11.28515625" style="3" bestFit="1" customWidth="1"/>
    <col min="6657" max="6657" width="50.42578125" style="3" customWidth="1"/>
    <col min="6658" max="6658" width="9.28515625" style="3"/>
    <col min="6659" max="6659" width="10.5703125" style="3" bestFit="1" customWidth="1"/>
    <col min="6660" max="6911" width="9.28515625" style="3"/>
    <col min="6912" max="6912" width="11.28515625" style="3" bestFit="1" customWidth="1"/>
    <col min="6913" max="6913" width="50.42578125" style="3" customWidth="1"/>
    <col min="6914" max="6914" width="9.28515625" style="3"/>
    <col min="6915" max="6915" width="10.5703125" style="3" bestFit="1" customWidth="1"/>
    <col min="6916" max="7167" width="9.28515625" style="3"/>
    <col min="7168" max="7168" width="11.28515625" style="3" bestFit="1" customWidth="1"/>
    <col min="7169" max="7169" width="50.42578125" style="3" customWidth="1"/>
    <col min="7170" max="7170" width="9.28515625" style="3"/>
    <col min="7171" max="7171" width="10.5703125" style="3" bestFit="1" customWidth="1"/>
    <col min="7172" max="7423" width="9.28515625" style="3"/>
    <col min="7424" max="7424" width="11.28515625" style="3" bestFit="1" customWidth="1"/>
    <col min="7425" max="7425" width="50.42578125" style="3" customWidth="1"/>
    <col min="7426" max="7426" width="9.28515625" style="3"/>
    <col min="7427" max="7427" width="10.5703125" style="3" bestFit="1" customWidth="1"/>
    <col min="7428" max="7679" width="9.28515625" style="3"/>
    <col min="7680" max="7680" width="11.28515625" style="3" bestFit="1" customWidth="1"/>
    <col min="7681" max="7681" width="50.42578125" style="3" customWidth="1"/>
    <col min="7682" max="7682" width="9.28515625" style="3"/>
    <col min="7683" max="7683" width="10.5703125" style="3" bestFit="1" customWidth="1"/>
    <col min="7684" max="7935" width="9.28515625" style="3"/>
    <col min="7936" max="7936" width="11.28515625" style="3" bestFit="1" customWidth="1"/>
    <col min="7937" max="7937" width="50.42578125" style="3" customWidth="1"/>
    <col min="7938" max="7938" width="9.28515625" style="3"/>
    <col min="7939" max="7939" width="10.5703125" style="3" bestFit="1" customWidth="1"/>
    <col min="7940" max="8191" width="9.28515625" style="3"/>
    <col min="8192" max="8192" width="11.28515625" style="3" bestFit="1" customWidth="1"/>
    <col min="8193" max="8193" width="50.42578125" style="3" customWidth="1"/>
    <col min="8194" max="8194" width="9.28515625" style="3"/>
    <col min="8195" max="8195" width="10.5703125" style="3" bestFit="1" customWidth="1"/>
    <col min="8196" max="8447" width="9.28515625" style="3"/>
    <col min="8448" max="8448" width="11.28515625" style="3" bestFit="1" customWidth="1"/>
    <col min="8449" max="8449" width="50.42578125" style="3" customWidth="1"/>
    <col min="8450" max="8450" width="9.28515625" style="3"/>
    <col min="8451" max="8451" width="10.5703125" style="3" bestFit="1" customWidth="1"/>
    <col min="8452" max="8703" width="9.28515625" style="3"/>
    <col min="8704" max="8704" width="11.28515625" style="3" bestFit="1" customWidth="1"/>
    <col min="8705" max="8705" width="50.42578125" style="3" customWidth="1"/>
    <col min="8706" max="8706" width="9.28515625" style="3"/>
    <col min="8707" max="8707" width="10.5703125" style="3" bestFit="1" customWidth="1"/>
    <col min="8708" max="8959" width="9.28515625" style="3"/>
    <col min="8960" max="8960" width="11.28515625" style="3" bestFit="1" customWidth="1"/>
    <col min="8961" max="8961" width="50.42578125" style="3" customWidth="1"/>
    <col min="8962" max="8962" width="9.28515625" style="3"/>
    <col min="8963" max="8963" width="10.5703125" style="3" bestFit="1" customWidth="1"/>
    <col min="8964" max="9215" width="9.28515625" style="3"/>
    <col min="9216" max="9216" width="11.28515625" style="3" bestFit="1" customWidth="1"/>
    <col min="9217" max="9217" width="50.42578125" style="3" customWidth="1"/>
    <col min="9218" max="9218" width="9.28515625" style="3"/>
    <col min="9219" max="9219" width="10.5703125" style="3" bestFit="1" customWidth="1"/>
    <col min="9220" max="9471" width="9.28515625" style="3"/>
    <col min="9472" max="9472" width="11.28515625" style="3" bestFit="1" customWidth="1"/>
    <col min="9473" max="9473" width="50.42578125" style="3" customWidth="1"/>
    <col min="9474" max="9474" width="9.28515625" style="3"/>
    <col min="9475" max="9475" width="10.5703125" style="3" bestFit="1" customWidth="1"/>
    <col min="9476" max="9727" width="9.28515625" style="3"/>
    <col min="9728" max="9728" width="11.28515625" style="3" bestFit="1" customWidth="1"/>
    <col min="9729" max="9729" width="50.42578125" style="3" customWidth="1"/>
    <col min="9730" max="9730" width="9.28515625" style="3"/>
    <col min="9731" max="9731" width="10.5703125" style="3" bestFit="1" customWidth="1"/>
    <col min="9732" max="9983" width="9.28515625" style="3"/>
    <col min="9984" max="9984" width="11.28515625" style="3" bestFit="1" customWidth="1"/>
    <col min="9985" max="9985" width="50.42578125" style="3" customWidth="1"/>
    <col min="9986" max="9986" width="9.28515625" style="3"/>
    <col min="9987" max="9987" width="10.5703125" style="3" bestFit="1" customWidth="1"/>
    <col min="9988" max="10239" width="9.28515625" style="3"/>
    <col min="10240" max="10240" width="11.28515625" style="3" bestFit="1" customWidth="1"/>
    <col min="10241" max="10241" width="50.42578125" style="3" customWidth="1"/>
    <col min="10242" max="10242" width="9.28515625" style="3"/>
    <col min="10243" max="10243" width="10.5703125" style="3" bestFit="1" customWidth="1"/>
    <col min="10244" max="10495" width="9.28515625" style="3"/>
    <col min="10496" max="10496" width="11.28515625" style="3" bestFit="1" customWidth="1"/>
    <col min="10497" max="10497" width="50.42578125" style="3" customWidth="1"/>
    <col min="10498" max="10498" width="9.28515625" style="3"/>
    <col min="10499" max="10499" width="10.5703125" style="3" bestFit="1" customWidth="1"/>
    <col min="10500" max="10751" width="9.28515625" style="3"/>
    <col min="10752" max="10752" width="11.28515625" style="3" bestFit="1" customWidth="1"/>
    <col min="10753" max="10753" width="50.42578125" style="3" customWidth="1"/>
    <col min="10754" max="10754" width="9.28515625" style="3"/>
    <col min="10755" max="10755" width="10.5703125" style="3" bestFit="1" customWidth="1"/>
    <col min="10756" max="11007" width="9.28515625" style="3"/>
    <col min="11008" max="11008" width="11.28515625" style="3" bestFit="1" customWidth="1"/>
    <col min="11009" max="11009" width="50.42578125" style="3" customWidth="1"/>
    <col min="11010" max="11010" width="9.28515625" style="3"/>
    <col min="11011" max="11011" width="10.5703125" style="3" bestFit="1" customWidth="1"/>
    <col min="11012" max="11263" width="9.28515625" style="3"/>
    <col min="11264" max="11264" width="11.28515625" style="3" bestFit="1" customWidth="1"/>
    <col min="11265" max="11265" width="50.42578125" style="3" customWidth="1"/>
    <col min="11266" max="11266" width="9.28515625" style="3"/>
    <col min="11267" max="11267" width="10.5703125" style="3" bestFit="1" customWidth="1"/>
    <col min="11268" max="11519" width="9.28515625" style="3"/>
    <col min="11520" max="11520" width="11.28515625" style="3" bestFit="1" customWidth="1"/>
    <col min="11521" max="11521" width="50.42578125" style="3" customWidth="1"/>
    <col min="11522" max="11522" width="9.28515625" style="3"/>
    <col min="11523" max="11523" width="10.5703125" style="3" bestFit="1" customWidth="1"/>
    <col min="11524" max="11775" width="9.28515625" style="3"/>
    <col min="11776" max="11776" width="11.28515625" style="3" bestFit="1" customWidth="1"/>
    <col min="11777" max="11777" width="50.42578125" style="3" customWidth="1"/>
    <col min="11778" max="11778" width="9.28515625" style="3"/>
    <col min="11779" max="11779" width="10.5703125" style="3" bestFit="1" customWidth="1"/>
    <col min="11780" max="12031" width="9.28515625" style="3"/>
    <col min="12032" max="12032" width="11.28515625" style="3" bestFit="1" customWidth="1"/>
    <col min="12033" max="12033" width="50.42578125" style="3" customWidth="1"/>
    <col min="12034" max="12034" width="9.28515625" style="3"/>
    <col min="12035" max="12035" width="10.5703125" style="3" bestFit="1" customWidth="1"/>
    <col min="12036" max="12287" width="9.28515625" style="3"/>
    <col min="12288" max="12288" width="11.28515625" style="3" bestFit="1" customWidth="1"/>
    <col min="12289" max="12289" width="50.42578125" style="3" customWidth="1"/>
    <col min="12290" max="12290" width="9.28515625" style="3"/>
    <col min="12291" max="12291" width="10.5703125" style="3" bestFit="1" customWidth="1"/>
    <col min="12292" max="12543" width="9.28515625" style="3"/>
    <col min="12544" max="12544" width="11.28515625" style="3" bestFit="1" customWidth="1"/>
    <col min="12545" max="12545" width="50.42578125" style="3" customWidth="1"/>
    <col min="12546" max="12546" width="9.28515625" style="3"/>
    <col min="12547" max="12547" width="10.5703125" style="3" bestFit="1" customWidth="1"/>
    <col min="12548" max="12799" width="9.28515625" style="3"/>
    <col min="12800" max="12800" width="11.28515625" style="3" bestFit="1" customWidth="1"/>
    <col min="12801" max="12801" width="50.42578125" style="3" customWidth="1"/>
    <col min="12802" max="12802" width="9.28515625" style="3"/>
    <col min="12803" max="12803" width="10.5703125" style="3" bestFit="1" customWidth="1"/>
    <col min="12804" max="13055" width="9.28515625" style="3"/>
    <col min="13056" max="13056" width="11.28515625" style="3" bestFit="1" customWidth="1"/>
    <col min="13057" max="13057" width="50.42578125" style="3" customWidth="1"/>
    <col min="13058" max="13058" width="9.28515625" style="3"/>
    <col min="13059" max="13059" width="10.5703125" style="3" bestFit="1" customWidth="1"/>
    <col min="13060" max="13311" width="9.28515625" style="3"/>
    <col min="13312" max="13312" width="11.28515625" style="3" bestFit="1" customWidth="1"/>
    <col min="13313" max="13313" width="50.42578125" style="3" customWidth="1"/>
    <col min="13314" max="13314" width="9.28515625" style="3"/>
    <col min="13315" max="13315" width="10.5703125" style="3" bestFit="1" customWidth="1"/>
    <col min="13316" max="13567" width="9.28515625" style="3"/>
    <col min="13568" max="13568" width="11.28515625" style="3" bestFit="1" customWidth="1"/>
    <col min="13569" max="13569" width="50.42578125" style="3" customWidth="1"/>
    <col min="13570" max="13570" width="9.28515625" style="3"/>
    <col min="13571" max="13571" width="10.5703125" style="3" bestFit="1" customWidth="1"/>
    <col min="13572" max="13823" width="9.28515625" style="3"/>
    <col min="13824" max="13824" width="11.28515625" style="3" bestFit="1" customWidth="1"/>
    <col min="13825" max="13825" width="50.42578125" style="3" customWidth="1"/>
    <col min="13826" max="13826" width="9.28515625" style="3"/>
    <col min="13827" max="13827" width="10.5703125" style="3" bestFit="1" customWidth="1"/>
    <col min="13828" max="14079" width="9.28515625" style="3"/>
    <col min="14080" max="14080" width="11.28515625" style="3" bestFit="1" customWidth="1"/>
    <col min="14081" max="14081" width="50.42578125" style="3" customWidth="1"/>
    <col min="14082" max="14082" width="9.28515625" style="3"/>
    <col min="14083" max="14083" width="10.5703125" style="3" bestFit="1" customWidth="1"/>
    <col min="14084" max="14335" width="9.28515625" style="3"/>
    <col min="14336" max="14336" width="11.28515625" style="3" bestFit="1" customWidth="1"/>
    <col min="14337" max="14337" width="50.42578125" style="3" customWidth="1"/>
    <col min="14338" max="14338" width="9.28515625" style="3"/>
    <col min="14339" max="14339" width="10.5703125" style="3" bestFit="1" customWidth="1"/>
    <col min="14340" max="14591" width="9.28515625" style="3"/>
    <col min="14592" max="14592" width="11.28515625" style="3" bestFit="1" customWidth="1"/>
    <col min="14593" max="14593" width="50.42578125" style="3" customWidth="1"/>
    <col min="14594" max="14594" width="9.28515625" style="3"/>
    <col min="14595" max="14595" width="10.5703125" style="3" bestFit="1" customWidth="1"/>
    <col min="14596" max="14847" width="9.28515625" style="3"/>
    <col min="14848" max="14848" width="11.28515625" style="3" bestFit="1" customWidth="1"/>
    <col min="14849" max="14849" width="50.42578125" style="3" customWidth="1"/>
    <col min="14850" max="14850" width="9.28515625" style="3"/>
    <col min="14851" max="14851" width="10.5703125" style="3" bestFit="1" customWidth="1"/>
    <col min="14852" max="15103" width="9.28515625" style="3"/>
    <col min="15104" max="15104" width="11.28515625" style="3" bestFit="1" customWidth="1"/>
    <col min="15105" max="15105" width="50.42578125" style="3" customWidth="1"/>
    <col min="15106" max="15106" width="9.28515625" style="3"/>
    <col min="15107" max="15107" width="10.5703125" style="3" bestFit="1" customWidth="1"/>
    <col min="15108" max="15359" width="9.28515625" style="3"/>
    <col min="15360" max="15360" width="11.28515625" style="3" bestFit="1" customWidth="1"/>
    <col min="15361" max="15361" width="50.42578125" style="3" customWidth="1"/>
    <col min="15362" max="15362" width="9.28515625" style="3"/>
    <col min="15363" max="15363" width="10.5703125" style="3" bestFit="1" customWidth="1"/>
    <col min="15364" max="15615" width="9.28515625" style="3"/>
    <col min="15616" max="15616" width="11.28515625" style="3" bestFit="1" customWidth="1"/>
    <col min="15617" max="15617" width="50.42578125" style="3" customWidth="1"/>
    <col min="15618" max="15618" width="9.28515625" style="3"/>
    <col min="15619" max="15619" width="10.5703125" style="3" bestFit="1" customWidth="1"/>
    <col min="15620" max="15871" width="9.28515625" style="3"/>
    <col min="15872" max="15872" width="11.28515625" style="3" bestFit="1" customWidth="1"/>
    <col min="15873" max="15873" width="50.42578125" style="3" customWidth="1"/>
    <col min="15874" max="15874" width="9.28515625" style="3"/>
    <col min="15875" max="15875" width="10.5703125" style="3" bestFit="1" customWidth="1"/>
    <col min="15876" max="16127" width="9.28515625" style="3"/>
    <col min="16128" max="16128" width="11.28515625" style="3" bestFit="1" customWidth="1"/>
    <col min="16129" max="16129" width="50.42578125" style="3" customWidth="1"/>
    <col min="16130" max="16130" width="9.28515625" style="3"/>
    <col min="16131" max="16131" width="10.5703125" style="3" bestFit="1" customWidth="1"/>
    <col min="16132" max="16384" width="9.28515625" style="3"/>
  </cols>
  <sheetData>
    <row r="2" spans="1:5">
      <c r="C2" s="90" t="s">
        <v>18</v>
      </c>
    </row>
    <row r="3" spans="1:5" ht="27">
      <c r="C3" s="91" t="s">
        <v>278</v>
      </c>
      <c r="D3" s="92"/>
      <c r="E3" s="244"/>
    </row>
    <row r="4" spans="1:5">
      <c r="D4" s="537"/>
      <c r="E4" s="537"/>
    </row>
    <row r="5" spans="1:5">
      <c r="C5" s="90" t="s">
        <v>35</v>
      </c>
    </row>
    <row r="6" spans="1:5">
      <c r="C6" s="90"/>
    </row>
    <row r="7" spans="1:5">
      <c r="A7" s="93"/>
      <c r="B7" s="98" t="s">
        <v>79</v>
      </c>
      <c r="C7" s="94" t="s">
        <v>80</v>
      </c>
      <c r="D7" s="94"/>
      <c r="E7" s="245" t="s">
        <v>81</v>
      </c>
    </row>
    <row r="8" spans="1:5">
      <c r="A8" s="538"/>
      <c r="B8" s="119" t="s">
        <v>48</v>
      </c>
      <c r="C8" s="120" t="s">
        <v>74</v>
      </c>
      <c r="D8" s="95"/>
      <c r="E8" s="247">
        <f>'A.REK GO OBJEKT'!F7</f>
        <v>0</v>
      </c>
    </row>
    <row r="9" spans="1:5">
      <c r="A9" s="538"/>
      <c r="D9" s="120"/>
      <c r="E9" s="246"/>
    </row>
    <row r="10" spans="1:5">
      <c r="A10" s="538"/>
      <c r="B10" s="119" t="s">
        <v>65</v>
      </c>
      <c r="C10" s="120" t="s">
        <v>517</v>
      </c>
      <c r="D10" s="120"/>
      <c r="E10" s="247">
        <f>'FEK KAN'!F21</f>
        <v>0</v>
      </c>
    </row>
    <row r="11" spans="1:5">
      <c r="A11" s="538"/>
      <c r="E11" s="246"/>
    </row>
    <row r="12" spans="1:5">
      <c r="A12" s="538"/>
      <c r="B12" s="119" t="s">
        <v>354</v>
      </c>
      <c r="C12" s="120" t="s">
        <v>94</v>
      </c>
      <c r="D12" s="120"/>
      <c r="E12" s="247">
        <f>'REK VODOVOD'!F30</f>
        <v>0</v>
      </c>
    </row>
    <row r="13" spans="1:5">
      <c r="A13" s="538"/>
      <c r="E13" s="246"/>
    </row>
    <row r="14" spans="1:5">
      <c r="A14" s="538"/>
      <c r="B14" s="119" t="s">
        <v>459</v>
      </c>
      <c r="C14" s="120" t="s">
        <v>355</v>
      </c>
      <c r="D14" s="120"/>
      <c r="E14" s="247">
        <f>'REK TK, JR'!F30</f>
        <v>0</v>
      </c>
    </row>
    <row r="15" spans="1:5">
      <c r="A15" s="538"/>
      <c r="E15" s="246"/>
    </row>
    <row r="16" spans="1:5">
      <c r="A16" s="539"/>
      <c r="B16" s="523" t="s">
        <v>518</v>
      </c>
      <c r="C16" s="120" t="s">
        <v>515</v>
      </c>
      <c r="D16" s="120"/>
      <c r="E16" s="247">
        <f>'REK ELEK VOD'!F31</f>
        <v>0</v>
      </c>
    </row>
    <row r="17" spans="1:9">
      <c r="A17" s="96"/>
      <c r="B17" s="519"/>
      <c r="C17" s="520"/>
      <c r="D17" s="521"/>
      <c r="E17" s="522"/>
    </row>
    <row r="18" spans="1:9">
      <c r="A18" s="107"/>
      <c r="B18" s="108"/>
      <c r="C18" s="108" t="s">
        <v>6</v>
      </c>
      <c r="D18" s="108"/>
      <c r="E18" s="248">
        <f>SUM(E8:E16)</f>
        <v>0</v>
      </c>
      <c r="F18" s="13"/>
      <c r="I18" s="10"/>
    </row>
    <row r="20" spans="1:9">
      <c r="C20" s="89" t="s">
        <v>516</v>
      </c>
      <c r="E20" s="243">
        <f>(E8+E14+E16)*0.22</f>
        <v>0</v>
      </c>
    </row>
    <row r="22" spans="1:9">
      <c r="A22" s="251"/>
      <c r="B22" s="251"/>
      <c r="C22" s="252" t="s">
        <v>19</v>
      </c>
      <c r="D22" s="251"/>
      <c r="E22" s="524">
        <f>E20+E18</f>
        <v>0</v>
      </c>
    </row>
    <row r="24" spans="1:9">
      <c r="C24" s="89" t="s">
        <v>20</v>
      </c>
    </row>
    <row r="25" spans="1:9">
      <c r="C25" s="540"/>
      <c r="D25" s="541"/>
      <c r="E25" s="542"/>
    </row>
    <row r="26" spans="1:9">
      <c r="C26" s="543"/>
      <c r="D26" s="544"/>
      <c r="E26" s="545"/>
    </row>
    <row r="27" spans="1:9">
      <c r="C27" s="546"/>
      <c r="D27" s="547"/>
      <c r="E27" s="548"/>
    </row>
    <row r="29" spans="1:9">
      <c r="C29" s="89" t="s">
        <v>21</v>
      </c>
      <c r="D29" s="97"/>
      <c r="E29" s="249"/>
    </row>
    <row r="30" spans="1:9">
      <c r="C30" s="89" t="s">
        <v>22</v>
      </c>
      <c r="D30" s="97"/>
      <c r="E30" s="249"/>
    </row>
    <row r="32" spans="1:9">
      <c r="C32" s="89" t="s">
        <v>23</v>
      </c>
      <c r="D32" s="97"/>
      <c r="E32" s="249"/>
    </row>
    <row r="33" spans="3:5">
      <c r="C33" s="89" t="s">
        <v>24</v>
      </c>
      <c r="D33" s="97"/>
      <c r="E33" s="249"/>
    </row>
    <row r="34" spans="3:5">
      <c r="C34" s="89" t="s">
        <v>25</v>
      </c>
      <c r="D34" s="97"/>
      <c r="E34" s="249"/>
    </row>
    <row r="36" spans="3:5">
      <c r="C36" s="89" t="s">
        <v>26</v>
      </c>
      <c r="D36" s="97"/>
      <c r="E36" s="249"/>
    </row>
    <row r="37" spans="3:5">
      <c r="C37" s="89" t="s">
        <v>27</v>
      </c>
      <c r="D37" s="97"/>
      <c r="E37" s="249"/>
    </row>
    <row r="39" spans="3:5">
      <c r="C39" s="89" t="s">
        <v>28</v>
      </c>
      <c r="D39" s="97"/>
      <c r="E39" s="249"/>
    </row>
    <row r="131" spans="1:9" s="4" customFormat="1">
      <c r="A131" s="95"/>
      <c r="B131" s="95"/>
      <c r="C131" s="95"/>
      <c r="D131" s="95"/>
      <c r="E131" s="250"/>
      <c r="F131" s="14"/>
      <c r="G131" s="14"/>
      <c r="H131" s="14"/>
      <c r="I131" s="11"/>
    </row>
  </sheetData>
  <sheetProtection algorithmName="SHA-512" hashValue="2VtodCu1ite4bd9Q4JNDsduDS+nzil/G/9g/Y6pGhouoajq2CKUNk6xrLSO+wDxzyo+bDTfXh2/35Gynz2b2ww==" saltValue="88L8SEWNGRsKZgY6HqabjA==" spinCount="100000" sheet="1" objects="1" scenarios="1"/>
  <mergeCells count="3">
    <mergeCell ref="D4:E4"/>
    <mergeCell ref="A8:A16"/>
    <mergeCell ref="C25:E27"/>
  </mergeCells>
  <pageMargins left="0.62992125984251968" right="0.23622047244094491" top="0.62992125984251968" bottom="0.62992125984251968" header="0.31496062992125984" footer="0.31496062992125984"/>
  <pageSetup paperSize="9" fitToHeight="0" orientation="portrait" r:id="rId1"/>
  <headerFooter>
    <oddHeader>&amp;C&amp;"Arial Narrow,Navadno"&amp;10Stanovanjska hiša V</oddHeader>
    <oddFooter>&amp;C&amp;"Arial Narrow,Navadno"&amp;10Stran &amp;P od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2" tint="-9.9978637043366805E-2"/>
  </sheetPr>
  <dimension ref="A1:I44"/>
  <sheetViews>
    <sheetView topLeftCell="A34" workbookViewId="0">
      <selection activeCell="J45" sqref="J45"/>
    </sheetView>
  </sheetViews>
  <sheetFormatPr defaultColWidth="9.28515625" defaultRowHeight="12.75"/>
  <cols>
    <col min="1" max="1" width="9.7109375" style="24" bestFit="1" customWidth="1"/>
    <col min="2" max="2" width="49.7109375" style="25" customWidth="1"/>
    <col min="3" max="3" width="7.28515625" style="26" bestFit="1" customWidth="1"/>
    <col min="4" max="4" width="9.7109375" style="27" bestFit="1" customWidth="1"/>
    <col min="5" max="5" width="9.28515625" style="18" bestFit="1" customWidth="1"/>
    <col min="6" max="6" width="12.5703125" style="18" bestFit="1" customWidth="1"/>
    <col min="7" max="7" width="9.28515625" style="40"/>
    <col min="8" max="8" width="9.28515625" style="18"/>
    <col min="9" max="9" width="10.140625" style="1" bestFit="1" customWidth="1"/>
    <col min="10" max="16384" width="9.28515625" style="1"/>
  </cols>
  <sheetData>
    <row r="1" spans="1:6">
      <c r="A1" s="106"/>
      <c r="F1" s="27"/>
    </row>
    <row r="2" spans="1:6" ht="15.75">
      <c r="A2" s="99" t="s">
        <v>48</v>
      </c>
      <c r="B2" s="549" t="s">
        <v>119</v>
      </c>
      <c r="C2" s="549"/>
      <c r="D2" s="549"/>
      <c r="E2" s="549"/>
      <c r="F2" s="549"/>
    </row>
    <row r="3" spans="1:6" ht="13.5" thickBot="1">
      <c r="A3" s="56"/>
      <c r="B3" s="57"/>
      <c r="C3" s="58"/>
      <c r="D3" s="59"/>
      <c r="E3" s="60"/>
      <c r="F3" s="61"/>
    </row>
    <row r="4" spans="1:6">
      <c r="A4" s="62"/>
      <c r="B4" s="63"/>
      <c r="C4" s="34"/>
      <c r="D4" s="38"/>
      <c r="E4" s="19"/>
      <c r="F4" s="64"/>
    </row>
    <row r="5" spans="1:6">
      <c r="A5" s="65"/>
      <c r="B5" s="36"/>
      <c r="C5" s="34"/>
      <c r="D5" s="38"/>
      <c r="E5" s="19"/>
      <c r="F5" s="19"/>
    </row>
    <row r="6" spans="1:6">
      <c r="A6" s="65"/>
      <c r="B6" s="36"/>
      <c r="C6" s="34"/>
    </row>
    <row r="7" spans="1:6" ht="31.5">
      <c r="A7" s="100" t="s">
        <v>58</v>
      </c>
      <c r="B7" s="101" t="s">
        <v>310</v>
      </c>
      <c r="C7" s="81"/>
      <c r="D7" s="102"/>
      <c r="E7" s="76"/>
      <c r="F7" s="103">
        <f>F11+F26</f>
        <v>0</v>
      </c>
    </row>
    <row r="8" spans="1:6" ht="13.5" thickBot="1">
      <c r="A8" s="66"/>
      <c r="B8" s="44"/>
      <c r="C8" s="21"/>
      <c r="D8" s="22"/>
      <c r="E8" s="23"/>
      <c r="F8" s="23"/>
    </row>
    <row r="9" spans="1:6" ht="13.5" thickTop="1">
      <c r="A9" s="65"/>
      <c r="B9" s="36"/>
      <c r="C9" s="34"/>
    </row>
    <row r="10" spans="1:6">
      <c r="A10" s="62"/>
      <c r="B10" s="63"/>
      <c r="C10" s="34"/>
      <c r="D10" s="38"/>
      <c r="E10" s="19"/>
      <c r="F10" s="64"/>
    </row>
    <row r="11" spans="1:6" ht="15.75">
      <c r="A11" s="100" t="s">
        <v>56</v>
      </c>
      <c r="B11" s="101" t="s">
        <v>5</v>
      </c>
      <c r="C11" s="81"/>
      <c r="D11" s="102"/>
      <c r="E11" s="76"/>
      <c r="F11" s="103">
        <f>SUM(F15:F22)</f>
        <v>0</v>
      </c>
    </row>
    <row r="12" spans="1:6" ht="13.5" thickBot="1">
      <c r="A12" s="67"/>
      <c r="B12" s="20"/>
      <c r="C12" s="21"/>
      <c r="D12" s="22"/>
      <c r="E12" s="23"/>
      <c r="F12" s="68"/>
    </row>
    <row r="13" spans="1:6" ht="13.5" thickTop="1">
      <c r="A13" s="65"/>
      <c r="B13" s="63"/>
      <c r="C13" s="34"/>
      <c r="F13" s="27"/>
    </row>
    <row r="14" spans="1:6">
      <c r="A14" s="65"/>
      <c r="B14" s="63"/>
      <c r="C14" s="34"/>
      <c r="F14" s="27"/>
    </row>
    <row r="15" spans="1:6">
      <c r="A15" s="69" t="s">
        <v>59</v>
      </c>
      <c r="B15" s="63" t="str">
        <f>'I.A-GRADBENA DELA'!B3</f>
        <v>Preddela</v>
      </c>
      <c r="C15" s="34"/>
      <c r="F15" s="27">
        <f>'I.A-GRADBENA DELA'!F30</f>
        <v>0</v>
      </c>
    </row>
    <row r="16" spans="1:6">
      <c r="A16" s="69" t="s">
        <v>60</v>
      </c>
      <c r="B16" s="63" t="str">
        <f>'I.A-GRADBENA DELA'!B32</f>
        <v>Odstranitve - rušitvena dela</v>
      </c>
      <c r="C16" s="34"/>
      <c r="F16" s="27">
        <f>'I.A-GRADBENA DELA'!F49</f>
        <v>0</v>
      </c>
    </row>
    <row r="17" spans="1:9">
      <c r="A17" s="69" t="s">
        <v>61</v>
      </c>
      <c r="B17" s="63" t="str">
        <f>'I.A-GRADBENA DELA'!B51</f>
        <v>Zemeljska dela in temeljenje</v>
      </c>
      <c r="C17" s="34"/>
      <c r="F17" s="27">
        <f>'I.A-GRADBENA DELA'!F72</f>
        <v>0</v>
      </c>
    </row>
    <row r="18" spans="1:9">
      <c r="A18" s="69" t="s">
        <v>62</v>
      </c>
      <c r="B18" s="63" t="str">
        <f>'I.A-GRADBENA DELA'!B74</f>
        <v>Meteorna kanalizacija - odvodnjavanje utrjenih površin</v>
      </c>
      <c r="C18" s="34"/>
      <c r="F18" s="27">
        <f>'I.A-GRADBENA DELA'!F112</f>
        <v>0</v>
      </c>
      <c r="I18" s="2"/>
    </row>
    <row r="19" spans="1:9">
      <c r="A19" s="69" t="s">
        <v>63</v>
      </c>
      <c r="B19" s="63" t="str">
        <f>'I.A-GRADBENA DELA'!B114</f>
        <v>Meteorna kanalizacija - odvodnjavanje strešnih površin</v>
      </c>
      <c r="C19" s="34"/>
      <c r="F19" s="27">
        <f>'I.A-GRADBENA DELA'!F138</f>
        <v>0</v>
      </c>
    </row>
    <row r="20" spans="1:9">
      <c r="A20" s="69" t="s">
        <v>64</v>
      </c>
      <c r="B20" s="63" t="str">
        <f>'I.A-GRADBENA DELA'!B162</f>
        <v>Voziščne in utrjene konstrukcije</v>
      </c>
      <c r="C20" s="34"/>
      <c r="F20" s="27">
        <f>'I.A-GRADBENA DELA'!F179</f>
        <v>0</v>
      </c>
      <c r="H20" s="27"/>
    </row>
    <row r="21" spans="1:9">
      <c r="A21" s="69" t="s">
        <v>214</v>
      </c>
      <c r="B21" s="63" t="str">
        <f>'I.A-GRADBENA DELA'!B181</f>
        <v>Oprema ceste</v>
      </c>
      <c r="C21" s="34"/>
      <c r="F21" s="27">
        <f>'I.A-GRADBENA DELA'!F195</f>
        <v>0</v>
      </c>
      <c r="H21" s="27"/>
    </row>
    <row r="22" spans="1:9">
      <c r="A22" s="69" t="s">
        <v>215</v>
      </c>
      <c r="B22" s="63" t="str">
        <f>'I.A-GRADBENA DELA'!B197</f>
        <v>Druge storitve</v>
      </c>
      <c r="C22" s="34"/>
      <c r="F22" s="27">
        <f>'I.A-GRADBENA DELA'!F210</f>
        <v>0</v>
      </c>
      <c r="H22" s="27"/>
    </row>
    <row r="23" spans="1:9">
      <c r="H23" s="27"/>
    </row>
    <row r="24" spans="1:9">
      <c r="A24" s="65"/>
      <c r="B24" s="36"/>
      <c r="C24" s="34"/>
      <c r="F24" s="27"/>
    </row>
    <row r="25" spans="1:9">
      <c r="A25" s="65"/>
      <c r="B25" s="36"/>
      <c r="C25" s="34"/>
      <c r="F25" s="27"/>
    </row>
    <row r="26" spans="1:9" ht="15.75">
      <c r="A26" s="100" t="s">
        <v>57</v>
      </c>
      <c r="B26" s="104" t="s">
        <v>298</v>
      </c>
      <c r="C26" s="105"/>
      <c r="D26" s="102"/>
      <c r="E26" s="76"/>
      <c r="F26" s="103">
        <f>(F11)*0.1</f>
        <v>0</v>
      </c>
    </row>
    <row r="27" spans="1:9" ht="13.5" thickBot="1">
      <c r="A27" s="67"/>
      <c r="B27" s="70"/>
      <c r="C27" s="71"/>
      <c r="D27" s="22"/>
      <c r="E27" s="23"/>
      <c r="F27" s="68"/>
    </row>
    <row r="28" spans="1:9" ht="13.5" thickTop="1"/>
    <row r="29" spans="1:9" ht="13.5" thickBot="1">
      <c r="A29" s="65"/>
      <c r="B29" s="36"/>
      <c r="C29" s="34"/>
      <c r="D29" s="18"/>
      <c r="F29" s="27"/>
    </row>
    <row r="30" spans="1:9" ht="13.5" thickTop="1">
      <c r="A30" s="29"/>
      <c r="B30" s="72" t="s">
        <v>0</v>
      </c>
      <c r="C30" s="30"/>
      <c r="D30" s="31"/>
      <c r="E30" s="31"/>
      <c r="F30" s="32"/>
    </row>
    <row r="31" spans="1:9">
      <c r="A31" s="33"/>
      <c r="B31" s="48"/>
      <c r="C31" s="34"/>
      <c r="D31" s="19"/>
      <c r="E31" s="19"/>
      <c r="F31" s="35"/>
    </row>
    <row r="32" spans="1:9" ht="38.25">
      <c r="A32" s="33"/>
      <c r="B32" s="49" t="s">
        <v>1</v>
      </c>
      <c r="C32" s="34"/>
      <c r="D32" s="19"/>
      <c r="E32" s="19"/>
      <c r="F32" s="35"/>
    </row>
    <row r="33" spans="1:6" ht="127.5">
      <c r="A33" s="33"/>
      <c r="B33" s="88" t="s">
        <v>70</v>
      </c>
      <c r="C33" s="34"/>
      <c r="D33" s="19"/>
      <c r="E33" s="19"/>
      <c r="F33" s="35"/>
    </row>
    <row r="34" spans="1:6" ht="25.5">
      <c r="A34" s="33"/>
      <c r="B34" s="49" t="s">
        <v>2</v>
      </c>
      <c r="C34" s="34"/>
      <c r="D34" s="19"/>
      <c r="E34" s="19"/>
      <c r="F34" s="35"/>
    </row>
    <row r="35" spans="1:6" ht="25.5">
      <c r="A35" s="33"/>
      <c r="B35" s="49" t="s">
        <v>3</v>
      </c>
      <c r="C35" s="34"/>
      <c r="D35" s="19"/>
      <c r="E35" s="19"/>
      <c r="F35" s="35"/>
    </row>
    <row r="36" spans="1:6" ht="25.5">
      <c r="A36" s="33"/>
      <c r="B36" s="49" t="s">
        <v>82</v>
      </c>
      <c r="C36" s="34"/>
      <c r="D36" s="19"/>
      <c r="E36" s="19"/>
      <c r="F36" s="35"/>
    </row>
    <row r="37" spans="1:6" ht="51">
      <c r="A37" s="33"/>
      <c r="B37" s="49" t="s">
        <v>71</v>
      </c>
      <c r="C37" s="34"/>
      <c r="D37" s="19"/>
      <c r="E37" s="19"/>
      <c r="F37" s="35"/>
    </row>
    <row r="38" spans="1:6" ht="38.25">
      <c r="A38" s="33"/>
      <c r="B38" s="49" t="s">
        <v>30</v>
      </c>
      <c r="C38" s="34"/>
      <c r="D38" s="19"/>
      <c r="E38" s="19"/>
      <c r="F38" s="35"/>
    </row>
    <row r="39" spans="1:6" ht="89.25">
      <c r="A39" s="33"/>
      <c r="B39" s="49" t="s">
        <v>84</v>
      </c>
      <c r="C39" s="34"/>
      <c r="D39" s="19"/>
      <c r="E39" s="19"/>
      <c r="F39" s="35"/>
    </row>
    <row r="40" spans="1:6" ht="51">
      <c r="A40" s="33"/>
      <c r="B40" s="49" t="s">
        <v>4</v>
      </c>
      <c r="C40" s="34"/>
      <c r="D40" s="19"/>
      <c r="E40" s="19"/>
      <c r="F40" s="35"/>
    </row>
    <row r="41" spans="1:6" ht="51">
      <c r="A41" s="33"/>
      <c r="B41" s="49" t="s">
        <v>85</v>
      </c>
      <c r="C41" s="34"/>
      <c r="D41" s="19"/>
      <c r="E41" s="19"/>
      <c r="F41" s="35"/>
    </row>
    <row r="42" spans="1:6" ht="25.5">
      <c r="A42" s="33"/>
      <c r="B42" s="53" t="s">
        <v>83</v>
      </c>
      <c r="C42" s="34"/>
      <c r="D42" s="19"/>
      <c r="E42" s="19"/>
      <c r="F42" s="35"/>
    </row>
    <row r="43" spans="1:6" ht="13.5" thickBot="1">
      <c r="A43" s="51"/>
      <c r="B43" s="73"/>
      <c r="C43" s="21"/>
      <c r="D43" s="23"/>
      <c r="E43" s="23"/>
      <c r="F43" s="54"/>
    </row>
    <row r="44" spans="1:6" ht="13.5" thickTop="1"/>
  </sheetData>
  <sheetProtection algorithmName="SHA-512" hashValue="JI8kWHqYAKUg/hEI7nFXgsd2qZCjPmHFA/+u0rsQt2zqkybnmxkIOlCmUB0/efceV53q67CVgBh/koqRx5syLA==" saltValue="UseSas7FnFImqGIDuKcKkw==" spinCount="100000" sheet="1" objects="1" scenarios="1"/>
  <mergeCells count="1">
    <mergeCell ref="B2:F2"/>
  </mergeCells>
  <pageMargins left="0.62992125984251968" right="0.23622047244094491" top="0.62992125984251968" bottom="0.62992125984251968" header="0.31496062992125984" footer="0.31496062992125984"/>
  <pageSetup paperSize="9" scale="87" fitToHeight="0" orientation="portrait" r:id="rId1"/>
  <headerFooter>
    <oddHeader>&amp;C&amp;"Arial Narrow,Navadno"&amp;10Stanovanjska hiša V</oddHeader>
    <oddFooter>&amp;C&amp;"Arial Narrow,Navadno"&amp;10Stran &amp;P od &amp;N</oddFooter>
  </headerFooter>
  <rowBreaks count="1" manualBreakCount="1">
    <brk id="28" max="5"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2" tint="-9.9978637043366805E-2"/>
    <pageSetUpPr fitToPage="1"/>
  </sheetPr>
  <dimension ref="A1:L211"/>
  <sheetViews>
    <sheetView tabSelected="1" topLeftCell="A43" zoomScaleNormal="100" workbookViewId="0">
      <selection activeCell="E47" sqref="E47"/>
    </sheetView>
  </sheetViews>
  <sheetFormatPr defaultColWidth="9.28515625" defaultRowHeight="12.75"/>
  <cols>
    <col min="1" max="1" width="9.7109375" style="24" bestFit="1" customWidth="1"/>
    <col min="2" max="2" width="49.5703125" style="281" customWidth="1"/>
    <col min="3" max="3" width="7.28515625" style="287" bestFit="1" customWidth="1"/>
    <col min="4" max="4" width="10.140625" style="288" bestFit="1" customWidth="1"/>
    <col min="5" max="5" width="9.28515625" style="289" bestFit="1" customWidth="1"/>
    <col min="6" max="6" width="12.5703125" style="289" bestFit="1" customWidth="1"/>
    <col min="7" max="7" width="52.7109375" style="41" bestFit="1" customWidth="1"/>
    <col min="8" max="8" width="10.140625" style="42" bestFit="1" customWidth="1"/>
    <col min="9" max="9" width="10.140625" style="1" bestFit="1" customWidth="1"/>
    <col min="10" max="16384" width="9.28515625" style="1"/>
  </cols>
  <sheetData>
    <row r="1" spans="1:12" ht="13.5" thickBot="1">
      <c r="A1" s="109" t="str">
        <f>'A.REK GO OBJEKT'!A11</f>
        <v>A</v>
      </c>
      <c r="B1" s="70" t="s">
        <v>5</v>
      </c>
      <c r="C1" s="284"/>
      <c r="D1" s="285"/>
      <c r="E1" s="286"/>
      <c r="F1" s="286"/>
    </row>
    <row r="2" spans="1:12" ht="13.5" thickTop="1">
      <c r="B2" s="273"/>
    </row>
    <row r="3" spans="1:12">
      <c r="A3" s="28" t="str">
        <f>'A.REK GO OBJEKT'!A15</f>
        <v>A.i</v>
      </c>
      <c r="B3" s="273" t="s">
        <v>213</v>
      </c>
    </row>
    <row r="5" spans="1:12">
      <c r="A5" s="115" t="s">
        <v>8</v>
      </c>
      <c r="B5" s="274" t="s">
        <v>9</v>
      </c>
      <c r="C5" s="290" t="s">
        <v>10</v>
      </c>
      <c r="D5" s="291" t="s">
        <v>11</v>
      </c>
      <c r="E5" s="292" t="s">
        <v>12</v>
      </c>
      <c r="F5" s="291" t="s">
        <v>13</v>
      </c>
    </row>
    <row r="6" spans="1:12" ht="25.5">
      <c r="A6" s="117" t="s">
        <v>29</v>
      </c>
      <c r="B6" s="118" t="s">
        <v>416</v>
      </c>
      <c r="C6" s="293" t="s">
        <v>96</v>
      </c>
      <c r="D6" s="294">
        <v>94</v>
      </c>
      <c r="E6" s="511"/>
      <c r="F6" s="296">
        <f t="shared" ref="F6:F27" si="0">D6*E6</f>
        <v>0</v>
      </c>
      <c r="L6" s="5"/>
    </row>
    <row r="7" spans="1:12" ht="63.75">
      <c r="A7" s="117" t="s">
        <v>31</v>
      </c>
      <c r="B7" s="118" t="s">
        <v>299</v>
      </c>
      <c r="C7" s="293" t="s">
        <v>96</v>
      </c>
      <c r="D7" s="294">
        <v>20</v>
      </c>
      <c r="E7" s="511"/>
      <c r="F7" s="296">
        <f t="shared" si="0"/>
        <v>0</v>
      </c>
    </row>
    <row r="8" spans="1:12" ht="38.25">
      <c r="A8" s="117" t="s">
        <v>41</v>
      </c>
      <c r="B8" s="118" t="s">
        <v>216</v>
      </c>
      <c r="C8" s="293" t="s">
        <v>36</v>
      </c>
      <c r="D8" s="294">
        <v>1</v>
      </c>
      <c r="E8" s="511"/>
      <c r="F8" s="296">
        <f t="shared" si="0"/>
        <v>0</v>
      </c>
      <c r="G8" s="46"/>
      <c r="H8" s="15"/>
      <c r="J8" s="2"/>
    </row>
    <row r="9" spans="1:12" ht="51">
      <c r="A9" s="117" t="s">
        <v>42</v>
      </c>
      <c r="B9" s="118" t="s">
        <v>417</v>
      </c>
      <c r="C9" s="293" t="s">
        <v>96</v>
      </c>
      <c r="D9" s="294">
        <v>10</v>
      </c>
      <c r="E9" s="511"/>
      <c r="F9" s="296">
        <f t="shared" si="0"/>
        <v>0</v>
      </c>
      <c r="G9" s="46"/>
      <c r="H9" s="15"/>
      <c r="J9" s="2"/>
    </row>
    <row r="10" spans="1:12" ht="63.75">
      <c r="A10" s="117" t="s">
        <v>43</v>
      </c>
      <c r="B10" s="118" t="s">
        <v>418</v>
      </c>
      <c r="C10" s="293"/>
      <c r="D10" s="294"/>
      <c r="E10" s="535"/>
      <c r="F10" s="296"/>
      <c r="G10" s="46"/>
    </row>
    <row r="11" spans="1:12" ht="16.5">
      <c r="A11" s="269" t="s">
        <v>286</v>
      </c>
      <c r="B11" s="275" t="s">
        <v>285</v>
      </c>
      <c r="C11" s="297"/>
      <c r="D11" s="298"/>
      <c r="E11" s="509"/>
      <c r="F11" s="296"/>
      <c r="G11" s="46"/>
    </row>
    <row r="12" spans="1:12" ht="25.5">
      <c r="A12" s="269"/>
      <c r="B12" s="275" t="s">
        <v>419</v>
      </c>
      <c r="C12" s="297" t="s">
        <v>96</v>
      </c>
      <c r="D12" s="298">
        <v>3</v>
      </c>
      <c r="E12" s="511"/>
      <c r="F12" s="296">
        <f t="shared" si="0"/>
        <v>0</v>
      </c>
      <c r="G12" s="46"/>
    </row>
    <row r="13" spans="1:12" ht="25.5">
      <c r="A13" s="269"/>
      <c r="B13" s="275" t="s">
        <v>321</v>
      </c>
      <c r="C13" s="297" t="s">
        <v>33</v>
      </c>
      <c r="D13" s="298">
        <v>400</v>
      </c>
      <c r="E13" s="511"/>
      <c r="F13" s="296">
        <f t="shared" si="0"/>
        <v>0</v>
      </c>
      <c r="G13" s="46"/>
    </row>
    <row r="14" spans="1:12" ht="16.5">
      <c r="A14" s="269"/>
      <c r="B14" s="275" t="s">
        <v>287</v>
      </c>
      <c r="C14" s="297" t="s">
        <v>36</v>
      </c>
      <c r="D14" s="298">
        <v>1</v>
      </c>
      <c r="E14" s="511"/>
      <c r="F14" s="296">
        <f t="shared" si="0"/>
        <v>0</v>
      </c>
      <c r="G14" s="46"/>
    </row>
    <row r="15" spans="1:12" ht="25.5">
      <c r="A15" s="269"/>
      <c r="B15" s="275" t="s">
        <v>288</v>
      </c>
      <c r="C15" s="297" t="s">
        <v>129</v>
      </c>
      <c r="D15" s="298">
        <v>50</v>
      </c>
      <c r="E15" s="511"/>
      <c r="F15" s="296">
        <f t="shared" si="0"/>
        <v>0</v>
      </c>
      <c r="G15" s="46"/>
    </row>
    <row r="16" spans="1:12" ht="16.5">
      <c r="A16" s="269" t="s">
        <v>289</v>
      </c>
      <c r="B16" s="275" t="s">
        <v>290</v>
      </c>
      <c r="C16" s="297"/>
      <c r="D16" s="298"/>
      <c r="E16" s="511"/>
      <c r="F16" s="296"/>
      <c r="G16" s="46"/>
    </row>
    <row r="17" spans="1:7" ht="16.5">
      <c r="A17" s="269"/>
      <c r="B17" s="275" t="s">
        <v>291</v>
      </c>
      <c r="C17" s="297" t="s">
        <v>33</v>
      </c>
      <c r="D17" s="298">
        <v>100</v>
      </c>
      <c r="E17" s="511"/>
      <c r="F17" s="296">
        <f t="shared" si="0"/>
        <v>0</v>
      </c>
      <c r="G17" s="46"/>
    </row>
    <row r="18" spans="1:7" ht="16.5">
      <c r="A18" s="269"/>
      <c r="B18" s="275" t="s">
        <v>292</v>
      </c>
      <c r="C18" s="297" t="s">
        <v>33</v>
      </c>
      <c r="D18" s="298">
        <v>100</v>
      </c>
      <c r="E18" s="511"/>
      <c r="F18" s="296">
        <f t="shared" si="0"/>
        <v>0</v>
      </c>
      <c r="G18" s="46"/>
    </row>
    <row r="19" spans="1:7" ht="25.5">
      <c r="A19" s="269"/>
      <c r="B19" s="275" t="s">
        <v>293</v>
      </c>
      <c r="C19" s="297" t="s">
        <v>129</v>
      </c>
      <c r="D19" s="298">
        <v>300</v>
      </c>
      <c r="E19" s="511"/>
      <c r="F19" s="296">
        <f t="shared" si="0"/>
        <v>0</v>
      </c>
      <c r="G19" s="46"/>
    </row>
    <row r="20" spans="1:7" ht="25.5">
      <c r="A20" s="269"/>
      <c r="B20" s="275" t="s">
        <v>420</v>
      </c>
      <c r="C20" s="297" t="s">
        <v>33</v>
      </c>
      <c r="D20" s="298">
        <v>30</v>
      </c>
      <c r="E20" s="511"/>
      <c r="F20" s="296">
        <f t="shared" si="0"/>
        <v>0</v>
      </c>
      <c r="G20" s="46"/>
    </row>
    <row r="21" spans="1:7" ht="16.5">
      <c r="A21" s="269" t="s">
        <v>294</v>
      </c>
      <c r="B21" s="275" t="s">
        <v>295</v>
      </c>
      <c r="C21" s="297"/>
      <c r="D21" s="298"/>
      <c r="E21" s="511"/>
      <c r="F21" s="296"/>
      <c r="G21" s="46"/>
    </row>
    <row r="22" spans="1:7" ht="38.25">
      <c r="A22" s="269"/>
      <c r="B22" s="275" t="s">
        <v>311</v>
      </c>
      <c r="C22" s="297" t="s">
        <v>33</v>
      </c>
      <c r="D22" s="298">
        <v>200</v>
      </c>
      <c r="E22" s="511"/>
      <c r="F22" s="296">
        <f t="shared" si="0"/>
        <v>0</v>
      </c>
      <c r="G22" s="46"/>
    </row>
    <row r="23" spans="1:7" ht="16.5">
      <c r="A23" s="269" t="s">
        <v>296</v>
      </c>
      <c r="B23" s="275" t="s">
        <v>297</v>
      </c>
      <c r="C23" s="297"/>
      <c r="D23" s="298"/>
      <c r="E23" s="511"/>
      <c r="F23" s="296"/>
      <c r="G23" s="46"/>
    </row>
    <row r="24" spans="1:7" ht="38.25">
      <c r="A24" s="269"/>
      <c r="B24" s="275" t="s">
        <v>312</v>
      </c>
      <c r="C24" s="297" t="s">
        <v>33</v>
      </c>
      <c r="D24" s="298">
        <v>200</v>
      </c>
      <c r="E24" s="511"/>
      <c r="F24" s="296">
        <f t="shared" si="0"/>
        <v>0</v>
      </c>
      <c r="G24" s="46"/>
    </row>
    <row r="25" spans="1:7" ht="25.5">
      <c r="A25" s="117" t="s">
        <v>44</v>
      </c>
      <c r="B25" s="118" t="s">
        <v>313</v>
      </c>
      <c r="C25" s="293" t="s">
        <v>96</v>
      </c>
      <c r="D25" s="294">
        <v>1</v>
      </c>
      <c r="E25" s="511"/>
      <c r="F25" s="296">
        <f t="shared" si="0"/>
        <v>0</v>
      </c>
      <c r="G25" s="46"/>
    </row>
    <row r="26" spans="1:7" ht="25.5">
      <c r="A26" s="270" t="s">
        <v>45</v>
      </c>
      <c r="B26" s="275" t="s">
        <v>322</v>
      </c>
      <c r="C26" s="297" t="s">
        <v>36</v>
      </c>
      <c r="D26" s="298">
        <v>1</v>
      </c>
      <c r="E26" s="511"/>
      <c r="F26" s="296">
        <f t="shared" si="0"/>
        <v>0</v>
      </c>
      <c r="G26" s="46"/>
    </row>
    <row r="27" spans="1:7" ht="25.5">
      <c r="A27" s="117" t="s">
        <v>46</v>
      </c>
      <c r="B27" s="118" t="s">
        <v>217</v>
      </c>
      <c r="C27" s="293" t="s">
        <v>36</v>
      </c>
      <c r="D27" s="294">
        <v>1</v>
      </c>
      <c r="E27" s="511"/>
      <c r="F27" s="296">
        <f t="shared" si="0"/>
        <v>0</v>
      </c>
      <c r="G27" s="46"/>
    </row>
    <row r="28" spans="1:7" ht="25.5">
      <c r="A28" s="110" t="s">
        <v>75</v>
      </c>
      <c r="B28" s="111" t="s">
        <v>218</v>
      </c>
      <c r="C28" s="299" t="s">
        <v>98</v>
      </c>
      <c r="D28" s="300">
        <v>250</v>
      </c>
      <c r="E28" s="511"/>
      <c r="F28" s="296">
        <f t="shared" ref="F28" si="1">D28*E28</f>
        <v>0</v>
      </c>
      <c r="G28" s="46"/>
    </row>
    <row r="29" spans="1:7" ht="17.25" thickBot="1">
      <c r="A29" s="43"/>
      <c r="B29" s="276"/>
      <c r="C29" s="301"/>
      <c r="D29" s="302"/>
      <c r="E29" s="303"/>
      <c r="F29" s="304"/>
      <c r="G29" s="46"/>
    </row>
    <row r="30" spans="1:7" ht="14.25" thickTop="1" thickBot="1">
      <c r="A30" s="47"/>
      <c r="B30" s="277" t="s">
        <v>6</v>
      </c>
      <c r="C30" s="305"/>
      <c r="D30" s="306"/>
      <c r="E30" s="307"/>
      <c r="F30" s="306">
        <f>SUM(F6:F28)</f>
        <v>0</v>
      </c>
    </row>
    <row r="31" spans="1:7" ht="13.5" thickTop="1">
      <c r="A31" s="43"/>
      <c r="B31" s="278"/>
      <c r="C31" s="308"/>
      <c r="D31" s="304"/>
      <c r="E31" s="303"/>
      <c r="F31" s="304"/>
    </row>
    <row r="32" spans="1:7">
      <c r="A32" s="28" t="str">
        <f>'A.REK GO OBJEKT'!A16</f>
        <v>A.ii</v>
      </c>
      <c r="B32" s="273" t="s">
        <v>219</v>
      </c>
      <c r="C32" s="309"/>
      <c r="D32" s="310"/>
      <c r="E32" s="311"/>
      <c r="F32" s="311"/>
    </row>
    <row r="33" spans="1:12">
      <c r="A33" s="43"/>
      <c r="B33" s="279"/>
      <c r="C33" s="308"/>
    </row>
    <row r="34" spans="1:12" ht="63.75">
      <c r="A34" s="112"/>
      <c r="B34" s="113" t="s">
        <v>69</v>
      </c>
      <c r="C34" s="312"/>
      <c r="D34" s="313"/>
      <c r="E34" s="314"/>
      <c r="F34" s="315"/>
    </row>
    <row r="35" spans="1:12" ht="76.5">
      <c r="A35" s="114"/>
      <c r="B35" s="45" t="s">
        <v>73</v>
      </c>
      <c r="C35" s="308"/>
      <c r="D35" s="304"/>
      <c r="E35" s="316"/>
      <c r="F35" s="317"/>
    </row>
    <row r="36" spans="1:12" s="6" customFormat="1" ht="38.25">
      <c r="A36" s="114"/>
      <c r="B36" s="45" t="s">
        <v>7</v>
      </c>
      <c r="C36" s="308"/>
      <c r="D36" s="304"/>
      <c r="E36" s="316"/>
      <c r="F36" s="317"/>
      <c r="G36" s="41"/>
      <c r="H36" s="42"/>
      <c r="I36" s="1"/>
      <c r="J36" s="1"/>
      <c r="K36" s="1"/>
      <c r="L36" s="1"/>
    </row>
    <row r="37" spans="1:12" s="6" customFormat="1" ht="51">
      <c r="A37" s="114"/>
      <c r="B37" s="49" t="s">
        <v>68</v>
      </c>
      <c r="C37" s="308"/>
      <c r="D37" s="304"/>
      <c r="E37" s="316"/>
      <c r="F37" s="317"/>
      <c r="G37" s="41"/>
      <c r="H37" s="42"/>
      <c r="I37" s="1"/>
      <c r="J37" s="1"/>
      <c r="K37" s="1"/>
      <c r="L37" s="1"/>
    </row>
    <row r="38" spans="1:12" s="6" customFormat="1" ht="51">
      <c r="A38" s="114"/>
      <c r="B38" s="49" t="s">
        <v>47</v>
      </c>
      <c r="C38" s="308"/>
      <c r="D38" s="304"/>
      <c r="E38" s="316"/>
      <c r="F38" s="317"/>
      <c r="G38" s="41"/>
      <c r="H38" s="42"/>
      <c r="I38" s="1"/>
      <c r="J38" s="1"/>
      <c r="K38" s="1"/>
      <c r="L38" s="1"/>
    </row>
    <row r="39" spans="1:12" s="6" customFormat="1" ht="38.25">
      <c r="A39" s="114"/>
      <c r="B39" s="50" t="s">
        <v>66</v>
      </c>
      <c r="C39" s="308"/>
      <c r="D39" s="304"/>
      <c r="E39" s="316"/>
      <c r="F39" s="317"/>
      <c r="G39" s="41"/>
      <c r="H39" s="42"/>
      <c r="I39" s="1"/>
      <c r="J39" s="1"/>
      <c r="K39" s="1"/>
      <c r="L39" s="1"/>
    </row>
    <row r="40" spans="1:12" s="6" customFormat="1">
      <c r="A40" s="115" t="s">
        <v>8</v>
      </c>
      <c r="B40" s="274" t="s">
        <v>9</v>
      </c>
      <c r="C40" s="290" t="s">
        <v>10</v>
      </c>
      <c r="D40" s="291" t="s">
        <v>11</v>
      </c>
      <c r="E40" s="292" t="s">
        <v>12</v>
      </c>
      <c r="F40" s="291" t="s">
        <v>13</v>
      </c>
      <c r="G40" s="41"/>
      <c r="H40" s="42"/>
      <c r="I40" s="1"/>
      <c r="J40" s="1"/>
      <c r="K40" s="1"/>
      <c r="L40" s="1"/>
    </row>
    <row r="41" spans="1:12" s="5" customFormat="1">
      <c r="A41" s="117" t="s">
        <v>29</v>
      </c>
      <c r="B41" s="118" t="s">
        <v>220</v>
      </c>
      <c r="C41" s="293" t="s">
        <v>96</v>
      </c>
      <c r="D41" s="294">
        <v>3</v>
      </c>
      <c r="E41" s="511"/>
      <c r="F41" s="296">
        <f t="shared" ref="F41:F43" si="2">D41*E41</f>
        <v>0</v>
      </c>
      <c r="G41" s="41"/>
      <c r="H41" s="42"/>
    </row>
    <row r="42" spans="1:12" s="5" customFormat="1" ht="51">
      <c r="A42" s="117" t="s">
        <v>31</v>
      </c>
      <c r="B42" s="118" t="s">
        <v>421</v>
      </c>
      <c r="C42" s="293" t="s">
        <v>36</v>
      </c>
      <c r="D42" s="294">
        <v>1</v>
      </c>
      <c r="E42" s="511"/>
      <c r="F42" s="296">
        <f t="shared" si="2"/>
        <v>0</v>
      </c>
      <c r="G42" s="41"/>
      <c r="H42" s="42"/>
    </row>
    <row r="43" spans="1:12" s="5" customFormat="1" ht="25.5">
      <c r="A43" s="117" t="s">
        <v>41</v>
      </c>
      <c r="B43" s="118" t="s">
        <v>221</v>
      </c>
      <c r="C43" s="293" t="s">
        <v>98</v>
      </c>
      <c r="D43" s="294">
        <v>4344</v>
      </c>
      <c r="E43" s="511"/>
      <c r="F43" s="296">
        <f t="shared" si="2"/>
        <v>0</v>
      </c>
      <c r="G43" s="41"/>
      <c r="H43" s="42"/>
    </row>
    <row r="44" spans="1:12" s="5" customFormat="1" ht="25.5">
      <c r="A44" s="117" t="s">
        <v>42</v>
      </c>
      <c r="B44" s="118" t="s">
        <v>422</v>
      </c>
      <c r="C44" s="293" t="s">
        <v>98</v>
      </c>
      <c r="D44" s="294">
        <v>650</v>
      </c>
      <c r="E44" s="511"/>
      <c r="F44" s="296">
        <f>D44*E44</f>
        <v>0</v>
      </c>
      <c r="G44" s="41"/>
      <c r="H44" s="42"/>
    </row>
    <row r="45" spans="1:12" s="5" customFormat="1" ht="25.5">
      <c r="A45" s="117" t="s">
        <v>43</v>
      </c>
      <c r="B45" s="118" t="s">
        <v>222</v>
      </c>
      <c r="C45" s="293" t="s">
        <v>33</v>
      </c>
      <c r="D45" s="294">
        <v>50</v>
      </c>
      <c r="E45" s="511"/>
      <c r="F45" s="296">
        <f t="shared" ref="F45:F47" si="3">D45*E45</f>
        <v>0</v>
      </c>
      <c r="G45" s="41"/>
      <c r="H45" s="42"/>
    </row>
    <row r="46" spans="1:12" s="5" customFormat="1" ht="38.25">
      <c r="A46" s="110" t="s">
        <v>44</v>
      </c>
      <c r="B46" s="111" t="s">
        <v>423</v>
      </c>
      <c r="C46" s="299" t="s">
        <v>96</v>
      </c>
      <c r="D46" s="300">
        <v>20</v>
      </c>
      <c r="E46" s="511"/>
      <c r="F46" s="296">
        <f t="shared" si="3"/>
        <v>0</v>
      </c>
      <c r="G46" s="41"/>
      <c r="H46" s="42"/>
    </row>
    <row r="47" spans="1:12" s="6" customFormat="1" ht="76.5">
      <c r="A47" s="110" t="s">
        <v>45</v>
      </c>
      <c r="B47" s="111" t="s">
        <v>424</v>
      </c>
      <c r="C47" s="299" t="s">
        <v>36</v>
      </c>
      <c r="D47" s="300">
        <v>1</v>
      </c>
      <c r="E47" s="511"/>
      <c r="F47" s="296">
        <f t="shared" si="3"/>
        <v>0</v>
      </c>
      <c r="G47" s="41"/>
      <c r="H47" s="42"/>
      <c r="I47" s="1"/>
      <c r="J47" s="1"/>
      <c r="K47" s="1"/>
      <c r="L47" s="1"/>
    </row>
    <row r="48" spans="1:12" s="6" customFormat="1" ht="13.5" thickBot="1">
      <c r="A48" s="43"/>
      <c r="B48" s="276"/>
      <c r="C48" s="301"/>
      <c r="D48" s="302"/>
      <c r="E48" s="303"/>
      <c r="F48" s="304"/>
      <c r="G48" s="41"/>
      <c r="H48" s="42"/>
      <c r="I48" s="1"/>
      <c r="J48" s="1"/>
      <c r="K48" s="1"/>
      <c r="L48" s="1"/>
    </row>
    <row r="49" spans="1:7" ht="14.25" thickTop="1" thickBot="1">
      <c r="A49" s="47"/>
      <c r="B49" s="277" t="s">
        <v>6</v>
      </c>
      <c r="C49" s="305"/>
      <c r="D49" s="306"/>
      <c r="E49" s="307"/>
      <c r="F49" s="306">
        <f>SUM(F41:F47)</f>
        <v>0</v>
      </c>
    </row>
    <row r="50" spans="1:7" ht="13.5" thickTop="1">
      <c r="A50" s="39"/>
      <c r="B50" s="280"/>
      <c r="C50" s="318"/>
      <c r="E50" s="288"/>
      <c r="F50" s="288"/>
    </row>
    <row r="51" spans="1:7" ht="16.5">
      <c r="A51" s="52" t="str">
        <f>'A.REK GO OBJEKT'!A17</f>
        <v>A.iii</v>
      </c>
      <c r="B51" s="273" t="s">
        <v>223</v>
      </c>
      <c r="E51" s="288"/>
      <c r="G51" s="74"/>
    </row>
    <row r="52" spans="1:7" ht="16.5">
      <c r="B52" s="273"/>
      <c r="E52" s="288"/>
      <c r="G52" s="74"/>
    </row>
    <row r="53" spans="1:7" ht="16.5">
      <c r="A53" s="112"/>
      <c r="B53" s="116"/>
      <c r="C53" s="312"/>
      <c r="D53" s="313"/>
      <c r="E53" s="313"/>
      <c r="F53" s="315"/>
      <c r="G53" s="74"/>
    </row>
    <row r="54" spans="1:7" ht="51">
      <c r="A54" s="114"/>
      <c r="B54" s="53" t="s">
        <v>37</v>
      </c>
      <c r="C54" s="308"/>
      <c r="D54" s="304"/>
      <c r="E54" s="304"/>
      <c r="F54" s="317"/>
      <c r="G54" s="74"/>
    </row>
    <row r="55" spans="1:7" ht="38.25">
      <c r="A55" s="114"/>
      <c r="B55" s="53" t="s">
        <v>38</v>
      </c>
      <c r="C55" s="308"/>
      <c r="D55" s="304"/>
      <c r="E55" s="304"/>
      <c r="F55" s="317"/>
      <c r="G55" s="74"/>
    </row>
    <row r="56" spans="1:7" ht="76.5">
      <c r="A56" s="114"/>
      <c r="B56" s="53" t="s">
        <v>39</v>
      </c>
      <c r="C56" s="308"/>
      <c r="D56" s="304"/>
      <c r="E56" s="304"/>
      <c r="F56" s="317"/>
      <c r="G56" s="74"/>
    </row>
    <row r="57" spans="1:7" ht="25.5">
      <c r="A57" s="114"/>
      <c r="B57" s="45" t="s">
        <v>67</v>
      </c>
      <c r="C57" s="308"/>
      <c r="D57" s="304"/>
      <c r="E57" s="304"/>
      <c r="F57" s="317"/>
      <c r="G57" s="74"/>
    </row>
    <row r="58" spans="1:7" ht="16.5">
      <c r="A58" s="114"/>
      <c r="B58" s="53" t="s">
        <v>40</v>
      </c>
      <c r="C58" s="308"/>
      <c r="D58" s="304"/>
      <c r="E58" s="304"/>
      <c r="F58" s="317"/>
      <c r="G58" s="74"/>
    </row>
    <row r="59" spans="1:7" ht="16.5">
      <c r="A59" s="114"/>
      <c r="B59" s="278"/>
      <c r="C59" s="308"/>
      <c r="D59" s="304"/>
      <c r="E59" s="304"/>
      <c r="F59" s="317"/>
      <c r="G59" s="74"/>
    </row>
    <row r="60" spans="1:7" ht="16.5">
      <c r="A60" s="115" t="s">
        <v>8</v>
      </c>
      <c r="B60" s="274" t="s">
        <v>9</v>
      </c>
      <c r="C60" s="290" t="s">
        <v>10</v>
      </c>
      <c r="D60" s="291" t="s">
        <v>11</v>
      </c>
      <c r="E60" s="292" t="s">
        <v>12</v>
      </c>
      <c r="F60" s="291" t="s">
        <v>13</v>
      </c>
      <c r="G60" s="74"/>
    </row>
    <row r="61" spans="1:7" ht="51">
      <c r="A61" s="110" t="s">
        <v>29</v>
      </c>
      <c r="B61" s="111" t="s">
        <v>224</v>
      </c>
      <c r="C61" s="299" t="s">
        <v>129</v>
      </c>
      <c r="D61" s="300">
        <v>20</v>
      </c>
      <c r="E61" s="511"/>
      <c r="F61" s="296">
        <f t="shared" ref="F61" si="4">D61*E61</f>
        <v>0</v>
      </c>
    </row>
    <row r="62" spans="1:7" ht="40.5">
      <c r="A62" s="110" t="s">
        <v>31</v>
      </c>
      <c r="B62" s="111" t="s">
        <v>425</v>
      </c>
      <c r="C62" s="299" t="s">
        <v>129</v>
      </c>
      <c r="D62" s="300">
        <v>3518.44</v>
      </c>
      <c r="E62" s="511"/>
      <c r="F62" s="296">
        <f t="shared" ref="F62:F64" si="5">D62*E62</f>
        <v>0</v>
      </c>
    </row>
    <row r="63" spans="1:7" ht="51">
      <c r="A63" s="110" t="s">
        <v>41</v>
      </c>
      <c r="B63" s="111" t="s">
        <v>426</v>
      </c>
      <c r="C63" s="299" t="s">
        <v>129</v>
      </c>
      <c r="D63" s="300">
        <v>620.9</v>
      </c>
      <c r="E63" s="511"/>
      <c r="F63" s="296">
        <f t="shared" ref="F63" si="6">D63*E63</f>
        <v>0</v>
      </c>
    </row>
    <row r="64" spans="1:7" ht="63.75">
      <c r="A64" s="110" t="s">
        <v>42</v>
      </c>
      <c r="B64" s="111" t="s">
        <v>427</v>
      </c>
      <c r="C64" s="299" t="s">
        <v>129</v>
      </c>
      <c r="D64" s="300">
        <v>300</v>
      </c>
      <c r="E64" s="511"/>
      <c r="F64" s="296">
        <f t="shared" si="5"/>
        <v>0</v>
      </c>
    </row>
    <row r="65" spans="1:12" ht="38.25">
      <c r="A65" s="110" t="s">
        <v>43</v>
      </c>
      <c r="B65" s="111" t="s">
        <v>225</v>
      </c>
      <c r="C65" s="299" t="s">
        <v>129</v>
      </c>
      <c r="D65" s="300">
        <v>200</v>
      </c>
      <c r="E65" s="511"/>
      <c r="F65" s="296">
        <f t="shared" ref="F65:F68" si="7">D65*E65</f>
        <v>0</v>
      </c>
    </row>
    <row r="66" spans="1:12" ht="25.5">
      <c r="A66" s="110" t="s">
        <v>44</v>
      </c>
      <c r="B66" s="111" t="s">
        <v>226</v>
      </c>
      <c r="C66" s="299" t="s">
        <v>129</v>
      </c>
      <c r="D66" s="300">
        <v>3050.18</v>
      </c>
      <c r="E66" s="511"/>
      <c r="F66" s="296">
        <f t="shared" ref="F66:F67" si="8">D66*E66</f>
        <v>0</v>
      </c>
    </row>
    <row r="67" spans="1:12">
      <c r="A67" s="110" t="s">
        <v>45</v>
      </c>
      <c r="B67" s="111" t="s">
        <v>227</v>
      </c>
      <c r="C67" s="299" t="s">
        <v>228</v>
      </c>
      <c r="D67" s="300">
        <v>4500</v>
      </c>
      <c r="E67" s="511"/>
      <c r="F67" s="296">
        <f t="shared" si="8"/>
        <v>0</v>
      </c>
    </row>
    <row r="68" spans="1:12">
      <c r="A68" s="110" t="s">
        <v>46</v>
      </c>
      <c r="B68" s="111" t="s">
        <v>229</v>
      </c>
      <c r="C68" s="299" t="s">
        <v>228</v>
      </c>
      <c r="D68" s="300">
        <v>4500</v>
      </c>
      <c r="E68" s="511"/>
      <c r="F68" s="296">
        <f t="shared" si="7"/>
        <v>0</v>
      </c>
    </row>
    <row r="69" spans="1:12" ht="25.5">
      <c r="A69" s="110" t="s">
        <v>75</v>
      </c>
      <c r="B69" s="111" t="s">
        <v>230</v>
      </c>
      <c r="C69" s="299" t="s">
        <v>129</v>
      </c>
      <c r="D69" s="300">
        <v>20</v>
      </c>
      <c r="E69" s="511"/>
      <c r="F69" s="296">
        <f t="shared" ref="F69:F70" si="9">D69*E69</f>
        <v>0</v>
      </c>
      <c r="G69" s="74"/>
      <c r="I69" s="2"/>
    </row>
    <row r="70" spans="1:12" ht="16.5">
      <c r="A70" s="110" t="s">
        <v>76</v>
      </c>
      <c r="B70" s="111" t="s">
        <v>231</v>
      </c>
      <c r="C70" s="299" t="s">
        <v>228</v>
      </c>
      <c r="D70" s="300">
        <v>200</v>
      </c>
      <c r="E70" s="511"/>
      <c r="F70" s="296">
        <f t="shared" si="9"/>
        <v>0</v>
      </c>
      <c r="G70" s="74"/>
      <c r="I70" s="2"/>
    </row>
    <row r="71" spans="1:12" s="6" customFormat="1" ht="13.5" thickBot="1">
      <c r="A71" s="37"/>
      <c r="B71" s="88"/>
      <c r="C71" s="319"/>
      <c r="D71" s="302"/>
      <c r="E71" s="303"/>
      <c r="F71" s="304"/>
      <c r="G71" s="41"/>
      <c r="H71" s="42"/>
      <c r="I71" s="1"/>
      <c r="J71" s="1"/>
      <c r="K71" s="1"/>
      <c r="L71" s="1"/>
    </row>
    <row r="72" spans="1:12" ht="14.25" thickTop="1" thickBot="1">
      <c r="A72" s="47"/>
      <c r="B72" s="55" t="s">
        <v>6</v>
      </c>
      <c r="C72" s="305"/>
      <c r="D72" s="320"/>
      <c r="E72" s="320"/>
      <c r="F72" s="306">
        <f>SUM(F61:F70)</f>
        <v>0</v>
      </c>
      <c r="G72" s="75"/>
      <c r="I72" s="2"/>
    </row>
    <row r="73" spans="1:12" ht="13.5" thickTop="1"/>
    <row r="74" spans="1:12">
      <c r="A74" s="28" t="str">
        <f>'A.REK GO OBJEKT'!A18</f>
        <v>A.iv</v>
      </c>
      <c r="B74" s="273" t="s">
        <v>232</v>
      </c>
    </row>
    <row r="75" spans="1:12">
      <c r="A75" s="114"/>
      <c r="B75" s="45"/>
      <c r="C75" s="308"/>
      <c r="D75" s="304"/>
      <c r="E75" s="316"/>
      <c r="F75" s="317"/>
    </row>
    <row r="76" spans="1:12">
      <c r="A76" s="115" t="s">
        <v>8</v>
      </c>
      <c r="B76" s="274" t="s">
        <v>9</v>
      </c>
      <c r="C76" s="290" t="s">
        <v>10</v>
      </c>
      <c r="D76" s="291" t="s">
        <v>11</v>
      </c>
      <c r="E76" s="292" t="s">
        <v>12</v>
      </c>
      <c r="F76" s="291" t="s">
        <v>13</v>
      </c>
    </row>
    <row r="77" spans="1:12" s="6" customFormat="1" ht="51">
      <c r="A77" s="110" t="s">
        <v>29</v>
      </c>
      <c r="B77" s="111" t="s">
        <v>280</v>
      </c>
      <c r="C77" s="299" t="s">
        <v>72</v>
      </c>
      <c r="D77" s="300">
        <v>558.65</v>
      </c>
      <c r="E77" s="511"/>
      <c r="F77" s="296">
        <f>D77*E77</f>
        <v>0</v>
      </c>
      <c r="G77" s="41"/>
      <c r="H77" s="42"/>
      <c r="I77" s="7"/>
    </row>
    <row r="78" spans="1:12" s="6" customFormat="1" ht="38.25">
      <c r="A78" s="110" t="s">
        <v>31</v>
      </c>
      <c r="B78" s="111" t="s">
        <v>428</v>
      </c>
      <c r="C78" s="299" t="s">
        <v>129</v>
      </c>
      <c r="D78" s="300">
        <v>167.59</v>
      </c>
      <c r="E78" s="511"/>
      <c r="F78" s="296">
        <f t="shared" ref="F78:F109" si="10">D78*E78</f>
        <v>0</v>
      </c>
      <c r="G78" s="41"/>
      <c r="H78" s="42"/>
      <c r="I78" s="7"/>
    </row>
    <row r="79" spans="1:12" s="6" customFormat="1" ht="25.5">
      <c r="A79" s="110" t="s">
        <v>41</v>
      </c>
      <c r="B79" s="111" t="s">
        <v>233</v>
      </c>
      <c r="C79" s="299" t="s">
        <v>98</v>
      </c>
      <c r="D79" s="300">
        <v>321.47000000000003</v>
      </c>
      <c r="E79" s="511"/>
      <c r="F79" s="296">
        <f t="shared" si="10"/>
        <v>0</v>
      </c>
      <c r="G79" s="41"/>
      <c r="H79" s="42"/>
      <c r="I79" s="7"/>
    </row>
    <row r="80" spans="1:12" s="6" customFormat="1" ht="38.25">
      <c r="A80" s="110" t="s">
        <v>42</v>
      </c>
      <c r="B80" s="111" t="s">
        <v>234</v>
      </c>
      <c r="C80" s="299" t="s">
        <v>129</v>
      </c>
      <c r="D80" s="300">
        <v>5</v>
      </c>
      <c r="E80" s="511"/>
      <c r="F80" s="296">
        <f t="shared" si="10"/>
        <v>0</v>
      </c>
      <c r="G80" s="41"/>
      <c r="H80" s="42"/>
      <c r="I80" s="7"/>
    </row>
    <row r="81" spans="1:12" s="6" customFormat="1" ht="51">
      <c r="A81" s="110" t="s">
        <v>43</v>
      </c>
      <c r="B81" s="111" t="s">
        <v>235</v>
      </c>
      <c r="C81" s="299" t="s">
        <v>129</v>
      </c>
      <c r="D81" s="300">
        <v>10</v>
      </c>
      <c r="E81" s="511"/>
      <c r="F81" s="296">
        <f t="shared" si="10"/>
        <v>0</v>
      </c>
      <c r="G81" s="41"/>
      <c r="H81" s="42"/>
      <c r="I81" s="7"/>
    </row>
    <row r="82" spans="1:12" s="6" customFormat="1" ht="38.25">
      <c r="A82" s="110" t="s">
        <v>44</v>
      </c>
      <c r="B82" s="111" t="s">
        <v>236</v>
      </c>
      <c r="C82" s="299" t="s">
        <v>129</v>
      </c>
      <c r="D82" s="300">
        <v>74.77</v>
      </c>
      <c r="E82" s="511"/>
      <c r="F82" s="296">
        <f t="shared" si="10"/>
        <v>0</v>
      </c>
      <c r="G82" s="41"/>
      <c r="H82" s="42"/>
      <c r="I82" s="7"/>
    </row>
    <row r="83" spans="1:12" s="6" customFormat="1" ht="25.5">
      <c r="A83" s="110" t="s">
        <v>45</v>
      </c>
      <c r="B83" s="111" t="s">
        <v>237</v>
      </c>
      <c r="C83" s="299" t="s">
        <v>129</v>
      </c>
      <c r="D83" s="300">
        <v>92.82</v>
      </c>
      <c r="E83" s="511"/>
      <c r="F83" s="296">
        <f t="shared" si="10"/>
        <v>0</v>
      </c>
      <c r="G83" s="41"/>
      <c r="H83" s="42"/>
      <c r="I83" s="7"/>
    </row>
    <row r="84" spans="1:12" s="6" customFormat="1">
      <c r="A84" s="110" t="s">
        <v>46</v>
      </c>
      <c r="B84" s="111" t="s">
        <v>323</v>
      </c>
      <c r="C84" s="299" t="s">
        <v>33</v>
      </c>
      <c r="D84" s="300">
        <v>10</v>
      </c>
      <c r="E84" s="511"/>
      <c r="F84" s="296">
        <f t="shared" ref="F84:F85" si="11">D84*E84</f>
        <v>0</v>
      </c>
      <c r="G84" s="41"/>
      <c r="H84" s="42"/>
      <c r="I84" s="7"/>
    </row>
    <row r="85" spans="1:12" s="6" customFormat="1">
      <c r="A85" s="110" t="s">
        <v>75</v>
      </c>
      <c r="B85" s="111" t="s">
        <v>324</v>
      </c>
      <c r="C85" s="299" t="s">
        <v>96</v>
      </c>
      <c r="D85" s="300">
        <v>1</v>
      </c>
      <c r="E85" s="511"/>
      <c r="F85" s="296">
        <f t="shared" si="11"/>
        <v>0</v>
      </c>
      <c r="G85" s="41"/>
      <c r="H85" s="42"/>
      <c r="I85" s="7"/>
    </row>
    <row r="86" spans="1:12" s="6" customFormat="1">
      <c r="A86" s="110" t="s">
        <v>76</v>
      </c>
      <c r="B86" s="111" t="s">
        <v>325</v>
      </c>
      <c r="C86" s="299" t="s">
        <v>96</v>
      </c>
      <c r="D86" s="300">
        <v>1</v>
      </c>
      <c r="E86" s="511"/>
      <c r="F86" s="296">
        <f t="shared" si="10"/>
        <v>0</v>
      </c>
      <c r="G86" s="490"/>
      <c r="H86" s="42"/>
      <c r="I86" s="7"/>
    </row>
    <row r="87" spans="1:12" s="6" customFormat="1" ht="38.25">
      <c r="A87" s="110" t="s">
        <v>77</v>
      </c>
      <c r="B87" s="111" t="s">
        <v>429</v>
      </c>
      <c r="C87" s="299" t="s">
        <v>33</v>
      </c>
      <c r="D87" s="300">
        <v>446.03</v>
      </c>
      <c r="E87" s="511"/>
      <c r="F87" s="296">
        <f t="shared" si="10"/>
        <v>0</v>
      </c>
      <c r="G87" s="41"/>
      <c r="H87" s="42"/>
      <c r="I87" s="7"/>
    </row>
    <row r="88" spans="1:12" s="6" customFormat="1" ht="38.25">
      <c r="A88" s="110" t="s">
        <v>99</v>
      </c>
      <c r="B88" s="111" t="s">
        <v>430</v>
      </c>
      <c r="C88" s="299" t="s">
        <v>33</v>
      </c>
      <c r="D88" s="300">
        <v>85.13</v>
      </c>
      <c r="E88" s="511"/>
      <c r="F88" s="296">
        <f t="shared" si="10"/>
        <v>0</v>
      </c>
      <c r="G88" s="41"/>
      <c r="H88" s="42"/>
      <c r="I88" s="7"/>
    </row>
    <row r="89" spans="1:12" s="6" customFormat="1" ht="38.25">
      <c r="A89" s="110" t="s">
        <v>100</v>
      </c>
      <c r="B89" s="111" t="s">
        <v>431</v>
      </c>
      <c r="C89" s="299" t="s">
        <v>33</v>
      </c>
      <c r="D89" s="300">
        <v>27.49</v>
      </c>
      <c r="E89" s="511"/>
      <c r="F89" s="296">
        <f t="shared" si="10"/>
        <v>0</v>
      </c>
      <c r="G89" s="41"/>
      <c r="H89" s="42"/>
      <c r="I89" s="7"/>
    </row>
    <row r="90" spans="1:12" s="6" customFormat="1" ht="51">
      <c r="A90" s="110" t="s">
        <v>78</v>
      </c>
      <c r="B90" s="111" t="s">
        <v>432</v>
      </c>
      <c r="C90" s="299" t="s">
        <v>32</v>
      </c>
      <c r="D90" s="300">
        <v>26</v>
      </c>
      <c r="E90" s="511"/>
      <c r="F90" s="296">
        <f t="shared" si="10"/>
        <v>0</v>
      </c>
      <c r="G90" s="41"/>
      <c r="H90" s="42"/>
      <c r="I90" s="7"/>
      <c r="L90" s="268"/>
    </row>
    <row r="91" spans="1:12" s="6" customFormat="1" ht="38.25">
      <c r="A91" s="110" t="s">
        <v>101</v>
      </c>
      <c r="B91" s="111" t="s">
        <v>433</v>
      </c>
      <c r="C91" s="299" t="s">
        <v>32</v>
      </c>
      <c r="D91" s="300">
        <v>46</v>
      </c>
      <c r="E91" s="511"/>
      <c r="F91" s="296">
        <f t="shared" si="10"/>
        <v>0</v>
      </c>
      <c r="G91" s="41"/>
      <c r="H91" s="42"/>
      <c r="I91" s="7"/>
    </row>
    <row r="92" spans="1:12" s="6" customFormat="1" ht="76.5">
      <c r="A92" s="110" t="s">
        <v>102</v>
      </c>
      <c r="B92" s="111" t="s">
        <v>238</v>
      </c>
      <c r="C92" s="299" t="s">
        <v>32</v>
      </c>
      <c r="D92" s="300">
        <v>1</v>
      </c>
      <c r="E92" s="511"/>
      <c r="F92" s="296">
        <f t="shared" si="10"/>
        <v>0</v>
      </c>
      <c r="G92" s="41"/>
      <c r="H92" s="42"/>
      <c r="I92" s="7"/>
    </row>
    <row r="93" spans="1:12" s="6" customFormat="1" ht="76.5">
      <c r="A93" s="110" t="s">
        <v>103</v>
      </c>
      <c r="B93" s="111" t="s">
        <v>239</v>
      </c>
      <c r="C93" s="299" t="s">
        <v>32</v>
      </c>
      <c r="D93" s="300">
        <v>3</v>
      </c>
      <c r="E93" s="511"/>
      <c r="F93" s="296">
        <f t="shared" si="10"/>
        <v>0</v>
      </c>
      <c r="G93" s="41"/>
      <c r="H93" s="42"/>
      <c r="I93" s="7"/>
    </row>
    <row r="94" spans="1:12" s="6" customFormat="1" ht="102">
      <c r="A94" s="110" t="s">
        <v>104</v>
      </c>
      <c r="B94" s="111" t="s">
        <v>434</v>
      </c>
      <c r="C94" s="299" t="s">
        <v>36</v>
      </c>
      <c r="D94" s="300">
        <v>1</v>
      </c>
      <c r="E94" s="511"/>
      <c r="F94" s="296">
        <f t="shared" si="10"/>
        <v>0</v>
      </c>
      <c r="G94" s="41"/>
      <c r="H94" s="42"/>
      <c r="I94" s="7"/>
    </row>
    <row r="95" spans="1:12" s="6" customFormat="1" ht="102">
      <c r="A95" s="110" t="s">
        <v>105</v>
      </c>
      <c r="B95" s="111" t="s">
        <v>435</v>
      </c>
      <c r="C95" s="299" t="s">
        <v>36</v>
      </c>
      <c r="D95" s="300">
        <v>1</v>
      </c>
      <c r="E95" s="511"/>
      <c r="F95" s="296">
        <f t="shared" si="10"/>
        <v>0</v>
      </c>
      <c r="G95" s="41"/>
      <c r="H95" s="42"/>
      <c r="I95" s="7"/>
    </row>
    <row r="96" spans="1:12" s="6" customFormat="1" ht="102">
      <c r="A96" s="110" t="s">
        <v>106</v>
      </c>
      <c r="B96" s="111" t="s">
        <v>436</v>
      </c>
      <c r="C96" s="299" t="s">
        <v>36</v>
      </c>
      <c r="D96" s="300">
        <v>1</v>
      </c>
      <c r="E96" s="511"/>
      <c r="F96" s="296">
        <f t="shared" si="10"/>
        <v>0</v>
      </c>
      <c r="G96" s="41"/>
      <c r="H96" s="42"/>
      <c r="I96" s="7"/>
    </row>
    <row r="97" spans="1:9" s="6" customFormat="1" ht="102">
      <c r="A97" s="110" t="s">
        <v>107</v>
      </c>
      <c r="B97" s="111" t="s">
        <v>437</v>
      </c>
      <c r="C97" s="299" t="s">
        <v>36</v>
      </c>
      <c r="D97" s="300">
        <v>1</v>
      </c>
      <c r="E97" s="511"/>
      <c r="F97" s="296">
        <f t="shared" si="10"/>
        <v>0</v>
      </c>
      <c r="G97" s="41"/>
      <c r="H97" s="42"/>
      <c r="I97" s="7"/>
    </row>
    <row r="98" spans="1:9" s="6" customFormat="1">
      <c r="A98" s="110" t="s">
        <v>108</v>
      </c>
      <c r="B98" s="111" t="s">
        <v>438</v>
      </c>
      <c r="C98" s="299" t="s">
        <v>98</v>
      </c>
      <c r="D98" s="300">
        <v>10</v>
      </c>
      <c r="E98" s="511"/>
      <c r="F98" s="296">
        <f t="shared" si="10"/>
        <v>0</v>
      </c>
      <c r="G98" s="41"/>
      <c r="H98" s="42"/>
      <c r="I98" s="7"/>
    </row>
    <row r="99" spans="1:9" s="6" customFormat="1">
      <c r="A99" s="110" t="s">
        <v>109</v>
      </c>
      <c r="B99" s="111" t="s">
        <v>439</v>
      </c>
      <c r="C99" s="299" t="s">
        <v>98</v>
      </c>
      <c r="D99" s="300">
        <v>20</v>
      </c>
      <c r="E99" s="511"/>
      <c r="F99" s="296">
        <f t="shared" si="10"/>
        <v>0</v>
      </c>
      <c r="G99" s="41"/>
      <c r="H99" s="42"/>
      <c r="I99" s="7"/>
    </row>
    <row r="100" spans="1:9" s="6" customFormat="1">
      <c r="A100" s="110" t="s">
        <v>110</v>
      </c>
      <c r="B100" s="111" t="s">
        <v>316</v>
      </c>
      <c r="C100" s="299" t="s">
        <v>303</v>
      </c>
      <c r="D100" s="300">
        <v>400</v>
      </c>
      <c r="E100" s="511"/>
      <c r="F100" s="296">
        <f t="shared" si="10"/>
        <v>0</v>
      </c>
      <c r="G100" s="41"/>
      <c r="H100" s="42"/>
      <c r="I100" s="7"/>
    </row>
    <row r="101" spans="1:9" s="6" customFormat="1">
      <c r="A101" s="110" t="s">
        <v>111</v>
      </c>
      <c r="B101" s="111" t="s">
        <v>314</v>
      </c>
      <c r="C101" s="299" t="s">
        <v>303</v>
      </c>
      <c r="D101" s="300">
        <v>300</v>
      </c>
      <c r="E101" s="511"/>
      <c r="F101" s="296">
        <f t="shared" si="10"/>
        <v>0</v>
      </c>
      <c r="G101" s="41"/>
      <c r="H101" s="42"/>
      <c r="I101" s="7"/>
    </row>
    <row r="102" spans="1:9" s="6" customFormat="1">
      <c r="A102" s="110" t="s">
        <v>304</v>
      </c>
      <c r="B102" s="111" t="s">
        <v>315</v>
      </c>
      <c r="C102" s="299" t="s">
        <v>303</v>
      </c>
      <c r="D102" s="300">
        <v>300</v>
      </c>
      <c r="E102" s="511"/>
      <c r="F102" s="296">
        <f t="shared" ref="F102" si="12">D102*E102</f>
        <v>0</v>
      </c>
      <c r="G102" s="41"/>
      <c r="H102" s="42"/>
      <c r="I102" s="7"/>
    </row>
    <row r="103" spans="1:9" s="6" customFormat="1">
      <c r="A103" s="110" t="s">
        <v>305</v>
      </c>
      <c r="B103" s="111" t="s">
        <v>302</v>
      </c>
      <c r="C103" s="299" t="s">
        <v>251</v>
      </c>
      <c r="D103" s="300">
        <v>15</v>
      </c>
      <c r="E103" s="511"/>
      <c r="F103" s="296">
        <f>D103*E103</f>
        <v>0</v>
      </c>
      <c r="G103" s="41"/>
      <c r="H103" s="42"/>
      <c r="I103" s="7"/>
    </row>
    <row r="104" spans="1:9" s="6" customFormat="1">
      <c r="A104" s="110" t="s">
        <v>306</v>
      </c>
      <c r="B104" s="111" t="s">
        <v>300</v>
      </c>
      <c r="C104" s="299" t="s">
        <v>251</v>
      </c>
      <c r="D104" s="300">
        <v>6</v>
      </c>
      <c r="E104" s="511"/>
      <c r="F104" s="296">
        <f>D104*E104</f>
        <v>0</v>
      </c>
      <c r="G104" s="41"/>
      <c r="H104" s="42"/>
      <c r="I104" s="7"/>
    </row>
    <row r="105" spans="1:9" s="6" customFormat="1" ht="25.5">
      <c r="A105" s="110" t="s">
        <v>307</v>
      </c>
      <c r="B105" s="111" t="s">
        <v>240</v>
      </c>
      <c r="C105" s="299" t="s">
        <v>34</v>
      </c>
      <c r="D105" s="300">
        <v>100</v>
      </c>
      <c r="E105" s="511"/>
      <c r="F105" s="296">
        <f t="shared" si="10"/>
        <v>0</v>
      </c>
      <c r="G105" s="41"/>
      <c r="H105" s="42"/>
      <c r="I105" s="7"/>
    </row>
    <row r="106" spans="1:9" s="6" customFormat="1">
      <c r="A106" s="110" t="s">
        <v>308</v>
      </c>
      <c r="B106" s="111" t="s">
        <v>440</v>
      </c>
      <c r="C106" s="299" t="s">
        <v>72</v>
      </c>
      <c r="D106" s="300">
        <v>558.65</v>
      </c>
      <c r="E106" s="511"/>
      <c r="F106" s="296">
        <f t="shared" si="10"/>
        <v>0</v>
      </c>
      <c r="G106" s="41"/>
      <c r="H106" s="42"/>
      <c r="I106" s="7"/>
    </row>
    <row r="107" spans="1:9" s="6" customFormat="1" ht="25.5">
      <c r="A107" s="271" t="s">
        <v>309</v>
      </c>
      <c r="B107" s="111" t="s">
        <v>241</v>
      </c>
      <c r="C107" s="299" t="s">
        <v>36</v>
      </c>
      <c r="D107" s="300">
        <v>1</v>
      </c>
      <c r="E107" s="511"/>
      <c r="F107" s="296">
        <f t="shared" si="10"/>
        <v>0</v>
      </c>
      <c r="G107" s="41"/>
      <c r="H107" s="42"/>
      <c r="I107" s="7"/>
    </row>
    <row r="108" spans="1:9" s="6" customFormat="1" ht="25.5">
      <c r="A108" s="110" t="s">
        <v>326</v>
      </c>
      <c r="B108" s="111" t="s">
        <v>242</v>
      </c>
      <c r="C108" s="299" t="s">
        <v>36</v>
      </c>
      <c r="D108" s="300">
        <v>1</v>
      </c>
      <c r="E108" s="511"/>
      <c r="F108" s="296">
        <f t="shared" si="10"/>
        <v>0</v>
      </c>
      <c r="G108" s="41"/>
      <c r="H108" s="42"/>
      <c r="I108" s="7"/>
    </row>
    <row r="109" spans="1:9" s="6" customFormat="1">
      <c r="A109" s="110" t="s">
        <v>327</v>
      </c>
      <c r="B109" s="111" t="s">
        <v>243</v>
      </c>
      <c r="C109" s="299" t="s">
        <v>72</v>
      </c>
      <c r="D109" s="300">
        <v>558.65</v>
      </c>
      <c r="E109" s="511"/>
      <c r="F109" s="296">
        <f t="shared" si="10"/>
        <v>0</v>
      </c>
      <c r="G109" s="41"/>
      <c r="H109" s="42"/>
      <c r="I109" s="7"/>
    </row>
    <row r="110" spans="1:9" s="6" customFormat="1">
      <c r="A110" s="271" t="s">
        <v>328</v>
      </c>
      <c r="B110" s="111" t="s">
        <v>281</v>
      </c>
      <c r="C110" s="299" t="s">
        <v>72</v>
      </c>
      <c r="D110" s="300">
        <v>558.65</v>
      </c>
      <c r="E110" s="511"/>
      <c r="F110" s="296">
        <f t="shared" ref="F110" si="13">D110*E110</f>
        <v>0</v>
      </c>
      <c r="G110" s="41"/>
      <c r="H110" s="42"/>
      <c r="I110" s="7"/>
    </row>
    <row r="111" spans="1:9" s="6" customFormat="1" ht="13.5" thickBot="1">
      <c r="A111" s="24"/>
      <c r="B111" s="282"/>
      <c r="C111" s="287"/>
      <c r="D111" s="288"/>
      <c r="E111" s="321"/>
      <c r="F111" s="289"/>
      <c r="G111" s="41"/>
      <c r="H111" s="42"/>
    </row>
    <row r="112" spans="1:9" s="6" customFormat="1" ht="14.25" thickTop="1" thickBot="1">
      <c r="A112" s="47"/>
      <c r="B112" s="55" t="s">
        <v>6</v>
      </c>
      <c r="C112" s="305"/>
      <c r="D112" s="306"/>
      <c r="E112" s="320"/>
      <c r="F112" s="306">
        <f>SUM(F77:F110)</f>
        <v>0</v>
      </c>
      <c r="G112" s="41"/>
      <c r="H112" s="42"/>
    </row>
    <row r="113" spans="1:12" ht="13.5" thickTop="1"/>
    <row r="114" spans="1:12" s="6" customFormat="1">
      <c r="A114" s="28" t="str">
        <f>'A.REK GO OBJEKT'!A19</f>
        <v>A.v</v>
      </c>
      <c r="B114" s="273" t="s">
        <v>244</v>
      </c>
      <c r="C114" s="287"/>
      <c r="D114" s="288"/>
      <c r="E114" s="289"/>
      <c r="F114" s="289"/>
      <c r="G114" s="41"/>
      <c r="H114" s="42"/>
      <c r="I114" s="1"/>
      <c r="J114" s="1"/>
      <c r="K114" s="1"/>
      <c r="L114" s="1"/>
    </row>
    <row r="115" spans="1:12" s="6" customFormat="1">
      <c r="A115" s="24"/>
      <c r="B115" s="273"/>
      <c r="C115" s="287"/>
      <c r="D115" s="288"/>
      <c r="E115" s="289"/>
      <c r="F115" s="289"/>
      <c r="G115" s="41"/>
      <c r="H115" s="42"/>
      <c r="I115" s="1"/>
      <c r="J115" s="1"/>
      <c r="K115" s="1"/>
      <c r="L115" s="1"/>
    </row>
    <row r="116" spans="1:12" s="6" customFormat="1">
      <c r="A116" s="115" t="s">
        <v>8</v>
      </c>
      <c r="B116" s="274" t="s">
        <v>9</v>
      </c>
      <c r="C116" s="290" t="s">
        <v>10</v>
      </c>
      <c r="D116" s="291" t="s">
        <v>11</v>
      </c>
      <c r="E116" s="292" t="s">
        <v>12</v>
      </c>
      <c r="F116" s="291" t="s">
        <v>13</v>
      </c>
      <c r="G116" s="41"/>
      <c r="H116" s="42"/>
      <c r="I116" s="1"/>
      <c r="J116" s="1"/>
      <c r="K116" s="1"/>
      <c r="L116" s="1"/>
    </row>
    <row r="117" spans="1:12" ht="51">
      <c r="A117" s="110" t="s">
        <v>29</v>
      </c>
      <c r="B117" s="111" t="s">
        <v>282</v>
      </c>
      <c r="C117" s="299" t="s">
        <v>72</v>
      </c>
      <c r="D117" s="300">
        <v>488.18</v>
      </c>
      <c r="E117" s="511"/>
      <c r="F117" s="296">
        <f t="shared" ref="F117:F119" si="14">D117*E117</f>
        <v>0</v>
      </c>
    </row>
    <row r="118" spans="1:12" ht="38.25">
      <c r="A118" s="110" t="s">
        <v>31</v>
      </c>
      <c r="B118" s="111" t="s">
        <v>441</v>
      </c>
      <c r="C118" s="299" t="s">
        <v>129</v>
      </c>
      <c r="D118" s="300">
        <v>161.1</v>
      </c>
      <c r="E118" s="511"/>
      <c r="F118" s="296">
        <f t="shared" si="14"/>
        <v>0</v>
      </c>
    </row>
    <row r="119" spans="1:12" ht="25.5">
      <c r="A119" s="110" t="s">
        <v>41</v>
      </c>
      <c r="B119" s="111" t="s">
        <v>233</v>
      </c>
      <c r="C119" s="299" t="s">
        <v>98</v>
      </c>
      <c r="D119" s="300">
        <v>406.4</v>
      </c>
      <c r="E119" s="511"/>
      <c r="F119" s="296">
        <f t="shared" si="14"/>
        <v>0</v>
      </c>
    </row>
    <row r="120" spans="1:12" ht="38.25">
      <c r="A120" s="110" t="s">
        <v>42</v>
      </c>
      <c r="B120" s="111" t="s">
        <v>234</v>
      </c>
      <c r="C120" s="299" t="s">
        <v>129</v>
      </c>
      <c r="D120" s="300">
        <v>10</v>
      </c>
      <c r="E120" s="511"/>
      <c r="F120" s="296">
        <f t="shared" ref="F120:F130" si="15">D120*E120</f>
        <v>0</v>
      </c>
    </row>
    <row r="121" spans="1:12" ht="51">
      <c r="A121" s="110" t="s">
        <v>43</v>
      </c>
      <c r="B121" s="111" t="s">
        <v>235</v>
      </c>
      <c r="C121" s="299" t="s">
        <v>129</v>
      </c>
      <c r="D121" s="300">
        <v>15</v>
      </c>
      <c r="E121" s="511"/>
      <c r="F121" s="296">
        <f t="shared" si="15"/>
        <v>0</v>
      </c>
    </row>
    <row r="122" spans="1:12" s="6" customFormat="1" ht="38.25">
      <c r="A122" s="110" t="s">
        <v>44</v>
      </c>
      <c r="B122" s="111" t="s">
        <v>245</v>
      </c>
      <c r="C122" s="299" t="s">
        <v>129</v>
      </c>
      <c r="D122" s="300">
        <v>56.49</v>
      </c>
      <c r="E122" s="511"/>
      <c r="F122" s="296">
        <f t="shared" si="15"/>
        <v>0</v>
      </c>
      <c r="G122" s="41"/>
      <c r="H122" s="42"/>
      <c r="I122" s="1"/>
      <c r="J122" s="2"/>
      <c r="K122" s="1"/>
      <c r="L122" s="1"/>
    </row>
    <row r="123" spans="1:12" s="6" customFormat="1" ht="25.5">
      <c r="A123" s="110" t="s">
        <v>45</v>
      </c>
      <c r="B123" s="111" t="s">
        <v>237</v>
      </c>
      <c r="C123" s="299" t="s">
        <v>129</v>
      </c>
      <c r="D123" s="300">
        <v>104.61</v>
      </c>
      <c r="E123" s="511"/>
      <c r="F123" s="296">
        <f t="shared" si="15"/>
        <v>0</v>
      </c>
      <c r="G123" s="41"/>
      <c r="H123" s="42"/>
      <c r="I123" s="1"/>
      <c r="J123" s="2"/>
      <c r="K123" s="1"/>
      <c r="L123" s="1"/>
    </row>
    <row r="124" spans="1:12" s="6" customFormat="1" ht="38.25">
      <c r="A124" s="110" t="s">
        <v>46</v>
      </c>
      <c r="B124" s="111" t="s">
        <v>442</v>
      </c>
      <c r="C124" s="299" t="s">
        <v>33</v>
      </c>
      <c r="D124" s="300">
        <v>76.06</v>
      </c>
      <c r="E124" s="511"/>
      <c r="F124" s="296">
        <f t="shared" si="15"/>
        <v>0</v>
      </c>
      <c r="G124" s="41"/>
      <c r="H124" s="42"/>
      <c r="I124" s="1"/>
      <c r="J124" s="1"/>
      <c r="K124" s="1"/>
      <c r="L124" s="1"/>
    </row>
    <row r="125" spans="1:12" s="6" customFormat="1" ht="38.25">
      <c r="A125" s="110" t="s">
        <v>75</v>
      </c>
      <c r="B125" s="111" t="s">
        <v>430</v>
      </c>
      <c r="C125" s="299" t="s">
        <v>33</v>
      </c>
      <c r="D125" s="300">
        <v>122.49</v>
      </c>
      <c r="E125" s="511"/>
      <c r="F125" s="296">
        <f t="shared" si="15"/>
        <v>0</v>
      </c>
      <c r="G125" s="41"/>
      <c r="H125" s="42"/>
      <c r="I125" s="8"/>
      <c r="J125" s="1"/>
      <c r="K125" s="1"/>
      <c r="L125" s="1"/>
    </row>
    <row r="126" spans="1:12" s="6" customFormat="1" ht="38.25">
      <c r="A126" s="110" t="s">
        <v>76</v>
      </c>
      <c r="B126" s="111" t="s">
        <v>431</v>
      </c>
      <c r="C126" s="299" t="s">
        <v>33</v>
      </c>
      <c r="D126" s="300">
        <v>22.69</v>
      </c>
      <c r="E126" s="511"/>
      <c r="F126" s="296">
        <f t="shared" si="15"/>
        <v>0</v>
      </c>
      <c r="G126" s="41"/>
      <c r="H126" s="42"/>
      <c r="I126" s="1"/>
      <c r="J126" s="1"/>
      <c r="K126" s="1"/>
      <c r="L126" s="1"/>
    </row>
    <row r="127" spans="1:12" s="6" customFormat="1" ht="38.25">
      <c r="A127" s="110" t="s">
        <v>77</v>
      </c>
      <c r="B127" s="111" t="s">
        <v>443</v>
      </c>
      <c r="C127" s="299" t="s">
        <v>33</v>
      </c>
      <c r="D127" s="300">
        <v>86.34</v>
      </c>
      <c r="E127" s="511"/>
      <c r="F127" s="296">
        <f t="shared" si="15"/>
        <v>0</v>
      </c>
      <c r="G127" s="41"/>
      <c r="H127" s="42"/>
      <c r="I127" s="1"/>
      <c r="J127" s="1"/>
      <c r="K127" s="1"/>
      <c r="L127" s="1"/>
    </row>
    <row r="128" spans="1:12" s="6" customFormat="1" ht="38.25">
      <c r="A128" s="110" t="s">
        <v>99</v>
      </c>
      <c r="B128" s="111" t="s">
        <v>444</v>
      </c>
      <c r="C128" s="299" t="s">
        <v>33</v>
      </c>
      <c r="D128" s="300">
        <v>125.34</v>
      </c>
      <c r="E128" s="511"/>
      <c r="F128" s="296">
        <f t="shared" si="15"/>
        <v>0</v>
      </c>
      <c r="G128" s="41"/>
      <c r="H128" s="42"/>
      <c r="I128" s="1"/>
      <c r="J128" s="1"/>
      <c r="K128" s="1"/>
      <c r="L128" s="1"/>
    </row>
    <row r="129" spans="1:12" s="6" customFormat="1" ht="38.25">
      <c r="A129" s="110" t="s">
        <v>100</v>
      </c>
      <c r="B129" s="111" t="s">
        <v>445</v>
      </c>
      <c r="C129" s="299" t="s">
        <v>33</v>
      </c>
      <c r="D129" s="300">
        <v>55.26</v>
      </c>
      <c r="E129" s="511"/>
      <c r="F129" s="296">
        <f t="shared" si="15"/>
        <v>0</v>
      </c>
      <c r="G129" s="41"/>
      <c r="H129" s="42"/>
      <c r="I129" s="1"/>
      <c r="J129" s="1"/>
      <c r="K129" s="1"/>
      <c r="L129" s="1"/>
    </row>
    <row r="130" spans="1:12" s="6" customFormat="1" ht="51">
      <c r="A130" s="110" t="s">
        <v>78</v>
      </c>
      <c r="B130" s="111" t="s">
        <v>446</v>
      </c>
      <c r="C130" s="299" t="s">
        <v>32</v>
      </c>
      <c r="D130" s="300">
        <v>19</v>
      </c>
      <c r="E130" s="511"/>
      <c r="F130" s="296">
        <f t="shared" si="15"/>
        <v>0</v>
      </c>
      <c r="G130" s="41"/>
      <c r="H130" s="42"/>
      <c r="I130" s="1"/>
      <c r="J130" s="1"/>
      <c r="K130" s="1"/>
      <c r="L130" s="1"/>
    </row>
    <row r="131" spans="1:12" s="6" customFormat="1" ht="51">
      <c r="A131" s="110" t="s">
        <v>101</v>
      </c>
      <c r="B131" s="111" t="s">
        <v>447</v>
      </c>
      <c r="C131" s="299" t="s">
        <v>32</v>
      </c>
      <c r="D131" s="300">
        <v>12</v>
      </c>
      <c r="E131" s="511"/>
      <c r="F131" s="296">
        <f t="shared" ref="F131:F136" si="16">D131*E131</f>
        <v>0</v>
      </c>
      <c r="G131" s="41"/>
      <c r="H131" s="42"/>
      <c r="I131" s="1"/>
      <c r="J131" s="1"/>
      <c r="K131" s="1"/>
      <c r="L131" s="1"/>
    </row>
    <row r="132" spans="1:12" s="6" customFormat="1" ht="38.25">
      <c r="A132" s="110" t="s">
        <v>102</v>
      </c>
      <c r="B132" s="111" t="s">
        <v>448</v>
      </c>
      <c r="C132" s="299" t="s">
        <v>32</v>
      </c>
      <c r="D132" s="300">
        <v>10</v>
      </c>
      <c r="E132" s="511"/>
      <c r="F132" s="296">
        <f t="shared" si="16"/>
        <v>0</v>
      </c>
      <c r="G132" s="41"/>
      <c r="H132" s="42"/>
      <c r="I132" s="1"/>
      <c r="J132" s="1"/>
      <c r="K132" s="1"/>
      <c r="L132" s="1"/>
    </row>
    <row r="133" spans="1:12" s="6" customFormat="1" ht="25.5">
      <c r="A133" s="110" t="s">
        <v>103</v>
      </c>
      <c r="B133" s="111" t="s">
        <v>240</v>
      </c>
      <c r="C133" s="299" t="s">
        <v>34</v>
      </c>
      <c r="D133" s="300">
        <v>50</v>
      </c>
      <c r="E133" s="511"/>
      <c r="F133" s="296">
        <f t="shared" si="16"/>
        <v>0</v>
      </c>
      <c r="G133" s="41"/>
      <c r="H133" s="42"/>
      <c r="I133" s="1"/>
      <c r="J133" s="1"/>
      <c r="K133" s="1"/>
      <c r="L133" s="1"/>
    </row>
    <row r="134" spans="1:12" s="6" customFormat="1">
      <c r="A134" s="110" t="s">
        <v>104</v>
      </c>
      <c r="B134" s="111" t="s">
        <v>449</v>
      </c>
      <c r="C134" s="299" t="s">
        <v>72</v>
      </c>
      <c r="D134" s="300">
        <v>488.18</v>
      </c>
      <c r="E134" s="511"/>
      <c r="F134" s="296">
        <f t="shared" si="16"/>
        <v>0</v>
      </c>
      <c r="G134" s="41"/>
      <c r="H134" s="42"/>
      <c r="I134" s="1"/>
      <c r="J134" s="1"/>
      <c r="K134" s="1"/>
      <c r="L134" s="1"/>
    </row>
    <row r="135" spans="1:12" s="6" customFormat="1" ht="25.5">
      <c r="A135" s="110" t="s">
        <v>105</v>
      </c>
      <c r="B135" s="111" t="s">
        <v>241</v>
      </c>
      <c r="C135" s="299" t="s">
        <v>36</v>
      </c>
      <c r="D135" s="300">
        <v>1</v>
      </c>
      <c r="E135" s="511"/>
      <c r="F135" s="296">
        <f t="shared" si="16"/>
        <v>0</v>
      </c>
      <c r="G135" s="41"/>
      <c r="H135" s="42"/>
      <c r="I135" s="1"/>
      <c r="J135" s="1"/>
      <c r="K135" s="1"/>
      <c r="L135" s="1"/>
    </row>
    <row r="136" spans="1:12" s="6" customFormat="1" ht="25.5">
      <c r="A136" s="110" t="s">
        <v>106</v>
      </c>
      <c r="B136" s="111" t="s">
        <v>242</v>
      </c>
      <c r="C136" s="299" t="s">
        <v>36</v>
      </c>
      <c r="D136" s="300">
        <v>1</v>
      </c>
      <c r="E136" s="511"/>
      <c r="F136" s="296">
        <f t="shared" si="16"/>
        <v>0</v>
      </c>
      <c r="G136" s="41"/>
      <c r="H136" s="42"/>
      <c r="I136" s="1"/>
      <c r="J136" s="1"/>
      <c r="K136" s="1"/>
      <c r="L136" s="1"/>
    </row>
    <row r="137" spans="1:12" s="6" customFormat="1" ht="13.5" thickBot="1">
      <c r="A137" s="37"/>
      <c r="B137" s="283"/>
      <c r="C137" s="319"/>
      <c r="D137" s="302"/>
      <c r="E137" s="303"/>
      <c r="F137" s="304"/>
      <c r="G137" s="41"/>
      <c r="H137" s="42"/>
      <c r="I137" s="1"/>
      <c r="J137" s="1"/>
      <c r="K137" s="1"/>
      <c r="L137" s="1"/>
    </row>
    <row r="138" spans="1:12" s="6" customFormat="1" ht="14.25" thickTop="1" thickBot="1">
      <c r="A138" s="47"/>
      <c r="B138" s="277" t="s">
        <v>6</v>
      </c>
      <c r="C138" s="305"/>
      <c r="D138" s="306"/>
      <c r="E138" s="320"/>
      <c r="F138" s="306">
        <f>SUM(F117:F136)</f>
        <v>0</v>
      </c>
      <c r="G138" s="41"/>
      <c r="H138" s="42"/>
      <c r="I138" s="1"/>
      <c r="J138" s="1"/>
      <c r="K138" s="1"/>
      <c r="L138" s="1"/>
    </row>
    <row r="139" spans="1:12" ht="13.5" thickTop="1"/>
    <row r="140" spans="1:12" s="6" customFormat="1">
      <c r="A140" s="28"/>
      <c r="B140" s="273"/>
      <c r="C140" s="287"/>
      <c r="D140" s="288"/>
      <c r="E140" s="289"/>
      <c r="F140" s="289"/>
      <c r="G140" s="41"/>
      <c r="H140" s="42"/>
      <c r="I140" s="1"/>
    </row>
    <row r="141" spans="1:12" s="6" customFormat="1">
      <c r="A141" s="24"/>
      <c r="B141" s="273"/>
      <c r="C141" s="287"/>
      <c r="D141" s="288"/>
      <c r="E141" s="289"/>
      <c r="F141" s="289"/>
      <c r="G141" s="41"/>
      <c r="H141" s="42"/>
      <c r="I141" s="1"/>
    </row>
    <row r="142" spans="1:12" s="6" customFormat="1">
      <c r="A142" s="527"/>
      <c r="B142" s="50"/>
      <c r="C142" s="301"/>
      <c r="D142" s="528"/>
      <c r="E142" s="525"/>
      <c r="F142" s="528"/>
      <c r="G142" s="41"/>
      <c r="H142" s="42"/>
      <c r="I142" s="1"/>
    </row>
    <row r="143" spans="1:12" s="6" customFormat="1">
      <c r="A143" s="37"/>
      <c r="B143" s="88"/>
      <c r="C143" s="301"/>
      <c r="D143" s="302"/>
      <c r="E143" s="526"/>
      <c r="F143" s="304"/>
      <c r="G143" s="42"/>
      <c r="H143" s="42"/>
      <c r="I143" s="1"/>
      <c r="J143" s="1"/>
      <c r="K143" s="1"/>
      <c r="L143" s="1"/>
    </row>
    <row r="144" spans="1:12" s="6" customFormat="1">
      <c r="A144" s="37"/>
      <c r="B144" s="88"/>
      <c r="C144" s="301"/>
      <c r="D144" s="302"/>
      <c r="E144" s="526"/>
      <c r="F144" s="304"/>
      <c r="G144" s="41"/>
      <c r="H144" s="42"/>
      <c r="I144" s="1"/>
    </row>
    <row r="145" spans="1:12" s="6" customFormat="1">
      <c r="A145" s="37"/>
      <c r="B145" s="88"/>
      <c r="C145" s="301"/>
      <c r="D145" s="302"/>
      <c r="E145" s="526"/>
      <c r="F145" s="304"/>
      <c r="G145" s="41"/>
      <c r="H145" s="42"/>
      <c r="I145" s="1"/>
    </row>
    <row r="146" spans="1:12" s="6" customFormat="1">
      <c r="A146" s="37"/>
      <c r="B146" s="88"/>
      <c r="C146" s="301"/>
      <c r="D146" s="302"/>
      <c r="E146" s="526"/>
      <c r="F146" s="304"/>
      <c r="G146" s="41"/>
      <c r="H146" s="42"/>
      <c r="I146" s="1"/>
    </row>
    <row r="147" spans="1:12" s="6" customFormat="1">
      <c r="A147" s="37"/>
      <c r="B147" s="88"/>
      <c r="C147" s="301"/>
      <c r="D147" s="302"/>
      <c r="E147" s="526"/>
      <c r="F147" s="304"/>
      <c r="G147" s="41"/>
      <c r="H147" s="42"/>
      <c r="I147" s="1"/>
    </row>
    <row r="148" spans="1:12" s="6" customFormat="1">
      <c r="A148" s="37"/>
      <c r="B148" s="88"/>
      <c r="C148" s="301"/>
      <c r="D148" s="302"/>
      <c r="E148" s="526"/>
      <c r="F148" s="304"/>
      <c r="G148" s="41"/>
      <c r="H148" s="42"/>
      <c r="I148" s="1"/>
    </row>
    <row r="149" spans="1:12" s="6" customFormat="1">
      <c r="A149" s="37"/>
      <c r="B149" s="88"/>
      <c r="C149" s="301"/>
      <c r="D149" s="302"/>
      <c r="E149" s="526"/>
      <c r="F149" s="304"/>
      <c r="G149" s="41"/>
      <c r="H149" s="42"/>
      <c r="I149" s="1"/>
    </row>
    <row r="150" spans="1:12" s="6" customFormat="1">
      <c r="A150" s="37"/>
      <c r="B150" s="88"/>
      <c r="C150" s="301"/>
      <c r="D150" s="302"/>
      <c r="E150" s="526"/>
      <c r="F150" s="304"/>
      <c r="G150" s="41"/>
      <c r="H150" s="42"/>
      <c r="I150" s="1"/>
    </row>
    <row r="151" spans="1:12" s="6" customFormat="1">
      <c r="A151" s="37"/>
      <c r="B151" s="88"/>
      <c r="C151" s="301"/>
      <c r="D151" s="302"/>
      <c r="E151" s="526"/>
      <c r="F151" s="304"/>
      <c r="G151" s="41"/>
      <c r="H151" s="42"/>
      <c r="I151" s="1"/>
    </row>
    <row r="152" spans="1:12" s="6" customFormat="1">
      <c r="A152" s="37"/>
      <c r="B152" s="88"/>
      <c r="C152" s="301"/>
      <c r="D152" s="302"/>
      <c r="E152" s="526"/>
      <c r="F152" s="304"/>
      <c r="G152" s="41"/>
      <c r="H152" s="42"/>
      <c r="I152" s="1"/>
    </row>
    <row r="153" spans="1:12" s="6" customFormat="1">
      <c r="A153" s="37"/>
      <c r="B153" s="88"/>
      <c r="C153" s="301"/>
      <c r="D153" s="302"/>
      <c r="E153" s="526"/>
      <c r="F153" s="304"/>
      <c r="G153" s="41"/>
      <c r="H153" s="42"/>
      <c r="I153" s="1"/>
    </row>
    <row r="154" spans="1:12" s="6" customFormat="1">
      <c r="A154" s="37"/>
      <c r="B154" s="88"/>
      <c r="C154" s="301"/>
      <c r="D154" s="302"/>
      <c r="E154" s="526"/>
      <c r="F154" s="304"/>
      <c r="G154" s="41"/>
      <c r="H154" s="42"/>
      <c r="I154" s="1"/>
    </row>
    <row r="155" spans="1:12" s="6" customFormat="1">
      <c r="A155" s="37"/>
      <c r="B155" s="88"/>
      <c r="C155" s="301"/>
      <c r="D155" s="302"/>
      <c r="E155" s="526"/>
      <c r="F155" s="304"/>
      <c r="G155" s="42"/>
      <c r="H155" s="42"/>
      <c r="I155" s="1"/>
      <c r="J155" s="1"/>
      <c r="K155" s="1"/>
      <c r="L155" s="1"/>
    </row>
    <row r="156" spans="1:12" s="6" customFormat="1">
      <c r="A156" s="37"/>
      <c r="B156" s="88"/>
      <c r="C156" s="301"/>
      <c r="D156" s="302"/>
      <c r="E156" s="526"/>
      <c r="F156" s="304"/>
      <c r="G156" s="42"/>
      <c r="H156" s="42"/>
      <c r="I156" s="1"/>
      <c r="J156" s="1"/>
      <c r="K156" s="1"/>
      <c r="L156" s="1"/>
    </row>
    <row r="157" spans="1:12" s="6" customFormat="1">
      <c r="A157" s="37"/>
      <c r="B157" s="88"/>
      <c r="C157" s="301"/>
      <c r="D157" s="302"/>
      <c r="E157" s="526"/>
      <c r="F157" s="304"/>
      <c r="G157" s="42"/>
      <c r="H157" s="42"/>
      <c r="I157" s="1"/>
      <c r="J157" s="1"/>
      <c r="K157" s="1"/>
      <c r="L157" s="1"/>
    </row>
    <row r="158" spans="1:12" s="6" customFormat="1">
      <c r="A158" s="37"/>
      <c r="B158" s="88"/>
      <c r="C158" s="301"/>
      <c r="D158" s="302"/>
      <c r="E158" s="526"/>
      <c r="F158" s="304"/>
      <c r="G158" s="42"/>
      <c r="H158" s="42"/>
      <c r="I158" s="1"/>
      <c r="J158" s="1"/>
      <c r="K158" s="1"/>
      <c r="L158" s="1"/>
    </row>
    <row r="159" spans="1:12" s="6" customFormat="1">
      <c r="A159" s="43"/>
      <c r="B159" s="276"/>
      <c r="C159" s="319"/>
      <c r="D159" s="302"/>
      <c r="E159" s="303"/>
      <c r="F159" s="304"/>
      <c r="G159" s="41"/>
      <c r="H159" s="42"/>
      <c r="I159" s="1"/>
    </row>
    <row r="160" spans="1:12" s="6" customFormat="1">
      <c r="A160" s="43"/>
      <c r="B160" s="278"/>
      <c r="C160" s="308"/>
      <c r="D160" s="304"/>
      <c r="E160" s="316"/>
      <c r="F160" s="304"/>
      <c r="G160" s="41"/>
      <c r="H160" s="42"/>
      <c r="I160" s="1"/>
    </row>
    <row r="162" spans="1:6">
      <c r="A162" s="28" t="s">
        <v>64</v>
      </c>
      <c r="B162" s="273" t="s">
        <v>249</v>
      </c>
    </row>
    <row r="163" spans="1:6">
      <c r="B163" s="273"/>
    </row>
    <row r="164" spans="1:6">
      <c r="A164" s="115" t="s">
        <v>8</v>
      </c>
      <c r="B164" s="274" t="s">
        <v>9</v>
      </c>
      <c r="C164" s="290" t="s">
        <v>10</v>
      </c>
      <c r="D164" s="291" t="s">
        <v>11</v>
      </c>
      <c r="E164" s="292" t="s">
        <v>12</v>
      </c>
      <c r="F164" s="291" t="s">
        <v>13</v>
      </c>
    </row>
    <row r="165" spans="1:6" ht="51">
      <c r="A165" s="110" t="s">
        <v>29</v>
      </c>
      <c r="B165" s="111" t="s">
        <v>250</v>
      </c>
      <c r="C165" s="299" t="s">
        <v>251</v>
      </c>
      <c r="D165" s="300">
        <v>1499.75</v>
      </c>
      <c r="E165" s="511"/>
      <c r="F165" s="296">
        <f>D165*E165</f>
        <v>0</v>
      </c>
    </row>
    <row r="166" spans="1:6" ht="38.25">
      <c r="A166" s="110" t="s">
        <v>31</v>
      </c>
      <c r="B166" s="111" t="s">
        <v>252</v>
      </c>
      <c r="C166" s="299" t="s">
        <v>251</v>
      </c>
      <c r="D166" s="300">
        <v>749.88</v>
      </c>
      <c r="E166" s="511"/>
      <c r="F166" s="296">
        <f>D166*E166</f>
        <v>0</v>
      </c>
    </row>
    <row r="167" spans="1:6" ht="38.25">
      <c r="A167" s="110" t="s">
        <v>41</v>
      </c>
      <c r="B167" s="111" t="s">
        <v>253</v>
      </c>
      <c r="C167" s="299" t="s">
        <v>251</v>
      </c>
      <c r="D167" s="300">
        <v>1349.77</v>
      </c>
      <c r="E167" s="511"/>
      <c r="F167" s="296">
        <f>D167*E167</f>
        <v>0</v>
      </c>
    </row>
    <row r="168" spans="1:6" ht="38.25">
      <c r="A168" s="266" t="s">
        <v>42</v>
      </c>
      <c r="B168" s="111" t="s">
        <v>317</v>
      </c>
      <c r="C168" s="299" t="s">
        <v>251</v>
      </c>
      <c r="D168" s="300">
        <v>70.89</v>
      </c>
      <c r="E168" s="511"/>
      <c r="F168" s="296">
        <f>D168*E168</f>
        <v>0</v>
      </c>
    </row>
    <row r="169" spans="1:6" ht="25.5">
      <c r="A169" s="110" t="s">
        <v>43</v>
      </c>
      <c r="B169" s="111" t="s">
        <v>254</v>
      </c>
      <c r="C169" s="299" t="s">
        <v>228</v>
      </c>
      <c r="D169" s="300">
        <v>3544.71</v>
      </c>
      <c r="E169" s="511"/>
      <c r="F169" s="296">
        <f t="shared" ref="F169:F176" si="17">D169*E169</f>
        <v>0</v>
      </c>
    </row>
    <row r="170" spans="1:6" ht="38.25">
      <c r="A170" s="110" t="s">
        <v>44</v>
      </c>
      <c r="B170" s="111" t="s">
        <v>255</v>
      </c>
      <c r="C170" s="299" t="s">
        <v>228</v>
      </c>
      <c r="D170" s="300">
        <v>3544.71</v>
      </c>
      <c r="E170" s="511"/>
      <c r="F170" s="296">
        <f t="shared" si="17"/>
        <v>0</v>
      </c>
    </row>
    <row r="171" spans="1:6" ht="25.5">
      <c r="A171" s="110" t="s">
        <v>45</v>
      </c>
      <c r="B171" s="111" t="s">
        <v>256</v>
      </c>
      <c r="C171" s="299" t="s">
        <v>228</v>
      </c>
      <c r="D171" s="300">
        <v>956.61</v>
      </c>
      <c r="E171" s="511"/>
      <c r="F171" s="296">
        <f t="shared" si="17"/>
        <v>0</v>
      </c>
    </row>
    <row r="172" spans="1:6" ht="38.25">
      <c r="A172" s="110" t="s">
        <v>46</v>
      </c>
      <c r="B172" s="111" t="s">
        <v>257</v>
      </c>
      <c r="C172" s="299" t="s">
        <v>228</v>
      </c>
      <c r="D172" s="300">
        <v>956.61</v>
      </c>
      <c r="E172" s="511"/>
      <c r="F172" s="296">
        <f t="shared" si="17"/>
        <v>0</v>
      </c>
    </row>
    <row r="173" spans="1:6" ht="25.5">
      <c r="A173" s="110" t="s">
        <v>75</v>
      </c>
      <c r="B173" s="111" t="s">
        <v>258</v>
      </c>
      <c r="C173" s="299" t="s">
        <v>228</v>
      </c>
      <c r="D173" s="300">
        <v>3544.71</v>
      </c>
      <c r="E173" s="511"/>
      <c r="F173" s="296">
        <f t="shared" si="17"/>
        <v>0</v>
      </c>
    </row>
    <row r="174" spans="1:6" ht="51">
      <c r="A174" s="110" t="s">
        <v>76</v>
      </c>
      <c r="B174" s="111" t="s">
        <v>259</v>
      </c>
      <c r="C174" s="299" t="s">
        <v>33</v>
      </c>
      <c r="D174" s="300">
        <v>740.85</v>
      </c>
      <c r="E174" s="511"/>
      <c r="F174" s="296">
        <f t="shared" si="17"/>
        <v>0</v>
      </c>
    </row>
    <row r="175" spans="1:6" ht="38.25">
      <c r="A175" s="110"/>
      <c r="B175" s="111" t="s">
        <v>301</v>
      </c>
      <c r="C175" s="299" t="s">
        <v>33</v>
      </c>
      <c r="D175" s="300">
        <v>740.85</v>
      </c>
      <c r="E175" s="511"/>
      <c r="F175" s="296">
        <f t="shared" ref="F175" si="18">D175*E175</f>
        <v>0</v>
      </c>
    </row>
    <row r="176" spans="1:6" ht="25.5">
      <c r="A176" s="110" t="s">
        <v>77</v>
      </c>
      <c r="B176" s="111" t="s">
        <v>260</v>
      </c>
      <c r="C176" s="299" t="s">
        <v>33</v>
      </c>
      <c r="D176" s="300">
        <v>185.36</v>
      </c>
      <c r="E176" s="511"/>
      <c r="F176" s="296">
        <f t="shared" si="17"/>
        <v>0</v>
      </c>
    </row>
    <row r="177" spans="1:12" ht="25.5">
      <c r="A177" s="110" t="s">
        <v>76</v>
      </c>
      <c r="B177" s="111" t="s">
        <v>261</v>
      </c>
      <c r="C177" s="299" t="s">
        <v>251</v>
      </c>
      <c r="D177" s="300">
        <v>49.65</v>
      </c>
      <c r="E177" s="511"/>
      <c r="F177" s="296">
        <f t="shared" ref="F177" si="19">D177*E177</f>
        <v>0</v>
      </c>
    </row>
    <row r="178" spans="1:12" ht="13.5" thickBot="1">
      <c r="A178" s="43"/>
      <c r="B178" s="276"/>
      <c r="C178" s="319"/>
      <c r="D178" s="302"/>
      <c r="E178" s="303"/>
      <c r="F178" s="304"/>
    </row>
    <row r="179" spans="1:12" ht="14.25" thickTop="1" thickBot="1">
      <c r="A179" s="47"/>
      <c r="B179" s="277" t="s">
        <v>6</v>
      </c>
      <c r="C179" s="305"/>
      <c r="D179" s="306"/>
      <c r="E179" s="320"/>
      <c r="F179" s="306">
        <f>SUM(F165:F178)</f>
        <v>0</v>
      </c>
    </row>
    <row r="180" spans="1:12" ht="13.5" thickTop="1"/>
    <row r="181" spans="1:12">
      <c r="A181" s="28" t="s">
        <v>214</v>
      </c>
      <c r="B181" s="273" t="s">
        <v>262</v>
      </c>
    </row>
    <row r="182" spans="1:12">
      <c r="B182" s="273"/>
    </row>
    <row r="183" spans="1:12">
      <c r="A183" s="115" t="s">
        <v>8</v>
      </c>
      <c r="B183" s="274" t="s">
        <v>9</v>
      </c>
      <c r="C183" s="290" t="s">
        <v>10</v>
      </c>
      <c r="D183" s="291" t="s">
        <v>11</v>
      </c>
      <c r="E183" s="292" t="s">
        <v>12</v>
      </c>
      <c r="F183" s="291" t="s">
        <v>13</v>
      </c>
    </row>
    <row r="184" spans="1:12">
      <c r="A184" s="110"/>
      <c r="B184" s="111" t="s">
        <v>263</v>
      </c>
      <c r="C184" s="299"/>
      <c r="D184" s="300"/>
      <c r="E184" s="295"/>
      <c r="F184" s="296"/>
    </row>
    <row r="185" spans="1:12">
      <c r="A185" s="110" t="s">
        <v>29</v>
      </c>
      <c r="B185" s="111" t="s">
        <v>264</v>
      </c>
      <c r="C185" s="299" t="s">
        <v>96</v>
      </c>
      <c r="D185" s="300">
        <v>2</v>
      </c>
      <c r="E185" s="511"/>
      <c r="F185" s="296">
        <f>D185*E185</f>
        <v>0</v>
      </c>
    </row>
    <row r="186" spans="1:12">
      <c r="A186" s="110" t="s">
        <v>31</v>
      </c>
      <c r="B186" s="111" t="s">
        <v>454</v>
      </c>
      <c r="C186" s="299" t="s">
        <v>96</v>
      </c>
      <c r="D186" s="300">
        <v>2</v>
      </c>
      <c r="E186" s="511"/>
      <c r="F186" s="296">
        <f>D186*E186</f>
        <v>0</v>
      </c>
    </row>
    <row r="187" spans="1:12">
      <c r="A187" s="110" t="s">
        <v>41</v>
      </c>
      <c r="B187" s="111" t="s">
        <v>265</v>
      </c>
      <c r="C187" s="299" t="s">
        <v>96</v>
      </c>
      <c r="D187" s="300">
        <v>2</v>
      </c>
      <c r="E187" s="511"/>
      <c r="F187" s="296">
        <f t="shared" ref="F187:F193" si="20">D187*E187</f>
        <v>0</v>
      </c>
      <c r="L187" s="267"/>
    </row>
    <row r="188" spans="1:12">
      <c r="A188" s="110"/>
      <c r="B188" s="111"/>
      <c r="C188" s="299"/>
      <c r="D188" s="300"/>
      <c r="E188" s="509"/>
      <c r="F188" s="296"/>
    </row>
    <row r="189" spans="1:12">
      <c r="A189" s="110"/>
      <c r="B189" s="111" t="s">
        <v>266</v>
      </c>
      <c r="C189" s="299"/>
      <c r="D189" s="300"/>
      <c r="E189" s="509"/>
      <c r="F189" s="296"/>
    </row>
    <row r="190" spans="1:12" ht="51">
      <c r="A190" s="110" t="s">
        <v>42</v>
      </c>
      <c r="B190" s="111" t="s">
        <v>267</v>
      </c>
      <c r="C190" s="299" t="s">
        <v>268</v>
      </c>
      <c r="D190" s="300">
        <v>471.54</v>
      </c>
      <c r="E190" s="511"/>
      <c r="F190" s="296">
        <f t="shared" si="20"/>
        <v>0</v>
      </c>
    </row>
    <row r="191" spans="1:12" ht="38.25">
      <c r="A191" s="110" t="s">
        <v>43</v>
      </c>
      <c r="B191" s="111" t="s">
        <v>269</v>
      </c>
      <c r="C191" s="299" t="s">
        <v>268</v>
      </c>
      <c r="D191" s="300">
        <v>499.95</v>
      </c>
      <c r="E191" s="511"/>
      <c r="F191" s="296">
        <f t="shared" si="20"/>
        <v>0</v>
      </c>
    </row>
    <row r="192" spans="1:12" ht="51">
      <c r="A192" s="110" t="s">
        <v>44</v>
      </c>
      <c r="B192" s="111" t="s">
        <v>270</v>
      </c>
      <c r="C192" s="299" t="s">
        <v>268</v>
      </c>
      <c r="D192" s="300">
        <v>7</v>
      </c>
      <c r="E192" s="511"/>
      <c r="F192" s="296">
        <f t="shared" si="20"/>
        <v>0</v>
      </c>
    </row>
    <row r="193" spans="1:6" ht="38.25">
      <c r="A193" s="110" t="s">
        <v>45</v>
      </c>
      <c r="B193" s="111" t="s">
        <v>271</v>
      </c>
      <c r="C193" s="299" t="s">
        <v>96</v>
      </c>
      <c r="D193" s="300">
        <v>1</v>
      </c>
      <c r="E193" s="511"/>
      <c r="F193" s="296">
        <f t="shared" si="20"/>
        <v>0</v>
      </c>
    </row>
    <row r="194" spans="1:6" ht="13.5" thickBot="1">
      <c r="A194" s="43"/>
      <c r="B194" s="276"/>
      <c r="C194" s="319"/>
      <c r="D194" s="302"/>
      <c r="E194" s="303"/>
      <c r="F194" s="304"/>
    </row>
    <row r="195" spans="1:6" ht="14.25" thickTop="1" thickBot="1">
      <c r="A195" s="47"/>
      <c r="B195" s="277" t="s">
        <v>6</v>
      </c>
      <c r="C195" s="305"/>
      <c r="D195" s="306"/>
      <c r="E195" s="320"/>
      <c r="F195" s="306">
        <f>SUM(F184:F194)</f>
        <v>0</v>
      </c>
    </row>
    <row r="196" spans="1:6" ht="13.5" thickTop="1"/>
    <row r="197" spans="1:6">
      <c r="A197" s="28" t="s">
        <v>215</v>
      </c>
      <c r="B197" s="273" t="s">
        <v>272</v>
      </c>
    </row>
    <row r="198" spans="1:6">
      <c r="B198" s="273"/>
    </row>
    <row r="199" spans="1:6">
      <c r="A199" s="115" t="s">
        <v>8</v>
      </c>
      <c r="B199" s="274" t="s">
        <v>9</v>
      </c>
      <c r="C199" s="290" t="s">
        <v>10</v>
      </c>
      <c r="D199" s="291" t="s">
        <v>11</v>
      </c>
      <c r="E199" s="292" t="s">
        <v>12</v>
      </c>
      <c r="F199" s="291" t="s">
        <v>13</v>
      </c>
    </row>
    <row r="200" spans="1:6">
      <c r="A200" s="110" t="s">
        <v>29</v>
      </c>
      <c r="B200" s="111" t="s">
        <v>455</v>
      </c>
      <c r="C200" s="299" t="s">
        <v>273</v>
      </c>
      <c r="D200" s="300">
        <v>100</v>
      </c>
      <c r="E200" s="511"/>
      <c r="F200" s="296">
        <f>D200*E200</f>
        <v>0</v>
      </c>
    </row>
    <row r="201" spans="1:6">
      <c r="A201" s="271" t="s">
        <v>31</v>
      </c>
      <c r="B201" s="111" t="s">
        <v>318</v>
      </c>
      <c r="C201" s="299" t="s">
        <v>273</v>
      </c>
      <c r="D201" s="300">
        <v>50</v>
      </c>
      <c r="E201" s="511"/>
      <c r="F201" s="296">
        <f>D201*E201</f>
        <v>0</v>
      </c>
    </row>
    <row r="202" spans="1:6">
      <c r="A202" s="271" t="s">
        <v>41</v>
      </c>
      <c r="B202" s="111" t="s">
        <v>319</v>
      </c>
      <c r="C202" s="299" t="s">
        <v>273</v>
      </c>
      <c r="D202" s="300">
        <v>50</v>
      </c>
      <c r="E202" s="511"/>
      <c r="F202" s="296">
        <f>D202*E202</f>
        <v>0</v>
      </c>
    </row>
    <row r="203" spans="1:6">
      <c r="A203" s="271" t="s">
        <v>42</v>
      </c>
      <c r="B203" s="111" t="s">
        <v>274</v>
      </c>
      <c r="C203" s="299" t="s">
        <v>36</v>
      </c>
      <c r="D203" s="300">
        <v>1</v>
      </c>
      <c r="E203" s="511"/>
      <c r="F203" s="296">
        <f>D203*E203</f>
        <v>0</v>
      </c>
    </row>
    <row r="204" spans="1:6">
      <c r="A204" s="271" t="s">
        <v>43</v>
      </c>
      <c r="B204" s="111" t="s">
        <v>275</v>
      </c>
      <c r="C204" s="299" t="s">
        <v>273</v>
      </c>
      <c r="D204" s="300">
        <v>30</v>
      </c>
      <c r="E204" s="511"/>
      <c r="F204" s="296">
        <f>D204*E204</f>
        <v>0</v>
      </c>
    </row>
    <row r="205" spans="1:6">
      <c r="A205" s="271" t="s">
        <v>44</v>
      </c>
      <c r="B205" s="111" t="s">
        <v>284</v>
      </c>
      <c r="C205" s="299" t="s">
        <v>283</v>
      </c>
      <c r="D205" s="300">
        <v>1</v>
      </c>
      <c r="E205" s="511"/>
      <c r="F205" s="296">
        <f t="shared" ref="F205:F208" si="21">D205*E205</f>
        <v>0</v>
      </c>
    </row>
    <row r="206" spans="1:6">
      <c r="A206" s="271" t="s">
        <v>45</v>
      </c>
      <c r="B206" s="111" t="s">
        <v>276</v>
      </c>
      <c r="C206" s="299" t="s">
        <v>32</v>
      </c>
      <c r="D206" s="300">
        <v>1</v>
      </c>
      <c r="E206" s="511"/>
      <c r="F206" s="296">
        <f t="shared" si="21"/>
        <v>0</v>
      </c>
    </row>
    <row r="207" spans="1:6" ht="51">
      <c r="A207" s="271" t="s">
        <v>46</v>
      </c>
      <c r="B207" s="111" t="s">
        <v>320</v>
      </c>
      <c r="C207" s="299" t="s">
        <v>32</v>
      </c>
      <c r="D207" s="300">
        <v>1</v>
      </c>
      <c r="E207" s="511"/>
      <c r="F207" s="296">
        <f t="shared" ref="F207" si="22">D207*E207</f>
        <v>0</v>
      </c>
    </row>
    <row r="208" spans="1:6" ht="25.5">
      <c r="A208" s="110" t="s">
        <v>75</v>
      </c>
      <c r="B208" s="111" t="s">
        <v>277</v>
      </c>
      <c r="C208" s="299" t="s">
        <v>32</v>
      </c>
      <c r="D208" s="300">
        <v>1</v>
      </c>
      <c r="E208" s="511"/>
      <c r="F208" s="296">
        <f t="shared" si="21"/>
        <v>0</v>
      </c>
    </row>
    <row r="209" spans="1:6" ht="13.5" thickBot="1">
      <c r="A209" s="43"/>
      <c r="B209" s="276"/>
      <c r="C209" s="319"/>
      <c r="D209" s="302"/>
      <c r="E209" s="303"/>
      <c r="F209" s="304"/>
    </row>
    <row r="210" spans="1:6" ht="14.25" thickTop="1" thickBot="1">
      <c r="A210" s="47"/>
      <c r="B210" s="277" t="s">
        <v>6</v>
      </c>
      <c r="C210" s="305"/>
      <c r="D210" s="306"/>
      <c r="E210" s="320"/>
      <c r="F210" s="306">
        <f>SUM(F200:F209)</f>
        <v>0</v>
      </c>
    </row>
    <row r="211" spans="1:6" ht="13.5" thickTop="1"/>
  </sheetData>
  <sheetProtection algorithmName="SHA-512" hashValue="zlOzPbjy+/7DGcmFDk+ITztw4IpIhYYyHPac3tWxGUw70vFLbmjSnpj1w8WHMbXuPbzNfcnkbcKAsOOW4ScR9Q==" saltValue="6K4/K0yuYXNPwWGPmmw+Vw==" spinCount="100000" sheet="1" objects="1" scenarios="1"/>
  <pageMargins left="0.62992125984251968" right="0.23622047244094491" top="0.62992125984251968" bottom="0.62992125984251968" header="0.31496062992125984" footer="0.31496062992125984"/>
  <pageSetup paperSize="9" scale="95" fitToHeight="0" orientation="portrait" r:id="rId1"/>
  <headerFooter>
    <oddHeader>&amp;C&amp;"Arial Narrow,Navadno"&amp;10Stanovanjska hiša V</oddHeader>
    <oddFooter>&amp;C&amp;"Arial Narrow,Navadno"&amp;10Stran &amp;P od &amp;N</oddFooter>
  </headerFooter>
  <rowBreaks count="3" manualBreakCount="3">
    <brk id="31" max="5" man="1"/>
    <brk id="50" max="5" man="1"/>
    <brk id="139" max="5"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533139-5A0B-41D0-A472-E029ECE95AD8}">
  <sheetPr>
    <tabColor theme="4" tint="0.59999389629810485"/>
  </sheetPr>
  <dimension ref="A10:G12"/>
  <sheetViews>
    <sheetView workbookViewId="0">
      <selection activeCell="I19" sqref="I19"/>
    </sheetView>
  </sheetViews>
  <sheetFormatPr defaultRowHeight="15"/>
  <sheetData>
    <row r="10" spans="1:7" ht="15.75">
      <c r="A10" s="529"/>
      <c r="B10" s="530" t="s">
        <v>519</v>
      </c>
      <c r="C10" s="531"/>
      <c r="D10" s="531"/>
      <c r="E10" s="533"/>
      <c r="F10" s="531"/>
      <c r="G10" s="532"/>
    </row>
    <row r="12" spans="1:7">
      <c r="C12" s="550" t="s">
        <v>517</v>
      </c>
      <c r="D12" s="550"/>
      <c r="E12" s="550"/>
      <c r="G12" s="534">
        <f>'FEK KAN'!F21</f>
        <v>0</v>
      </c>
    </row>
  </sheetData>
  <sheetProtection algorithmName="SHA-512" hashValue="TM/6KJBYOju98iNTGdCzuy5OJkbhsdpdBCKbCmzybKOotOcp8HTDtD7RgZH9ubX+8itQpjLSlCwForT2XKvCuQ==" saltValue="4Ud7a4NaoWkJz3bR2AKi0w==" spinCount="100000" sheet="1" objects="1" scenarios="1"/>
  <mergeCells count="1">
    <mergeCell ref="C12:E12"/>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B60721-3448-4E89-848E-D9969450B4D6}">
  <sheetPr>
    <tabColor theme="4" tint="0.59999389629810485"/>
  </sheetPr>
  <dimension ref="A1:F22"/>
  <sheetViews>
    <sheetView workbookViewId="0">
      <selection activeCell="G12" sqref="G12"/>
    </sheetView>
  </sheetViews>
  <sheetFormatPr defaultRowHeight="15"/>
  <cols>
    <col min="2" max="2" width="49.28515625" customWidth="1"/>
  </cols>
  <sheetData>
    <row r="1" spans="1:6">
      <c r="A1" s="28"/>
      <c r="B1" s="273" t="s">
        <v>517</v>
      </c>
      <c r="C1" s="287"/>
      <c r="D1" s="288"/>
      <c r="E1" s="289"/>
      <c r="F1" s="289"/>
    </row>
    <row r="2" spans="1:6">
      <c r="A2" s="24"/>
      <c r="B2" s="273"/>
      <c r="C2" s="287"/>
      <c r="D2" s="288"/>
      <c r="E2" s="289"/>
      <c r="F2" s="289"/>
    </row>
    <row r="3" spans="1:6">
      <c r="A3" s="115" t="s">
        <v>8</v>
      </c>
      <c r="B3" s="274" t="s">
        <v>9</v>
      </c>
      <c r="C3" s="290" t="s">
        <v>10</v>
      </c>
      <c r="D3" s="291" t="s">
        <v>11</v>
      </c>
      <c r="E3" s="292" t="s">
        <v>12</v>
      </c>
      <c r="F3" s="291" t="s">
        <v>13</v>
      </c>
    </row>
    <row r="4" spans="1:6" ht="51" customHeight="1">
      <c r="A4" s="110" t="s">
        <v>29</v>
      </c>
      <c r="B4" s="111" t="s">
        <v>282</v>
      </c>
      <c r="C4" s="299" t="s">
        <v>72</v>
      </c>
      <c r="D4" s="300">
        <v>477.31</v>
      </c>
      <c r="E4" s="511"/>
      <c r="F4" s="296">
        <f>D4*E4</f>
        <v>0</v>
      </c>
    </row>
    <row r="5" spans="1:6" ht="37.5" customHeight="1">
      <c r="A5" s="110" t="s">
        <v>31</v>
      </c>
      <c r="B5" s="111" t="s">
        <v>450</v>
      </c>
      <c r="C5" s="299" t="s">
        <v>129</v>
      </c>
      <c r="D5" s="300">
        <v>355.73</v>
      </c>
      <c r="E5" s="511"/>
      <c r="F5" s="296">
        <f>D5*E5</f>
        <v>0</v>
      </c>
    </row>
    <row r="6" spans="1:6" ht="18.75" customHeight="1">
      <c r="A6" s="110" t="s">
        <v>41</v>
      </c>
      <c r="B6" s="111" t="s">
        <v>233</v>
      </c>
      <c r="C6" s="299" t="s">
        <v>98</v>
      </c>
      <c r="D6" s="300">
        <v>60.35</v>
      </c>
      <c r="E6" s="511"/>
      <c r="F6" s="296">
        <f t="shared" ref="F6:F19" si="0">D6*E6</f>
        <v>0</v>
      </c>
    </row>
    <row r="7" spans="1:6" ht="39.75" customHeight="1">
      <c r="A7" s="110" t="s">
        <v>42</v>
      </c>
      <c r="B7" s="111" t="s">
        <v>234</v>
      </c>
      <c r="C7" s="299" t="s">
        <v>129</v>
      </c>
      <c r="D7" s="300">
        <v>6.04</v>
      </c>
      <c r="E7" s="511"/>
      <c r="F7" s="296">
        <f t="shared" si="0"/>
        <v>0</v>
      </c>
    </row>
    <row r="8" spans="1:6" ht="51.75" customHeight="1">
      <c r="A8" s="110" t="s">
        <v>43</v>
      </c>
      <c r="B8" s="111" t="s">
        <v>235</v>
      </c>
      <c r="C8" s="299" t="s">
        <v>129</v>
      </c>
      <c r="D8" s="300">
        <v>32.56</v>
      </c>
      <c r="E8" s="511"/>
      <c r="F8" s="296">
        <f t="shared" si="0"/>
        <v>0</v>
      </c>
    </row>
    <row r="9" spans="1:6" ht="38.25" customHeight="1">
      <c r="A9" s="110" t="s">
        <v>44</v>
      </c>
      <c r="B9" s="111" t="s">
        <v>245</v>
      </c>
      <c r="C9" s="299" t="s">
        <v>129</v>
      </c>
      <c r="D9" s="300">
        <v>242.32</v>
      </c>
      <c r="E9" s="511"/>
      <c r="F9" s="296">
        <f t="shared" si="0"/>
        <v>0</v>
      </c>
    </row>
    <row r="10" spans="1:6" ht="32.25" customHeight="1">
      <c r="A10" s="110" t="s">
        <v>45</v>
      </c>
      <c r="B10" s="111" t="s">
        <v>246</v>
      </c>
      <c r="C10" s="299" t="s">
        <v>129</v>
      </c>
      <c r="D10" s="300">
        <v>74.81</v>
      </c>
      <c r="E10" s="511"/>
      <c r="F10" s="296">
        <f t="shared" si="0"/>
        <v>0</v>
      </c>
    </row>
    <row r="11" spans="1:6" ht="40.5" customHeight="1">
      <c r="A11" s="110" t="s">
        <v>46</v>
      </c>
      <c r="B11" s="111" t="s">
        <v>451</v>
      </c>
      <c r="C11" s="299" t="s">
        <v>33</v>
      </c>
      <c r="D11" s="300">
        <v>477.31</v>
      </c>
      <c r="E11" s="511"/>
      <c r="F11" s="296">
        <f t="shared" si="0"/>
        <v>0</v>
      </c>
    </row>
    <row r="12" spans="1:6" ht="66" customHeight="1">
      <c r="A12" s="110" t="s">
        <v>75</v>
      </c>
      <c r="B12" s="111" t="s">
        <v>452</v>
      </c>
      <c r="C12" s="299" t="s">
        <v>32</v>
      </c>
      <c r="D12" s="300">
        <v>25</v>
      </c>
      <c r="E12" s="511"/>
      <c r="F12" s="296">
        <f t="shared" si="0"/>
        <v>0</v>
      </c>
    </row>
    <row r="13" spans="1:6" ht="30" customHeight="1">
      <c r="A13" s="110" t="s">
        <v>76</v>
      </c>
      <c r="B13" s="111" t="s">
        <v>247</v>
      </c>
      <c r="C13" s="299" t="s">
        <v>32</v>
      </c>
      <c r="D13" s="300">
        <v>1</v>
      </c>
      <c r="E13" s="511"/>
      <c r="F13" s="296">
        <f t="shared" si="0"/>
        <v>0</v>
      </c>
    </row>
    <row r="14" spans="1:6" ht="28.5" customHeight="1">
      <c r="A14" s="110" t="s">
        <v>77</v>
      </c>
      <c r="B14" s="111" t="s">
        <v>240</v>
      </c>
      <c r="C14" s="299" t="s">
        <v>34</v>
      </c>
      <c r="D14" s="300">
        <v>60</v>
      </c>
      <c r="E14" s="511"/>
      <c r="F14" s="296">
        <f t="shared" si="0"/>
        <v>0</v>
      </c>
    </row>
    <row r="15" spans="1:6" ht="27.75" customHeight="1">
      <c r="A15" s="110" t="s">
        <v>99</v>
      </c>
      <c r="B15" s="111" t="s">
        <v>453</v>
      </c>
      <c r="C15" s="299" t="s">
        <v>72</v>
      </c>
      <c r="D15" s="300">
        <v>477.31</v>
      </c>
      <c r="E15" s="511"/>
      <c r="F15" s="296">
        <f t="shared" si="0"/>
        <v>0</v>
      </c>
    </row>
    <row r="16" spans="1:6" ht="29.25" customHeight="1">
      <c r="A16" s="110" t="s">
        <v>100</v>
      </c>
      <c r="B16" s="111" t="s">
        <v>248</v>
      </c>
      <c r="C16" s="299" t="s">
        <v>72</v>
      </c>
      <c r="D16" s="300">
        <v>477.31</v>
      </c>
      <c r="E16" s="511"/>
      <c r="F16" s="296">
        <f t="shared" si="0"/>
        <v>0</v>
      </c>
    </row>
    <row r="17" spans="1:6" ht="33" customHeight="1">
      <c r="A17" s="110" t="s">
        <v>78</v>
      </c>
      <c r="B17" s="111" t="s">
        <v>241</v>
      </c>
      <c r="C17" s="299" t="s">
        <v>36</v>
      </c>
      <c r="D17" s="300">
        <v>1</v>
      </c>
      <c r="E17" s="511"/>
      <c r="F17" s="296">
        <f t="shared" si="0"/>
        <v>0</v>
      </c>
    </row>
    <row r="18" spans="1:6" ht="27.75" customHeight="1">
      <c r="A18" s="110" t="s">
        <v>101</v>
      </c>
      <c r="B18" s="111" t="s">
        <v>242</v>
      </c>
      <c r="C18" s="299" t="s">
        <v>36</v>
      </c>
      <c r="D18" s="300">
        <v>1</v>
      </c>
      <c r="E18" s="511"/>
      <c r="F18" s="296">
        <f t="shared" si="0"/>
        <v>0</v>
      </c>
    </row>
    <row r="19" spans="1:6" ht="17.25" customHeight="1">
      <c r="A19" s="110" t="s">
        <v>102</v>
      </c>
      <c r="B19" s="111" t="s">
        <v>243</v>
      </c>
      <c r="C19" s="299" t="s">
        <v>72</v>
      </c>
      <c r="D19" s="300">
        <v>477.31</v>
      </c>
      <c r="E19" s="511"/>
      <c r="F19" s="296">
        <f t="shared" si="0"/>
        <v>0</v>
      </c>
    </row>
    <row r="20" spans="1:6" ht="15.75" thickBot="1">
      <c r="A20" s="43"/>
      <c r="B20" s="276"/>
      <c r="C20" s="319"/>
      <c r="D20" s="302"/>
      <c r="E20" s="303"/>
      <c r="F20" s="304"/>
    </row>
    <row r="21" spans="1:6" ht="16.5" thickTop="1" thickBot="1">
      <c r="A21" s="47"/>
      <c r="B21" s="277" t="s">
        <v>6</v>
      </c>
      <c r="C21" s="305"/>
      <c r="D21" s="306"/>
      <c r="E21" s="320"/>
      <c r="F21" s="306">
        <f>SUM(F4:F20)</f>
        <v>0</v>
      </c>
    </row>
    <row r="22" spans="1:6" ht="15.75" thickTop="1"/>
  </sheetData>
  <sheetProtection algorithmName="SHA-512" hashValue="ao93H9bHX/ZbMGJd/x6kZFPVPghk2tIN+m8ptoHTDVtQjeZUoJOSvqx2qDnlCaH12+N1wFE8fh2bn+cEJQ7yng==" saltValue="6tjRMgieS7F9F/RmIdo4Fw==" spinCount="100000" sheet="1" objects="1" scenarios="1"/>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4" tint="0.59999389629810485"/>
    <pageSetUpPr fitToPage="1"/>
  </sheetPr>
  <dimension ref="A1:F53"/>
  <sheetViews>
    <sheetView workbookViewId="0">
      <selection activeCell="E21" sqref="E21"/>
    </sheetView>
  </sheetViews>
  <sheetFormatPr defaultColWidth="9.140625" defaultRowHeight="12.75"/>
  <cols>
    <col min="1" max="1" width="4.42578125" style="150" customWidth="1"/>
    <col min="2" max="2" width="42" style="151" customWidth="1"/>
    <col min="3" max="3" width="4.7109375" style="151" customWidth="1"/>
    <col min="4" max="4" width="5.42578125" style="151" customWidth="1"/>
    <col min="5" max="5" width="8.5703125" style="151" customWidth="1"/>
    <col min="6" max="6" width="16.5703125" style="151" customWidth="1"/>
    <col min="7" max="16384" width="9.140625" style="151"/>
  </cols>
  <sheetData>
    <row r="1" spans="1:6" s="126" customFormat="1">
      <c r="A1" s="121" t="s">
        <v>86</v>
      </c>
      <c r="B1" s="122" t="s">
        <v>87</v>
      </c>
      <c r="C1" s="123" t="s">
        <v>88</v>
      </c>
      <c r="D1" s="123" t="s">
        <v>89</v>
      </c>
      <c r="E1" s="124" t="s">
        <v>90</v>
      </c>
      <c r="F1" s="125" t="s">
        <v>91</v>
      </c>
    </row>
    <row r="2" spans="1:6" s="132" customFormat="1">
      <c r="A2" s="127"/>
      <c r="B2" s="128"/>
      <c r="C2" s="129"/>
      <c r="D2" s="129"/>
      <c r="E2" s="130" t="s">
        <v>92</v>
      </c>
      <c r="F2" s="131" t="s">
        <v>92</v>
      </c>
    </row>
    <row r="3" spans="1:6" s="132" customFormat="1">
      <c r="A3" s="133"/>
      <c r="B3" s="134"/>
      <c r="C3" s="135"/>
      <c r="D3" s="135"/>
      <c r="E3" s="136"/>
      <c r="F3" s="136"/>
    </row>
    <row r="4" spans="1:6" s="132" customFormat="1">
      <c r="A4" s="133"/>
      <c r="B4" s="134"/>
      <c r="C4" s="135"/>
      <c r="D4" s="135"/>
      <c r="E4" s="136"/>
      <c r="F4" s="136"/>
    </row>
    <row r="5" spans="1:6" s="132" customFormat="1">
      <c r="A5" s="133"/>
      <c r="B5" s="134"/>
      <c r="C5" s="135"/>
      <c r="D5" s="135"/>
      <c r="E5" s="136"/>
      <c r="F5" s="136"/>
    </row>
    <row r="6" spans="1:6" s="132" customFormat="1">
      <c r="A6" s="133"/>
      <c r="B6" s="134"/>
      <c r="C6" s="135"/>
      <c r="D6" s="135"/>
      <c r="E6" s="136"/>
      <c r="F6" s="136"/>
    </row>
    <row r="7" spans="1:6" s="132" customFormat="1">
      <c r="A7" s="133"/>
      <c r="B7" s="134"/>
      <c r="C7" s="135"/>
      <c r="D7" s="135"/>
      <c r="E7" s="136"/>
      <c r="F7" s="136"/>
    </row>
    <row r="8" spans="1:6" s="132" customFormat="1">
      <c r="A8" s="133"/>
      <c r="B8" s="134"/>
      <c r="C8" s="135"/>
      <c r="D8" s="135"/>
      <c r="E8" s="136"/>
      <c r="F8" s="136"/>
    </row>
    <row r="9" spans="1:6" s="132" customFormat="1">
      <c r="A9" s="133"/>
      <c r="B9" s="134"/>
      <c r="C9" s="135"/>
      <c r="D9" s="135"/>
      <c r="E9" s="136"/>
      <c r="F9" s="136"/>
    </row>
    <row r="10" spans="1:6" s="132" customFormat="1">
      <c r="A10" s="133"/>
      <c r="B10" s="134"/>
      <c r="C10" s="135"/>
      <c r="D10" s="135"/>
      <c r="E10" s="136"/>
      <c r="F10" s="136"/>
    </row>
    <row r="11" spans="1:6" s="132" customFormat="1">
      <c r="A11" s="133"/>
      <c r="B11" s="134"/>
      <c r="C11" s="135"/>
      <c r="D11" s="135"/>
      <c r="E11" s="136"/>
      <c r="F11" s="136"/>
    </row>
    <row r="12" spans="1:6" s="132" customFormat="1">
      <c r="A12" s="133"/>
      <c r="B12" s="134"/>
      <c r="C12" s="135"/>
      <c r="D12" s="135"/>
      <c r="E12" s="136"/>
      <c r="F12" s="136"/>
    </row>
    <row r="13" spans="1:6" s="132" customFormat="1">
      <c r="A13" s="133"/>
      <c r="B13" s="134"/>
      <c r="C13" s="135"/>
      <c r="D13" s="135"/>
      <c r="E13" s="136"/>
      <c r="F13" s="136"/>
    </row>
    <row r="14" spans="1:6" s="132" customFormat="1">
      <c r="A14" s="133"/>
      <c r="B14" s="134"/>
      <c r="C14" s="135"/>
      <c r="D14" s="135"/>
      <c r="E14" s="136"/>
      <c r="F14" s="136"/>
    </row>
    <row r="15" spans="1:6" s="132" customFormat="1">
      <c r="A15" s="133"/>
      <c r="B15" s="134"/>
      <c r="C15" s="135"/>
      <c r="D15" s="135"/>
      <c r="E15" s="136"/>
      <c r="F15" s="136"/>
    </row>
    <row r="16" spans="1:6" s="132" customFormat="1">
      <c r="A16" s="133"/>
      <c r="B16" s="134"/>
      <c r="C16" s="135"/>
      <c r="D16" s="135"/>
      <c r="E16" s="136"/>
      <c r="F16" s="136"/>
    </row>
    <row r="17" spans="1:6" s="132" customFormat="1" ht="15.75">
      <c r="A17" s="137"/>
      <c r="B17" s="153" t="s">
        <v>93</v>
      </c>
      <c r="C17" s="135"/>
      <c r="D17" s="135"/>
      <c r="E17" s="136"/>
      <c r="F17" s="136"/>
    </row>
    <row r="18" spans="1:6" s="132" customFormat="1">
      <c r="A18" s="133"/>
      <c r="B18" s="138"/>
      <c r="C18" s="135"/>
      <c r="D18" s="135"/>
      <c r="E18" s="136"/>
      <c r="F18" s="136"/>
    </row>
    <row r="19" spans="1:6" s="132" customFormat="1">
      <c r="A19" s="133"/>
      <c r="B19" s="138"/>
      <c r="C19" s="135"/>
      <c r="D19" s="135"/>
      <c r="E19" s="136"/>
      <c r="F19" s="136"/>
    </row>
    <row r="20" spans="1:6" s="132" customFormat="1">
      <c r="A20" s="139"/>
      <c r="B20" s="154" t="s">
        <v>94</v>
      </c>
      <c r="C20" s="141"/>
      <c r="D20" s="141"/>
      <c r="E20" s="142"/>
      <c r="F20" s="155"/>
    </row>
    <row r="21" spans="1:6" s="132" customFormat="1">
      <c r="A21" s="139"/>
      <c r="B21" s="154"/>
      <c r="C21" s="141"/>
      <c r="D21" s="141"/>
      <c r="E21" s="142"/>
      <c r="F21" s="155"/>
    </row>
    <row r="22" spans="1:6" s="132" customFormat="1">
      <c r="A22" s="139">
        <v>1</v>
      </c>
      <c r="B22" s="156" t="s">
        <v>120</v>
      </c>
      <c r="C22" s="141"/>
      <c r="D22" s="141"/>
      <c r="E22" s="142"/>
      <c r="F22" s="143">
        <f>VODOVOD!F18</f>
        <v>0</v>
      </c>
    </row>
    <row r="23" spans="1:6" s="132" customFormat="1">
      <c r="A23" s="139"/>
      <c r="B23" s="156"/>
      <c r="C23" s="141"/>
      <c r="D23" s="141"/>
      <c r="E23" s="142"/>
      <c r="F23" s="143"/>
    </row>
    <row r="24" spans="1:6" s="132" customFormat="1">
      <c r="A24" s="139">
        <v>2</v>
      </c>
      <c r="B24" s="140" t="s">
        <v>121</v>
      </c>
      <c r="C24" s="141"/>
      <c r="D24" s="141"/>
      <c r="E24" s="142"/>
      <c r="F24" s="143">
        <f>VODOVOD!F133</f>
        <v>0</v>
      </c>
    </row>
    <row r="25" spans="1:6" s="132" customFormat="1">
      <c r="A25" s="139"/>
      <c r="B25" s="140"/>
      <c r="C25" s="141"/>
      <c r="D25" s="141"/>
      <c r="E25" s="142"/>
      <c r="F25" s="143"/>
    </row>
    <row r="26" spans="1:6" s="132" customFormat="1">
      <c r="A26" s="139">
        <v>3</v>
      </c>
      <c r="B26" s="156" t="s">
        <v>122</v>
      </c>
      <c r="C26" s="141"/>
      <c r="D26" s="141"/>
      <c r="E26" s="142"/>
      <c r="F26" s="143">
        <f>VODOVOD!F146</f>
        <v>0</v>
      </c>
    </row>
    <row r="27" spans="1:6" s="132" customFormat="1">
      <c r="A27" s="139"/>
      <c r="B27" s="156"/>
      <c r="C27" s="141"/>
      <c r="D27" s="141"/>
      <c r="E27" s="142"/>
      <c r="F27" s="143"/>
    </row>
    <row r="28" spans="1:6" s="132" customFormat="1">
      <c r="A28" s="139">
        <v>4</v>
      </c>
      <c r="B28" s="156" t="s">
        <v>279</v>
      </c>
      <c r="C28" s="141"/>
      <c r="D28" s="141"/>
      <c r="E28" s="142"/>
      <c r="F28" s="143">
        <f>VODOVOD!F150</f>
        <v>0</v>
      </c>
    </row>
    <row r="29" spans="1:6" s="132" customFormat="1">
      <c r="A29" s="139"/>
      <c r="B29" s="140"/>
      <c r="C29" s="141"/>
      <c r="D29" s="141"/>
      <c r="E29" s="142"/>
      <c r="F29" s="143"/>
    </row>
    <row r="30" spans="1:6" s="149" customFormat="1" ht="15.75">
      <c r="A30" s="144"/>
      <c r="B30" s="145" t="s">
        <v>123</v>
      </c>
      <c r="C30" s="146"/>
      <c r="D30" s="146"/>
      <c r="E30" s="147"/>
      <c r="F30" s="148">
        <f>SUM(F22:F28)</f>
        <v>0</v>
      </c>
    </row>
    <row r="31" spans="1:6" s="126" customFormat="1">
      <c r="A31" s="150"/>
      <c r="B31" s="151"/>
      <c r="C31" s="151"/>
      <c r="D31" s="151"/>
      <c r="E31" s="151"/>
      <c r="F31" s="151"/>
    </row>
    <row r="32" spans="1:6" s="126" customFormat="1">
      <c r="A32" s="150"/>
      <c r="B32" s="151"/>
      <c r="C32" s="151"/>
      <c r="D32" s="151"/>
      <c r="E32" s="151"/>
      <c r="F32" s="151"/>
    </row>
    <row r="33" spans="1:6" s="126" customFormat="1">
      <c r="A33" s="150"/>
      <c r="B33" s="151"/>
      <c r="C33" s="151"/>
      <c r="D33" s="151"/>
      <c r="E33" s="151"/>
      <c r="F33" s="151"/>
    </row>
    <row r="34" spans="1:6" s="126" customFormat="1">
      <c r="A34" s="150"/>
      <c r="B34" s="151"/>
      <c r="C34" s="151"/>
      <c r="D34" s="151"/>
      <c r="E34" s="151"/>
      <c r="F34" s="151"/>
    </row>
    <row r="35" spans="1:6" s="126" customFormat="1">
      <c r="A35" s="150"/>
      <c r="B35" s="151"/>
      <c r="C35" s="151"/>
      <c r="D35" s="151"/>
      <c r="E35" s="151"/>
      <c r="F35" s="151"/>
    </row>
    <row r="36" spans="1:6" s="126" customFormat="1">
      <c r="A36" s="150"/>
      <c r="B36" s="151"/>
      <c r="C36" s="151"/>
      <c r="D36" s="151"/>
      <c r="E36" s="151"/>
      <c r="F36" s="151"/>
    </row>
    <row r="37" spans="1:6" s="126" customFormat="1">
      <c r="A37" s="150"/>
      <c r="B37" s="151"/>
      <c r="C37" s="151"/>
      <c r="D37" s="151"/>
      <c r="E37" s="151"/>
      <c r="F37" s="151"/>
    </row>
    <row r="38" spans="1:6" s="126" customFormat="1">
      <c r="A38" s="150"/>
      <c r="B38" s="151"/>
      <c r="C38" s="151"/>
      <c r="D38" s="151"/>
      <c r="E38" s="151"/>
      <c r="F38" s="151"/>
    </row>
    <row r="39" spans="1:6" s="126" customFormat="1">
      <c r="A39" s="150"/>
      <c r="B39" s="151"/>
      <c r="C39" s="151"/>
      <c r="D39" s="151"/>
      <c r="E39" s="151"/>
      <c r="F39" s="151"/>
    </row>
    <row r="40" spans="1:6" s="126" customFormat="1">
      <c r="A40" s="150"/>
      <c r="B40" s="151"/>
      <c r="C40" s="151"/>
      <c r="D40" s="151"/>
      <c r="E40" s="151"/>
      <c r="F40" s="151"/>
    </row>
    <row r="41" spans="1:6" s="126" customFormat="1">
      <c r="A41" s="150"/>
      <c r="B41" s="151"/>
      <c r="C41" s="151"/>
      <c r="D41" s="151"/>
      <c r="E41" s="151"/>
      <c r="F41" s="151"/>
    </row>
    <row r="42" spans="1:6" s="126" customFormat="1">
      <c r="A42" s="150"/>
      <c r="B42" s="151"/>
      <c r="C42" s="151"/>
      <c r="D42" s="151"/>
      <c r="E42" s="151"/>
      <c r="F42" s="151"/>
    </row>
    <row r="43" spans="1:6" s="126" customFormat="1">
      <c r="A43" s="150"/>
      <c r="B43" s="151"/>
      <c r="C43" s="151"/>
      <c r="D43" s="151"/>
      <c r="E43" s="151"/>
      <c r="F43" s="151"/>
    </row>
    <row r="44" spans="1:6" s="126" customFormat="1">
      <c r="A44" s="150"/>
      <c r="B44" s="151"/>
      <c r="C44" s="151"/>
      <c r="D44" s="151"/>
      <c r="E44" s="151"/>
      <c r="F44" s="151"/>
    </row>
    <row r="45" spans="1:6" s="126" customFormat="1">
      <c r="A45" s="150"/>
      <c r="B45" s="151"/>
      <c r="C45" s="151"/>
      <c r="D45" s="151"/>
      <c r="E45" s="151"/>
      <c r="F45" s="151"/>
    </row>
    <row r="46" spans="1:6" s="126" customFormat="1">
      <c r="A46" s="150"/>
      <c r="B46" s="151"/>
      <c r="C46" s="151"/>
      <c r="D46" s="151"/>
      <c r="E46" s="151"/>
      <c r="F46" s="151"/>
    </row>
    <row r="47" spans="1:6" s="126" customFormat="1">
      <c r="A47" s="150"/>
      <c r="B47" s="151"/>
      <c r="C47" s="151"/>
      <c r="D47" s="151"/>
      <c r="E47" s="151"/>
      <c r="F47" s="151"/>
    </row>
    <row r="48" spans="1:6" s="126" customFormat="1">
      <c r="A48" s="150"/>
      <c r="B48" s="151"/>
      <c r="C48" s="151"/>
      <c r="D48" s="151"/>
      <c r="E48" s="151"/>
      <c r="F48" s="151"/>
    </row>
    <row r="49" spans="1:6" s="126" customFormat="1">
      <c r="A49" s="150"/>
      <c r="B49" s="151"/>
      <c r="C49" s="151"/>
      <c r="D49" s="151"/>
      <c r="E49" s="151"/>
      <c r="F49" s="151"/>
    </row>
    <row r="50" spans="1:6" s="126" customFormat="1">
      <c r="A50" s="150"/>
      <c r="B50" s="151"/>
      <c r="C50" s="151"/>
      <c r="D50" s="151"/>
      <c r="E50" s="151"/>
      <c r="F50" s="151"/>
    </row>
    <row r="51" spans="1:6" s="126" customFormat="1">
      <c r="A51" s="150"/>
      <c r="B51" s="151"/>
      <c r="C51" s="151"/>
      <c r="D51" s="151"/>
      <c r="E51" s="151"/>
      <c r="F51" s="151"/>
    </row>
    <row r="52" spans="1:6" s="126" customFormat="1">
      <c r="A52" s="150"/>
      <c r="B52" s="151"/>
      <c r="C52" s="151"/>
      <c r="D52" s="151"/>
      <c r="E52" s="151"/>
      <c r="F52" s="151"/>
    </row>
    <row r="53" spans="1:6" s="126" customFormat="1">
      <c r="A53" s="150"/>
      <c r="B53" s="151"/>
      <c r="C53" s="151"/>
      <c r="D53" s="151"/>
      <c r="E53" s="151"/>
      <c r="F53" s="151"/>
    </row>
  </sheetData>
  <sheetProtection algorithmName="SHA-512" hashValue="8tS8NCC3kvmt03XUZRJcWgPluWRlbNiIxiy0Bi9GfWXTj2D9T2rHEwyQ3to2gvqR8wbYP+0wHGipsGRsQl7upw==" saltValue="eQ9U8frzv+nczw2Y7hrXtg==" spinCount="100000" sheet="1" objects="1" scenarios="1"/>
  <pageMargins left="0.98425196850393704" right="0.98425196850393704" top="0.98425196850393704" bottom="0.98425196850393704" header="0.51181102362204722" footer="0.70866141732283472"/>
  <pageSetup paperSize="9" scale="98" fitToHeight="0" orientation="portrait" r:id="rId1"/>
  <headerFooter alignWithMargins="0">
    <oddFooter>&amp;CStran &amp;P od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4" tint="0.59999389629810485"/>
    <pageSetUpPr fitToPage="1"/>
  </sheetPr>
  <dimension ref="A1:K153"/>
  <sheetViews>
    <sheetView workbookViewId="0">
      <selection activeCell="G26" sqref="G26"/>
    </sheetView>
  </sheetViews>
  <sheetFormatPr defaultColWidth="9.140625" defaultRowHeight="12.75"/>
  <cols>
    <col min="1" max="1" width="4.42578125" style="238" customWidth="1"/>
    <col min="2" max="2" width="56.140625" style="385" customWidth="1"/>
    <col min="3" max="3" width="7.7109375" style="381" customWidth="1"/>
    <col min="4" max="4" width="6.28515625" style="381" customWidth="1"/>
    <col min="5" max="5" width="14.5703125" style="386" customWidth="1"/>
    <col min="6" max="6" width="13.5703125" style="386" customWidth="1"/>
    <col min="7" max="7" width="21" style="212" bestFit="1" customWidth="1"/>
    <col min="8" max="8" width="10.140625" style="151" bestFit="1" customWidth="1"/>
    <col min="9" max="9" width="12.42578125" style="151" customWidth="1"/>
    <col min="10" max="10" width="9.140625" style="241" customWidth="1"/>
    <col min="11" max="11" width="9.140625" style="242" customWidth="1"/>
    <col min="12" max="16384" width="9.140625" style="151"/>
  </cols>
  <sheetData>
    <row r="1" spans="1:11" s="126" customFormat="1">
      <c r="A1" s="157" t="s">
        <v>86</v>
      </c>
      <c r="B1" s="347" t="s">
        <v>87</v>
      </c>
      <c r="C1" s="348" t="s">
        <v>88</v>
      </c>
      <c r="D1" s="348" t="s">
        <v>89</v>
      </c>
      <c r="E1" s="349" t="s">
        <v>90</v>
      </c>
      <c r="F1" s="350" t="s">
        <v>91</v>
      </c>
      <c r="G1" s="158"/>
      <c r="J1" s="159"/>
      <c r="K1" s="160"/>
    </row>
    <row r="2" spans="1:11" s="132" customFormat="1">
      <c r="A2" s="161"/>
      <c r="B2" s="351"/>
      <c r="C2" s="352"/>
      <c r="D2" s="352"/>
      <c r="E2" s="323" t="s">
        <v>92</v>
      </c>
      <c r="F2" s="324" t="s">
        <v>92</v>
      </c>
      <c r="G2" s="162"/>
      <c r="J2" s="163"/>
      <c r="K2" s="164"/>
    </row>
    <row r="3" spans="1:11" s="152" customFormat="1">
      <c r="A3" s="165"/>
      <c r="B3" s="353"/>
      <c r="C3" s="354"/>
      <c r="D3" s="355"/>
      <c r="E3" s="356"/>
      <c r="F3" s="357"/>
      <c r="G3" s="167"/>
      <c r="H3" s="168"/>
      <c r="I3" s="169"/>
      <c r="J3" s="170"/>
      <c r="K3" s="171"/>
    </row>
    <row r="4" spans="1:11" s="152" customFormat="1">
      <c r="A4" s="165"/>
      <c r="B4" s="358" t="s">
        <v>94</v>
      </c>
      <c r="C4" s="354"/>
      <c r="D4" s="355"/>
      <c r="E4" s="359"/>
      <c r="F4" s="357"/>
      <c r="G4" s="174"/>
      <c r="H4" s="168"/>
      <c r="I4" s="175"/>
      <c r="J4" s="170"/>
      <c r="K4" s="171"/>
    </row>
    <row r="5" spans="1:11" s="152" customFormat="1">
      <c r="A5" s="165"/>
      <c r="B5" s="360"/>
      <c r="C5" s="354"/>
      <c r="D5" s="355"/>
      <c r="E5" s="359"/>
      <c r="F5" s="357"/>
      <c r="G5" s="177"/>
      <c r="H5" s="168"/>
      <c r="I5" s="175"/>
      <c r="J5" s="170"/>
      <c r="K5" s="171"/>
    </row>
    <row r="6" spans="1:11" s="152" customFormat="1">
      <c r="A6" s="165">
        <v>1</v>
      </c>
      <c r="B6" s="361" t="s">
        <v>120</v>
      </c>
      <c r="C6" s="354"/>
      <c r="D6" s="355"/>
      <c r="E6" s="356"/>
      <c r="F6" s="357"/>
      <c r="G6" s="179"/>
      <c r="H6" s="168"/>
      <c r="I6" s="180"/>
      <c r="J6" s="170"/>
      <c r="K6" s="171"/>
    </row>
    <row r="7" spans="1:11" s="152" customFormat="1">
      <c r="A7" s="165"/>
      <c r="B7" s="360"/>
      <c r="C7" s="354"/>
      <c r="D7" s="355"/>
      <c r="E7" s="356"/>
      <c r="F7" s="357"/>
      <c r="G7" s="179"/>
      <c r="H7" s="168"/>
      <c r="I7" s="180"/>
      <c r="J7" s="170"/>
      <c r="K7" s="171"/>
    </row>
    <row r="8" spans="1:11" s="152" customFormat="1" ht="25.5">
      <c r="A8" s="165"/>
      <c r="B8" s="360" t="s">
        <v>95</v>
      </c>
      <c r="C8" s="362"/>
      <c r="D8" s="363"/>
      <c r="E8" s="359"/>
      <c r="F8" s="364"/>
      <c r="G8" s="181"/>
      <c r="I8" s="180"/>
      <c r="J8" s="170"/>
      <c r="K8" s="171"/>
    </row>
    <row r="9" spans="1:11" s="152" customFormat="1">
      <c r="A9" s="165"/>
      <c r="B9" s="360"/>
      <c r="C9" s="362"/>
      <c r="D9" s="363"/>
      <c r="E9" s="359"/>
      <c r="F9" s="364"/>
      <c r="G9" s="181"/>
      <c r="I9" s="180"/>
      <c r="J9" s="170"/>
      <c r="K9" s="171"/>
    </row>
    <row r="10" spans="1:11" s="184" customFormat="1">
      <c r="A10" s="165"/>
      <c r="B10" s="360"/>
      <c r="C10" s="362"/>
      <c r="D10" s="363"/>
      <c r="E10" s="359"/>
      <c r="F10" s="364"/>
      <c r="G10" s="183"/>
      <c r="I10" s="180"/>
      <c r="J10" s="185"/>
      <c r="K10" s="186"/>
    </row>
    <row r="11" spans="1:11" s="176" customFormat="1" ht="25.5">
      <c r="A11" s="187">
        <v>1</v>
      </c>
      <c r="B11" s="360" t="s">
        <v>124</v>
      </c>
      <c r="C11" s="362" t="s">
        <v>33</v>
      </c>
      <c r="D11" s="363">
        <v>606</v>
      </c>
      <c r="E11" s="512"/>
      <c r="F11" s="364">
        <f>D11*E11</f>
        <v>0</v>
      </c>
      <c r="G11" s="190"/>
      <c r="I11" s="180"/>
      <c r="J11" s="191"/>
      <c r="K11" s="188"/>
    </row>
    <row r="12" spans="1:11" s="176" customFormat="1">
      <c r="A12" s="187"/>
      <c r="B12" s="360"/>
      <c r="C12" s="362"/>
      <c r="D12" s="363"/>
      <c r="E12" s="359"/>
      <c r="F12" s="364"/>
      <c r="G12" s="190"/>
      <c r="I12" s="180"/>
      <c r="J12" s="191"/>
      <c r="K12" s="188"/>
    </row>
    <row r="13" spans="1:11" s="193" customFormat="1">
      <c r="A13" s="187">
        <v>2</v>
      </c>
      <c r="B13" s="360" t="s">
        <v>125</v>
      </c>
      <c r="C13" s="362" t="s">
        <v>32</v>
      </c>
      <c r="D13" s="363">
        <v>55</v>
      </c>
      <c r="E13" s="512"/>
      <c r="F13" s="364">
        <f t="shared" ref="F13:F15" si="0">D13*E13</f>
        <v>0</v>
      </c>
      <c r="G13" s="192"/>
      <c r="I13" s="180"/>
      <c r="J13" s="194"/>
      <c r="K13" s="195"/>
    </row>
    <row r="14" spans="1:11" s="197" customFormat="1">
      <c r="A14" s="187"/>
      <c r="B14" s="360"/>
      <c r="C14" s="362"/>
      <c r="D14" s="363"/>
      <c r="E14" s="359"/>
      <c r="F14" s="364"/>
      <c r="G14" s="196"/>
      <c r="I14" s="180"/>
      <c r="J14" s="198"/>
      <c r="K14" s="199"/>
    </row>
    <row r="15" spans="1:11" s="197" customFormat="1" ht="76.5">
      <c r="A15" s="187">
        <v>3</v>
      </c>
      <c r="B15" s="360" t="s">
        <v>126</v>
      </c>
      <c r="C15" s="362" t="s">
        <v>36</v>
      </c>
      <c r="D15" s="363">
        <v>1</v>
      </c>
      <c r="E15" s="512"/>
      <c r="F15" s="364">
        <f t="shared" si="0"/>
        <v>0</v>
      </c>
      <c r="G15" s="196"/>
      <c r="I15" s="180"/>
      <c r="J15" s="198"/>
      <c r="K15" s="199"/>
    </row>
    <row r="16" spans="1:11" s="201" customFormat="1" ht="13.5" customHeight="1">
      <c r="A16" s="187"/>
      <c r="B16" s="360"/>
      <c r="C16" s="365"/>
      <c r="D16" s="366"/>
      <c r="E16" s="367"/>
      <c r="F16" s="360"/>
      <c r="G16" s="202"/>
      <c r="I16" s="180"/>
      <c r="J16" s="203"/>
      <c r="K16" s="200"/>
    </row>
    <row r="17" spans="1:11" s="208" customFormat="1">
      <c r="A17" s="187"/>
      <c r="B17" s="360"/>
      <c r="C17" s="360"/>
      <c r="D17" s="368"/>
      <c r="E17" s="369"/>
      <c r="F17" s="369"/>
      <c r="G17" s="215"/>
      <c r="H17" s="205"/>
      <c r="I17" s="204"/>
      <c r="J17" s="203"/>
      <c r="K17" s="206"/>
    </row>
    <row r="18" spans="1:11" s="208" customFormat="1">
      <c r="A18" s="216"/>
      <c r="B18" s="370" t="str">
        <f>B6</f>
        <v>PREDDELA</v>
      </c>
      <c r="C18" s="371"/>
      <c r="D18" s="372"/>
      <c r="E18" s="373" t="s">
        <v>97</v>
      </c>
      <c r="F18" s="374">
        <f>SUM(F7:F16)</f>
        <v>0</v>
      </c>
      <c r="G18" s="222"/>
      <c r="H18" s="207"/>
      <c r="I18" s="207"/>
      <c r="J18" s="203"/>
      <c r="K18" s="206"/>
    </row>
    <row r="19" spans="1:11" s="227" customFormat="1">
      <c r="A19" s="213"/>
      <c r="B19" s="375"/>
      <c r="C19" s="376"/>
      <c r="D19" s="366"/>
      <c r="E19" s="377"/>
      <c r="F19" s="378"/>
      <c r="G19" s="225"/>
      <c r="H19" s="207"/>
      <c r="I19" s="226"/>
      <c r="J19" s="203"/>
      <c r="K19" s="206"/>
    </row>
    <row r="20" spans="1:11" s="227" customFormat="1" ht="10.5" customHeight="1">
      <c r="A20" s="165">
        <v>2</v>
      </c>
      <c r="B20" s="361" t="s">
        <v>121</v>
      </c>
      <c r="C20" s="376"/>
      <c r="D20" s="355"/>
      <c r="E20" s="359"/>
      <c r="F20" s="379"/>
      <c r="G20" s="222"/>
      <c r="H20" s="207"/>
      <c r="I20" s="207"/>
      <c r="J20" s="203"/>
      <c r="K20" s="206"/>
    </row>
    <row r="21" spans="1:11" s="227" customFormat="1" ht="10.5" customHeight="1">
      <c r="A21" s="213"/>
      <c r="B21" s="375"/>
      <c r="C21" s="376"/>
      <c r="D21" s="366"/>
      <c r="E21" s="377"/>
      <c r="F21" s="378"/>
      <c r="G21" s="225"/>
      <c r="H21" s="207"/>
      <c r="I21" s="226"/>
      <c r="J21" s="203"/>
      <c r="K21" s="206"/>
    </row>
    <row r="22" spans="1:11" s="227" customFormat="1" ht="165.75">
      <c r="A22" s="253"/>
      <c r="B22" s="360" t="s">
        <v>127</v>
      </c>
      <c r="C22" s="362"/>
      <c r="D22" s="363"/>
      <c r="E22" s="377"/>
      <c r="F22" s="378"/>
      <c r="G22" s="225"/>
      <c r="H22" s="207"/>
      <c r="I22" s="226"/>
      <c r="J22" s="203"/>
      <c r="K22" s="206"/>
    </row>
    <row r="23" spans="1:11" s="227" customFormat="1" ht="10.5" customHeight="1">
      <c r="A23" s="254"/>
      <c r="B23" s="360"/>
      <c r="C23" s="362"/>
      <c r="D23" s="363"/>
      <c r="E23" s="377"/>
      <c r="F23" s="378"/>
      <c r="G23" s="225"/>
      <c r="H23" s="207"/>
      <c r="I23" s="226"/>
      <c r="J23" s="203"/>
      <c r="K23" s="206"/>
    </row>
    <row r="24" spans="1:11" s="227" customFormat="1">
      <c r="A24" s="255" t="s">
        <v>191</v>
      </c>
      <c r="B24" s="360" t="s">
        <v>128</v>
      </c>
      <c r="C24" s="362" t="s">
        <v>129</v>
      </c>
      <c r="D24" s="363">
        <v>4</v>
      </c>
      <c r="E24" s="512"/>
      <c r="F24" s="364">
        <f t="shared" ref="F24:F85" si="1">D24*E24</f>
        <v>0</v>
      </c>
      <c r="G24" s="225"/>
      <c r="H24" s="207"/>
      <c r="I24" s="226"/>
      <c r="J24" s="203"/>
      <c r="K24" s="206"/>
    </row>
    <row r="25" spans="1:11" s="227" customFormat="1">
      <c r="A25" s="256"/>
      <c r="B25" s="360"/>
      <c r="C25" s="362"/>
      <c r="D25" s="363"/>
      <c r="E25" s="377"/>
      <c r="F25" s="364"/>
      <c r="G25" s="225"/>
      <c r="H25" s="207"/>
      <c r="I25" s="226"/>
      <c r="J25" s="203"/>
      <c r="K25" s="206"/>
    </row>
    <row r="26" spans="1:11" s="227" customFormat="1" ht="25.5">
      <c r="A26" s="255" t="s">
        <v>192</v>
      </c>
      <c r="B26" s="360" t="s">
        <v>130</v>
      </c>
      <c r="C26" s="362" t="s">
        <v>36</v>
      </c>
      <c r="D26" s="363">
        <v>20</v>
      </c>
      <c r="E26" s="513"/>
      <c r="F26" s="364">
        <f t="shared" si="1"/>
        <v>0</v>
      </c>
      <c r="G26" s="225"/>
      <c r="H26" s="207"/>
      <c r="I26" s="226"/>
      <c r="J26" s="203"/>
      <c r="K26" s="206"/>
    </row>
    <row r="27" spans="1:11" s="227" customFormat="1">
      <c r="A27" s="256"/>
      <c r="B27" s="360"/>
      <c r="C27" s="362"/>
      <c r="D27" s="363"/>
      <c r="E27" s="377"/>
      <c r="F27" s="364"/>
      <c r="G27" s="225"/>
      <c r="H27" s="207"/>
      <c r="I27" s="226"/>
      <c r="J27" s="203"/>
      <c r="K27" s="206"/>
    </row>
    <row r="28" spans="1:11" s="227" customFormat="1" ht="38.25">
      <c r="A28" s="255" t="s">
        <v>193</v>
      </c>
      <c r="B28" s="360" t="s">
        <v>131</v>
      </c>
      <c r="C28" s="362"/>
      <c r="D28" s="363"/>
      <c r="E28" s="377"/>
      <c r="F28" s="364"/>
      <c r="G28" s="225"/>
      <c r="H28" s="207"/>
      <c r="I28" s="226"/>
      <c r="J28" s="203"/>
      <c r="K28" s="206"/>
    </row>
    <row r="29" spans="1:11" s="227" customFormat="1">
      <c r="A29" s="255"/>
      <c r="B29" s="360" t="s">
        <v>132</v>
      </c>
      <c r="C29" s="362" t="s">
        <v>33</v>
      </c>
      <c r="D29" s="363">
        <v>70</v>
      </c>
      <c r="E29" s="513"/>
      <c r="F29" s="364">
        <f t="shared" si="1"/>
        <v>0</v>
      </c>
      <c r="G29" s="225"/>
      <c r="H29" s="207"/>
      <c r="I29" s="226"/>
      <c r="J29" s="203"/>
      <c r="K29" s="206"/>
    </row>
    <row r="30" spans="1:11" s="227" customFormat="1">
      <c r="A30" s="255"/>
      <c r="B30" s="360" t="s">
        <v>133</v>
      </c>
      <c r="C30" s="362" t="s">
        <v>33</v>
      </c>
      <c r="D30" s="363">
        <v>20</v>
      </c>
      <c r="E30" s="513"/>
      <c r="F30" s="364">
        <f t="shared" si="1"/>
        <v>0</v>
      </c>
      <c r="G30" s="225"/>
      <c r="H30" s="207"/>
      <c r="I30" s="226"/>
      <c r="J30" s="203"/>
      <c r="K30" s="206"/>
    </row>
    <row r="31" spans="1:11" s="227" customFormat="1">
      <c r="A31" s="256"/>
      <c r="B31" s="360"/>
      <c r="C31" s="362"/>
      <c r="D31" s="363"/>
      <c r="E31" s="377"/>
      <c r="F31" s="364"/>
      <c r="G31" s="225"/>
      <c r="H31" s="207"/>
      <c r="I31" s="226"/>
      <c r="J31" s="203"/>
      <c r="K31" s="206"/>
    </row>
    <row r="32" spans="1:11" s="227" customFormat="1" ht="38.25">
      <c r="A32" s="255" t="s">
        <v>194</v>
      </c>
      <c r="B32" s="360" t="s">
        <v>134</v>
      </c>
      <c r="C32" s="362"/>
      <c r="D32" s="363"/>
      <c r="E32" s="377"/>
      <c r="F32" s="364"/>
      <c r="G32" s="225"/>
      <c r="H32" s="207"/>
      <c r="I32" s="226"/>
      <c r="J32" s="203"/>
      <c r="K32" s="206"/>
    </row>
    <row r="33" spans="1:11" s="227" customFormat="1">
      <c r="A33" s="255"/>
      <c r="B33" s="360" t="s">
        <v>135</v>
      </c>
      <c r="C33" s="362" t="s">
        <v>33</v>
      </c>
      <c r="D33" s="363">
        <v>492</v>
      </c>
      <c r="E33" s="513"/>
      <c r="F33" s="364">
        <f t="shared" si="1"/>
        <v>0</v>
      </c>
      <c r="G33" s="225"/>
      <c r="H33" s="207"/>
      <c r="I33" s="226"/>
      <c r="J33" s="203"/>
      <c r="K33" s="206"/>
    </row>
    <row r="34" spans="1:11" s="227" customFormat="1">
      <c r="A34" s="255"/>
      <c r="B34" s="360" t="s">
        <v>136</v>
      </c>
      <c r="C34" s="362" t="s">
        <v>33</v>
      </c>
      <c r="D34" s="363">
        <v>24</v>
      </c>
      <c r="E34" s="513"/>
      <c r="F34" s="364">
        <f t="shared" si="1"/>
        <v>0</v>
      </c>
      <c r="G34" s="225"/>
      <c r="H34" s="207"/>
      <c r="I34" s="226"/>
      <c r="J34" s="203"/>
      <c r="K34" s="206"/>
    </row>
    <row r="35" spans="1:11" s="227" customFormat="1">
      <c r="A35" s="255"/>
      <c r="B35" s="360"/>
      <c r="C35" s="362"/>
      <c r="D35" s="363"/>
      <c r="E35" s="377"/>
      <c r="F35" s="364"/>
      <c r="G35" s="225"/>
      <c r="H35" s="207"/>
      <c r="I35" s="226"/>
      <c r="J35" s="203"/>
      <c r="K35" s="206"/>
    </row>
    <row r="36" spans="1:11" s="227" customFormat="1">
      <c r="A36" s="255" t="s">
        <v>195</v>
      </c>
      <c r="B36" s="360" t="s">
        <v>137</v>
      </c>
      <c r="C36" s="362"/>
      <c r="D36" s="363"/>
      <c r="E36" s="377"/>
      <c r="F36" s="364"/>
      <c r="G36" s="225"/>
      <c r="H36" s="207"/>
      <c r="I36" s="226"/>
      <c r="J36" s="203"/>
      <c r="K36" s="206"/>
    </row>
    <row r="37" spans="1:11" s="227" customFormat="1">
      <c r="A37" s="255"/>
      <c r="B37" s="360" t="s">
        <v>138</v>
      </c>
      <c r="C37" s="362" t="s">
        <v>32</v>
      </c>
      <c r="D37" s="363">
        <v>4</v>
      </c>
      <c r="E37" s="513"/>
      <c r="F37" s="364">
        <f t="shared" si="1"/>
        <v>0</v>
      </c>
      <c r="G37" s="225"/>
      <c r="H37" s="207"/>
      <c r="I37" s="226"/>
      <c r="J37" s="203"/>
      <c r="K37" s="206"/>
    </row>
    <row r="38" spans="1:11" s="227" customFormat="1">
      <c r="A38" s="255"/>
      <c r="B38" s="360" t="s">
        <v>139</v>
      </c>
      <c r="C38" s="362" t="s">
        <v>32</v>
      </c>
      <c r="D38" s="363">
        <v>7</v>
      </c>
      <c r="E38" s="513"/>
      <c r="F38" s="364">
        <f t="shared" si="1"/>
        <v>0</v>
      </c>
      <c r="G38" s="225"/>
      <c r="H38" s="207"/>
      <c r="I38" s="226"/>
      <c r="J38" s="203"/>
      <c r="K38" s="206"/>
    </row>
    <row r="39" spans="1:11" s="227" customFormat="1">
      <c r="A39" s="255"/>
      <c r="B39" s="360" t="s">
        <v>140</v>
      </c>
      <c r="C39" s="362" t="s">
        <v>32</v>
      </c>
      <c r="D39" s="363">
        <v>3</v>
      </c>
      <c r="E39" s="513"/>
      <c r="F39" s="364">
        <f t="shared" si="1"/>
        <v>0</v>
      </c>
      <c r="G39" s="225"/>
      <c r="H39" s="207"/>
      <c r="I39" s="226"/>
      <c r="J39" s="203"/>
      <c r="K39" s="206"/>
    </row>
    <row r="40" spans="1:11" s="227" customFormat="1">
      <c r="A40" s="255"/>
      <c r="B40" s="360" t="s">
        <v>141</v>
      </c>
      <c r="C40" s="362" t="s">
        <v>32</v>
      </c>
      <c r="D40" s="363">
        <v>3</v>
      </c>
      <c r="E40" s="513"/>
      <c r="F40" s="364">
        <f t="shared" si="1"/>
        <v>0</v>
      </c>
      <c r="G40" s="225"/>
      <c r="H40" s="207"/>
      <c r="I40" s="226"/>
      <c r="J40" s="203"/>
      <c r="K40" s="206"/>
    </row>
    <row r="41" spans="1:11" s="227" customFormat="1">
      <c r="A41" s="255"/>
      <c r="B41" s="360" t="s">
        <v>142</v>
      </c>
      <c r="C41" s="362" t="s">
        <v>32</v>
      </c>
      <c r="D41" s="363">
        <v>1</v>
      </c>
      <c r="E41" s="513"/>
      <c r="F41" s="364">
        <f t="shared" si="1"/>
        <v>0</v>
      </c>
      <c r="G41" s="225"/>
      <c r="H41" s="207"/>
      <c r="I41" s="226"/>
      <c r="J41" s="203"/>
      <c r="K41" s="206"/>
    </row>
    <row r="42" spans="1:11" s="227" customFormat="1">
      <c r="A42" s="255"/>
      <c r="B42" s="360"/>
      <c r="C42" s="362"/>
      <c r="D42" s="363"/>
      <c r="E42" s="377"/>
      <c r="F42" s="364"/>
      <c r="G42" s="225"/>
      <c r="H42" s="207"/>
      <c r="I42" s="226"/>
      <c r="J42" s="203"/>
      <c r="K42" s="206"/>
    </row>
    <row r="43" spans="1:11" s="227" customFormat="1" ht="38.25">
      <c r="A43" s="255" t="s">
        <v>196</v>
      </c>
      <c r="B43" s="360" t="s">
        <v>143</v>
      </c>
      <c r="C43" s="362" t="s">
        <v>32</v>
      </c>
      <c r="D43" s="363">
        <v>12</v>
      </c>
      <c r="E43" s="513"/>
      <c r="F43" s="364">
        <f t="shared" si="1"/>
        <v>0</v>
      </c>
      <c r="G43" s="225"/>
      <c r="H43" s="207"/>
      <c r="I43" s="226"/>
      <c r="J43" s="203"/>
      <c r="K43" s="206"/>
    </row>
    <row r="44" spans="1:11" s="227" customFormat="1">
      <c r="A44" s="256"/>
      <c r="B44" s="360"/>
      <c r="C44" s="362"/>
      <c r="D44" s="363"/>
      <c r="E44" s="377"/>
      <c r="F44" s="364"/>
      <c r="G44" s="225"/>
      <c r="H44" s="207"/>
      <c r="I44" s="226"/>
      <c r="J44" s="203"/>
      <c r="K44" s="206"/>
    </row>
    <row r="45" spans="1:11" s="227" customFormat="1">
      <c r="A45" s="255" t="s">
        <v>197</v>
      </c>
      <c r="B45" s="360" t="s">
        <v>144</v>
      </c>
      <c r="C45" s="362"/>
      <c r="D45" s="363"/>
      <c r="E45" s="377"/>
      <c r="F45" s="364"/>
      <c r="G45" s="225"/>
      <c r="H45" s="207"/>
      <c r="I45" s="226"/>
      <c r="J45" s="203"/>
      <c r="K45" s="206"/>
    </row>
    <row r="46" spans="1:11" s="227" customFormat="1">
      <c r="A46" s="256"/>
      <c r="B46" s="360" t="s">
        <v>145</v>
      </c>
      <c r="C46" s="362"/>
      <c r="D46" s="363"/>
      <c r="E46" s="377"/>
      <c r="F46" s="364"/>
      <c r="G46" s="225"/>
      <c r="H46" s="207"/>
      <c r="I46" s="226"/>
      <c r="J46" s="203"/>
      <c r="K46" s="206"/>
    </row>
    <row r="47" spans="1:11" s="227" customFormat="1">
      <c r="A47" s="256"/>
      <c r="B47" s="360" t="s">
        <v>146</v>
      </c>
      <c r="C47" s="362" t="s">
        <v>32</v>
      </c>
      <c r="D47" s="363">
        <v>2</v>
      </c>
      <c r="E47" s="513"/>
      <c r="F47" s="364">
        <f t="shared" si="1"/>
        <v>0</v>
      </c>
      <c r="G47" s="225"/>
      <c r="H47" s="207"/>
      <c r="I47" s="226"/>
      <c r="J47" s="203"/>
      <c r="K47" s="206"/>
    </row>
    <row r="48" spans="1:11" s="227" customFormat="1">
      <c r="A48" s="256"/>
      <c r="B48" s="360" t="s">
        <v>147</v>
      </c>
      <c r="C48" s="362" t="s">
        <v>32</v>
      </c>
      <c r="D48" s="363">
        <v>1</v>
      </c>
      <c r="E48" s="513"/>
      <c r="F48" s="364">
        <f t="shared" si="1"/>
        <v>0</v>
      </c>
      <c r="G48" s="225"/>
      <c r="H48" s="207"/>
      <c r="I48" s="226"/>
      <c r="J48" s="203"/>
      <c r="K48" s="206"/>
    </row>
    <row r="49" spans="1:11" s="227" customFormat="1">
      <c r="A49" s="256"/>
      <c r="B49" s="360" t="s">
        <v>148</v>
      </c>
      <c r="C49" s="362" t="s">
        <v>32</v>
      </c>
      <c r="D49" s="363">
        <v>1</v>
      </c>
      <c r="E49" s="513"/>
      <c r="F49" s="364">
        <f t="shared" si="1"/>
        <v>0</v>
      </c>
      <c r="G49" s="225"/>
      <c r="H49" s="207"/>
      <c r="I49" s="226"/>
      <c r="J49" s="203"/>
      <c r="K49" s="206"/>
    </row>
    <row r="50" spans="1:11" s="227" customFormat="1">
      <c r="A50" s="256"/>
      <c r="B50" s="360" t="s">
        <v>149</v>
      </c>
      <c r="C50" s="362" t="s">
        <v>32</v>
      </c>
      <c r="D50" s="363">
        <v>1</v>
      </c>
      <c r="E50" s="513"/>
      <c r="F50" s="364">
        <f t="shared" si="1"/>
        <v>0</v>
      </c>
      <c r="G50" s="225"/>
      <c r="H50" s="207"/>
      <c r="I50" s="226"/>
      <c r="J50" s="203"/>
      <c r="K50" s="206"/>
    </row>
    <row r="51" spans="1:11" s="227" customFormat="1">
      <c r="A51" s="256"/>
      <c r="B51" s="360" t="s">
        <v>150</v>
      </c>
      <c r="C51" s="362" t="s">
        <v>32</v>
      </c>
      <c r="D51" s="363">
        <v>1</v>
      </c>
      <c r="E51" s="513"/>
      <c r="F51" s="364">
        <f t="shared" si="1"/>
        <v>0</v>
      </c>
      <c r="G51" s="225"/>
      <c r="H51" s="207"/>
      <c r="I51" s="226"/>
      <c r="J51" s="203"/>
      <c r="K51" s="206"/>
    </row>
    <row r="52" spans="1:11" s="227" customFormat="1">
      <c r="A52" s="256"/>
      <c r="B52" s="360" t="s">
        <v>151</v>
      </c>
      <c r="C52" s="362" t="s">
        <v>32</v>
      </c>
      <c r="D52" s="363">
        <v>1</v>
      </c>
      <c r="E52" s="513"/>
      <c r="F52" s="364">
        <f t="shared" si="1"/>
        <v>0</v>
      </c>
      <c r="G52" s="225"/>
      <c r="H52" s="207"/>
      <c r="I52" s="226"/>
      <c r="J52" s="203"/>
      <c r="K52" s="206"/>
    </row>
    <row r="53" spans="1:11" s="227" customFormat="1" ht="38.25">
      <c r="A53" s="256"/>
      <c r="B53" s="360" t="s">
        <v>152</v>
      </c>
      <c r="C53" s="362" t="s">
        <v>32</v>
      </c>
      <c r="D53" s="363">
        <v>2</v>
      </c>
      <c r="E53" s="513"/>
      <c r="F53" s="364">
        <f t="shared" si="1"/>
        <v>0</v>
      </c>
      <c r="G53" s="225"/>
      <c r="H53" s="207"/>
      <c r="I53" s="226"/>
      <c r="J53" s="203"/>
      <c r="K53" s="206"/>
    </row>
    <row r="54" spans="1:11" s="227" customFormat="1">
      <c r="A54" s="256"/>
      <c r="B54" s="360"/>
      <c r="C54" s="362"/>
      <c r="D54" s="363"/>
      <c r="E54" s="377"/>
      <c r="F54" s="364"/>
      <c r="G54" s="225"/>
      <c r="H54" s="207"/>
      <c r="I54" s="226"/>
      <c r="J54" s="203"/>
      <c r="K54" s="206"/>
    </row>
    <row r="55" spans="1:11" s="227" customFormat="1">
      <c r="A55" s="255" t="s">
        <v>198</v>
      </c>
      <c r="B55" s="360" t="s">
        <v>153</v>
      </c>
      <c r="C55" s="362"/>
      <c r="D55" s="363"/>
      <c r="E55" s="377"/>
      <c r="F55" s="364"/>
      <c r="G55" s="225"/>
      <c r="H55" s="207"/>
      <c r="I55" s="226"/>
      <c r="J55" s="203"/>
      <c r="K55" s="206"/>
    </row>
    <row r="56" spans="1:11" s="227" customFormat="1">
      <c r="A56" s="255"/>
      <c r="B56" s="360" t="s">
        <v>151</v>
      </c>
      <c r="C56" s="362" t="s">
        <v>32</v>
      </c>
      <c r="D56" s="363">
        <v>4</v>
      </c>
      <c r="E56" s="513"/>
      <c r="F56" s="364">
        <f t="shared" si="1"/>
        <v>0</v>
      </c>
      <c r="G56" s="225"/>
      <c r="H56" s="207"/>
      <c r="I56" s="226"/>
      <c r="J56" s="203"/>
      <c r="K56" s="206"/>
    </row>
    <row r="57" spans="1:11" s="227" customFormat="1">
      <c r="A57" s="255"/>
      <c r="B57" s="360" t="s">
        <v>154</v>
      </c>
      <c r="C57" s="362" t="s">
        <v>32</v>
      </c>
      <c r="D57" s="363">
        <v>4</v>
      </c>
      <c r="E57" s="513"/>
      <c r="F57" s="364">
        <f t="shared" si="1"/>
        <v>0</v>
      </c>
      <c r="G57" s="225"/>
      <c r="H57" s="207"/>
      <c r="I57" s="226"/>
      <c r="J57" s="203"/>
      <c r="K57" s="206"/>
    </row>
    <row r="58" spans="1:11" s="227" customFormat="1">
      <c r="A58" s="255"/>
      <c r="B58" s="360" t="s">
        <v>155</v>
      </c>
      <c r="C58" s="362" t="s">
        <v>32</v>
      </c>
      <c r="D58" s="363">
        <v>4</v>
      </c>
      <c r="E58" s="513"/>
      <c r="F58" s="364">
        <f t="shared" si="1"/>
        <v>0</v>
      </c>
      <c r="G58" s="225"/>
      <c r="H58" s="207"/>
      <c r="I58" s="226"/>
      <c r="J58" s="203"/>
      <c r="K58" s="206"/>
    </row>
    <row r="59" spans="1:11" s="227" customFormat="1">
      <c r="A59" s="255"/>
      <c r="B59" s="360" t="s">
        <v>156</v>
      </c>
      <c r="C59" s="362" t="s">
        <v>32</v>
      </c>
      <c r="D59" s="363">
        <v>4</v>
      </c>
      <c r="E59" s="513"/>
      <c r="F59" s="364">
        <f t="shared" si="1"/>
        <v>0</v>
      </c>
      <c r="G59" s="225"/>
      <c r="H59" s="207"/>
      <c r="I59" s="226"/>
      <c r="J59" s="203"/>
      <c r="K59" s="206"/>
    </row>
    <row r="60" spans="1:11" s="227" customFormat="1">
      <c r="A60" s="255"/>
      <c r="B60" s="360" t="s">
        <v>149</v>
      </c>
      <c r="C60" s="362" t="s">
        <v>32</v>
      </c>
      <c r="D60" s="363">
        <v>4</v>
      </c>
      <c r="E60" s="513"/>
      <c r="F60" s="364">
        <f t="shared" si="1"/>
        <v>0</v>
      </c>
      <c r="G60" s="225"/>
      <c r="H60" s="207"/>
      <c r="I60" s="226"/>
      <c r="J60" s="203"/>
      <c r="K60" s="206"/>
    </row>
    <row r="61" spans="1:11" s="227" customFormat="1">
      <c r="A61" s="255"/>
      <c r="B61" s="360" t="s">
        <v>150</v>
      </c>
      <c r="C61" s="362" t="s">
        <v>32</v>
      </c>
      <c r="D61" s="363">
        <v>4</v>
      </c>
      <c r="E61" s="513"/>
      <c r="F61" s="364">
        <f t="shared" si="1"/>
        <v>0</v>
      </c>
      <c r="G61" s="225"/>
      <c r="H61" s="207"/>
      <c r="I61" s="226"/>
      <c r="J61" s="203"/>
      <c r="K61" s="206"/>
    </row>
    <row r="62" spans="1:11" s="227" customFormat="1">
      <c r="A62" s="255"/>
      <c r="B62" s="360" t="s">
        <v>157</v>
      </c>
      <c r="C62" s="362" t="s">
        <v>32</v>
      </c>
      <c r="D62" s="363">
        <v>4</v>
      </c>
      <c r="E62" s="513"/>
      <c r="F62" s="364">
        <f t="shared" si="1"/>
        <v>0</v>
      </c>
      <c r="G62" s="225"/>
      <c r="H62" s="207"/>
      <c r="I62" s="226"/>
      <c r="J62" s="203"/>
      <c r="K62" s="206"/>
    </row>
    <row r="63" spans="1:11" s="227" customFormat="1">
      <c r="A63" s="256"/>
      <c r="B63" s="360"/>
      <c r="C63" s="362"/>
      <c r="D63" s="363"/>
      <c r="E63" s="377"/>
      <c r="F63" s="364"/>
      <c r="G63" s="225"/>
      <c r="H63" s="207"/>
      <c r="I63" s="226"/>
      <c r="J63" s="203"/>
      <c r="K63" s="206"/>
    </row>
    <row r="64" spans="1:11" s="227" customFormat="1">
      <c r="A64" s="255" t="s">
        <v>199</v>
      </c>
      <c r="B64" s="360" t="s">
        <v>158</v>
      </c>
      <c r="C64" s="362"/>
      <c r="D64" s="363"/>
      <c r="E64" s="377"/>
      <c r="F64" s="364"/>
      <c r="G64" s="225"/>
      <c r="H64" s="207"/>
      <c r="I64" s="226"/>
      <c r="J64" s="203"/>
      <c r="K64" s="206"/>
    </row>
    <row r="65" spans="1:11" s="227" customFormat="1">
      <c r="A65" s="255"/>
      <c r="B65" s="360" t="s">
        <v>157</v>
      </c>
      <c r="C65" s="362" t="s">
        <v>32</v>
      </c>
      <c r="D65" s="363">
        <v>4</v>
      </c>
      <c r="E65" s="513"/>
      <c r="F65" s="364">
        <f t="shared" si="1"/>
        <v>0</v>
      </c>
      <c r="G65" s="225"/>
      <c r="H65" s="207"/>
      <c r="I65" s="226"/>
      <c r="J65" s="203"/>
      <c r="K65" s="206"/>
    </row>
    <row r="66" spans="1:11" s="227" customFormat="1">
      <c r="A66" s="255"/>
      <c r="B66" s="360" t="s">
        <v>159</v>
      </c>
      <c r="C66" s="362" t="s">
        <v>32</v>
      </c>
      <c r="D66" s="363">
        <v>4</v>
      </c>
      <c r="E66" s="513"/>
      <c r="F66" s="364">
        <f t="shared" si="1"/>
        <v>0</v>
      </c>
      <c r="G66" s="225"/>
      <c r="H66" s="207"/>
      <c r="I66" s="226"/>
      <c r="J66" s="203"/>
      <c r="K66" s="206"/>
    </row>
    <row r="67" spans="1:11" s="227" customFormat="1">
      <c r="A67" s="255"/>
      <c r="B67" s="360" t="s">
        <v>160</v>
      </c>
      <c r="C67" s="362" t="s">
        <v>32</v>
      </c>
      <c r="D67" s="363">
        <v>4</v>
      </c>
      <c r="E67" s="513"/>
      <c r="F67" s="364">
        <f t="shared" si="1"/>
        <v>0</v>
      </c>
      <c r="G67" s="225"/>
      <c r="H67" s="207"/>
      <c r="I67" s="226"/>
      <c r="J67" s="203"/>
      <c r="K67" s="206"/>
    </row>
    <row r="68" spans="1:11" s="227" customFormat="1">
      <c r="A68" s="255"/>
      <c r="B68" s="360" t="s">
        <v>161</v>
      </c>
      <c r="C68" s="362" t="s">
        <v>32</v>
      </c>
      <c r="D68" s="363">
        <v>4</v>
      </c>
      <c r="E68" s="513"/>
      <c r="F68" s="364">
        <f t="shared" si="1"/>
        <v>0</v>
      </c>
      <c r="G68" s="225"/>
      <c r="H68" s="207"/>
      <c r="I68" s="226"/>
      <c r="J68" s="203"/>
      <c r="K68" s="206"/>
    </row>
    <row r="69" spans="1:11" s="227" customFormat="1">
      <c r="A69" s="255"/>
      <c r="B69" s="360" t="s">
        <v>162</v>
      </c>
      <c r="C69" s="362" t="s">
        <v>32</v>
      </c>
      <c r="D69" s="363">
        <v>4</v>
      </c>
      <c r="E69" s="513"/>
      <c r="F69" s="364">
        <f t="shared" si="1"/>
        <v>0</v>
      </c>
      <c r="G69" s="225"/>
      <c r="H69" s="207"/>
      <c r="I69" s="226"/>
      <c r="J69" s="203"/>
      <c r="K69" s="206"/>
    </row>
    <row r="70" spans="1:11" s="227" customFormat="1">
      <c r="A70" s="256"/>
      <c r="B70" s="360"/>
      <c r="C70" s="362"/>
      <c r="D70" s="363"/>
      <c r="E70" s="377"/>
      <c r="F70" s="364"/>
      <c r="G70" s="225"/>
      <c r="H70" s="207"/>
      <c r="I70" s="226"/>
      <c r="J70" s="203"/>
      <c r="K70" s="206"/>
    </row>
    <row r="71" spans="1:11" s="227" customFormat="1">
      <c r="A71" s="255" t="s">
        <v>200</v>
      </c>
      <c r="B71" s="360" t="s">
        <v>163</v>
      </c>
      <c r="C71" s="362"/>
      <c r="D71" s="363"/>
      <c r="E71" s="377"/>
      <c r="F71" s="364"/>
      <c r="G71" s="225"/>
      <c r="H71" s="207"/>
      <c r="I71" s="226"/>
      <c r="J71" s="203"/>
      <c r="K71" s="206"/>
    </row>
    <row r="72" spans="1:11" s="227" customFormat="1">
      <c r="A72" s="255"/>
      <c r="B72" s="360" t="s">
        <v>164</v>
      </c>
      <c r="C72" s="362" t="s">
        <v>32</v>
      </c>
      <c r="D72" s="363">
        <v>10</v>
      </c>
      <c r="E72" s="513"/>
      <c r="F72" s="364">
        <f t="shared" si="1"/>
        <v>0</v>
      </c>
      <c r="G72" s="225"/>
      <c r="H72" s="207"/>
      <c r="I72" s="226"/>
      <c r="J72" s="203"/>
      <c r="K72" s="206"/>
    </row>
    <row r="73" spans="1:11" s="227" customFormat="1">
      <c r="A73" s="255"/>
      <c r="B73" s="360" t="s">
        <v>165</v>
      </c>
      <c r="C73" s="362" t="s">
        <v>32</v>
      </c>
      <c r="D73" s="363">
        <v>10</v>
      </c>
      <c r="E73" s="513"/>
      <c r="F73" s="364">
        <f t="shared" si="1"/>
        <v>0</v>
      </c>
      <c r="G73" s="225"/>
      <c r="H73" s="207"/>
      <c r="I73" s="226"/>
      <c r="J73" s="203"/>
      <c r="K73" s="206"/>
    </row>
    <row r="74" spans="1:11" s="227" customFormat="1">
      <c r="A74" s="255"/>
      <c r="B74" s="360" t="s">
        <v>166</v>
      </c>
      <c r="C74" s="362" t="s">
        <v>32</v>
      </c>
      <c r="D74" s="363">
        <v>10</v>
      </c>
      <c r="E74" s="513"/>
      <c r="F74" s="364">
        <f t="shared" si="1"/>
        <v>0</v>
      </c>
      <c r="G74" s="225"/>
      <c r="H74" s="207"/>
      <c r="I74" s="226"/>
      <c r="J74" s="203"/>
      <c r="K74" s="206"/>
    </row>
    <row r="75" spans="1:11" s="227" customFormat="1">
      <c r="A75" s="255"/>
      <c r="B75" s="360" t="s">
        <v>167</v>
      </c>
      <c r="C75" s="362" t="s">
        <v>32</v>
      </c>
      <c r="D75" s="363">
        <v>10</v>
      </c>
      <c r="E75" s="513"/>
      <c r="F75" s="364">
        <f t="shared" si="1"/>
        <v>0</v>
      </c>
      <c r="G75" s="225"/>
      <c r="H75" s="207"/>
      <c r="I75" s="226"/>
      <c r="J75" s="203"/>
      <c r="K75" s="206"/>
    </row>
    <row r="76" spans="1:11" s="227" customFormat="1">
      <c r="A76" s="255"/>
      <c r="B76" s="360" t="s">
        <v>168</v>
      </c>
      <c r="C76" s="362" t="s">
        <v>32</v>
      </c>
      <c r="D76" s="363">
        <v>10</v>
      </c>
      <c r="E76" s="513"/>
      <c r="F76" s="364">
        <f t="shared" si="1"/>
        <v>0</v>
      </c>
      <c r="G76" s="225"/>
      <c r="H76" s="207"/>
      <c r="I76" s="226"/>
      <c r="J76" s="203"/>
      <c r="K76" s="206"/>
    </row>
    <row r="77" spans="1:11" s="227" customFormat="1">
      <c r="A77" s="255"/>
      <c r="B77" s="360" t="s">
        <v>169</v>
      </c>
      <c r="C77" s="362" t="s">
        <v>32</v>
      </c>
      <c r="D77" s="363">
        <v>10</v>
      </c>
      <c r="E77" s="513"/>
      <c r="F77" s="364">
        <f t="shared" si="1"/>
        <v>0</v>
      </c>
      <c r="G77" s="225"/>
      <c r="H77" s="207"/>
      <c r="I77" s="226"/>
      <c r="J77" s="203"/>
      <c r="K77" s="206"/>
    </row>
    <row r="78" spans="1:11" s="227" customFormat="1" ht="10.5" customHeight="1">
      <c r="A78" s="256"/>
      <c r="B78" s="360"/>
      <c r="C78" s="362"/>
      <c r="D78" s="363"/>
      <c r="E78" s="377"/>
      <c r="F78" s="364"/>
      <c r="G78" s="225"/>
      <c r="H78" s="207"/>
      <c r="I78" s="226"/>
      <c r="J78" s="203"/>
      <c r="K78" s="206"/>
    </row>
    <row r="79" spans="1:11" s="227" customFormat="1">
      <c r="A79" s="255" t="s">
        <v>201</v>
      </c>
      <c r="B79" s="360" t="s">
        <v>170</v>
      </c>
      <c r="C79" s="362"/>
      <c r="D79" s="363"/>
      <c r="E79" s="377"/>
      <c r="F79" s="364"/>
      <c r="G79" s="225"/>
      <c r="H79" s="207"/>
      <c r="I79" s="226"/>
      <c r="J79" s="203"/>
      <c r="K79" s="206"/>
    </row>
    <row r="80" spans="1:11" s="227" customFormat="1">
      <c r="A80" s="256"/>
      <c r="B80" s="360" t="s">
        <v>164</v>
      </c>
      <c r="C80" s="362" t="s">
        <v>32</v>
      </c>
      <c r="D80" s="363">
        <v>2</v>
      </c>
      <c r="E80" s="513"/>
      <c r="F80" s="364">
        <f t="shared" si="1"/>
        <v>0</v>
      </c>
      <c r="G80" s="225"/>
      <c r="H80" s="207"/>
      <c r="I80" s="226"/>
      <c r="J80" s="203"/>
      <c r="K80" s="206"/>
    </row>
    <row r="81" spans="1:11" s="227" customFormat="1">
      <c r="A81" s="256"/>
      <c r="B81" s="360" t="s">
        <v>165</v>
      </c>
      <c r="C81" s="362" t="s">
        <v>32</v>
      </c>
      <c r="D81" s="363">
        <v>2</v>
      </c>
      <c r="E81" s="513"/>
      <c r="F81" s="364">
        <f t="shared" si="1"/>
        <v>0</v>
      </c>
      <c r="G81" s="225"/>
      <c r="H81" s="207"/>
      <c r="I81" s="226"/>
      <c r="J81" s="203"/>
      <c r="K81" s="206"/>
    </row>
    <row r="82" spans="1:11" s="227" customFormat="1">
      <c r="A82" s="256"/>
      <c r="B82" s="360" t="s">
        <v>171</v>
      </c>
      <c r="C82" s="362" t="s">
        <v>32</v>
      </c>
      <c r="D82" s="363">
        <v>2</v>
      </c>
      <c r="E82" s="513"/>
      <c r="F82" s="364">
        <f t="shared" si="1"/>
        <v>0</v>
      </c>
      <c r="G82" s="225"/>
      <c r="H82" s="207"/>
      <c r="I82" s="226"/>
      <c r="J82" s="203"/>
      <c r="K82" s="206"/>
    </row>
    <row r="83" spans="1:11" s="227" customFormat="1">
      <c r="A83" s="256"/>
      <c r="B83" s="360" t="s">
        <v>167</v>
      </c>
      <c r="C83" s="362" t="s">
        <v>32</v>
      </c>
      <c r="D83" s="363">
        <v>2</v>
      </c>
      <c r="E83" s="513"/>
      <c r="F83" s="364">
        <f t="shared" si="1"/>
        <v>0</v>
      </c>
      <c r="G83" s="225"/>
      <c r="H83" s="207"/>
      <c r="I83" s="226"/>
      <c r="J83" s="203"/>
      <c r="K83" s="206"/>
    </row>
    <row r="84" spans="1:11" s="227" customFormat="1">
      <c r="A84" s="256"/>
      <c r="B84" s="360" t="s">
        <v>168</v>
      </c>
      <c r="C84" s="362" t="s">
        <v>32</v>
      </c>
      <c r="D84" s="363">
        <v>2</v>
      </c>
      <c r="E84" s="513"/>
      <c r="F84" s="364">
        <f t="shared" si="1"/>
        <v>0</v>
      </c>
      <c r="G84" s="225"/>
      <c r="H84" s="207"/>
      <c r="I84" s="226"/>
      <c r="J84" s="203"/>
      <c r="K84" s="206"/>
    </row>
    <row r="85" spans="1:11" s="227" customFormat="1">
      <c r="A85" s="256"/>
      <c r="B85" s="360" t="s">
        <v>169</v>
      </c>
      <c r="C85" s="362" t="s">
        <v>32</v>
      </c>
      <c r="D85" s="363">
        <v>2</v>
      </c>
      <c r="E85" s="513"/>
      <c r="F85" s="364">
        <f t="shared" si="1"/>
        <v>0</v>
      </c>
      <c r="G85" s="225"/>
      <c r="H85" s="207"/>
      <c r="I85" s="226"/>
      <c r="J85" s="203"/>
      <c r="K85" s="206"/>
    </row>
    <row r="86" spans="1:11" s="227" customFormat="1" ht="10.5" customHeight="1">
      <c r="A86" s="256"/>
      <c r="B86" s="360"/>
      <c r="C86" s="362"/>
      <c r="D86" s="363"/>
      <c r="E86" s="377"/>
      <c r="F86" s="364"/>
      <c r="G86" s="225"/>
      <c r="H86" s="207"/>
      <c r="I86" s="226"/>
      <c r="J86" s="203"/>
      <c r="K86" s="206"/>
    </row>
    <row r="87" spans="1:11" s="227" customFormat="1">
      <c r="A87" s="255" t="s">
        <v>202</v>
      </c>
      <c r="B87" s="360" t="s">
        <v>172</v>
      </c>
      <c r="C87" s="362"/>
      <c r="D87" s="363"/>
      <c r="E87" s="377"/>
      <c r="F87" s="364"/>
      <c r="G87" s="225"/>
      <c r="H87" s="207"/>
      <c r="I87" s="226"/>
      <c r="J87" s="203"/>
      <c r="K87" s="206"/>
    </row>
    <row r="88" spans="1:11" s="227" customFormat="1">
      <c r="A88" s="256"/>
      <c r="B88" s="360" t="s">
        <v>151</v>
      </c>
      <c r="C88" s="362" t="s">
        <v>32</v>
      </c>
      <c r="D88" s="363">
        <v>2</v>
      </c>
      <c r="E88" s="513"/>
      <c r="F88" s="364">
        <f t="shared" ref="F88:F130" si="2">D88*E88</f>
        <v>0</v>
      </c>
      <c r="G88" s="225"/>
      <c r="H88" s="207"/>
      <c r="I88" s="226"/>
      <c r="J88" s="203"/>
      <c r="K88" s="206"/>
    </row>
    <row r="89" spans="1:11" s="227" customFormat="1">
      <c r="A89" s="256"/>
      <c r="B89" s="360" t="s">
        <v>147</v>
      </c>
      <c r="C89" s="362" t="s">
        <v>32</v>
      </c>
      <c r="D89" s="363">
        <v>1</v>
      </c>
      <c r="E89" s="513"/>
      <c r="F89" s="364">
        <f t="shared" si="2"/>
        <v>0</v>
      </c>
      <c r="G89" s="225"/>
      <c r="H89" s="207"/>
      <c r="I89" s="226"/>
      <c r="J89" s="203"/>
      <c r="K89" s="206"/>
    </row>
    <row r="90" spans="1:11" s="227" customFormat="1">
      <c r="A90" s="256"/>
      <c r="B90" s="360" t="s">
        <v>173</v>
      </c>
      <c r="C90" s="362" t="s">
        <v>32</v>
      </c>
      <c r="D90" s="363">
        <v>1</v>
      </c>
      <c r="E90" s="513"/>
      <c r="F90" s="364">
        <f t="shared" si="2"/>
        <v>0</v>
      </c>
      <c r="G90" s="225"/>
      <c r="H90" s="207"/>
      <c r="I90" s="226"/>
      <c r="J90" s="203"/>
      <c r="K90" s="206"/>
    </row>
    <row r="91" spans="1:11" s="227" customFormat="1">
      <c r="A91" s="256"/>
      <c r="B91" s="360" t="s">
        <v>174</v>
      </c>
      <c r="C91" s="362" t="s">
        <v>32</v>
      </c>
      <c r="D91" s="363">
        <v>1</v>
      </c>
      <c r="E91" s="513"/>
      <c r="F91" s="364">
        <f t="shared" si="2"/>
        <v>0</v>
      </c>
      <c r="G91" s="225"/>
      <c r="H91" s="207"/>
      <c r="I91" s="226"/>
      <c r="J91" s="203"/>
      <c r="K91" s="206"/>
    </row>
    <row r="92" spans="1:11" s="227" customFormat="1">
      <c r="A92" s="256"/>
      <c r="B92" s="360" t="s">
        <v>149</v>
      </c>
      <c r="C92" s="362" t="s">
        <v>32</v>
      </c>
      <c r="D92" s="363">
        <v>1</v>
      </c>
      <c r="E92" s="513"/>
      <c r="F92" s="364">
        <f t="shared" si="2"/>
        <v>0</v>
      </c>
      <c r="G92" s="225"/>
      <c r="H92" s="207"/>
      <c r="I92" s="226"/>
      <c r="J92" s="203"/>
      <c r="K92" s="206"/>
    </row>
    <row r="93" spans="1:11" s="227" customFormat="1">
      <c r="A93" s="256"/>
      <c r="B93" s="360" t="s">
        <v>150</v>
      </c>
      <c r="C93" s="362" t="s">
        <v>32</v>
      </c>
      <c r="D93" s="363">
        <v>1</v>
      </c>
      <c r="E93" s="513"/>
      <c r="F93" s="364">
        <f t="shared" si="2"/>
        <v>0</v>
      </c>
      <c r="G93" s="225"/>
      <c r="H93" s="207"/>
      <c r="I93" s="226"/>
      <c r="J93" s="203"/>
      <c r="K93" s="206"/>
    </row>
    <row r="94" spans="1:11" s="227" customFormat="1">
      <c r="A94" s="256"/>
      <c r="B94" s="360" t="s">
        <v>160</v>
      </c>
      <c r="C94" s="362" t="s">
        <v>32</v>
      </c>
      <c r="D94" s="363">
        <v>1</v>
      </c>
      <c r="E94" s="513"/>
      <c r="F94" s="364">
        <f t="shared" si="2"/>
        <v>0</v>
      </c>
      <c r="G94" s="225"/>
      <c r="H94" s="207"/>
      <c r="I94" s="226"/>
      <c r="J94" s="203"/>
      <c r="K94" s="206"/>
    </row>
    <row r="95" spans="1:11" s="227" customFormat="1">
      <c r="A95" s="256"/>
      <c r="B95" s="360" t="s">
        <v>159</v>
      </c>
      <c r="C95" s="362" t="s">
        <v>32</v>
      </c>
      <c r="D95" s="363">
        <v>1</v>
      </c>
      <c r="E95" s="513"/>
      <c r="F95" s="364">
        <f t="shared" si="2"/>
        <v>0</v>
      </c>
      <c r="G95" s="225"/>
      <c r="H95" s="207"/>
      <c r="I95" s="226"/>
      <c r="J95" s="203"/>
      <c r="K95" s="206"/>
    </row>
    <row r="96" spans="1:11" s="227" customFormat="1">
      <c r="A96" s="256"/>
      <c r="B96" s="360" t="s">
        <v>175</v>
      </c>
      <c r="C96" s="362" t="s">
        <v>32</v>
      </c>
      <c r="D96" s="363">
        <v>2</v>
      </c>
      <c r="E96" s="513"/>
      <c r="F96" s="364">
        <f t="shared" si="2"/>
        <v>0</v>
      </c>
      <c r="G96" s="225"/>
      <c r="H96" s="207"/>
      <c r="I96" s="226"/>
      <c r="J96" s="203"/>
      <c r="K96" s="206"/>
    </row>
    <row r="97" spans="1:11" s="227" customFormat="1">
      <c r="A97" s="256"/>
      <c r="B97" s="360" t="s">
        <v>161</v>
      </c>
      <c r="C97" s="362" t="s">
        <v>32</v>
      </c>
      <c r="D97" s="363">
        <v>1</v>
      </c>
      <c r="E97" s="513"/>
      <c r="F97" s="364">
        <f t="shared" si="2"/>
        <v>0</v>
      </c>
      <c r="G97" s="225"/>
      <c r="H97" s="207"/>
      <c r="I97" s="226"/>
      <c r="J97" s="203"/>
      <c r="K97" s="206"/>
    </row>
    <row r="98" spans="1:11" s="227" customFormat="1">
      <c r="A98" s="256"/>
      <c r="B98" s="360"/>
      <c r="C98" s="362"/>
      <c r="D98" s="363"/>
      <c r="E98" s="377"/>
      <c r="F98" s="364"/>
      <c r="G98" s="225"/>
      <c r="H98" s="207"/>
      <c r="I98" s="226"/>
      <c r="J98" s="203"/>
      <c r="K98" s="206"/>
    </row>
    <row r="99" spans="1:11" s="227" customFormat="1">
      <c r="A99" s="255" t="s">
        <v>203</v>
      </c>
      <c r="B99" s="360" t="s">
        <v>176</v>
      </c>
      <c r="C99" s="362"/>
      <c r="D99" s="363"/>
      <c r="E99" s="377"/>
      <c r="F99" s="364"/>
      <c r="G99" s="225"/>
      <c r="H99" s="207"/>
      <c r="I99" s="226"/>
      <c r="J99" s="203"/>
      <c r="K99" s="206"/>
    </row>
    <row r="100" spans="1:11" s="227" customFormat="1">
      <c r="A100" s="255"/>
      <c r="B100" s="360" t="s">
        <v>151</v>
      </c>
      <c r="C100" s="362" t="s">
        <v>32</v>
      </c>
      <c r="D100" s="363">
        <v>1</v>
      </c>
      <c r="E100" s="513"/>
      <c r="F100" s="364">
        <f t="shared" si="2"/>
        <v>0</v>
      </c>
      <c r="G100" s="225"/>
      <c r="H100" s="207"/>
      <c r="I100" s="226"/>
      <c r="J100" s="203"/>
      <c r="K100" s="206"/>
    </row>
    <row r="101" spans="1:11" s="227" customFormat="1">
      <c r="A101" s="255"/>
      <c r="B101" s="360" t="s">
        <v>147</v>
      </c>
      <c r="C101" s="362" t="s">
        <v>32</v>
      </c>
      <c r="D101" s="363">
        <v>1</v>
      </c>
      <c r="E101" s="513"/>
      <c r="F101" s="364">
        <f t="shared" si="2"/>
        <v>0</v>
      </c>
      <c r="G101" s="225"/>
      <c r="H101" s="207"/>
      <c r="I101" s="226"/>
      <c r="J101" s="203"/>
      <c r="K101" s="206"/>
    </row>
    <row r="102" spans="1:11" s="227" customFormat="1">
      <c r="A102" s="255"/>
      <c r="B102" s="360" t="s">
        <v>155</v>
      </c>
      <c r="C102" s="362" t="s">
        <v>32</v>
      </c>
      <c r="D102" s="363">
        <v>1</v>
      </c>
      <c r="E102" s="513"/>
      <c r="F102" s="364">
        <f t="shared" si="2"/>
        <v>0</v>
      </c>
      <c r="G102" s="225"/>
      <c r="H102" s="207"/>
      <c r="I102" s="226"/>
      <c r="J102" s="203"/>
      <c r="K102" s="206"/>
    </row>
    <row r="103" spans="1:11" s="227" customFormat="1">
      <c r="A103" s="255"/>
      <c r="B103" s="360" t="s">
        <v>174</v>
      </c>
      <c r="C103" s="362" t="s">
        <v>32</v>
      </c>
      <c r="D103" s="363">
        <v>1</v>
      </c>
      <c r="E103" s="513"/>
      <c r="F103" s="364">
        <f t="shared" si="2"/>
        <v>0</v>
      </c>
      <c r="G103" s="225"/>
      <c r="H103" s="207"/>
      <c r="I103" s="226"/>
      <c r="J103" s="203"/>
      <c r="K103" s="206"/>
    </row>
    <row r="104" spans="1:11" s="227" customFormat="1">
      <c r="A104" s="255"/>
      <c r="B104" s="360" t="s">
        <v>149</v>
      </c>
      <c r="C104" s="362" t="s">
        <v>32</v>
      </c>
      <c r="D104" s="363">
        <v>1</v>
      </c>
      <c r="E104" s="513"/>
      <c r="F104" s="364">
        <f t="shared" si="2"/>
        <v>0</v>
      </c>
      <c r="G104" s="225"/>
      <c r="H104" s="207"/>
      <c r="I104" s="226"/>
      <c r="J104" s="203"/>
      <c r="K104" s="206"/>
    </row>
    <row r="105" spans="1:11" s="227" customFormat="1">
      <c r="A105" s="255"/>
      <c r="B105" s="360" t="s">
        <v>150</v>
      </c>
      <c r="C105" s="362" t="s">
        <v>32</v>
      </c>
      <c r="D105" s="363">
        <v>1</v>
      </c>
      <c r="E105" s="513"/>
      <c r="F105" s="364">
        <f t="shared" si="2"/>
        <v>0</v>
      </c>
      <c r="G105" s="225"/>
      <c r="H105" s="207"/>
      <c r="I105" s="226"/>
      <c r="J105" s="203"/>
      <c r="K105" s="206"/>
    </row>
    <row r="106" spans="1:11" s="227" customFormat="1">
      <c r="A106" s="255"/>
      <c r="B106" s="360" t="s">
        <v>177</v>
      </c>
      <c r="C106" s="362" t="s">
        <v>32</v>
      </c>
      <c r="D106" s="363">
        <v>1</v>
      </c>
      <c r="E106" s="513"/>
      <c r="F106" s="364">
        <f t="shared" si="2"/>
        <v>0</v>
      </c>
      <c r="G106" s="225"/>
      <c r="H106" s="207"/>
      <c r="I106" s="226"/>
      <c r="J106" s="203"/>
      <c r="K106" s="206"/>
    </row>
    <row r="107" spans="1:11" s="227" customFormat="1">
      <c r="A107" s="256"/>
      <c r="B107" s="360"/>
      <c r="C107" s="362"/>
      <c r="D107" s="363"/>
      <c r="E107" s="377"/>
      <c r="F107" s="364"/>
      <c r="G107" s="225"/>
      <c r="H107" s="207"/>
      <c r="I107" s="226"/>
      <c r="J107" s="203"/>
      <c r="K107" s="206"/>
    </row>
    <row r="108" spans="1:11" s="227" customFormat="1">
      <c r="A108" s="255" t="s">
        <v>204</v>
      </c>
      <c r="B108" s="360" t="s">
        <v>178</v>
      </c>
      <c r="C108" s="362"/>
      <c r="D108" s="363"/>
      <c r="E108" s="377"/>
      <c r="F108" s="364"/>
      <c r="G108" s="225"/>
      <c r="H108" s="207"/>
      <c r="I108" s="226"/>
      <c r="J108" s="203"/>
      <c r="K108" s="206"/>
    </row>
    <row r="109" spans="1:11" s="227" customFormat="1">
      <c r="A109" s="255"/>
      <c r="B109" s="360" t="s">
        <v>151</v>
      </c>
      <c r="C109" s="362" t="s">
        <v>32</v>
      </c>
      <c r="D109" s="363">
        <v>1</v>
      </c>
      <c r="E109" s="513"/>
      <c r="F109" s="364">
        <f t="shared" si="2"/>
        <v>0</v>
      </c>
      <c r="G109" s="225"/>
      <c r="H109" s="207"/>
      <c r="I109" s="226"/>
      <c r="J109" s="203"/>
      <c r="K109" s="206"/>
    </row>
    <row r="110" spans="1:11" s="227" customFormat="1">
      <c r="A110" s="255"/>
      <c r="B110" s="360" t="s">
        <v>179</v>
      </c>
      <c r="C110" s="362" t="s">
        <v>32</v>
      </c>
      <c r="D110" s="363">
        <v>2</v>
      </c>
      <c r="E110" s="513"/>
      <c r="F110" s="364">
        <f t="shared" si="2"/>
        <v>0</v>
      </c>
      <c r="G110" s="225"/>
      <c r="H110" s="207"/>
      <c r="I110" s="226"/>
      <c r="J110" s="203"/>
      <c r="K110" s="206"/>
    </row>
    <row r="111" spans="1:11" s="227" customFormat="1">
      <c r="A111" s="255"/>
      <c r="B111" s="360" t="s">
        <v>180</v>
      </c>
      <c r="C111" s="362" t="s">
        <v>32</v>
      </c>
      <c r="D111" s="363">
        <v>1</v>
      </c>
      <c r="E111" s="513"/>
      <c r="F111" s="364">
        <f t="shared" si="2"/>
        <v>0</v>
      </c>
      <c r="G111" s="225"/>
      <c r="H111" s="207"/>
      <c r="I111" s="226"/>
      <c r="J111" s="203"/>
      <c r="K111" s="206"/>
    </row>
    <row r="112" spans="1:11" s="227" customFormat="1">
      <c r="A112" s="255"/>
      <c r="B112" s="360" t="s">
        <v>174</v>
      </c>
      <c r="C112" s="362" t="s">
        <v>32</v>
      </c>
      <c r="D112" s="363">
        <v>1</v>
      </c>
      <c r="E112" s="513"/>
      <c r="F112" s="364">
        <f t="shared" si="2"/>
        <v>0</v>
      </c>
      <c r="G112" s="225"/>
      <c r="H112" s="207"/>
      <c r="I112" s="226"/>
      <c r="J112" s="203"/>
      <c r="K112" s="206"/>
    </row>
    <row r="113" spans="1:11" s="227" customFormat="1">
      <c r="A113" s="255"/>
      <c r="B113" s="360" t="s">
        <v>149</v>
      </c>
      <c r="C113" s="362" t="s">
        <v>32</v>
      </c>
      <c r="D113" s="363">
        <v>1</v>
      </c>
      <c r="E113" s="513"/>
      <c r="F113" s="364">
        <f t="shared" si="2"/>
        <v>0</v>
      </c>
      <c r="G113" s="225"/>
      <c r="H113" s="207"/>
      <c r="I113" s="226"/>
      <c r="J113" s="203"/>
      <c r="K113" s="206"/>
    </row>
    <row r="114" spans="1:11" s="227" customFormat="1">
      <c r="A114" s="255"/>
      <c r="B114" s="360" t="s">
        <v>150</v>
      </c>
      <c r="C114" s="362" t="s">
        <v>32</v>
      </c>
      <c r="D114" s="363">
        <v>1</v>
      </c>
      <c r="E114" s="513"/>
      <c r="F114" s="364">
        <f t="shared" si="2"/>
        <v>0</v>
      </c>
      <c r="G114" s="225"/>
      <c r="H114" s="207"/>
      <c r="I114" s="226"/>
      <c r="J114" s="203"/>
      <c r="K114" s="206"/>
    </row>
    <row r="115" spans="1:11" s="227" customFormat="1">
      <c r="A115" s="255"/>
      <c r="B115" s="360" t="s">
        <v>181</v>
      </c>
      <c r="C115" s="362" t="s">
        <v>32</v>
      </c>
      <c r="D115" s="363">
        <v>1</v>
      </c>
      <c r="E115" s="513"/>
      <c r="F115" s="364">
        <f t="shared" si="2"/>
        <v>0</v>
      </c>
      <c r="G115" s="225"/>
      <c r="H115" s="207"/>
      <c r="I115" s="226"/>
      <c r="J115" s="203"/>
      <c r="K115" s="206"/>
    </row>
    <row r="116" spans="1:11" s="227" customFormat="1">
      <c r="A116" s="255"/>
      <c r="B116" s="360" t="s">
        <v>182</v>
      </c>
      <c r="C116" s="362" t="s">
        <v>32</v>
      </c>
      <c r="D116" s="363">
        <v>1</v>
      </c>
      <c r="E116" s="513"/>
      <c r="F116" s="364">
        <f t="shared" si="2"/>
        <v>0</v>
      </c>
      <c r="G116" s="225"/>
      <c r="H116" s="207"/>
      <c r="I116" s="226"/>
      <c r="J116" s="203"/>
      <c r="K116" s="206"/>
    </row>
    <row r="117" spans="1:11" s="227" customFormat="1">
      <c r="A117" s="255"/>
      <c r="B117" s="360" t="s">
        <v>160</v>
      </c>
      <c r="C117" s="362" t="s">
        <v>32</v>
      </c>
      <c r="D117" s="363">
        <v>1</v>
      </c>
      <c r="E117" s="513"/>
      <c r="F117" s="364">
        <f t="shared" si="2"/>
        <v>0</v>
      </c>
      <c r="G117" s="225"/>
      <c r="H117" s="207"/>
      <c r="I117" s="226"/>
      <c r="J117" s="203"/>
      <c r="K117" s="206"/>
    </row>
    <row r="118" spans="1:11" s="227" customFormat="1">
      <c r="A118" s="256"/>
      <c r="B118" s="360"/>
      <c r="C118" s="362"/>
      <c r="D118" s="363"/>
      <c r="E118" s="377"/>
      <c r="F118" s="364"/>
      <c r="G118" s="225"/>
      <c r="H118" s="207"/>
      <c r="I118" s="226"/>
      <c r="J118" s="203"/>
      <c r="K118" s="206"/>
    </row>
    <row r="119" spans="1:11" s="227" customFormat="1" ht="38.25">
      <c r="A119" s="255" t="s">
        <v>205</v>
      </c>
      <c r="B119" s="360" t="s">
        <v>183</v>
      </c>
      <c r="C119" s="362"/>
      <c r="D119" s="363"/>
      <c r="E119" s="377"/>
      <c r="F119" s="364"/>
      <c r="G119" s="225"/>
      <c r="H119" s="207"/>
      <c r="I119" s="226"/>
      <c r="J119" s="203"/>
      <c r="K119" s="206"/>
    </row>
    <row r="120" spans="1:11" s="227" customFormat="1">
      <c r="A120" s="255"/>
      <c r="B120" s="360" t="s">
        <v>184</v>
      </c>
      <c r="C120" s="362" t="s">
        <v>32</v>
      </c>
      <c r="D120" s="363">
        <v>10</v>
      </c>
      <c r="E120" s="513"/>
      <c r="F120" s="364">
        <f t="shared" si="2"/>
        <v>0</v>
      </c>
      <c r="G120" s="225"/>
      <c r="H120" s="207"/>
      <c r="I120" s="226"/>
      <c r="J120" s="203"/>
      <c r="K120" s="206"/>
    </row>
    <row r="121" spans="1:11" s="227" customFormat="1">
      <c r="A121" s="255"/>
      <c r="B121" s="360" t="s">
        <v>185</v>
      </c>
      <c r="C121" s="362" t="s">
        <v>32</v>
      </c>
      <c r="D121" s="363">
        <v>2</v>
      </c>
      <c r="E121" s="513"/>
      <c r="F121" s="364">
        <f t="shared" si="2"/>
        <v>0</v>
      </c>
      <c r="G121" s="225"/>
      <c r="H121" s="207"/>
      <c r="I121" s="226"/>
      <c r="J121" s="203"/>
      <c r="K121" s="206"/>
    </row>
    <row r="122" spans="1:11" s="227" customFormat="1">
      <c r="A122" s="256"/>
      <c r="B122" s="360"/>
      <c r="C122" s="362"/>
      <c r="D122" s="363"/>
      <c r="E122" s="377"/>
      <c r="F122" s="364"/>
      <c r="G122" s="225"/>
      <c r="H122" s="207"/>
      <c r="I122" s="226"/>
      <c r="J122" s="203"/>
      <c r="K122" s="206"/>
    </row>
    <row r="123" spans="1:11" s="227" customFormat="1" ht="51">
      <c r="A123" s="255" t="s">
        <v>206</v>
      </c>
      <c r="B123" s="360" t="s">
        <v>186</v>
      </c>
      <c r="C123" s="362" t="s">
        <v>32</v>
      </c>
      <c r="D123" s="363">
        <v>5</v>
      </c>
      <c r="E123" s="513"/>
      <c r="F123" s="364">
        <f t="shared" si="2"/>
        <v>0</v>
      </c>
      <c r="G123" s="225"/>
      <c r="H123" s="207"/>
      <c r="I123" s="226"/>
      <c r="J123" s="203"/>
      <c r="K123" s="206"/>
    </row>
    <row r="124" spans="1:11" s="227" customFormat="1" ht="25.5">
      <c r="A124" s="255"/>
      <c r="B124" s="360" t="s">
        <v>187</v>
      </c>
      <c r="C124" s="362"/>
      <c r="D124" s="363"/>
      <c r="E124" s="377"/>
      <c r="F124" s="364"/>
      <c r="G124" s="225"/>
      <c r="H124" s="207"/>
      <c r="I124" s="226"/>
      <c r="J124" s="203"/>
      <c r="K124" s="206"/>
    </row>
    <row r="125" spans="1:11" s="227" customFormat="1">
      <c r="A125" s="256"/>
      <c r="B125" s="360"/>
      <c r="C125" s="362"/>
      <c r="D125" s="363"/>
      <c r="E125" s="377"/>
      <c r="F125" s="364"/>
      <c r="G125" s="225"/>
      <c r="H125" s="207"/>
      <c r="I125" s="226"/>
      <c r="J125" s="203"/>
      <c r="K125" s="206"/>
    </row>
    <row r="126" spans="1:11" s="227" customFormat="1" ht="51">
      <c r="A126" s="255" t="s">
        <v>207</v>
      </c>
      <c r="B126" s="360" t="s">
        <v>188</v>
      </c>
      <c r="C126" s="362" t="s">
        <v>33</v>
      </c>
      <c r="D126" s="363">
        <v>606</v>
      </c>
      <c r="E126" s="513"/>
      <c r="F126" s="364">
        <f t="shared" si="2"/>
        <v>0</v>
      </c>
      <c r="G126" s="225"/>
      <c r="H126" s="207"/>
      <c r="I126" s="226"/>
      <c r="J126" s="203"/>
      <c r="K126" s="206"/>
    </row>
    <row r="127" spans="1:11" s="227" customFormat="1">
      <c r="A127" s="256"/>
      <c r="B127" s="360"/>
      <c r="C127" s="362"/>
      <c r="D127" s="363"/>
      <c r="E127" s="377"/>
      <c r="F127" s="364"/>
      <c r="G127" s="225"/>
      <c r="H127" s="207"/>
      <c r="I127" s="226"/>
      <c r="J127" s="203"/>
      <c r="K127" s="206"/>
    </row>
    <row r="128" spans="1:11" s="227" customFormat="1" ht="38.25">
      <c r="A128" s="255" t="s">
        <v>208</v>
      </c>
      <c r="B128" s="360" t="s">
        <v>189</v>
      </c>
      <c r="C128" s="362" t="s">
        <v>33</v>
      </c>
      <c r="D128" s="363">
        <v>606</v>
      </c>
      <c r="E128" s="513"/>
      <c r="F128" s="364">
        <f t="shared" si="2"/>
        <v>0</v>
      </c>
      <c r="G128" s="225"/>
      <c r="H128" s="207"/>
      <c r="I128" s="226"/>
      <c r="J128" s="203"/>
      <c r="K128" s="206"/>
    </row>
    <row r="129" spans="1:11" s="227" customFormat="1">
      <c r="A129" s="255"/>
      <c r="B129" s="360"/>
      <c r="C129" s="362"/>
      <c r="D129" s="363"/>
      <c r="E129" s="377"/>
      <c r="F129" s="364"/>
      <c r="G129" s="225"/>
      <c r="H129" s="207"/>
      <c r="I129" s="226"/>
      <c r="J129" s="203"/>
      <c r="K129" s="206"/>
    </row>
    <row r="130" spans="1:11" s="227" customFormat="1" ht="25.5">
      <c r="A130" s="255" t="s">
        <v>209</v>
      </c>
      <c r="B130" s="360" t="s">
        <v>190</v>
      </c>
      <c r="C130" s="362" t="s">
        <v>33</v>
      </c>
      <c r="D130" s="363">
        <v>606</v>
      </c>
      <c r="E130" s="513"/>
      <c r="F130" s="364">
        <f t="shared" si="2"/>
        <v>0</v>
      </c>
      <c r="G130" s="225"/>
      <c r="H130" s="207"/>
      <c r="I130" s="226"/>
      <c r="J130" s="203"/>
      <c r="K130" s="206"/>
    </row>
    <row r="131" spans="1:11" s="227" customFormat="1" ht="10.5" customHeight="1">
      <c r="A131" s="213"/>
      <c r="B131" s="380"/>
      <c r="C131" s="376"/>
      <c r="D131" s="366"/>
      <c r="E131" s="377"/>
      <c r="F131" s="378"/>
      <c r="G131" s="225"/>
      <c r="H131" s="207"/>
      <c r="I131" s="226"/>
      <c r="J131" s="203"/>
      <c r="K131" s="206"/>
    </row>
    <row r="132" spans="1:11">
      <c r="A132" s="165"/>
      <c r="B132" s="360"/>
      <c r="D132" s="355"/>
      <c r="E132" s="359"/>
      <c r="F132" s="379"/>
      <c r="G132" s="222"/>
      <c r="H132" s="211"/>
      <c r="I132" s="207"/>
      <c r="J132" s="203"/>
      <c r="K132" s="206"/>
    </row>
    <row r="133" spans="1:11" s="208" customFormat="1">
      <c r="A133" s="216"/>
      <c r="B133" s="370" t="str">
        <f>B20</f>
        <v>STROJNO MONTAŽNA DELA</v>
      </c>
      <c r="C133" s="371"/>
      <c r="D133" s="372"/>
      <c r="E133" s="373" t="s">
        <v>97</v>
      </c>
      <c r="F133" s="374">
        <f>SUM(F21:F132)</f>
        <v>0</v>
      </c>
      <c r="G133" s="222"/>
      <c r="H133" s="207"/>
      <c r="I133" s="207"/>
      <c r="J133" s="203"/>
      <c r="K133" s="206"/>
    </row>
    <row r="134" spans="1:11">
      <c r="A134" s="165"/>
      <c r="B134" s="360"/>
      <c r="D134" s="355"/>
      <c r="E134" s="359"/>
      <c r="F134" s="357"/>
      <c r="G134" s="230"/>
      <c r="H134" s="211"/>
      <c r="I134" s="231"/>
      <c r="J134" s="203"/>
      <c r="K134" s="206"/>
    </row>
    <row r="135" spans="1:11">
      <c r="A135" s="165"/>
      <c r="B135" s="360" t="s">
        <v>94</v>
      </c>
      <c r="D135" s="355"/>
      <c r="E135" s="356"/>
      <c r="F135" s="357"/>
      <c r="G135" s="222"/>
      <c r="H135" s="211"/>
      <c r="I135" s="207"/>
      <c r="J135" s="203"/>
      <c r="K135" s="206"/>
    </row>
    <row r="136" spans="1:11">
      <c r="A136" s="165"/>
      <c r="B136" s="360"/>
      <c r="D136" s="355"/>
      <c r="E136" s="356"/>
      <c r="F136" s="357"/>
      <c r="G136" s="222"/>
      <c r="H136" s="211"/>
      <c r="I136" s="207"/>
      <c r="J136" s="203"/>
      <c r="K136" s="206"/>
    </row>
    <row r="137" spans="1:11">
      <c r="A137" s="165">
        <v>3</v>
      </c>
      <c r="B137" s="361" t="s">
        <v>122</v>
      </c>
      <c r="D137" s="355"/>
      <c r="E137" s="356"/>
      <c r="F137" s="357"/>
      <c r="G137" s="222"/>
      <c r="H137" s="211"/>
      <c r="I137" s="207"/>
      <c r="J137" s="203"/>
      <c r="K137" s="206"/>
    </row>
    <row r="138" spans="1:11">
      <c r="A138" s="165"/>
      <c r="B138" s="360"/>
      <c r="D138" s="355"/>
      <c r="E138" s="356"/>
      <c r="F138" s="357"/>
      <c r="G138" s="232"/>
      <c r="H138" s="211"/>
      <c r="I138" s="233"/>
      <c r="J138" s="203"/>
      <c r="K138" s="206"/>
    </row>
    <row r="139" spans="1:11">
      <c r="A139" s="255" t="s">
        <v>191</v>
      </c>
      <c r="B139" s="360" t="s">
        <v>210</v>
      </c>
      <c r="C139" s="362" t="s">
        <v>33</v>
      </c>
      <c r="D139" s="363">
        <v>606</v>
      </c>
      <c r="E139" s="512"/>
      <c r="F139" s="364">
        <f t="shared" ref="F139" si="3">D139*E139</f>
        <v>0</v>
      </c>
      <c r="G139" s="232"/>
      <c r="H139" s="211"/>
      <c r="I139" s="233"/>
      <c r="J139" s="203"/>
      <c r="K139" s="206"/>
    </row>
    <row r="140" spans="1:11">
      <c r="A140" s="255"/>
      <c r="B140" s="360"/>
      <c r="C140" s="362"/>
      <c r="D140" s="363"/>
      <c r="E140" s="359"/>
      <c r="F140" s="364"/>
      <c r="I140" s="204"/>
      <c r="J140" s="203"/>
      <c r="K140" s="206"/>
    </row>
    <row r="141" spans="1:11" ht="25.5">
      <c r="A141" s="255" t="s">
        <v>192</v>
      </c>
      <c r="B141" s="360" t="s">
        <v>211</v>
      </c>
      <c r="C141" s="362" t="s">
        <v>34</v>
      </c>
      <c r="D141" s="363">
        <v>40</v>
      </c>
      <c r="E141" s="512"/>
      <c r="F141" s="364">
        <f t="shared" ref="F141" si="4">D141*E141</f>
        <v>0</v>
      </c>
      <c r="I141" s="204"/>
      <c r="J141" s="203"/>
      <c r="K141" s="206"/>
    </row>
    <row r="142" spans="1:11">
      <c r="A142" s="255"/>
      <c r="B142" s="360"/>
      <c r="C142" s="362"/>
      <c r="D142" s="363"/>
      <c r="E142" s="359"/>
      <c r="F142" s="364"/>
      <c r="I142" s="204"/>
      <c r="J142" s="203"/>
      <c r="K142" s="206"/>
    </row>
    <row r="143" spans="1:11" ht="38.25">
      <c r="A143" s="255" t="s">
        <v>193</v>
      </c>
      <c r="B143" s="360" t="s">
        <v>212</v>
      </c>
      <c r="C143" s="362" t="s">
        <v>36</v>
      </c>
      <c r="D143" s="363">
        <v>5</v>
      </c>
      <c r="E143" s="512"/>
      <c r="F143" s="364">
        <f t="shared" ref="F143" si="5">D143*E143</f>
        <v>0</v>
      </c>
      <c r="I143" s="204"/>
      <c r="J143" s="203"/>
      <c r="K143" s="206"/>
    </row>
    <row r="144" spans="1:11">
      <c r="A144" s="213"/>
      <c r="B144" s="382"/>
      <c r="D144" s="355"/>
      <c r="E144" s="359"/>
      <c r="F144" s="364"/>
      <c r="I144" s="204"/>
      <c r="J144" s="203"/>
      <c r="K144" s="206"/>
    </row>
    <row r="145" spans="1:11">
      <c r="A145" s="165"/>
      <c r="B145" s="360"/>
      <c r="D145" s="355"/>
      <c r="E145" s="359"/>
      <c r="F145" s="379"/>
      <c r="G145" s="222"/>
      <c r="H145" s="211"/>
      <c r="I145" s="207"/>
      <c r="J145" s="203"/>
      <c r="K145" s="206"/>
    </row>
    <row r="146" spans="1:11" s="208" customFormat="1">
      <c r="A146" s="216"/>
      <c r="B146" s="370" t="str">
        <f>B137</f>
        <v>ZAKLJUČNA IN OSTALA DELA</v>
      </c>
      <c r="C146" s="371"/>
      <c r="D146" s="372"/>
      <c r="E146" s="373"/>
      <c r="F146" s="374">
        <f>SUM(F139:F144)</f>
        <v>0</v>
      </c>
      <c r="G146" s="222"/>
      <c r="H146" s="207"/>
      <c r="I146" s="207"/>
      <c r="J146" s="203"/>
      <c r="K146" s="206"/>
    </row>
    <row r="147" spans="1:11" s="237" customFormat="1">
      <c r="A147" s="165"/>
      <c r="B147" s="383"/>
      <c r="C147" s="355"/>
      <c r="D147" s="384"/>
      <c r="E147" s="379"/>
      <c r="F147" s="379"/>
      <c r="G147" s="235"/>
      <c r="H147" s="236"/>
      <c r="I147" s="236"/>
      <c r="J147" s="203"/>
      <c r="K147" s="206"/>
    </row>
    <row r="148" spans="1:11">
      <c r="A148" s="257"/>
      <c r="B148" s="360" t="s">
        <v>94</v>
      </c>
      <c r="D148" s="355"/>
      <c r="E148" s="356"/>
      <c r="F148" s="357"/>
    </row>
    <row r="149" spans="1:11">
      <c r="A149" s="257"/>
      <c r="B149" s="360"/>
      <c r="D149" s="355"/>
      <c r="E149" s="356"/>
      <c r="F149" s="357"/>
    </row>
    <row r="150" spans="1:11">
      <c r="A150" s="257">
        <v>4</v>
      </c>
      <c r="B150" s="361" t="s">
        <v>279</v>
      </c>
      <c r="C150" s="381" t="s">
        <v>36</v>
      </c>
      <c r="D150" s="355">
        <v>1</v>
      </c>
      <c r="E150" s="514">
        <f>(F146+F133+F18)*0.1</f>
        <v>0</v>
      </c>
      <c r="F150" s="364">
        <f t="shared" ref="F150" si="6">D150*E150</f>
        <v>0</v>
      </c>
    </row>
    <row r="151" spans="1:11">
      <c r="A151" s="213"/>
      <c r="B151" s="382"/>
      <c r="D151" s="355"/>
      <c r="E151" s="359"/>
      <c r="F151" s="364"/>
    </row>
    <row r="152" spans="1:11">
      <c r="A152" s="165"/>
      <c r="B152" s="360"/>
      <c r="D152" s="355"/>
      <c r="E152" s="359"/>
      <c r="F152" s="379"/>
    </row>
    <row r="153" spans="1:11">
      <c r="A153" s="216"/>
      <c r="B153" s="370" t="str">
        <f>B150</f>
        <v>NEPREDVIDENA DELA</v>
      </c>
      <c r="C153" s="371"/>
      <c r="D153" s="372"/>
      <c r="E153" s="373"/>
      <c r="F153" s="374">
        <f>SUM(F150:F151)</f>
        <v>0</v>
      </c>
    </row>
  </sheetData>
  <sheetProtection algorithmName="SHA-512" hashValue="IEXDelu4VRPtU+C+qZk+yDLaa7N2buOTwUu6AQNttq3h5RgRAs/zPdWQPTByjRgbjwEiiZIgvK8bMglTQxcC4A==" saltValue="VdP5CcK4swdy4OQvQ4b6eA==" spinCount="100000" sheet="1" objects="1" scenarios="1"/>
  <pageMargins left="0.98425196850393704" right="0.98425196850393704" top="0.98425196850393704" bottom="0.98425196850393704" header="0.51181102362204722" footer="0.70866141732283472"/>
  <pageSetup paperSize="9" scale="79" firstPageNumber="2" fitToHeight="0" orientation="portrait" r:id="rId1"/>
  <headerFooter alignWithMargins="0">
    <oddFooter>&amp;CStran &amp;P od &amp;N</oddFooter>
  </headerFooter>
  <rowBreaks count="1" manualBreakCount="1">
    <brk id="134" max="5"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4" tint="0.59999389629810485"/>
    <pageSetUpPr fitToPage="1"/>
  </sheetPr>
  <dimension ref="A1:F53"/>
  <sheetViews>
    <sheetView workbookViewId="0">
      <selection activeCell="N32" sqref="N32"/>
    </sheetView>
  </sheetViews>
  <sheetFormatPr defaultColWidth="9.140625" defaultRowHeight="12.75"/>
  <cols>
    <col min="1" max="1" width="4.42578125" style="150" customWidth="1"/>
    <col min="2" max="2" width="42" style="386" customWidth="1"/>
    <col min="3" max="3" width="4.7109375" style="386" customWidth="1"/>
    <col min="4" max="4" width="5.42578125" style="386" customWidth="1"/>
    <col min="5" max="5" width="8.5703125" style="386" customWidth="1"/>
    <col min="6" max="6" width="16.5703125" style="386" customWidth="1"/>
    <col min="7" max="16384" width="9.140625" style="151"/>
  </cols>
  <sheetData>
    <row r="1" spans="1:6" s="126" customFormat="1">
      <c r="A1" s="121" t="s">
        <v>86</v>
      </c>
      <c r="B1" s="387" t="s">
        <v>87</v>
      </c>
      <c r="C1" s="388" t="s">
        <v>88</v>
      </c>
      <c r="D1" s="388" t="s">
        <v>89</v>
      </c>
      <c r="E1" s="349" t="s">
        <v>90</v>
      </c>
      <c r="F1" s="350" t="s">
        <v>91</v>
      </c>
    </row>
    <row r="2" spans="1:6" s="132" customFormat="1">
      <c r="A2" s="127"/>
      <c r="B2" s="389"/>
      <c r="C2" s="390"/>
      <c r="D2" s="390"/>
      <c r="E2" s="323" t="s">
        <v>92</v>
      </c>
      <c r="F2" s="324" t="s">
        <v>92</v>
      </c>
    </row>
    <row r="3" spans="1:6" s="132" customFormat="1">
      <c r="A3" s="133"/>
      <c r="B3" s="391"/>
      <c r="C3" s="392"/>
      <c r="D3" s="392"/>
      <c r="E3" s="356"/>
      <c r="F3" s="356"/>
    </row>
    <row r="4" spans="1:6" s="132" customFormat="1">
      <c r="A4" s="133"/>
      <c r="B4" s="391"/>
      <c r="C4" s="392"/>
      <c r="D4" s="392"/>
      <c r="E4" s="356"/>
      <c r="F4" s="356"/>
    </row>
    <row r="5" spans="1:6" s="132" customFormat="1">
      <c r="A5" s="133"/>
      <c r="B5" s="391"/>
      <c r="C5" s="392"/>
      <c r="D5" s="392"/>
      <c r="E5" s="356"/>
      <c r="F5" s="356"/>
    </row>
    <row r="6" spans="1:6" s="132" customFormat="1">
      <c r="A6" s="133"/>
      <c r="B6" s="391"/>
      <c r="C6" s="392"/>
      <c r="D6" s="392"/>
      <c r="E6" s="356"/>
      <c r="F6" s="356"/>
    </row>
    <row r="7" spans="1:6" s="132" customFormat="1">
      <c r="A7" s="133"/>
      <c r="B7" s="391"/>
      <c r="C7" s="392"/>
      <c r="D7" s="392"/>
      <c r="E7" s="356"/>
      <c r="F7" s="356"/>
    </row>
    <row r="8" spans="1:6" s="132" customFormat="1">
      <c r="A8" s="133"/>
      <c r="B8" s="391"/>
      <c r="C8" s="392"/>
      <c r="D8" s="392"/>
      <c r="E8" s="356"/>
      <c r="F8" s="356"/>
    </row>
    <row r="9" spans="1:6" s="132" customFormat="1">
      <c r="A9" s="133"/>
      <c r="B9" s="391"/>
      <c r="C9" s="392"/>
      <c r="D9" s="392"/>
      <c r="E9" s="356"/>
      <c r="F9" s="356"/>
    </row>
    <row r="10" spans="1:6" s="132" customFormat="1">
      <c r="A10" s="133"/>
      <c r="B10" s="391"/>
      <c r="C10" s="392"/>
      <c r="D10" s="392"/>
      <c r="E10" s="356"/>
      <c r="F10" s="356"/>
    </row>
    <row r="11" spans="1:6" s="132" customFormat="1">
      <c r="A11" s="133"/>
      <c r="B11" s="391"/>
      <c r="C11" s="392"/>
      <c r="D11" s="392"/>
      <c r="E11" s="356"/>
      <c r="F11" s="356"/>
    </row>
    <row r="12" spans="1:6" s="132" customFormat="1">
      <c r="A12" s="133"/>
      <c r="B12" s="391"/>
      <c r="C12" s="392"/>
      <c r="D12" s="392"/>
      <c r="E12" s="356"/>
      <c r="F12" s="356"/>
    </row>
    <row r="13" spans="1:6" s="132" customFormat="1">
      <c r="A13" s="133"/>
      <c r="B13" s="391"/>
      <c r="C13" s="392"/>
      <c r="D13" s="392"/>
      <c r="E13" s="356"/>
      <c r="F13" s="356"/>
    </row>
    <row r="14" spans="1:6" s="132" customFormat="1">
      <c r="A14" s="133"/>
      <c r="B14" s="391"/>
      <c r="C14" s="392"/>
      <c r="D14" s="392"/>
      <c r="E14" s="356"/>
      <c r="F14" s="356"/>
    </row>
    <row r="15" spans="1:6" s="132" customFormat="1">
      <c r="A15" s="133"/>
      <c r="B15" s="391"/>
      <c r="C15" s="392"/>
      <c r="D15" s="392"/>
      <c r="E15" s="356"/>
      <c r="F15" s="356"/>
    </row>
    <row r="16" spans="1:6" s="132" customFormat="1">
      <c r="A16" s="133"/>
      <c r="B16" s="391"/>
      <c r="C16" s="392"/>
      <c r="D16" s="392"/>
      <c r="E16" s="356"/>
      <c r="F16" s="356"/>
    </row>
    <row r="17" spans="1:6" s="132" customFormat="1" ht="15.75">
      <c r="A17" s="153"/>
      <c r="B17" s="393" t="s">
        <v>329</v>
      </c>
      <c r="C17" s="393"/>
      <c r="D17" s="393"/>
      <c r="E17" s="393"/>
      <c r="F17" s="393"/>
    </row>
    <row r="18" spans="1:6" s="132" customFormat="1">
      <c r="A18" s="133"/>
      <c r="B18" s="394"/>
      <c r="C18" s="392"/>
      <c r="D18" s="392"/>
      <c r="E18" s="356"/>
      <c r="F18" s="356"/>
    </row>
    <row r="19" spans="1:6" s="132" customFormat="1">
      <c r="A19" s="133"/>
      <c r="B19" s="394"/>
      <c r="C19" s="392"/>
      <c r="D19" s="392"/>
      <c r="E19" s="356"/>
      <c r="F19" s="356"/>
    </row>
    <row r="20" spans="1:6" s="132" customFormat="1">
      <c r="A20" s="139"/>
      <c r="B20" s="395" t="s">
        <v>333</v>
      </c>
      <c r="C20" s="392"/>
      <c r="D20" s="392"/>
      <c r="E20" s="356"/>
      <c r="F20" s="396">
        <f>'TK VOD'!F27</f>
        <v>0</v>
      </c>
    </row>
    <row r="21" spans="1:6" s="132" customFormat="1">
      <c r="A21" s="139"/>
      <c r="B21" s="395"/>
      <c r="C21" s="392"/>
      <c r="D21" s="392"/>
      <c r="E21" s="356"/>
      <c r="F21" s="396"/>
    </row>
    <row r="22" spans="1:6" s="132" customFormat="1">
      <c r="A22" s="139"/>
      <c r="B22" s="395" t="s">
        <v>334</v>
      </c>
      <c r="C22" s="392"/>
      <c r="D22" s="392"/>
      <c r="E22" s="356"/>
      <c r="F22" s="396">
        <f>JR!F65</f>
        <v>0</v>
      </c>
    </row>
    <row r="23" spans="1:6" s="132" customFormat="1">
      <c r="A23" s="139"/>
      <c r="B23" s="397"/>
      <c r="C23" s="392"/>
      <c r="D23" s="392"/>
      <c r="E23" s="356"/>
      <c r="F23" s="359"/>
    </row>
    <row r="24" spans="1:6" s="132" customFormat="1" ht="16.5">
      <c r="A24" s="139"/>
      <c r="B24" s="398" t="s">
        <v>335</v>
      </c>
      <c r="C24" s="399"/>
      <c r="D24" s="400"/>
      <c r="E24" s="401"/>
      <c r="F24" s="396"/>
    </row>
    <row r="25" spans="1:6" s="132" customFormat="1" ht="16.5">
      <c r="A25" s="139"/>
      <c r="B25" s="398" t="s">
        <v>336</v>
      </c>
      <c r="C25" s="402"/>
      <c r="D25" s="16"/>
      <c r="E25" s="16"/>
      <c r="F25" s="396"/>
    </row>
    <row r="26" spans="1:6" s="132" customFormat="1" ht="16.5">
      <c r="A26" s="139"/>
      <c r="B26" s="398" t="s">
        <v>337</v>
      </c>
      <c r="C26" s="403"/>
      <c r="D26" s="403"/>
      <c r="E26" s="404"/>
      <c r="F26" s="396">
        <f>(F20+F22)*0.03</f>
        <v>0</v>
      </c>
    </row>
    <row r="27" spans="1:6" s="132" customFormat="1" ht="16.5">
      <c r="A27" s="139"/>
      <c r="B27" s="398" t="s">
        <v>338</v>
      </c>
      <c r="C27" s="403"/>
      <c r="D27" s="403"/>
      <c r="E27" s="404"/>
      <c r="F27" s="396">
        <f>(F20+F22)*0.05</f>
        <v>0</v>
      </c>
    </row>
    <row r="28" spans="1:6" s="132" customFormat="1" ht="30" customHeight="1">
      <c r="A28" s="139"/>
      <c r="B28" s="554" t="s">
        <v>339</v>
      </c>
      <c r="C28" s="554"/>
      <c r="D28" s="554"/>
      <c r="E28" s="554"/>
      <c r="F28" s="396">
        <f>(F20+F22)*0.08</f>
        <v>0</v>
      </c>
    </row>
    <row r="29" spans="1:6" s="132" customFormat="1" ht="17.25" thickBot="1">
      <c r="A29" s="139"/>
      <c r="B29" s="405" t="s">
        <v>340</v>
      </c>
      <c r="C29" s="406"/>
      <c r="D29" s="406"/>
      <c r="E29" s="407"/>
      <c r="F29" s="396"/>
    </row>
    <row r="30" spans="1:6" s="149" customFormat="1" ht="16.5" thickTop="1">
      <c r="A30" s="144"/>
      <c r="B30" s="408" t="s">
        <v>456</v>
      </c>
      <c r="C30" s="409"/>
      <c r="D30" s="409"/>
      <c r="E30" s="410"/>
      <c r="F30" s="411">
        <f>SUM(F19:F28)</f>
        <v>0</v>
      </c>
    </row>
    <row r="31" spans="1:6" s="126" customFormat="1">
      <c r="A31" s="150"/>
      <c r="B31" s="386"/>
      <c r="C31" s="386"/>
      <c r="D31" s="386"/>
      <c r="E31" s="386"/>
      <c r="F31" s="386"/>
    </row>
    <row r="32" spans="1:6" s="126" customFormat="1" ht="72" customHeight="1">
      <c r="A32" s="551" t="s">
        <v>330</v>
      </c>
      <c r="B32" s="552"/>
      <c r="C32" s="552"/>
      <c r="D32" s="553"/>
      <c r="E32" s="553"/>
      <c r="F32" s="553"/>
    </row>
    <row r="33" spans="1:6" s="126" customFormat="1" ht="70.150000000000006" customHeight="1">
      <c r="A33" s="551" t="s">
        <v>331</v>
      </c>
      <c r="B33" s="552"/>
      <c r="C33" s="552"/>
      <c r="D33" s="553"/>
      <c r="E33" s="553"/>
      <c r="F33" s="553"/>
    </row>
    <row r="34" spans="1:6" s="126" customFormat="1" ht="60.6" customHeight="1">
      <c r="A34" s="551" t="s">
        <v>332</v>
      </c>
      <c r="B34" s="552"/>
      <c r="C34" s="552"/>
      <c r="D34" s="553"/>
      <c r="E34" s="553"/>
      <c r="F34" s="553"/>
    </row>
    <row r="35" spans="1:6" s="126" customFormat="1">
      <c r="A35" s="150"/>
      <c r="B35" s="386"/>
      <c r="C35" s="386"/>
      <c r="D35" s="386"/>
      <c r="E35" s="386"/>
      <c r="F35" s="386"/>
    </row>
    <row r="36" spans="1:6" s="126" customFormat="1">
      <c r="A36" s="150"/>
      <c r="B36" s="386"/>
      <c r="C36" s="386"/>
      <c r="D36" s="386"/>
      <c r="E36" s="386"/>
      <c r="F36" s="386"/>
    </row>
    <row r="37" spans="1:6" s="126" customFormat="1">
      <c r="A37" s="150"/>
      <c r="B37" s="386"/>
      <c r="C37" s="386"/>
      <c r="D37" s="386"/>
      <c r="E37" s="386"/>
      <c r="F37" s="386"/>
    </row>
    <row r="38" spans="1:6" s="126" customFormat="1">
      <c r="A38" s="150"/>
      <c r="B38" s="386"/>
      <c r="C38" s="386"/>
      <c r="D38" s="386"/>
      <c r="E38" s="386"/>
      <c r="F38" s="386"/>
    </row>
    <row r="39" spans="1:6" s="126" customFormat="1">
      <c r="A39" s="150"/>
      <c r="B39" s="386"/>
      <c r="C39" s="386"/>
      <c r="D39" s="386"/>
      <c r="E39" s="386"/>
      <c r="F39" s="386"/>
    </row>
    <row r="40" spans="1:6" s="126" customFormat="1">
      <c r="A40" s="150"/>
      <c r="B40" s="386"/>
      <c r="C40" s="386"/>
      <c r="D40" s="386"/>
      <c r="E40" s="386"/>
      <c r="F40" s="386"/>
    </row>
    <row r="41" spans="1:6" s="126" customFormat="1">
      <c r="A41" s="150"/>
      <c r="B41" s="386"/>
      <c r="C41" s="386"/>
      <c r="D41" s="386"/>
      <c r="E41" s="386"/>
      <c r="F41" s="386"/>
    </row>
    <row r="42" spans="1:6" s="126" customFormat="1">
      <c r="A42" s="150"/>
      <c r="B42" s="386"/>
      <c r="C42" s="386"/>
      <c r="D42" s="386"/>
      <c r="E42" s="386"/>
      <c r="F42" s="386"/>
    </row>
    <row r="43" spans="1:6" s="126" customFormat="1">
      <c r="A43" s="150"/>
      <c r="B43" s="386"/>
      <c r="C43" s="386"/>
      <c r="D43" s="386"/>
      <c r="E43" s="386"/>
      <c r="F43" s="386"/>
    </row>
    <row r="44" spans="1:6" s="126" customFormat="1">
      <c r="A44" s="150"/>
      <c r="B44" s="386"/>
      <c r="C44" s="386"/>
      <c r="D44" s="386"/>
      <c r="E44" s="386"/>
      <c r="F44" s="386"/>
    </row>
    <row r="45" spans="1:6" s="126" customFormat="1">
      <c r="A45" s="150"/>
      <c r="B45" s="386"/>
      <c r="C45" s="386"/>
      <c r="D45" s="386"/>
      <c r="E45" s="386"/>
      <c r="F45" s="386"/>
    </row>
    <row r="46" spans="1:6" s="126" customFormat="1">
      <c r="A46" s="150"/>
      <c r="B46" s="386"/>
      <c r="C46" s="386"/>
      <c r="D46" s="386"/>
      <c r="E46" s="386"/>
      <c r="F46" s="386"/>
    </row>
    <row r="47" spans="1:6" s="126" customFormat="1">
      <c r="A47" s="150"/>
      <c r="B47" s="386"/>
      <c r="C47" s="386"/>
      <c r="D47" s="386"/>
      <c r="E47" s="386"/>
      <c r="F47" s="386"/>
    </row>
    <row r="48" spans="1:6" s="126" customFormat="1">
      <c r="A48" s="150"/>
      <c r="B48" s="386"/>
      <c r="C48" s="386"/>
      <c r="D48" s="386"/>
      <c r="E48" s="386"/>
      <c r="F48" s="386"/>
    </row>
    <row r="49" spans="1:6" s="126" customFormat="1">
      <c r="A49" s="150"/>
      <c r="B49" s="386"/>
      <c r="C49" s="386"/>
      <c r="D49" s="386"/>
      <c r="E49" s="386"/>
      <c r="F49" s="386"/>
    </row>
    <row r="50" spans="1:6" s="126" customFormat="1">
      <c r="A50" s="150"/>
      <c r="B50" s="386"/>
      <c r="C50" s="386"/>
      <c r="D50" s="386"/>
      <c r="E50" s="386"/>
      <c r="F50" s="386"/>
    </row>
    <row r="51" spans="1:6" s="126" customFormat="1">
      <c r="A51" s="150"/>
      <c r="B51" s="386"/>
      <c r="C51" s="386"/>
      <c r="D51" s="386"/>
      <c r="E51" s="386"/>
      <c r="F51" s="386"/>
    </row>
    <row r="52" spans="1:6" s="126" customFormat="1">
      <c r="A52" s="150"/>
      <c r="B52" s="386"/>
      <c r="C52" s="386"/>
      <c r="D52" s="386"/>
      <c r="E52" s="386"/>
      <c r="F52" s="386"/>
    </row>
    <row r="53" spans="1:6" s="126" customFormat="1">
      <c r="A53" s="150"/>
      <c r="B53" s="386"/>
      <c r="C53" s="386"/>
      <c r="D53" s="386"/>
      <c r="E53" s="386"/>
      <c r="F53" s="386"/>
    </row>
  </sheetData>
  <sheetProtection algorithmName="SHA-512" hashValue="GtNmj0eWFsr5QRV/9uj8rHFHmQ4FSu+riBehlYsQbCRG1sd6n+iUGWTP/kevZe/vZlEgOSmig1LIPSlnMU7Qpg==" saltValue="RcTdHo58h+s+dQip+M4pbA==" spinCount="100000" sheet="1" objects="1" scenarios="1"/>
  <mergeCells count="4">
    <mergeCell ref="A34:F34"/>
    <mergeCell ref="A33:F33"/>
    <mergeCell ref="A32:F32"/>
    <mergeCell ref="B28:E28"/>
  </mergeCells>
  <pageMargins left="0.98425196850393704" right="0.98425196850393704" top="0.98425196850393704" bottom="0.98425196850393704" header="0.51181102362204722" footer="0.70866141732283472"/>
  <pageSetup paperSize="9" scale="98" fitToHeight="0" orientation="portrait" r:id="rId1"/>
  <headerFooter alignWithMargins="0">
    <oddFooter>&amp;CStran &amp;P od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13F9F0656509974097E50C02F522BCE5" ma:contentTypeVersion="11" ma:contentTypeDescription="Ustvari nov dokument." ma:contentTypeScope="" ma:versionID="0d7055d7ccc9298f95ac4b3d701ebcd1">
  <xsd:schema xmlns:xsd="http://www.w3.org/2001/XMLSchema" xmlns:xs="http://www.w3.org/2001/XMLSchema" xmlns:p="http://schemas.microsoft.com/office/2006/metadata/properties" xmlns:ns3="34761bf3-2fb6-414b-9f93-ac7c45b36c93" xmlns:ns4="7b2736dc-7cee-45c9-bf92-739f7a027442" targetNamespace="http://schemas.microsoft.com/office/2006/metadata/properties" ma:root="true" ma:fieldsID="031ed01fa0d9ad213701f039cf73729d" ns3:_="" ns4:_="">
    <xsd:import namespace="34761bf3-2fb6-414b-9f93-ac7c45b36c93"/>
    <xsd:import namespace="7b2736dc-7cee-45c9-bf92-739f7a027442"/>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element ref="ns3:MediaServiceLocation" minOccurs="0"/>
                <xsd:element ref="ns3:MediaServiceOCR"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4761bf3-2fb6-414b-9f93-ac7c45b36c9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b2736dc-7cee-45c9-bf92-739f7a027442" elementFormDefault="qualified">
    <xsd:import namespace="http://schemas.microsoft.com/office/2006/documentManagement/types"/>
    <xsd:import namespace="http://schemas.microsoft.com/office/infopath/2007/PartnerControls"/>
    <xsd:element name="SharedWithUsers" ma:index="16" nillable="true" ma:displayName="V skupni rabi z"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V skupni rabi s podrobnostmi" ma:internalName="SharedWithDetails" ma:readOnly="true">
      <xsd:simpleType>
        <xsd:restriction base="dms:Note">
          <xsd:maxLength value="255"/>
        </xsd:restriction>
      </xsd:simpleType>
    </xsd:element>
    <xsd:element name="SharingHintHash" ma:index="18" nillable="true" ma:displayName="Razprševanje namiga za skupno rabo"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Vrsta vsebine"/>
        <xsd:element ref="dc:title" minOccurs="0" maxOccurs="1" ma:index="4" ma:displayName="Naslov"/>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AA12467-D982-4B9A-9DDB-9B5D122144A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4761bf3-2fb6-414b-9f93-ac7c45b36c93"/>
    <ds:schemaRef ds:uri="7b2736dc-7cee-45c9-bf92-739f7a02744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D9AF22B-251C-44F0-9D8E-D75515C69A72}">
  <ds:schemaRefs>
    <ds:schemaRef ds:uri="http://schemas.microsoft.com/sharepoint/v3/contenttype/forms"/>
  </ds:schemaRefs>
</ds:datastoreItem>
</file>

<file path=customXml/itemProps3.xml><?xml version="1.0" encoding="utf-8"?>
<ds:datastoreItem xmlns:ds="http://schemas.openxmlformats.org/officeDocument/2006/customXml" ds:itemID="{18432EBD-ABE0-4A5A-A7E2-F322DED3ABF0}">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Delovni listi</vt:lpstr>
      </vt:variant>
      <vt:variant>
        <vt:i4>13</vt:i4>
      </vt:variant>
      <vt:variant>
        <vt:lpstr>Imenovani obsegi</vt:lpstr>
      </vt:variant>
      <vt:variant>
        <vt:i4>10</vt:i4>
      </vt:variant>
    </vt:vector>
  </HeadingPairs>
  <TitlesOfParts>
    <vt:vector size="23" baseType="lpstr">
      <vt:lpstr>PRVA STRAN</vt:lpstr>
      <vt:lpstr>REK-SKUPAJ</vt:lpstr>
      <vt:lpstr>A.REK GO OBJEKT</vt:lpstr>
      <vt:lpstr>I.A-GRADBENA DELA</vt:lpstr>
      <vt:lpstr>REK FEK KAN</vt:lpstr>
      <vt:lpstr>FEK KAN</vt:lpstr>
      <vt:lpstr>REK VODOVOD</vt:lpstr>
      <vt:lpstr>VODOVOD</vt:lpstr>
      <vt:lpstr>REK TK, JR</vt:lpstr>
      <vt:lpstr>TK VOD</vt:lpstr>
      <vt:lpstr>JR</vt:lpstr>
      <vt:lpstr>REK ELEK VOD</vt:lpstr>
      <vt:lpstr>ELEK VOD</vt:lpstr>
      <vt:lpstr>'A.REK GO OBJEKT'!Področje_tiskanja</vt:lpstr>
      <vt:lpstr>'I.A-GRADBENA DELA'!Področje_tiskanja</vt:lpstr>
      <vt:lpstr>JR!Področje_tiskanja</vt:lpstr>
      <vt:lpstr>'REK ELEK VOD'!Področje_tiskanja</vt:lpstr>
      <vt:lpstr>'REK TK, JR'!Področje_tiskanja</vt:lpstr>
      <vt:lpstr>'REK VODOVOD'!Področje_tiskanja</vt:lpstr>
      <vt:lpstr>'REK-SKUPAJ'!Področje_tiskanja</vt:lpstr>
      <vt:lpstr>'TK VOD'!Področje_tiskanja</vt:lpstr>
      <vt:lpstr>VODOVOD!Področje_tiskanja</vt:lpstr>
      <vt:lpstr>VODOVOD!Tiskanje_naslovov</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Jože Grobelnik</dc:creator>
  <cp:lastModifiedBy>Magda Cilenšek</cp:lastModifiedBy>
  <cp:lastPrinted>2019-06-26T07:04:52Z</cp:lastPrinted>
  <dcterms:created xsi:type="dcterms:W3CDTF">2015-07-14T10:57:12Z</dcterms:created>
  <dcterms:modified xsi:type="dcterms:W3CDTF">2020-05-08T05:40:54Z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0x01010013F9F0656509974097E50C02F522BCE5</vt:lpwstr>
  </property>
</Properties>
</file>