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2FC" lockStructure="1"/>
  <bookViews>
    <workbookView xWindow="480" yWindow="120" windowWidth="20730" windowHeight="11760" activeTab="1"/>
  </bookViews>
  <sheets>
    <sheet name="rekapitulacija" sheetId="2" r:id="rId1"/>
    <sheet name="popisi skupni" sheetId="1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1" i="1" l="1"/>
  <c r="F13" i="1"/>
  <c r="F105" i="1"/>
  <c r="F112" i="1"/>
  <c r="F111" i="1"/>
  <c r="F110" i="1"/>
  <c r="F109" i="1"/>
  <c r="F108" i="1"/>
  <c r="F106" i="1"/>
  <c r="F104" i="1"/>
  <c r="F103" i="1"/>
  <c r="F101" i="1"/>
  <c r="F100" i="1"/>
  <c r="F99" i="1"/>
  <c r="F98" i="1"/>
  <c r="F97" i="1"/>
  <c r="F96" i="1"/>
  <c r="F94" i="1"/>
  <c r="F93" i="1"/>
  <c r="F92" i="1"/>
  <c r="F91" i="1"/>
  <c r="F90" i="1"/>
  <c r="F88" i="1"/>
  <c r="F87" i="1"/>
  <c r="F86" i="1"/>
  <c r="F85" i="1"/>
  <c r="F82" i="1"/>
  <c r="F81" i="1"/>
  <c r="F80" i="1"/>
  <c r="F79" i="1"/>
  <c r="F78" i="1"/>
  <c r="F76" i="1"/>
  <c r="F75" i="1"/>
  <c r="F74" i="1"/>
  <c r="F73" i="1"/>
  <c r="F70" i="1"/>
  <c r="F69" i="1"/>
  <c r="F68" i="1"/>
  <c r="F67" i="1"/>
  <c r="F66" i="1"/>
  <c r="F64" i="1"/>
  <c r="F63" i="1"/>
  <c r="F62" i="1"/>
  <c r="F61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4" i="1"/>
  <c r="F43" i="1"/>
  <c r="F42" i="1"/>
  <c r="F41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0" i="1"/>
  <c r="F19" i="1"/>
  <c r="F18" i="1"/>
  <c r="F17" i="1"/>
  <c r="F16" i="1"/>
  <c r="F15" i="1"/>
  <c r="F12" i="1"/>
  <c r="F10" i="1"/>
  <c r="F113" i="1" l="1"/>
  <c r="D5" i="2" s="1"/>
  <c r="D6" i="2" l="1"/>
  <c r="D7" i="2" s="1"/>
  <c r="F114" i="1"/>
  <c r="F115" i="1" s="1"/>
  <c r="D8" i="2" l="1"/>
  <c r="D9" i="2" s="1"/>
</calcChain>
</file>

<file path=xl/sharedStrings.xml><?xml version="1.0" encoding="utf-8"?>
<sst xmlns="http://schemas.openxmlformats.org/spreadsheetml/2006/main" count="301" uniqueCount="159">
  <si>
    <t xml:space="preserve">Investitor: </t>
  </si>
  <si>
    <t xml:space="preserve">Zadeva : </t>
  </si>
  <si>
    <t>Z.št.</t>
  </si>
  <si>
    <t>Opis postavke</t>
  </si>
  <si>
    <t>Enota
mere</t>
  </si>
  <si>
    <t>Količina</t>
  </si>
  <si>
    <t>Cena/em</t>
  </si>
  <si>
    <t>Vrednost</t>
  </si>
  <si>
    <t>SKUPAJ</t>
  </si>
  <si>
    <t>VREDNOST DEL Z DDV</t>
  </si>
  <si>
    <t>DDV (22%)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</si>
  <si>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</si>
  <si>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Izkop zemljine III. in IV. Kategorije v globini do 70 cm z odvozom na deponijo</t>
  </si>
  <si>
    <t>Nasip nosilnega materiala frakcije 0 - 125 v debelini do 40 cm, vključno dobava, vgradnja in utjevanje</t>
  </si>
  <si>
    <t>1.0</t>
  </si>
  <si>
    <t>Zarez asfalta v debelini do 10 cm</t>
  </si>
  <si>
    <t>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</si>
  <si>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</si>
  <si>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1.10</t>
  </si>
  <si>
    <t>1.11</t>
  </si>
  <si>
    <t>Dobava in polaganje betonskih robnikov preseka 15/25 cm, vključno fugiranje</t>
  </si>
  <si>
    <t>Dobava in polaganje betonskih robnikov preseka 8/25 cm, vključno fugiranje</t>
  </si>
  <si>
    <t>Asfaltiranjepločnika z asfaltno maso v debelini 5 cm</t>
  </si>
  <si>
    <t>m2</t>
  </si>
  <si>
    <t>Izvedba vtočnih robnikov</t>
  </si>
  <si>
    <t>kom</t>
  </si>
  <si>
    <t>Zakoličba trase</t>
  </si>
  <si>
    <t>Zakoličba kom. Vodov ( el., ktv, tk, v)</t>
  </si>
  <si>
    <t>Dobava in polaganje zaščitne cevi fi 110</t>
  </si>
  <si>
    <t>Priprava stojnega mesta za izvedbo JR</t>
  </si>
  <si>
    <t>Dobava in vgradnja valjanca</t>
  </si>
  <si>
    <t>Dobava in montaža križnih sponk</t>
  </si>
  <si>
    <t>CESTA 3</t>
  </si>
  <si>
    <t>Odvodnjavanje C2</t>
  </si>
  <si>
    <t>Pločnik C2</t>
  </si>
  <si>
    <t>Javna razsvetljava C2</t>
  </si>
  <si>
    <t>Cestišče C2</t>
  </si>
  <si>
    <t>Javna razsvetljava C3</t>
  </si>
  <si>
    <t>Dobava in vgradnja kanalizacijske cevi fi 160</t>
  </si>
  <si>
    <t>Izdelava ponikalnice v cestišču, fi 100, globine 2m vključno z LTŽ rešetko</t>
  </si>
  <si>
    <t>Geodetski posnetek</t>
  </si>
  <si>
    <t>Cestišče C4</t>
  </si>
  <si>
    <t>Pločnik C4</t>
  </si>
  <si>
    <t>Odvodnjavanje C4</t>
  </si>
  <si>
    <t>Javna razsvetljava C4</t>
  </si>
  <si>
    <t>Dobava in vgradnja kandelabra za javno razsvetljavo, skupaj z svetilko, vezanjem in drobnim materialom</t>
  </si>
  <si>
    <t>Zarez asfalta v debelini do 10 cm vključno premaz stikov z bilaplastom</t>
  </si>
  <si>
    <t>Asfaltiranje cestišča z dvoslojno asfaltno maso AC 22 base B 50/70 A4 debeline 5 cm + AC 8 surf B50/70 A4  v debelini 3 cm</t>
  </si>
  <si>
    <t>Dosip bankine v širini 0,5m</t>
  </si>
  <si>
    <t>Cestišče C1</t>
  </si>
  <si>
    <t>Pločnik C1</t>
  </si>
  <si>
    <t>Odvodnjavanje C1</t>
  </si>
  <si>
    <t>Javna razsvetljava C1</t>
  </si>
  <si>
    <t>kpl</t>
  </si>
  <si>
    <t>Postavitev gradbenih profilov</t>
  </si>
  <si>
    <t>Izvedba peskolova fi 40 globine 1 m z vezavo na vtočni robnik, vključno LTŽ pokrov</t>
  </si>
  <si>
    <t>Izdelava ponikalnice v cestišču, fi 100, globine 2m vključno z LTŽ pokrovom v betonskem obroču</t>
  </si>
  <si>
    <t>Priprava stojnega mesta za izvedbo JR fi 30 globine 1 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</si>
  <si>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</si>
  <si>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</si>
  <si>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</si>
  <si>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</si>
  <si>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</si>
  <si>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</si>
  <si>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</si>
  <si>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</si>
  <si>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</si>
  <si>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</si>
  <si>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</si>
  <si>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</si>
  <si>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</si>
  <si>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</si>
  <si>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</si>
  <si>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</si>
  <si>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</si>
  <si>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</si>
  <si>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</si>
  <si>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</si>
  <si>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</si>
  <si>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</si>
  <si>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</si>
  <si>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</si>
  <si>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</si>
  <si>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</si>
  <si>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</si>
  <si>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</si>
  <si>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</si>
  <si>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</si>
  <si>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</si>
  <si>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</si>
  <si>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</si>
  <si>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</si>
  <si>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</si>
  <si>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</si>
  <si>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</si>
  <si>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</si>
  <si>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</si>
  <si>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</si>
  <si>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</si>
  <si>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</si>
  <si>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3.0</t>
  </si>
  <si>
    <t>3.1</t>
  </si>
  <si>
    <t>3.2</t>
  </si>
  <si>
    <t>3.3</t>
  </si>
  <si>
    <t>3.4</t>
  </si>
  <si>
    <t>3.5</t>
  </si>
  <si>
    <t>4.0</t>
  </si>
  <si>
    <t>4.1</t>
  </si>
  <si>
    <t>4.2</t>
  </si>
  <si>
    <t>4.3</t>
  </si>
  <si>
    <t>4.4</t>
  </si>
  <si>
    <t>4.5</t>
  </si>
  <si>
    <t>4.6</t>
  </si>
  <si>
    <t>4.7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</si>
  <si>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</si>
  <si>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</si>
  <si>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</si>
  <si>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</si>
  <si>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</si>
  <si>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</si>
  <si>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</si>
  <si>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</si>
  <si>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</si>
  <si>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</si>
  <si>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</si>
  <si>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</si>
  <si>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</si>
  <si>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Občina POLZELA</t>
  </si>
  <si>
    <t>Malteška cesta 28</t>
  </si>
  <si>
    <t>3313 Polzela</t>
  </si>
  <si>
    <t>Preddela</t>
  </si>
  <si>
    <t>2.23</t>
  </si>
  <si>
    <t>2.24</t>
  </si>
  <si>
    <t>2.25</t>
  </si>
  <si>
    <t>2.26</t>
  </si>
  <si>
    <t>3.6</t>
  </si>
  <si>
    <t>3.7</t>
  </si>
  <si>
    <t>3.8</t>
  </si>
  <si>
    <t>3.9</t>
  </si>
  <si>
    <t>4.22</t>
  </si>
  <si>
    <t>4.23</t>
  </si>
  <si>
    <t>4.24</t>
  </si>
  <si>
    <t>4.25</t>
  </si>
  <si>
    <t>Nasip tamponskega materiala frakcije 0-32 v debelini do 30 cm, vključno dobava, vgradnja in utrjevanje</t>
  </si>
  <si>
    <t>Izvedba peskolova fi 40 globine 1 m z vezavo na vtočni robnik, vključno LTŽ rešetka</t>
  </si>
  <si>
    <t>Geodetski posnetek po končanih delih</t>
  </si>
  <si>
    <t>Zarez asfalta v debelini do 10 cm vključno premaz stikov z dilaplastom</t>
  </si>
  <si>
    <t>Asfaltiranje pločnika z asfaltno maso AC 11 surf B 50/70 A5 v debelini 5 cm</t>
  </si>
  <si>
    <t>PONUDBA</t>
  </si>
  <si>
    <t>Cesta 2  v dolžini 90 m</t>
  </si>
  <si>
    <t>CESTA 4  v dolžini 66 m</t>
  </si>
  <si>
    <t>Cesta 1 v dolžini 120 m</t>
  </si>
  <si>
    <t>SKUPNA VREDNOST VSEH DEL</t>
  </si>
  <si>
    <t>VREDNOST DDV 22%</t>
  </si>
  <si>
    <t>SKUPNA VREDNOST Z DDV</t>
  </si>
  <si>
    <t>REKAPITULACIJA</t>
  </si>
  <si>
    <t xml:space="preserve"> </t>
  </si>
  <si>
    <t>EVENTUALNI POPUST v %</t>
  </si>
  <si>
    <t>SKUPNA VREDNOST S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</si>
</sst>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6" xfId="0" applyBorder="1" applyAlignment="1">
      <alignment wrapText="1"/>
    </xf>
    <xf numFmtId="2" fontId="0" fillId="0" borderId="6" xfId="0" applyNumberFormat="1" applyBorder="1"/>
    <xf numFmtId="0" fontId="0" fillId="0" borderId="6" xfId="0" applyBorder="1" applyAlignment="1">
      <alignment horizontal="center"/>
    </xf>
    <xf numFmtId="2" fontId="0" fillId="0" borderId="9" xfId="0" applyNumberFormat="1" applyBorder="1"/>
    <xf numFmtId="0" fontId="1" fillId="0" borderId="1" xfId="0" applyFont="1" applyBorder="1"/>
    <xf numFmtId="0" fontId="1" fillId="0" borderId="7" xfId="0" applyFont="1" applyBorder="1" applyAlignment="1">
      <alignment wrapText="1"/>
    </xf>
    <xf numFmtId="0" fontId="1" fillId="0" borderId="2" xfId="0" applyFont="1" applyBorder="1"/>
    <xf numFmtId="2" fontId="1" fillId="0" borderId="8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wrapText="1"/>
    </xf>
    <xf numFmtId="0" fontId="1" fillId="0" borderId="0" xfId="0" applyFont="1" applyBorder="1"/>
    <xf numFmtId="2" fontId="1" fillId="0" borderId="9" xfId="0" applyNumberFormat="1" applyFont="1" applyBorder="1"/>
    <xf numFmtId="0" fontId="1" fillId="0" borderId="4" xfId="0" applyFont="1" applyBorder="1"/>
    <xf numFmtId="0" fontId="1" fillId="0" borderId="10" xfId="0" applyFont="1" applyBorder="1" applyAlignment="1">
      <alignment wrapText="1"/>
    </xf>
    <xf numFmtId="0" fontId="1" fillId="0" borderId="5" xfId="0" applyFont="1" applyBorder="1"/>
    <xf numFmtId="2" fontId="1" fillId="0" borderId="11" xfId="0" applyNumberFormat="1" applyFont="1" applyBorder="1"/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left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wrapText="1"/>
    </xf>
    <xf numFmtId="49" fontId="0" fillId="0" borderId="14" xfId="0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ont="1" applyBorder="1" applyAlignment="1">
      <alignment horizontal="center"/>
    </xf>
    <xf numFmtId="2" fontId="0" fillId="0" borderId="6" xfId="0" applyNumberFormat="1" applyFont="1" applyFill="1" applyBorder="1" applyAlignment="1" applyProtection="1">
      <alignment horizontal="center" wrapText="1"/>
    </xf>
    <xf numFmtId="0" fontId="0" fillId="0" borderId="6" xfId="0" applyFont="1" applyFill="1" applyBorder="1" applyAlignment="1" applyProtection="1">
      <alignment horizontal="left" vertical="center" wrapText="1"/>
    </xf>
    <xf numFmtId="2" fontId="0" fillId="0" borderId="6" xfId="0" applyNumberFormat="1" applyBorder="1" applyAlignment="1"/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49" fontId="1" fillId="3" borderId="16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0" fillId="0" borderId="0" xfId="0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4" fillId="0" borderId="0" xfId="0" applyFont="1"/>
    <xf numFmtId="2" fontId="0" fillId="0" borderId="22" xfId="0" applyNumberFormat="1" applyBorder="1"/>
    <xf numFmtId="2" fontId="0" fillId="0" borderId="24" xfId="0" applyNumberFormat="1" applyBorder="1"/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2" fontId="0" fillId="0" borderId="11" xfId="0" applyNumberFormat="1" applyBorder="1"/>
    <xf numFmtId="49" fontId="0" fillId="0" borderId="18" xfId="0" applyNumberFormat="1" applyFont="1" applyBorder="1" applyAlignment="1">
      <alignment horizontal="center"/>
    </xf>
    <xf numFmtId="2" fontId="0" fillId="0" borderId="10" xfId="0" applyNumberFormat="1" applyBorder="1"/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2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Font="1" applyFill="1" applyBorder="1" applyAlignment="1" applyProtection="1">
      <alignment horizontal="right" wrapText="1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2" fontId="0" fillId="0" borderId="23" xfId="0" applyNumberFormat="1" applyBorder="1"/>
    <xf numFmtId="0" fontId="4" fillId="0" borderId="0" xfId="0" applyFont="1" applyProtection="1">
      <protection locked="0"/>
    </xf>
    <xf numFmtId="0" fontId="0" fillId="0" borderId="19" xfId="0" applyBorder="1" applyProtection="1">
      <protection locked="0"/>
    </xf>
    <xf numFmtId="9" fontId="0" fillId="0" borderId="20" xfId="1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D23" sqref="D23"/>
    </sheetView>
  </sheetViews>
  <sheetFormatPr defaultRowHeight="15" x14ac:dyDescent="0.25"/>
  <cols>
    <col min="2" max="2" width="39.42578125" customWidth="1"/>
    <col min="3" max="3" width="13.28515625" style="53" customWidth="1"/>
    <col min="4" max="4" width="32.7109375" customWidth="1"/>
  </cols>
  <sheetData>
    <row r="2" spans="2:4" ht="18.75" customHeight="1" x14ac:dyDescent="0.25"/>
    <row r="3" spans="2:4" ht="24" customHeight="1" x14ac:dyDescent="0.35">
      <c r="B3" s="43" t="s">
        <v>155</v>
      </c>
      <c r="C3" s="65"/>
    </row>
    <row r="4" spans="2:4" ht="24.75" customHeight="1" thickBot="1" x14ac:dyDescent="0.3"/>
    <row r="5" spans="2:4" ht="24.75" customHeight="1" x14ac:dyDescent="0.25">
      <c r="B5" s="39" t="s">
        <v>152</v>
      </c>
      <c r="C5" s="66"/>
      <c r="D5" s="44">
        <f>'popisi skupni'!F113</f>
        <v>100</v>
      </c>
    </row>
    <row r="6" spans="2:4" x14ac:dyDescent="0.25">
      <c r="B6" s="40" t="s">
        <v>157</v>
      </c>
      <c r="C6" s="67">
        <v>0</v>
      </c>
      <c r="D6" s="42">
        <f>+C6*D5</f>
        <v>0</v>
      </c>
    </row>
    <row r="7" spans="2:4" x14ac:dyDescent="0.25">
      <c r="B7" s="40" t="s">
        <v>158</v>
      </c>
      <c r="C7" s="68"/>
      <c r="D7" s="64">
        <f>+D5-D6</f>
        <v>100</v>
      </c>
    </row>
    <row r="8" spans="2:4" x14ac:dyDescent="0.25">
      <c r="B8" s="40" t="s">
        <v>153</v>
      </c>
      <c r="C8" s="68"/>
      <c r="D8" s="42">
        <f>0.22*D7</f>
        <v>22</v>
      </c>
    </row>
    <row r="9" spans="2:4" ht="15.75" thickBot="1" x14ac:dyDescent="0.3">
      <c r="B9" s="41" t="s">
        <v>154</v>
      </c>
      <c r="C9" s="69"/>
      <c r="D9" s="45">
        <f>SUM(D7:D8)</f>
        <v>122</v>
      </c>
    </row>
  </sheetData>
  <sheetProtection password="C06C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topLeftCell="A82" workbookViewId="0">
      <selection activeCell="D90" sqref="D90"/>
    </sheetView>
  </sheetViews>
  <sheetFormatPr defaultRowHeight="15" x14ac:dyDescent="0.25"/>
  <cols>
    <col min="1" max="1" width="9.85546875" customWidth="1"/>
    <col min="2" max="2" width="33.7109375" customWidth="1"/>
    <col min="4" max="4" width="9.28515625" bestFit="1" customWidth="1"/>
    <col min="5" max="5" width="10.85546875" style="53" bestFit="1" customWidth="1"/>
    <col min="6" max="6" width="11.42578125" bestFit="1" customWidth="1"/>
  </cols>
  <sheetData>
    <row r="1" spans="1:6" x14ac:dyDescent="0.25">
      <c r="A1" s="1" t="s">
        <v>0</v>
      </c>
      <c r="B1" s="1" t="s">
        <v>127</v>
      </c>
      <c r="C1" s="1"/>
      <c r="D1" s="1"/>
      <c r="E1" s="52" t="s">
        <v>156</v>
      </c>
      <c r="F1" s="4" t="s">
        <v>156</v>
      </c>
    </row>
    <row r="2" spans="1:6" x14ac:dyDescent="0.25">
      <c r="A2" s="1"/>
      <c r="B2" s="26" t="s">
        <v>128</v>
      </c>
      <c r="C2" s="1"/>
      <c r="D2" s="1"/>
    </row>
    <row r="3" spans="1:6" x14ac:dyDescent="0.25">
      <c r="A3" s="1"/>
      <c r="B3" s="26" t="s">
        <v>129</v>
      </c>
      <c r="C3" s="1"/>
      <c r="D3" s="1"/>
    </row>
    <row r="4" spans="1:6" x14ac:dyDescent="0.25">
      <c r="A4" s="1"/>
      <c r="B4" s="1"/>
      <c r="C4" s="1"/>
      <c r="D4" s="1"/>
    </row>
    <row r="5" spans="1:6" x14ac:dyDescent="0.25">
      <c r="A5" s="1" t="s">
        <v>1</v>
      </c>
      <c r="B5" s="1" t="s">
        <v>148</v>
      </c>
      <c r="C5" s="1"/>
      <c r="D5" s="1"/>
    </row>
    <row r="6" spans="1:6" ht="15.75" thickBot="1" x14ac:dyDescent="0.3">
      <c r="A6" s="1"/>
      <c r="B6" s="1"/>
      <c r="C6" s="1"/>
      <c r="D6" s="1"/>
    </row>
    <row r="7" spans="1:6" ht="30" x14ac:dyDescent="0.25">
      <c r="A7" s="21" t="s">
        <v>2</v>
      </c>
      <c r="B7" s="22" t="s">
        <v>3</v>
      </c>
      <c r="C7" s="22" t="s">
        <v>4</v>
      </c>
      <c r="D7" s="22" t="s">
        <v>5</v>
      </c>
      <c r="E7" s="54" t="s">
        <v>6</v>
      </c>
      <c r="F7" s="23" t="s">
        <v>7</v>
      </c>
    </row>
    <row r="8" spans="1:6" ht="16.5" thickBot="1" x14ac:dyDescent="0.3">
      <c r="A8" s="36" t="s">
        <v>14</v>
      </c>
      <c r="B8" s="37" t="s">
        <v>151</v>
      </c>
      <c r="C8" s="27"/>
      <c r="D8" s="28"/>
      <c r="E8" s="55"/>
      <c r="F8" s="8"/>
    </row>
    <row r="9" spans="1:6" ht="15.75" thickTop="1" x14ac:dyDescent="0.25">
      <c r="A9" s="34"/>
      <c r="B9" s="35" t="s">
        <v>130</v>
      </c>
      <c r="C9" s="27"/>
      <c r="D9" s="28"/>
      <c r="E9" s="55"/>
      <c r="F9" s="8"/>
    </row>
    <row r="10" spans="1:6" x14ac:dyDescent="0.25">
      <c r="A10" s="29" t="s">
        <v>58</v>
      </c>
      <c r="B10" s="24" t="s">
        <v>26</v>
      </c>
      <c r="C10" s="27" t="s">
        <v>53</v>
      </c>
      <c r="D10" s="28">
        <v>1</v>
      </c>
      <c r="E10" s="55"/>
      <c r="F10" s="8">
        <f>D10*E10</f>
        <v>0</v>
      </c>
    </row>
    <row r="11" spans="1:6" x14ac:dyDescent="0.25">
      <c r="A11" s="29" t="s">
        <v>59</v>
      </c>
      <c r="B11" s="24" t="s">
        <v>54</v>
      </c>
      <c r="C11" s="27" t="s">
        <v>25</v>
      </c>
      <c r="D11" s="28">
        <v>30</v>
      </c>
      <c r="E11" s="55"/>
      <c r="F11" s="8">
        <f>D11*E11</f>
        <v>0</v>
      </c>
    </row>
    <row r="12" spans="1:6" ht="18.75" customHeight="1" x14ac:dyDescent="0.25">
      <c r="A12" s="29" t="s">
        <v>60</v>
      </c>
      <c r="B12" s="25" t="s">
        <v>27</v>
      </c>
      <c r="C12" s="27" t="s">
        <v>25</v>
      </c>
      <c r="D12" s="28">
        <v>4</v>
      </c>
      <c r="E12" s="56"/>
      <c r="F12" s="8">
        <f t="shared" ref="F12:F38" si="0">D12*E12</f>
        <v>0</v>
      </c>
    </row>
    <row r="13" spans="1:6" ht="30" x14ac:dyDescent="0.25">
      <c r="A13" s="29" t="s">
        <v>61</v>
      </c>
      <c r="B13" s="24" t="s">
        <v>145</v>
      </c>
      <c r="C13" s="27" t="s">
        <v>25</v>
      </c>
      <c r="D13" s="28">
        <v>1</v>
      </c>
      <c r="E13" s="55"/>
      <c r="F13" s="8">
        <f>D13*E13</f>
        <v>0</v>
      </c>
    </row>
    <row r="14" spans="1:6" x14ac:dyDescent="0.25">
      <c r="A14" s="34"/>
      <c r="B14" s="35" t="s">
        <v>49</v>
      </c>
      <c r="C14" s="27"/>
      <c r="D14" s="28"/>
      <c r="E14" s="55"/>
      <c r="F14" s="8"/>
    </row>
    <row r="15" spans="1:6" ht="45" x14ac:dyDescent="0.25">
      <c r="A15" s="46" t="s">
        <v>62</v>
      </c>
      <c r="B15" s="5" t="s">
        <v>12</v>
      </c>
      <c r="C15" s="7" t="s">
        <v>11</v>
      </c>
      <c r="D15" s="31">
        <v>522.9</v>
      </c>
      <c r="E15" s="56"/>
      <c r="F15" s="8">
        <f t="shared" si="0"/>
        <v>0</v>
      </c>
    </row>
    <row r="16" spans="1:6" ht="45" x14ac:dyDescent="0.25">
      <c r="A16" s="46" t="s">
        <v>63</v>
      </c>
      <c r="B16" s="5" t="s">
        <v>13</v>
      </c>
      <c r="C16" s="7" t="s">
        <v>11</v>
      </c>
      <c r="D16" s="31">
        <v>298.8</v>
      </c>
      <c r="E16" s="56"/>
      <c r="F16" s="8">
        <f t="shared" si="0"/>
        <v>0</v>
      </c>
    </row>
    <row r="17" spans="1:6" ht="60" x14ac:dyDescent="0.25">
      <c r="A17" s="46" t="s">
        <v>64</v>
      </c>
      <c r="B17" s="5" t="s">
        <v>143</v>
      </c>
      <c r="C17" s="7" t="s">
        <v>11</v>
      </c>
      <c r="D17" s="31">
        <v>224.1</v>
      </c>
      <c r="E17" s="56"/>
      <c r="F17" s="8">
        <f t="shared" si="0"/>
        <v>0</v>
      </c>
    </row>
    <row r="18" spans="1:6" ht="31.5" customHeight="1" x14ac:dyDescent="0.25">
      <c r="A18" s="46" t="s">
        <v>65</v>
      </c>
      <c r="B18" s="5" t="s">
        <v>146</v>
      </c>
      <c r="C18" s="7" t="s">
        <v>16</v>
      </c>
      <c r="D18" s="31">
        <v>6</v>
      </c>
      <c r="E18" s="56"/>
      <c r="F18" s="8">
        <f t="shared" si="0"/>
        <v>0</v>
      </c>
    </row>
    <row r="19" spans="1:6" ht="60" x14ac:dyDescent="0.25">
      <c r="A19" s="46" t="s">
        <v>66</v>
      </c>
      <c r="B19" s="5" t="s">
        <v>47</v>
      </c>
      <c r="C19" s="7" t="s">
        <v>17</v>
      </c>
      <c r="D19" s="31">
        <v>664</v>
      </c>
      <c r="E19" s="56"/>
      <c r="F19" s="8">
        <f t="shared" si="0"/>
        <v>0</v>
      </c>
    </row>
    <row r="20" spans="1:6" x14ac:dyDescent="0.25">
      <c r="A20" s="46" t="s">
        <v>18</v>
      </c>
      <c r="B20" s="5" t="s">
        <v>48</v>
      </c>
      <c r="C20" s="7" t="s">
        <v>16</v>
      </c>
      <c r="D20" s="31">
        <v>166</v>
      </c>
      <c r="E20" s="55"/>
      <c r="F20" s="8">
        <f t="shared" si="0"/>
        <v>0</v>
      </c>
    </row>
    <row r="21" spans="1:6" x14ac:dyDescent="0.25">
      <c r="A21" s="34"/>
      <c r="B21" s="35" t="s">
        <v>50</v>
      </c>
      <c r="C21" s="27"/>
      <c r="D21" s="28"/>
      <c r="E21" s="55"/>
      <c r="F21" s="8"/>
    </row>
    <row r="22" spans="1:6" ht="45" x14ac:dyDescent="0.25">
      <c r="A22" s="29" t="s">
        <v>19</v>
      </c>
      <c r="B22" s="5" t="s">
        <v>12</v>
      </c>
      <c r="C22" s="7" t="s">
        <v>11</v>
      </c>
      <c r="D22" s="28">
        <v>373.8</v>
      </c>
      <c r="E22" s="56"/>
      <c r="F22" s="8">
        <f t="shared" si="0"/>
        <v>0</v>
      </c>
    </row>
    <row r="23" spans="1:6" ht="45" x14ac:dyDescent="0.25">
      <c r="A23" s="29" t="s">
        <v>67</v>
      </c>
      <c r="B23" s="5" t="s">
        <v>13</v>
      </c>
      <c r="C23" s="7" t="s">
        <v>11</v>
      </c>
      <c r="D23" s="28">
        <v>213.6</v>
      </c>
      <c r="E23" s="56"/>
      <c r="F23" s="8">
        <f t="shared" si="0"/>
        <v>0</v>
      </c>
    </row>
    <row r="24" spans="1:6" ht="60" x14ac:dyDescent="0.25">
      <c r="A24" s="29" t="s">
        <v>68</v>
      </c>
      <c r="B24" s="5" t="s">
        <v>143</v>
      </c>
      <c r="C24" s="7" t="s">
        <v>11</v>
      </c>
      <c r="D24" s="28">
        <v>160.19999999999999</v>
      </c>
      <c r="E24" s="56"/>
      <c r="F24" s="8">
        <f t="shared" si="0"/>
        <v>0</v>
      </c>
    </row>
    <row r="25" spans="1:6" ht="45" x14ac:dyDescent="0.25">
      <c r="A25" s="29" t="s">
        <v>69</v>
      </c>
      <c r="B25" s="5" t="s">
        <v>20</v>
      </c>
      <c r="C25" s="7" t="s">
        <v>16</v>
      </c>
      <c r="D25" s="28">
        <v>350</v>
      </c>
      <c r="E25" s="56"/>
      <c r="F25" s="8">
        <f t="shared" si="0"/>
        <v>0</v>
      </c>
    </row>
    <row r="26" spans="1:6" ht="45" x14ac:dyDescent="0.25">
      <c r="A26" s="29" t="s">
        <v>70</v>
      </c>
      <c r="B26" s="5" t="s">
        <v>21</v>
      </c>
      <c r="C26" s="7" t="s">
        <v>16</v>
      </c>
      <c r="D26" s="28">
        <v>358</v>
      </c>
      <c r="E26" s="56"/>
      <c r="F26" s="8">
        <f t="shared" si="0"/>
        <v>0</v>
      </c>
    </row>
    <row r="27" spans="1:6" ht="31.5" customHeight="1" x14ac:dyDescent="0.25">
      <c r="A27" s="29" t="s">
        <v>71</v>
      </c>
      <c r="B27" s="5" t="s">
        <v>147</v>
      </c>
      <c r="C27" s="7" t="s">
        <v>23</v>
      </c>
      <c r="D27" s="28">
        <v>356</v>
      </c>
      <c r="E27" s="56"/>
      <c r="F27" s="8">
        <f t="shared" si="0"/>
        <v>0</v>
      </c>
    </row>
    <row r="28" spans="1:6" x14ac:dyDescent="0.25">
      <c r="A28" s="34"/>
      <c r="B28" s="35" t="s">
        <v>51</v>
      </c>
      <c r="C28" s="27"/>
      <c r="D28" s="28"/>
      <c r="E28" s="55"/>
      <c r="F28" s="8"/>
    </row>
    <row r="29" spans="1:6" ht="30" x14ac:dyDescent="0.25">
      <c r="A29" s="29" t="s">
        <v>72</v>
      </c>
      <c r="B29" s="5" t="s">
        <v>38</v>
      </c>
      <c r="C29" s="7" t="s">
        <v>16</v>
      </c>
      <c r="D29" s="28">
        <v>356</v>
      </c>
      <c r="E29" s="56"/>
      <c r="F29" s="8">
        <f t="shared" si="0"/>
        <v>0</v>
      </c>
    </row>
    <row r="30" spans="1:6" x14ac:dyDescent="0.25">
      <c r="A30" s="29" t="s">
        <v>73</v>
      </c>
      <c r="B30" s="5" t="s">
        <v>24</v>
      </c>
      <c r="C30" s="7" t="s">
        <v>25</v>
      </c>
      <c r="D30" s="28">
        <v>6</v>
      </c>
      <c r="E30" s="56"/>
      <c r="F30" s="8">
        <f t="shared" si="0"/>
        <v>0</v>
      </c>
    </row>
    <row r="31" spans="1:6" ht="45" x14ac:dyDescent="0.25">
      <c r="A31" s="29" t="s">
        <v>70</v>
      </c>
      <c r="B31" s="5" t="s">
        <v>55</v>
      </c>
      <c r="C31" s="7" t="s">
        <v>25</v>
      </c>
      <c r="D31" s="28">
        <v>6</v>
      </c>
      <c r="E31" s="56"/>
      <c r="F31" s="8">
        <f t="shared" si="0"/>
        <v>0</v>
      </c>
    </row>
    <row r="32" spans="1:6" ht="45" x14ac:dyDescent="0.25">
      <c r="A32" s="29" t="s">
        <v>71</v>
      </c>
      <c r="B32" s="5" t="s">
        <v>56</v>
      </c>
      <c r="C32" s="7" t="s">
        <v>25</v>
      </c>
      <c r="D32" s="28">
        <v>3</v>
      </c>
      <c r="E32" s="56"/>
      <c r="F32" s="8">
        <f t="shared" si="0"/>
        <v>0</v>
      </c>
    </row>
    <row r="33" spans="1:8" x14ac:dyDescent="0.25">
      <c r="A33" s="34"/>
      <c r="B33" s="35" t="s">
        <v>52</v>
      </c>
      <c r="C33" s="27"/>
      <c r="D33" s="28"/>
      <c r="E33" s="55"/>
      <c r="F33" s="8">
        <f t="shared" si="0"/>
        <v>0</v>
      </c>
    </row>
    <row r="34" spans="1:8" ht="30" x14ac:dyDescent="0.25">
      <c r="A34" s="29" t="s">
        <v>72</v>
      </c>
      <c r="B34" s="5" t="s">
        <v>28</v>
      </c>
      <c r="C34" s="7" t="s">
        <v>16</v>
      </c>
      <c r="D34" s="28">
        <v>363</v>
      </c>
      <c r="E34" s="56"/>
      <c r="F34" s="8">
        <f t="shared" si="0"/>
        <v>0</v>
      </c>
    </row>
    <row r="35" spans="1:8" ht="30" x14ac:dyDescent="0.25">
      <c r="A35" s="29" t="s">
        <v>73</v>
      </c>
      <c r="B35" s="5" t="s">
        <v>57</v>
      </c>
      <c r="C35" s="7" t="s">
        <v>25</v>
      </c>
      <c r="D35" s="28">
        <v>7</v>
      </c>
      <c r="E35" s="56"/>
      <c r="F35" s="8">
        <f t="shared" si="0"/>
        <v>0</v>
      </c>
    </row>
    <row r="36" spans="1:8" x14ac:dyDescent="0.25">
      <c r="A36" s="29" t="s">
        <v>74</v>
      </c>
      <c r="B36" s="5" t="s">
        <v>30</v>
      </c>
      <c r="C36" s="7" t="s">
        <v>16</v>
      </c>
      <c r="D36" s="28">
        <v>370</v>
      </c>
      <c r="E36" s="56"/>
      <c r="F36" s="8">
        <f t="shared" si="0"/>
        <v>0</v>
      </c>
      <c r="H36" t="s">
        <v>156</v>
      </c>
    </row>
    <row r="37" spans="1:8" x14ac:dyDescent="0.25">
      <c r="A37" s="29" t="s">
        <v>75</v>
      </c>
      <c r="B37" s="5" t="s">
        <v>31</v>
      </c>
      <c r="C37" s="7" t="s">
        <v>25</v>
      </c>
      <c r="D37" s="28">
        <v>8</v>
      </c>
      <c r="E37" s="56"/>
      <c r="F37" s="8">
        <f t="shared" si="0"/>
        <v>0</v>
      </c>
    </row>
    <row r="38" spans="1:8" ht="45" x14ac:dyDescent="0.25">
      <c r="A38" s="29" t="s">
        <v>76</v>
      </c>
      <c r="B38" s="5" t="s">
        <v>45</v>
      </c>
      <c r="C38" s="7" t="s">
        <v>25</v>
      </c>
      <c r="D38" s="28">
        <v>7</v>
      </c>
      <c r="E38" s="56"/>
      <c r="F38" s="8">
        <f t="shared" si="0"/>
        <v>0</v>
      </c>
    </row>
    <row r="39" spans="1:8" x14ac:dyDescent="0.25">
      <c r="A39" s="34" t="s">
        <v>77</v>
      </c>
      <c r="B39" s="35" t="s">
        <v>149</v>
      </c>
      <c r="C39" s="27"/>
      <c r="D39" s="28"/>
      <c r="E39" s="55"/>
      <c r="F39" s="8"/>
    </row>
    <row r="40" spans="1:8" x14ac:dyDescent="0.25">
      <c r="A40" s="34"/>
      <c r="B40" s="35" t="s">
        <v>130</v>
      </c>
      <c r="C40" s="27"/>
      <c r="D40" s="28"/>
      <c r="E40" s="55"/>
      <c r="F40" s="8"/>
    </row>
    <row r="41" spans="1:8" s="26" customFormat="1" x14ac:dyDescent="0.25">
      <c r="A41" s="29" t="s">
        <v>78</v>
      </c>
      <c r="B41" s="24" t="s">
        <v>26</v>
      </c>
      <c r="C41" s="27" t="s">
        <v>53</v>
      </c>
      <c r="D41" s="28">
        <v>1</v>
      </c>
      <c r="E41" s="55"/>
      <c r="F41" s="8">
        <f t="shared" ref="F41:F44" si="1">D41*E41</f>
        <v>0</v>
      </c>
    </row>
    <row r="42" spans="1:8" s="26" customFormat="1" x14ac:dyDescent="0.25">
      <c r="A42" s="29" t="s">
        <v>79</v>
      </c>
      <c r="B42" s="24" t="s">
        <v>54</v>
      </c>
      <c r="C42" s="27" t="s">
        <v>53</v>
      </c>
      <c r="D42" s="28">
        <v>30</v>
      </c>
      <c r="E42" s="55"/>
      <c r="F42" s="8">
        <f t="shared" si="1"/>
        <v>0</v>
      </c>
    </row>
    <row r="43" spans="1:8" s="26" customFormat="1" ht="30" x14ac:dyDescent="0.25">
      <c r="A43" s="29" t="s">
        <v>80</v>
      </c>
      <c r="B43" s="25" t="s">
        <v>27</v>
      </c>
      <c r="C43" s="27" t="s">
        <v>25</v>
      </c>
      <c r="D43" s="28">
        <v>4</v>
      </c>
      <c r="E43" s="56"/>
      <c r="F43" s="8">
        <f t="shared" si="1"/>
        <v>0</v>
      </c>
    </row>
    <row r="44" spans="1:8" s="26" customFormat="1" x14ac:dyDescent="0.25">
      <c r="A44" s="29" t="s">
        <v>81</v>
      </c>
      <c r="B44" s="24" t="s">
        <v>40</v>
      </c>
      <c r="C44" s="27" t="s">
        <v>25</v>
      </c>
      <c r="D44" s="28">
        <v>1</v>
      </c>
      <c r="E44" s="55"/>
      <c r="F44" s="8">
        <f t="shared" si="1"/>
        <v>0</v>
      </c>
    </row>
    <row r="45" spans="1:8" x14ac:dyDescent="0.25">
      <c r="A45" s="34"/>
      <c r="B45" s="35" t="s">
        <v>36</v>
      </c>
      <c r="C45" s="27"/>
      <c r="D45" s="28"/>
      <c r="E45" s="55"/>
      <c r="F45" s="8"/>
    </row>
    <row r="46" spans="1:8" ht="45" x14ac:dyDescent="0.25">
      <c r="A46" s="30" t="s">
        <v>82</v>
      </c>
      <c r="B46" s="5" t="s">
        <v>12</v>
      </c>
      <c r="C46" s="7" t="s">
        <v>11</v>
      </c>
      <c r="D46" s="6">
        <v>235.2</v>
      </c>
      <c r="E46" s="57"/>
      <c r="F46" s="8">
        <f t="shared" ref="F46:F51" si="2">D46*E46</f>
        <v>0</v>
      </c>
    </row>
    <row r="47" spans="1:8" ht="45" x14ac:dyDescent="0.25">
      <c r="A47" s="30" t="s">
        <v>83</v>
      </c>
      <c r="B47" s="5" t="s">
        <v>13</v>
      </c>
      <c r="C47" s="7" t="s">
        <v>11</v>
      </c>
      <c r="D47" s="6">
        <v>134.4</v>
      </c>
      <c r="E47" s="57"/>
      <c r="F47" s="8">
        <f t="shared" si="2"/>
        <v>0</v>
      </c>
    </row>
    <row r="48" spans="1:8" ht="60" x14ac:dyDescent="0.25">
      <c r="A48" s="30" t="s">
        <v>84</v>
      </c>
      <c r="B48" s="5" t="s">
        <v>143</v>
      </c>
      <c r="C48" s="7" t="s">
        <v>11</v>
      </c>
      <c r="D48" s="6">
        <v>100.8</v>
      </c>
      <c r="E48" s="57"/>
      <c r="F48" s="8">
        <f t="shared" si="2"/>
        <v>0</v>
      </c>
      <c r="G48" s="38"/>
    </row>
    <row r="49" spans="1:6" ht="30" customHeight="1" x14ac:dyDescent="0.25">
      <c r="A49" s="30" t="s">
        <v>85</v>
      </c>
      <c r="B49" s="5" t="s">
        <v>46</v>
      </c>
      <c r="C49" s="7" t="s">
        <v>16</v>
      </c>
      <c r="D49" s="6">
        <v>5</v>
      </c>
      <c r="E49" s="57"/>
      <c r="F49" s="8">
        <f t="shared" si="2"/>
        <v>0</v>
      </c>
    </row>
    <row r="50" spans="1:6" ht="60" x14ac:dyDescent="0.25">
      <c r="A50" s="30" t="s">
        <v>86</v>
      </c>
      <c r="B50" s="5" t="s">
        <v>47</v>
      </c>
      <c r="C50" s="7" t="s">
        <v>17</v>
      </c>
      <c r="D50" s="6">
        <v>288</v>
      </c>
      <c r="E50" s="57"/>
      <c r="F50" s="8">
        <f t="shared" si="2"/>
        <v>0</v>
      </c>
    </row>
    <row r="51" spans="1:6" x14ac:dyDescent="0.25">
      <c r="A51" s="30" t="s">
        <v>87</v>
      </c>
      <c r="B51" s="5" t="s">
        <v>48</v>
      </c>
      <c r="C51" s="7" t="s">
        <v>16</v>
      </c>
      <c r="D51" s="6">
        <v>96</v>
      </c>
      <c r="E51" s="57"/>
      <c r="F51" s="8">
        <f t="shared" si="2"/>
        <v>0</v>
      </c>
    </row>
    <row r="52" spans="1:6" x14ac:dyDescent="0.25">
      <c r="A52" s="34"/>
      <c r="B52" s="35" t="s">
        <v>34</v>
      </c>
      <c r="C52" s="27"/>
      <c r="D52" s="28"/>
      <c r="E52" s="55"/>
      <c r="F52" s="8"/>
    </row>
    <row r="53" spans="1:6" ht="44.25" customHeight="1" x14ac:dyDescent="0.25">
      <c r="A53" s="30" t="s">
        <v>88</v>
      </c>
      <c r="B53" s="5" t="s">
        <v>12</v>
      </c>
      <c r="C53" s="7" t="s">
        <v>11</v>
      </c>
      <c r="D53" s="6">
        <v>142.80000000000001</v>
      </c>
      <c r="E53" s="58"/>
      <c r="F53" s="8">
        <f t="shared" ref="F53:F59" si="3">D53*E53</f>
        <v>0</v>
      </c>
    </row>
    <row r="54" spans="1:6" ht="45" x14ac:dyDescent="0.25">
      <c r="A54" s="30" t="s">
        <v>89</v>
      </c>
      <c r="B54" s="5" t="s">
        <v>13</v>
      </c>
      <c r="C54" s="7" t="s">
        <v>11</v>
      </c>
      <c r="D54" s="6">
        <v>81.599999999999994</v>
      </c>
      <c r="E54" s="58"/>
      <c r="F54" s="8">
        <f t="shared" si="3"/>
        <v>0</v>
      </c>
    </row>
    <row r="55" spans="1:6" ht="60" x14ac:dyDescent="0.25">
      <c r="A55" s="30" t="s">
        <v>90</v>
      </c>
      <c r="B55" s="5" t="s">
        <v>143</v>
      </c>
      <c r="C55" s="7" t="s">
        <v>11</v>
      </c>
      <c r="D55" s="6">
        <v>61.2</v>
      </c>
      <c r="E55" s="58"/>
      <c r="F55" s="8">
        <f t="shared" si="3"/>
        <v>0</v>
      </c>
    </row>
    <row r="56" spans="1:6" x14ac:dyDescent="0.25">
      <c r="A56" s="30" t="s">
        <v>91</v>
      </c>
      <c r="B56" s="5" t="s">
        <v>15</v>
      </c>
      <c r="C56" s="7" t="s">
        <v>16</v>
      </c>
      <c r="D56" s="6">
        <v>1</v>
      </c>
      <c r="E56" s="58"/>
      <c r="F56" s="8">
        <f t="shared" si="3"/>
        <v>0</v>
      </c>
    </row>
    <row r="57" spans="1:6" ht="45" x14ac:dyDescent="0.25">
      <c r="A57" s="30" t="s">
        <v>92</v>
      </c>
      <c r="B57" s="5" t="s">
        <v>20</v>
      </c>
      <c r="C57" s="7" t="s">
        <v>16</v>
      </c>
      <c r="D57" s="6">
        <v>96</v>
      </c>
      <c r="E57" s="58"/>
      <c r="F57" s="8">
        <f t="shared" si="3"/>
        <v>0</v>
      </c>
    </row>
    <row r="58" spans="1:6" ht="45" x14ac:dyDescent="0.25">
      <c r="A58" s="30" t="s">
        <v>93</v>
      </c>
      <c r="B58" s="5" t="s">
        <v>21</v>
      </c>
      <c r="C58" s="7" t="s">
        <v>16</v>
      </c>
      <c r="D58" s="6">
        <v>97</v>
      </c>
      <c r="E58" s="58"/>
      <c r="F58" s="8">
        <f t="shared" si="3"/>
        <v>0</v>
      </c>
    </row>
    <row r="59" spans="1:6" ht="30" x14ac:dyDescent="0.25">
      <c r="A59" s="30" t="s">
        <v>94</v>
      </c>
      <c r="B59" s="5" t="s">
        <v>22</v>
      </c>
      <c r="C59" s="7" t="s">
        <v>23</v>
      </c>
      <c r="D59" s="6">
        <v>136</v>
      </c>
      <c r="E59" s="58"/>
      <c r="F59" s="8">
        <f t="shared" si="3"/>
        <v>0</v>
      </c>
    </row>
    <row r="60" spans="1:6" x14ac:dyDescent="0.25">
      <c r="A60" s="34"/>
      <c r="B60" s="35" t="s">
        <v>33</v>
      </c>
      <c r="C60" s="27"/>
      <c r="D60" s="28"/>
      <c r="E60" s="55"/>
      <c r="F60" s="8"/>
    </row>
    <row r="61" spans="1:6" ht="30" x14ac:dyDescent="0.25">
      <c r="A61" s="30" t="s">
        <v>95</v>
      </c>
      <c r="B61" s="5" t="s">
        <v>38</v>
      </c>
      <c r="C61" s="7" t="s">
        <v>16</v>
      </c>
      <c r="D61" s="6">
        <v>136</v>
      </c>
      <c r="E61" s="58"/>
      <c r="F61" s="8">
        <f t="shared" ref="F61:F64" si="4">D61*E61</f>
        <v>0</v>
      </c>
    </row>
    <row r="62" spans="1:6" x14ac:dyDescent="0.25">
      <c r="A62" s="30" t="s">
        <v>96</v>
      </c>
      <c r="B62" s="5" t="s">
        <v>24</v>
      </c>
      <c r="C62" s="7" t="s">
        <v>25</v>
      </c>
      <c r="D62" s="6">
        <v>4</v>
      </c>
      <c r="E62" s="58"/>
      <c r="F62" s="8">
        <f t="shared" si="4"/>
        <v>0</v>
      </c>
    </row>
    <row r="63" spans="1:6" ht="45" x14ac:dyDescent="0.25">
      <c r="A63" s="30" t="s">
        <v>97</v>
      </c>
      <c r="B63" s="5" t="s">
        <v>144</v>
      </c>
      <c r="C63" s="7" t="s">
        <v>25</v>
      </c>
      <c r="D63" s="6">
        <v>3</v>
      </c>
      <c r="E63" s="58"/>
      <c r="F63" s="8">
        <f t="shared" si="4"/>
        <v>0</v>
      </c>
    </row>
    <row r="64" spans="1:6" ht="45" x14ac:dyDescent="0.25">
      <c r="A64" s="30" t="s">
        <v>98</v>
      </c>
      <c r="B64" s="5" t="s">
        <v>39</v>
      </c>
      <c r="C64" s="7" t="s">
        <v>25</v>
      </c>
      <c r="D64" s="6">
        <v>2</v>
      </c>
      <c r="E64" s="58"/>
      <c r="F64" s="8">
        <f t="shared" si="4"/>
        <v>0</v>
      </c>
    </row>
    <row r="65" spans="1:6" x14ac:dyDescent="0.25">
      <c r="A65" s="34"/>
      <c r="B65" s="35" t="s">
        <v>35</v>
      </c>
      <c r="C65" s="27"/>
      <c r="D65" s="28"/>
      <c r="E65" s="55"/>
      <c r="F65" s="8"/>
    </row>
    <row r="66" spans="1:6" ht="30" x14ac:dyDescent="0.25">
      <c r="A66" s="30" t="s">
        <v>99</v>
      </c>
      <c r="B66" s="5" t="s">
        <v>28</v>
      </c>
      <c r="C66" s="7" t="s">
        <v>16</v>
      </c>
      <c r="D66" s="6">
        <v>139</v>
      </c>
      <c r="E66" s="58"/>
      <c r="F66" s="8">
        <f t="shared" ref="F66:F70" si="5">D66*E66</f>
        <v>0</v>
      </c>
    </row>
    <row r="67" spans="1:6" ht="30" x14ac:dyDescent="0.25">
      <c r="A67" s="30" t="s">
        <v>131</v>
      </c>
      <c r="B67" s="5" t="s">
        <v>29</v>
      </c>
      <c r="C67" s="7" t="s">
        <v>25</v>
      </c>
      <c r="D67" s="6">
        <v>3</v>
      </c>
      <c r="E67" s="58"/>
      <c r="F67" s="8">
        <f t="shared" si="5"/>
        <v>0</v>
      </c>
    </row>
    <row r="68" spans="1:6" x14ac:dyDescent="0.25">
      <c r="A68" s="30" t="s">
        <v>132</v>
      </c>
      <c r="B68" s="5" t="s">
        <v>30</v>
      </c>
      <c r="C68" s="7" t="s">
        <v>16</v>
      </c>
      <c r="D68" s="6">
        <v>142</v>
      </c>
      <c r="E68" s="58"/>
      <c r="F68" s="8">
        <f t="shared" si="5"/>
        <v>0</v>
      </c>
    </row>
    <row r="69" spans="1:6" x14ac:dyDescent="0.25">
      <c r="A69" s="30" t="s">
        <v>133</v>
      </c>
      <c r="B69" s="5" t="s">
        <v>31</v>
      </c>
      <c r="C69" s="7" t="s">
        <v>25</v>
      </c>
      <c r="D69" s="6">
        <v>4</v>
      </c>
      <c r="E69" s="58"/>
      <c r="F69" s="8">
        <f t="shared" si="5"/>
        <v>0</v>
      </c>
    </row>
    <row r="70" spans="1:6" ht="45" x14ac:dyDescent="0.25">
      <c r="A70" s="30" t="s">
        <v>134</v>
      </c>
      <c r="B70" s="5" t="s">
        <v>45</v>
      </c>
      <c r="C70" s="7" t="s">
        <v>25</v>
      </c>
      <c r="D70" s="6">
        <v>3</v>
      </c>
      <c r="E70" s="58"/>
      <c r="F70" s="8">
        <f t="shared" si="5"/>
        <v>0</v>
      </c>
    </row>
    <row r="71" spans="1:6" x14ac:dyDescent="0.25">
      <c r="A71" s="34" t="s">
        <v>100</v>
      </c>
      <c r="B71" s="35" t="s">
        <v>32</v>
      </c>
      <c r="C71" s="27"/>
      <c r="D71" s="28"/>
      <c r="E71" s="55"/>
      <c r="F71" s="8"/>
    </row>
    <row r="72" spans="1:6" x14ac:dyDescent="0.25">
      <c r="A72" s="34"/>
      <c r="B72" s="35" t="s">
        <v>130</v>
      </c>
      <c r="C72" s="27"/>
      <c r="D72" s="28"/>
      <c r="E72" s="55"/>
      <c r="F72" s="8"/>
    </row>
    <row r="73" spans="1:6" x14ac:dyDescent="0.25">
      <c r="A73" s="46" t="s">
        <v>101</v>
      </c>
      <c r="B73" s="32" t="s">
        <v>26</v>
      </c>
      <c r="C73" s="27" t="s">
        <v>53</v>
      </c>
      <c r="D73" s="28">
        <v>1</v>
      </c>
      <c r="E73" s="55"/>
      <c r="F73" s="8">
        <f t="shared" ref="F73:F76" si="6">D73*E73</f>
        <v>0</v>
      </c>
    </row>
    <row r="74" spans="1:6" x14ac:dyDescent="0.25">
      <c r="A74" s="29" t="s">
        <v>102</v>
      </c>
      <c r="B74" s="24" t="s">
        <v>54</v>
      </c>
      <c r="C74" s="27" t="s">
        <v>53</v>
      </c>
      <c r="D74" s="28">
        <v>30</v>
      </c>
      <c r="E74" s="55"/>
      <c r="F74" s="8">
        <f t="shared" si="6"/>
        <v>0</v>
      </c>
    </row>
    <row r="75" spans="1:6" ht="30" x14ac:dyDescent="0.25">
      <c r="A75" s="29" t="s">
        <v>103</v>
      </c>
      <c r="B75" s="25" t="s">
        <v>27</v>
      </c>
      <c r="C75" s="27" t="s">
        <v>25</v>
      </c>
      <c r="D75" s="28">
        <v>4</v>
      </c>
      <c r="E75" s="56"/>
      <c r="F75" s="8">
        <f t="shared" si="6"/>
        <v>0</v>
      </c>
    </row>
    <row r="76" spans="1:6" x14ac:dyDescent="0.25">
      <c r="A76" s="29" t="s">
        <v>104</v>
      </c>
      <c r="B76" s="24" t="s">
        <v>40</v>
      </c>
      <c r="C76" s="27" t="s">
        <v>25</v>
      </c>
      <c r="D76" s="28">
        <v>1</v>
      </c>
      <c r="E76" s="55"/>
      <c r="F76" s="8">
        <f t="shared" si="6"/>
        <v>0</v>
      </c>
    </row>
    <row r="77" spans="1:6" x14ac:dyDescent="0.25">
      <c r="A77" s="34"/>
      <c r="B77" s="35" t="s">
        <v>37</v>
      </c>
      <c r="C77" s="27"/>
      <c r="D77" s="28"/>
      <c r="E77" s="55"/>
      <c r="F77" s="8"/>
    </row>
    <row r="78" spans="1:6" ht="30" x14ac:dyDescent="0.25">
      <c r="A78" s="30" t="s">
        <v>105</v>
      </c>
      <c r="B78" s="5" t="s">
        <v>28</v>
      </c>
      <c r="C78" s="7" t="s">
        <v>16</v>
      </c>
      <c r="D78" s="6">
        <v>204</v>
      </c>
      <c r="E78" s="58"/>
      <c r="F78" s="8">
        <f t="shared" ref="F78:F82" si="7">D78*E78</f>
        <v>0</v>
      </c>
    </row>
    <row r="79" spans="1:6" ht="30" x14ac:dyDescent="0.25">
      <c r="A79" s="30" t="s">
        <v>135</v>
      </c>
      <c r="B79" s="5" t="s">
        <v>29</v>
      </c>
      <c r="C79" s="7" t="s">
        <v>25</v>
      </c>
      <c r="D79" s="6">
        <v>4</v>
      </c>
      <c r="E79" s="58"/>
      <c r="F79" s="8">
        <f t="shared" si="7"/>
        <v>0</v>
      </c>
    </row>
    <row r="80" spans="1:6" x14ac:dyDescent="0.25">
      <c r="A80" s="30" t="s">
        <v>136</v>
      </c>
      <c r="B80" s="5" t="s">
        <v>30</v>
      </c>
      <c r="C80" s="7" t="s">
        <v>16</v>
      </c>
      <c r="D80" s="6">
        <v>208</v>
      </c>
      <c r="E80" s="58"/>
      <c r="F80" s="8">
        <f t="shared" si="7"/>
        <v>0</v>
      </c>
    </row>
    <row r="81" spans="1:6" x14ac:dyDescent="0.25">
      <c r="A81" s="30" t="s">
        <v>137</v>
      </c>
      <c r="B81" s="5" t="s">
        <v>31</v>
      </c>
      <c r="C81" s="7" t="s">
        <v>25</v>
      </c>
      <c r="D81" s="6">
        <v>5</v>
      </c>
      <c r="E81" s="58"/>
      <c r="F81" s="8">
        <f t="shared" si="7"/>
        <v>0</v>
      </c>
    </row>
    <row r="82" spans="1:6" ht="45" x14ac:dyDescent="0.25">
      <c r="A82" s="30" t="s">
        <v>138</v>
      </c>
      <c r="B82" s="5" t="s">
        <v>45</v>
      </c>
      <c r="C82" s="7" t="s">
        <v>25</v>
      </c>
      <c r="D82" s="6">
        <v>4</v>
      </c>
      <c r="E82" s="58"/>
      <c r="F82" s="8">
        <f t="shared" si="7"/>
        <v>0</v>
      </c>
    </row>
    <row r="83" spans="1:6" x14ac:dyDescent="0.25">
      <c r="A83" s="34" t="s">
        <v>106</v>
      </c>
      <c r="B83" s="35" t="s">
        <v>150</v>
      </c>
      <c r="C83" s="27"/>
      <c r="D83" s="28"/>
      <c r="E83" s="55"/>
      <c r="F83" s="8"/>
    </row>
    <row r="84" spans="1:6" x14ac:dyDescent="0.25">
      <c r="A84" s="34"/>
      <c r="B84" s="35" t="s">
        <v>130</v>
      </c>
      <c r="C84" s="27"/>
      <c r="D84" s="28"/>
      <c r="E84" s="55"/>
      <c r="F84" s="8"/>
    </row>
    <row r="85" spans="1:6" x14ac:dyDescent="0.25">
      <c r="A85" s="29" t="s">
        <v>107</v>
      </c>
      <c r="B85" s="24" t="s">
        <v>26</v>
      </c>
      <c r="C85" s="27" t="s">
        <v>53</v>
      </c>
      <c r="D85" s="28">
        <v>1</v>
      </c>
      <c r="E85" s="55"/>
      <c r="F85" s="8">
        <f t="shared" ref="F85:F88" si="8">D85*E85</f>
        <v>0</v>
      </c>
    </row>
    <row r="86" spans="1:6" x14ac:dyDescent="0.25">
      <c r="A86" s="29" t="s">
        <v>108</v>
      </c>
      <c r="B86" s="24" t="s">
        <v>54</v>
      </c>
      <c r="C86" s="27" t="s">
        <v>53</v>
      </c>
      <c r="D86" s="28">
        <v>30</v>
      </c>
      <c r="E86" s="55"/>
      <c r="F86" s="8">
        <f t="shared" si="8"/>
        <v>0</v>
      </c>
    </row>
    <row r="87" spans="1:6" ht="30" x14ac:dyDescent="0.25">
      <c r="A87" s="29" t="s">
        <v>109</v>
      </c>
      <c r="B87" s="25" t="s">
        <v>27</v>
      </c>
      <c r="C87" s="27" t="s">
        <v>25</v>
      </c>
      <c r="D87" s="28">
        <v>4</v>
      </c>
      <c r="E87" s="56"/>
      <c r="F87" s="8">
        <f t="shared" si="8"/>
        <v>0</v>
      </c>
    </row>
    <row r="88" spans="1:6" x14ac:dyDescent="0.25">
      <c r="A88" s="29" t="s">
        <v>110</v>
      </c>
      <c r="B88" s="24" t="s">
        <v>40</v>
      </c>
      <c r="C88" s="27" t="s">
        <v>25</v>
      </c>
      <c r="D88" s="28">
        <v>1</v>
      </c>
      <c r="E88" s="55"/>
      <c r="F88" s="8">
        <f t="shared" si="8"/>
        <v>0</v>
      </c>
    </row>
    <row r="89" spans="1:6" x14ac:dyDescent="0.25">
      <c r="A89" s="34"/>
      <c r="B89" s="35" t="s">
        <v>41</v>
      </c>
      <c r="C89" s="27"/>
      <c r="D89" s="28"/>
      <c r="E89" s="55"/>
      <c r="F89" s="8"/>
    </row>
    <row r="90" spans="1:6" ht="45" x14ac:dyDescent="0.25">
      <c r="A90" s="30" t="s">
        <v>111</v>
      </c>
      <c r="B90" s="5" t="s">
        <v>12</v>
      </c>
      <c r="C90" s="7" t="s">
        <v>11</v>
      </c>
      <c r="D90" s="6">
        <v>220.5</v>
      </c>
      <c r="E90" s="58"/>
      <c r="F90" s="8">
        <f t="shared" ref="F90:F94" si="9">D90*E90</f>
        <v>0</v>
      </c>
    </row>
    <row r="91" spans="1:6" ht="45" x14ac:dyDescent="0.25">
      <c r="A91" s="30" t="s">
        <v>112</v>
      </c>
      <c r="B91" s="5" t="s">
        <v>13</v>
      </c>
      <c r="C91" s="7" t="s">
        <v>11</v>
      </c>
      <c r="D91" s="6">
        <v>126</v>
      </c>
      <c r="E91" s="58"/>
      <c r="F91" s="8">
        <f t="shared" si="9"/>
        <v>0</v>
      </c>
    </row>
    <row r="92" spans="1:6" ht="60" x14ac:dyDescent="0.25">
      <c r="A92" s="30" t="s">
        <v>113</v>
      </c>
      <c r="B92" s="5" t="s">
        <v>143</v>
      </c>
      <c r="C92" s="7" t="s">
        <v>11</v>
      </c>
      <c r="D92" s="6">
        <v>94.5</v>
      </c>
      <c r="E92" s="58"/>
      <c r="F92" s="8">
        <f t="shared" si="9"/>
        <v>0</v>
      </c>
    </row>
    <row r="93" spans="1:6" ht="60" x14ac:dyDescent="0.25">
      <c r="A93" s="30" t="s">
        <v>114</v>
      </c>
      <c r="B93" s="5" t="s">
        <v>47</v>
      </c>
      <c r="C93" s="7" t="s">
        <v>17</v>
      </c>
      <c r="D93" s="6">
        <v>270</v>
      </c>
      <c r="E93" s="58"/>
      <c r="F93" s="8">
        <f t="shared" si="9"/>
        <v>0</v>
      </c>
    </row>
    <row r="94" spans="1:6" x14ac:dyDescent="0.25">
      <c r="A94" s="30" t="s">
        <v>115</v>
      </c>
      <c r="B94" s="5" t="s">
        <v>48</v>
      </c>
      <c r="C94" s="7" t="s">
        <v>16</v>
      </c>
      <c r="D94" s="6">
        <v>90</v>
      </c>
      <c r="E94" s="58"/>
      <c r="F94" s="8">
        <f t="shared" si="9"/>
        <v>0</v>
      </c>
    </row>
    <row r="95" spans="1:6" x14ac:dyDescent="0.25">
      <c r="A95" s="34"/>
      <c r="B95" s="35" t="s">
        <v>42</v>
      </c>
      <c r="C95" s="27"/>
      <c r="D95" s="28"/>
      <c r="E95" s="55"/>
      <c r="F95" s="8"/>
    </row>
    <row r="96" spans="1:6" ht="45" x14ac:dyDescent="0.25">
      <c r="A96" s="30" t="s">
        <v>116</v>
      </c>
      <c r="B96" s="5" t="s">
        <v>12</v>
      </c>
      <c r="C96" s="7" t="s">
        <v>11</v>
      </c>
      <c r="D96" s="6">
        <v>94.5</v>
      </c>
      <c r="E96" s="58"/>
      <c r="F96" s="8">
        <f t="shared" ref="F96:F101" si="10">D96*E96</f>
        <v>0</v>
      </c>
    </row>
    <row r="97" spans="1:6" ht="45" x14ac:dyDescent="0.25">
      <c r="A97" s="30" t="s">
        <v>117</v>
      </c>
      <c r="B97" s="5" t="s">
        <v>13</v>
      </c>
      <c r="C97" s="7" t="s">
        <v>11</v>
      </c>
      <c r="D97" s="6">
        <v>54</v>
      </c>
      <c r="E97" s="58"/>
      <c r="F97" s="8">
        <f t="shared" si="10"/>
        <v>0</v>
      </c>
    </row>
    <row r="98" spans="1:6" ht="60" x14ac:dyDescent="0.25">
      <c r="A98" s="30" t="s">
        <v>118</v>
      </c>
      <c r="B98" s="5" t="s">
        <v>143</v>
      </c>
      <c r="C98" s="7" t="s">
        <v>11</v>
      </c>
      <c r="D98" s="6">
        <v>40.5</v>
      </c>
      <c r="E98" s="58"/>
      <c r="F98" s="8">
        <f t="shared" si="10"/>
        <v>0</v>
      </c>
    </row>
    <row r="99" spans="1:6" ht="45" x14ac:dyDescent="0.25">
      <c r="A99" s="30" t="s">
        <v>119</v>
      </c>
      <c r="B99" s="5" t="s">
        <v>20</v>
      </c>
      <c r="C99" s="7" t="s">
        <v>16</v>
      </c>
      <c r="D99" s="6">
        <v>90</v>
      </c>
      <c r="E99" s="58"/>
      <c r="F99" s="8">
        <f t="shared" si="10"/>
        <v>0</v>
      </c>
    </row>
    <row r="100" spans="1:6" ht="45" x14ac:dyDescent="0.25">
      <c r="A100" s="30" t="s">
        <v>120</v>
      </c>
      <c r="B100" s="5" t="s">
        <v>21</v>
      </c>
      <c r="C100" s="7" t="s">
        <v>16</v>
      </c>
      <c r="D100" s="6">
        <v>92</v>
      </c>
      <c r="E100" s="58"/>
      <c r="F100" s="8">
        <f t="shared" si="10"/>
        <v>0</v>
      </c>
    </row>
    <row r="101" spans="1:6" ht="30" x14ac:dyDescent="0.25">
      <c r="A101" s="30" t="s">
        <v>121</v>
      </c>
      <c r="B101" s="5" t="s">
        <v>22</v>
      </c>
      <c r="C101" s="7" t="s">
        <v>23</v>
      </c>
      <c r="D101" s="6">
        <v>90</v>
      </c>
      <c r="E101" s="58"/>
      <c r="F101" s="8">
        <f t="shared" si="10"/>
        <v>0</v>
      </c>
    </row>
    <row r="102" spans="1:6" x14ac:dyDescent="0.25">
      <c r="A102" s="34"/>
      <c r="B102" s="35" t="s">
        <v>43</v>
      </c>
      <c r="C102" s="27"/>
      <c r="D102" s="28"/>
      <c r="E102" s="55"/>
      <c r="F102" s="8"/>
    </row>
    <row r="103" spans="1:6" ht="30" x14ac:dyDescent="0.25">
      <c r="A103" s="30" t="s">
        <v>122</v>
      </c>
      <c r="B103" s="5" t="s">
        <v>38</v>
      </c>
      <c r="C103" s="7" t="s">
        <v>16</v>
      </c>
      <c r="D103" s="6">
        <v>90</v>
      </c>
      <c r="E103" s="58"/>
      <c r="F103" s="8">
        <f t="shared" ref="F103:F106" si="11">D103*E103</f>
        <v>0</v>
      </c>
    </row>
    <row r="104" spans="1:6" x14ac:dyDescent="0.25">
      <c r="A104" s="30" t="s">
        <v>123</v>
      </c>
      <c r="B104" s="5" t="s">
        <v>24</v>
      </c>
      <c r="C104" s="7" t="s">
        <v>25</v>
      </c>
      <c r="D104" s="6">
        <v>3</v>
      </c>
      <c r="E104" s="58"/>
      <c r="F104" s="8">
        <f t="shared" si="11"/>
        <v>0</v>
      </c>
    </row>
    <row r="105" spans="1:6" ht="45" x14ac:dyDescent="0.25">
      <c r="A105" s="30" t="s">
        <v>124</v>
      </c>
      <c r="B105" s="5" t="s">
        <v>144</v>
      </c>
      <c r="C105" s="7" t="s">
        <v>25</v>
      </c>
      <c r="D105" s="33">
        <v>3</v>
      </c>
      <c r="E105" s="59"/>
      <c r="F105" s="8">
        <f>D105*E105</f>
        <v>0</v>
      </c>
    </row>
    <row r="106" spans="1:6" ht="45" x14ac:dyDescent="0.25">
      <c r="A106" s="30" t="s">
        <v>125</v>
      </c>
      <c r="B106" s="5" t="s">
        <v>39</v>
      </c>
      <c r="C106" s="7" t="s">
        <v>25</v>
      </c>
      <c r="D106" s="6">
        <v>2</v>
      </c>
      <c r="E106" s="58"/>
      <c r="F106" s="8">
        <f t="shared" si="11"/>
        <v>0</v>
      </c>
    </row>
    <row r="107" spans="1:6" x14ac:dyDescent="0.25">
      <c r="A107" s="34"/>
      <c r="B107" s="35" t="s">
        <v>44</v>
      </c>
      <c r="C107" s="27"/>
      <c r="D107" s="28"/>
      <c r="E107" s="55"/>
      <c r="F107" s="8"/>
    </row>
    <row r="108" spans="1:6" ht="30" x14ac:dyDescent="0.25">
      <c r="A108" s="30" t="s">
        <v>126</v>
      </c>
      <c r="B108" s="5" t="s">
        <v>28</v>
      </c>
      <c r="C108" s="7" t="s">
        <v>16</v>
      </c>
      <c r="D108" s="6">
        <v>92</v>
      </c>
      <c r="E108" s="58"/>
      <c r="F108" s="8">
        <f t="shared" ref="F108:F112" si="12">D108*E108</f>
        <v>0</v>
      </c>
    </row>
    <row r="109" spans="1:6" ht="30" x14ac:dyDescent="0.25">
      <c r="A109" s="30" t="s">
        <v>139</v>
      </c>
      <c r="B109" s="5" t="s">
        <v>29</v>
      </c>
      <c r="C109" s="7" t="s">
        <v>25</v>
      </c>
      <c r="D109" s="6">
        <v>2</v>
      </c>
      <c r="E109" s="58"/>
      <c r="F109" s="8">
        <f t="shared" si="12"/>
        <v>0</v>
      </c>
    </row>
    <row r="110" spans="1:6" x14ac:dyDescent="0.25">
      <c r="A110" s="30" t="s">
        <v>140</v>
      </c>
      <c r="B110" s="5" t="s">
        <v>30</v>
      </c>
      <c r="C110" s="7" t="s">
        <v>16</v>
      </c>
      <c r="D110" s="6">
        <v>94</v>
      </c>
      <c r="E110" s="58"/>
      <c r="F110" s="8">
        <f t="shared" si="12"/>
        <v>0</v>
      </c>
    </row>
    <row r="111" spans="1:6" x14ac:dyDescent="0.25">
      <c r="A111" s="30" t="s">
        <v>141</v>
      </c>
      <c r="B111" s="5" t="s">
        <v>31</v>
      </c>
      <c r="C111" s="7" t="s">
        <v>25</v>
      </c>
      <c r="D111" s="6">
        <v>3</v>
      </c>
      <c r="E111" s="58"/>
      <c r="F111" s="8">
        <f t="shared" si="12"/>
        <v>0</v>
      </c>
    </row>
    <row r="112" spans="1:6" ht="45.75" thickBot="1" x14ac:dyDescent="0.3">
      <c r="A112" s="50" t="s">
        <v>142</v>
      </c>
      <c r="B112" s="47" t="s">
        <v>45</v>
      </c>
      <c r="C112" s="48" t="s">
        <v>25</v>
      </c>
      <c r="D112" s="51">
        <v>2</v>
      </c>
      <c r="E112" s="60">
        <v>50</v>
      </c>
      <c r="F112" s="49">
        <f t="shared" si="12"/>
        <v>100</v>
      </c>
    </row>
    <row r="113" spans="1:6" x14ac:dyDescent="0.25">
      <c r="A113" s="9"/>
      <c r="B113" s="10" t="s">
        <v>8</v>
      </c>
      <c r="C113" s="11"/>
      <c r="D113" s="11"/>
      <c r="E113" s="61"/>
      <c r="F113" s="12">
        <f>SUM(F10:F112)</f>
        <v>100</v>
      </c>
    </row>
    <row r="114" spans="1:6" x14ac:dyDescent="0.25">
      <c r="A114" s="13"/>
      <c r="B114" s="14" t="s">
        <v>10</v>
      </c>
      <c r="C114" s="15"/>
      <c r="D114" s="15"/>
      <c r="E114" s="62"/>
      <c r="F114" s="16">
        <f>PRODUCT(0.22*F113)</f>
        <v>22</v>
      </c>
    </row>
    <row r="115" spans="1:6" ht="15.75" thickBot="1" x14ac:dyDescent="0.3">
      <c r="A115" s="17"/>
      <c r="B115" s="18" t="s">
        <v>9</v>
      </c>
      <c r="C115" s="19"/>
      <c r="D115" s="19"/>
      <c r="E115" s="63"/>
      <c r="F115" s="20">
        <f>SUM(F113+F114)</f>
        <v>122</v>
      </c>
    </row>
    <row r="116" spans="1:6" x14ac:dyDescent="0.25">
      <c r="B116" s="3"/>
      <c r="F116" s="2"/>
    </row>
    <row r="143" ht="28.5" customHeight="1" x14ac:dyDescent="0.25"/>
  </sheetData>
  <sheetProtection password="D2FC" sheet="1" objects="1" scenarios="1"/>
  <pageMargins left="0.7" right="0.7" top="0.75" bottom="0.75" header="0.3" footer="0.3"/>
  <pageSetup paperSize="9"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popisi skupni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Magda Cilenšek</cp:lastModifiedBy>
  <cp:lastPrinted>2018-05-22T10:09:50Z</cp:lastPrinted>
  <dcterms:created xsi:type="dcterms:W3CDTF">2014-04-17T12:08:07Z</dcterms:created>
  <dcterms:modified xsi:type="dcterms:W3CDTF">2018-05-29T05:53:37Z</dcterms:modified>
</cp:coreProperties>
</file>