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Racunovodstvo 2\Desktop\"/>
    </mc:Choice>
  </mc:AlternateContent>
  <xr:revisionPtr revIDLastSave="0" documentId="8_{907A3EE7-7BBC-4E69-A667-546DD28310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OVEDOREJCI" sheetId="1" r:id="rId1"/>
    <sheet name="VINOGRADNIKI" sheetId="2" r:id="rId2"/>
    <sheet name="DGMŽ" sheetId="4" r:id="rId3"/>
    <sheet name="DKŽ" sheetId="5" r:id="rId4"/>
    <sheet name="ČEBELARSKO DRUŠTVO " sheetId="3" r:id="rId5"/>
  </sheets>
  <definedNames>
    <definedName name="_xlnm.Print_Area" localSheetId="0">GOVEDOREJCI!$A$1:$H$103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1" i="1" l="1"/>
  <c r="G99" i="1"/>
  <c r="G63" i="1"/>
  <c r="G27" i="1"/>
  <c r="H27" i="1"/>
  <c r="G24" i="1"/>
  <c r="G98" i="1"/>
  <c r="H62" i="1"/>
  <c r="G62" i="1" s="1"/>
  <c r="H63" i="1"/>
  <c r="H57" i="1"/>
  <c r="F57" i="1"/>
  <c r="E57" i="1"/>
  <c r="F56" i="1"/>
  <c r="F55" i="1"/>
  <c r="D57" i="1"/>
  <c r="H17" i="1"/>
  <c r="E17" i="1"/>
  <c r="D17" i="1"/>
  <c r="F15" i="1"/>
  <c r="F17" i="1" s="1"/>
  <c r="H99" i="1"/>
  <c r="H87" i="1"/>
  <c r="F87" i="1"/>
  <c r="E87" i="1"/>
  <c r="D87" i="1"/>
  <c r="F85" i="1"/>
  <c r="F98" i="1"/>
  <c r="F99" i="1" s="1"/>
  <c r="F97" i="1"/>
  <c r="E99" i="1"/>
  <c r="D99" i="1"/>
  <c r="E11" i="1"/>
  <c r="F33" i="1"/>
  <c r="E33" i="1"/>
  <c r="D33" i="1"/>
  <c r="F51" i="1"/>
  <c r="E51" i="1"/>
  <c r="D51" i="1"/>
  <c r="E63" i="1"/>
  <c r="D63" i="1"/>
  <c r="E81" i="1"/>
  <c r="D81" i="1"/>
  <c r="E93" i="1"/>
  <c r="D93" i="1"/>
  <c r="E69" i="1"/>
  <c r="D69" i="1"/>
  <c r="H69" i="1"/>
  <c r="E75" i="1"/>
  <c r="D75" i="1"/>
  <c r="H93" i="1"/>
  <c r="H33" i="1"/>
  <c r="F31" i="1"/>
  <c r="H45" i="1"/>
  <c r="F45" i="1"/>
  <c r="E45" i="1"/>
  <c r="D45" i="1"/>
  <c r="F43" i="1"/>
  <c r="E39" i="1"/>
  <c r="D39" i="1"/>
  <c r="H39" i="1"/>
  <c r="F37" i="1"/>
  <c r="F39" i="1" s="1"/>
  <c r="H11" i="1"/>
  <c r="D11" i="1"/>
  <c r="F9" i="1"/>
  <c r="F11" i="1" s="1"/>
  <c r="F67" i="1"/>
  <c r="F69" i="1" s="1"/>
  <c r="H50" i="1"/>
  <c r="G50" i="1" s="1"/>
  <c r="H49" i="1"/>
  <c r="H51" i="1" s="1"/>
  <c r="F61" i="1"/>
  <c r="F63" i="1" s="1"/>
  <c r="F50" i="1"/>
  <c r="F49" i="1"/>
  <c r="F91" i="1"/>
  <c r="F93" i="1" s="1"/>
  <c r="H81" i="1"/>
  <c r="F79" i="1"/>
  <c r="F81" i="1" s="1"/>
  <c r="F74" i="1"/>
  <c r="F73" i="1"/>
  <c r="H23" i="1"/>
  <c r="H24" i="1"/>
  <c r="H26" i="1" s="1"/>
  <c r="E26" i="1"/>
  <c r="E23" i="1"/>
  <c r="D23" i="1"/>
  <c r="D26" i="1"/>
  <c r="D27" i="1" s="1"/>
  <c r="F22" i="1"/>
  <c r="F24" i="1"/>
  <c r="F25" i="1"/>
  <c r="F21" i="1"/>
  <c r="C26" i="1"/>
  <c r="F26" i="1" s="1"/>
  <c r="C23" i="1"/>
  <c r="F23" i="1" s="1"/>
  <c r="C11" i="1"/>
  <c r="C17" i="1"/>
  <c r="C57" i="1"/>
  <c r="C51" i="1"/>
  <c r="C63" i="1"/>
  <c r="C45" i="1"/>
  <c r="C39" i="1"/>
  <c r="C33" i="1"/>
  <c r="C81" i="1"/>
  <c r="C87" i="1"/>
  <c r="C69" i="1"/>
  <c r="C75" i="1"/>
  <c r="F75" i="1" s="1"/>
  <c r="G49" i="1" l="1"/>
  <c r="G51" i="1" s="1"/>
  <c r="E27" i="1"/>
  <c r="F27" i="1"/>
  <c r="C27" i="1"/>
  <c r="C99" i="1"/>
  <c r="C93" i="1" l="1"/>
  <c r="C28" i="3" l="1"/>
  <c r="C27" i="5"/>
  <c r="C29" i="4"/>
  <c r="C28" i="2"/>
  <c r="I27" i="5"/>
  <c r="I29" i="4"/>
  <c r="I28" i="3"/>
  <c r="I28" i="2"/>
</calcChain>
</file>

<file path=xl/sharedStrings.xml><?xml version="1.0" encoding="utf-8"?>
<sst xmlns="http://schemas.openxmlformats.org/spreadsheetml/2006/main" count="332" uniqueCount="72">
  <si>
    <t>Obrazložitev vsebine stolpcev:</t>
  </si>
  <si>
    <t>Višina dodeljenih sredstev določenih v odločbi</t>
  </si>
  <si>
    <t>Višina upravičenih stroškov, ki jih mora izkazati izvajalec, da upraviči višino dodeljenih sredstev</t>
  </si>
  <si>
    <t>Višina stroškov, ki jih je opredelil izvajalec v zahtevku</t>
  </si>
  <si>
    <t>Priznani upravičeni stroški na podlagi pregledanih zahtevkov</t>
  </si>
  <si>
    <t>5</t>
  </si>
  <si>
    <t>Razlika med priznanimi upravičenimi stroški in višino upravičenih stroškov, ki jih je dolžan izkazati izvajalec, da upraviči višino dodeljenih sredstev</t>
  </si>
  <si>
    <t>Višina upravičenih stroškov, ki jih mora izkazati izvajalec še izkazati, da upraviči višino dodeljenih sredstev</t>
  </si>
  <si>
    <t>dodeljena sredsta</t>
  </si>
  <si>
    <t>dolžan izkazati up.str.</t>
  </si>
  <si>
    <t>priznani uprav.str.</t>
  </si>
  <si>
    <t>razlika     2-4</t>
  </si>
  <si>
    <t>še izkazati</t>
  </si>
  <si>
    <t>upravičen  do sof.</t>
  </si>
  <si>
    <t>SKUPAJ:</t>
  </si>
  <si>
    <t xml:space="preserve">1. </t>
  </si>
  <si>
    <t xml:space="preserve">2. </t>
  </si>
  <si>
    <t xml:space="preserve">oprema </t>
  </si>
  <si>
    <t xml:space="preserve">delovanje </t>
  </si>
  <si>
    <t xml:space="preserve">GOVEDOREJSKO DRUŠTVO </t>
  </si>
  <si>
    <t>VINOGRADNIŠKO DRUŠTVO</t>
  </si>
  <si>
    <t>DGMŽ OPLOTNICA</t>
  </si>
  <si>
    <t xml:space="preserve">DKŽ OPLOTNICA </t>
  </si>
  <si>
    <t xml:space="preserve">ČEBELARSKO DRUŠTVO </t>
  </si>
  <si>
    <t>POROČILO ZA LETO 2021</t>
  </si>
  <si>
    <t>1.</t>
  </si>
  <si>
    <t>2.</t>
  </si>
  <si>
    <t>3.</t>
  </si>
  <si>
    <t>4.</t>
  </si>
  <si>
    <t>5.</t>
  </si>
  <si>
    <t>6.</t>
  </si>
  <si>
    <t>7.</t>
  </si>
  <si>
    <t>Upravičena višina sofinanciranja na podlagi priznanih upravičenih stroškov sofinanciranja (80% izkazanih upravičenih strošk v kolikor je razlika negativna;</t>
  </si>
  <si>
    <t xml:space="preserve"> 100%  dodeljenih sredstev, v kolikor je razlika pozitivna ; 0 v kolikor je višina priznani upravičeni stroškov 0;)</t>
  </si>
  <si>
    <t>izkazani stroški</t>
  </si>
  <si>
    <t xml:space="preserve"> KULTURNO DRUŠTVO  SONUS</t>
  </si>
  <si>
    <t>ZDRUŽENJE MULTIPLE SKLEROZE</t>
  </si>
  <si>
    <t>DRUŠTVO - VIZIJA</t>
  </si>
  <si>
    <t>DRUŠTVO PSORIATIKOV SLOVENIJE</t>
  </si>
  <si>
    <t>KUD OPLOTNICA</t>
  </si>
  <si>
    <t xml:space="preserve"> KUD NA PRIHOVI</t>
  </si>
  <si>
    <t>1.      DU</t>
  </si>
  <si>
    <t>2.      DU</t>
  </si>
  <si>
    <t>1. KULT</t>
  </si>
  <si>
    <t>2.  KULT</t>
  </si>
  <si>
    <t>SKUPAJ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</si>
  <si>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</si>
  <si>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</si>
  <si>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</si>
  <si>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</si>
  <si>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</si>
  <si>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</si>
  <si>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</si>
  <si>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</si>
  <si>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ZVEZA SLOVENSKIH ČASTNIKOV </t>
  </si>
  <si>
    <t xml:space="preserve"> DRUŠTVO UPOKOJENCEV </t>
  </si>
  <si>
    <t>OO BORCEV OPLOTNICA</t>
  </si>
  <si>
    <t>TRD OPLOTNICA</t>
  </si>
  <si>
    <t>TD TRTA</t>
  </si>
  <si>
    <t xml:space="preserve">VINOGRADNIŠKO DRUŠTVO </t>
  </si>
  <si>
    <t xml:space="preserve"> DKŽ  OPLOTNICA</t>
  </si>
  <si>
    <t xml:space="preserve"> ČEBELARSKO DRUŠTVO  </t>
  </si>
  <si>
    <t>priznani stroški</t>
  </si>
  <si>
    <t>potrebno izkazati</t>
  </si>
  <si>
    <t>488.54</t>
  </si>
  <si>
    <t>DOLG</t>
  </si>
  <si>
    <t>1.023.98</t>
  </si>
  <si>
    <t xml:space="preserve">KONČNO POROČILO O NAMENSKI PORABI </t>
  </si>
  <si>
    <t xml:space="preserve">                                                  PRORAČUNSKIH SREDSTEV PO JR  </t>
  </si>
  <si>
    <t xml:space="preserve">                             ZA SOFINANCIRANJE PROGRAMOV DRUŠTEV V LETU 2022 </t>
  </si>
  <si>
    <t>Skrbnica pogodb:</t>
  </si>
  <si>
    <t>Irena Cehtl, svetovalka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</si>
</sst>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49" fontId="0" fillId="0" borderId="10" xfId="0" applyNumberFormat="1" applyBorder="1" applyAlignment="1">
      <alignment horizontal="right"/>
    </xf>
    <xf numFmtId="0" fontId="2" fillId="0" borderId="11" xfId="0" applyFont="1" applyBorder="1"/>
    <xf numFmtId="49" fontId="0" fillId="4" borderId="13" xfId="0" applyNumberFormat="1" applyFill="1" applyBorder="1" applyAlignment="1">
      <alignment horizontal="right"/>
    </xf>
    <xf numFmtId="0" fontId="2" fillId="4" borderId="14" xfId="0" applyFont="1" applyFill="1" applyBorder="1" applyAlignment="1">
      <alignment horizontal="left"/>
    </xf>
    <xf numFmtId="4" fontId="0" fillId="4" borderId="15" xfId="0" applyNumberFormat="1" applyFill="1" applyBorder="1" applyAlignment="1">
      <alignment horizontal="center"/>
    </xf>
    <xf numFmtId="4" fontId="0" fillId="0" borderId="15" xfId="0" applyNumberFormat="1" applyBorder="1"/>
    <xf numFmtId="4" fontId="0" fillId="0" borderId="16" xfId="0" applyNumberFormat="1" applyBorder="1"/>
    <xf numFmtId="4" fontId="1" fillId="0" borderId="15" xfId="0" applyNumberFormat="1" applyFont="1" applyBorder="1"/>
    <xf numFmtId="4" fontId="4" fillId="2" borderId="16" xfId="0" applyNumberFormat="1" applyFont="1" applyFill="1" applyBorder="1"/>
    <xf numFmtId="4" fontId="2" fillId="3" borderId="15" xfId="0" applyNumberFormat="1" applyFont="1" applyFill="1" applyBorder="1"/>
    <xf numFmtId="49" fontId="0" fillId="5" borderId="17" xfId="0" applyNumberFormat="1" applyFill="1" applyBorder="1" applyAlignment="1">
      <alignment horizontal="right"/>
    </xf>
    <xf numFmtId="0" fontId="2" fillId="5" borderId="18" xfId="0" applyFont="1" applyFill="1" applyBorder="1"/>
    <xf numFmtId="4" fontId="0" fillId="5" borderId="19" xfId="0" applyNumberFormat="1" applyFill="1" applyBorder="1" applyAlignment="1">
      <alignment horizontal="center"/>
    </xf>
    <xf numFmtId="4" fontId="0" fillId="0" borderId="19" xfId="0" applyNumberFormat="1" applyBorder="1"/>
    <xf numFmtId="4" fontId="0" fillId="0" borderId="20" xfId="0" applyNumberFormat="1" applyBorder="1"/>
    <xf numFmtId="4" fontId="4" fillId="2" borderId="20" xfId="0" applyNumberFormat="1" applyFont="1" applyFill="1" applyBorder="1"/>
    <xf numFmtId="4" fontId="2" fillId="3" borderId="19" xfId="0" applyNumberFormat="1" applyFont="1" applyFill="1" applyBorder="1"/>
    <xf numFmtId="49" fontId="0" fillId="6" borderId="17" xfId="0" applyNumberFormat="1" applyFill="1" applyBorder="1" applyAlignment="1">
      <alignment horizontal="right"/>
    </xf>
    <xf numFmtId="0" fontId="2" fillId="6" borderId="18" xfId="0" applyFont="1" applyFill="1" applyBorder="1"/>
    <xf numFmtId="4" fontId="0" fillId="6" borderId="19" xfId="0" applyNumberFormat="1" applyFill="1" applyBorder="1" applyAlignment="1">
      <alignment horizontal="center"/>
    </xf>
    <xf numFmtId="4" fontId="0" fillId="0" borderId="0" xfId="0" applyNumberFormat="1"/>
    <xf numFmtId="4" fontId="2" fillId="0" borderId="21" xfId="0" applyNumberFormat="1" applyFont="1" applyBorder="1"/>
    <xf numFmtId="0" fontId="0" fillId="0" borderId="22" xfId="0" applyBorder="1"/>
    <xf numFmtId="0" fontId="0" fillId="0" borderId="22" xfId="0" applyBorder="1" applyAlignment="1">
      <alignment horizontal="center" vertical="center"/>
    </xf>
    <xf numFmtId="49" fontId="0" fillId="0" borderId="10" xfId="0" applyNumberFormat="1" applyBorder="1" applyAlignment="1">
      <alignment horizontal="left"/>
    </xf>
    <xf numFmtId="49" fontId="0" fillId="0" borderId="23" xfId="0" applyNumberFormat="1" applyBorder="1" applyAlignment="1">
      <alignment horizontal="right"/>
    </xf>
    <xf numFmtId="0" fontId="2" fillId="0" borderId="27" xfId="0" applyFont="1" applyBorder="1" applyAlignment="1">
      <alignment horizontal="left"/>
    </xf>
    <xf numFmtId="0" fontId="2" fillId="0" borderId="24" xfId="0" applyFont="1" applyBorder="1"/>
    <xf numFmtId="49" fontId="0" fillId="0" borderId="30" xfId="0" applyNumberFormat="1" applyBorder="1" applyAlignment="1">
      <alignment horizontal="left"/>
    </xf>
    <xf numFmtId="0" fontId="2" fillId="0" borderId="26" xfId="0" applyFont="1" applyBorder="1"/>
    <xf numFmtId="0" fontId="2" fillId="0" borderId="3" xfId="0" applyFont="1" applyBorder="1"/>
    <xf numFmtId="0" fontId="2" fillId="0" borderId="32" xfId="0" applyFont="1" applyBorder="1"/>
    <xf numFmtId="0" fontId="0" fillId="0" borderId="32" xfId="0" applyBorder="1"/>
    <xf numFmtId="0" fontId="0" fillId="0" borderId="0" xfId="0" applyAlignment="1">
      <alignment horizontal="right"/>
    </xf>
    <xf numFmtId="4" fontId="0" fillId="0" borderId="27" xfId="0" applyNumberFormat="1" applyBorder="1" applyAlignment="1">
      <alignment horizontal="right"/>
    </xf>
    <xf numFmtId="4" fontId="4" fillId="0" borderId="27" xfId="0" applyNumberFormat="1" applyFont="1" applyBorder="1" applyAlignment="1">
      <alignment horizontal="right"/>
    </xf>
    <xf numFmtId="4" fontId="2" fillId="0" borderId="28" xfId="0" applyNumberFormat="1" applyFont="1" applyBorder="1" applyAlignment="1">
      <alignment horizontal="right"/>
    </xf>
    <xf numFmtId="4" fontId="0" fillId="0" borderId="24" xfId="0" applyNumberFormat="1" applyBorder="1" applyAlignment="1">
      <alignment horizontal="right"/>
    </xf>
    <xf numFmtId="4" fontId="4" fillId="0" borderId="24" xfId="0" applyNumberFormat="1" applyFont="1" applyBorder="1" applyAlignment="1">
      <alignment horizontal="right"/>
    </xf>
    <xf numFmtId="4" fontId="2" fillId="0" borderId="25" xfId="0" applyNumberFormat="1" applyFont="1" applyBorder="1" applyAlignment="1">
      <alignment horizontal="right"/>
    </xf>
    <xf numFmtId="4" fontId="2" fillId="0" borderId="6" xfId="0" applyNumberFormat="1" applyFont="1" applyBorder="1" applyAlignment="1">
      <alignment horizontal="right"/>
    </xf>
    <xf numFmtId="4" fontId="0" fillId="0" borderId="26" xfId="0" applyNumberFormat="1" applyBorder="1" applyAlignment="1">
      <alignment horizontal="right"/>
    </xf>
    <xf numFmtId="4" fontId="4" fillId="0" borderId="26" xfId="0" applyNumberFormat="1" applyFont="1" applyBorder="1" applyAlignment="1">
      <alignment horizontal="right"/>
    </xf>
    <xf numFmtId="4" fontId="2" fillId="0" borderId="31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4" fontId="2" fillId="0" borderId="27" xfId="0" applyNumberFormat="1" applyFont="1" applyBorder="1" applyAlignment="1">
      <alignment horizontal="right"/>
    </xf>
    <xf numFmtId="49" fontId="2" fillId="7" borderId="40" xfId="0" applyNumberFormat="1" applyFont="1" applyFill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4" fontId="6" fillId="0" borderId="6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4" fontId="2" fillId="0" borderId="2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14" fontId="0" fillId="0" borderId="0" xfId="0" applyNumberFormat="1"/>
    <xf numFmtId="4" fontId="6" fillId="0" borderId="27" xfId="0" applyNumberFormat="1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0" fillId="8" borderId="27" xfId="0" applyFill="1" applyBorder="1" applyAlignment="1">
      <alignment horizontal="right" wrapText="1"/>
    </xf>
    <xf numFmtId="0" fontId="0" fillId="8" borderId="24" xfId="0" applyFill="1" applyBorder="1" applyAlignment="1">
      <alignment horizontal="right" wrapText="1"/>
    </xf>
    <xf numFmtId="49" fontId="0" fillId="8" borderId="28" xfId="0" applyNumberFormat="1" applyFill="1" applyBorder="1" applyAlignment="1">
      <alignment horizontal="right" wrapText="1"/>
    </xf>
    <xf numFmtId="49" fontId="0" fillId="8" borderId="25" xfId="0" applyNumberFormat="1" applyFill="1" applyBorder="1" applyAlignment="1">
      <alignment horizontal="right" wrapText="1"/>
    </xf>
    <xf numFmtId="0" fontId="3" fillId="0" borderId="0" xfId="0" applyFont="1" applyAlignment="1">
      <alignment horizontal="left"/>
    </xf>
    <xf numFmtId="0" fontId="0" fillId="8" borderId="27" xfId="0" applyFill="1" applyBorder="1" applyAlignment="1">
      <alignment horizontal="center" wrapText="1"/>
    </xf>
    <xf numFmtId="0" fontId="0" fillId="8" borderId="24" xfId="0" applyFill="1" applyBorder="1" applyAlignment="1">
      <alignment horizontal="center" wrapText="1"/>
    </xf>
    <xf numFmtId="0" fontId="0" fillId="8" borderId="38" xfId="0" applyFill="1" applyBorder="1" applyAlignment="1">
      <alignment horizontal="center" wrapText="1"/>
    </xf>
    <xf numFmtId="0" fontId="0" fillId="8" borderId="39" xfId="0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8" borderId="10" xfId="0" applyFill="1" applyBorder="1" applyAlignment="1">
      <alignment horizontal="right" wrapText="1"/>
    </xf>
    <xf numFmtId="0" fontId="0" fillId="8" borderId="23" xfId="0" applyFill="1" applyBorder="1" applyAlignment="1">
      <alignment horizontal="right" wrapText="1"/>
    </xf>
    <xf numFmtId="49" fontId="0" fillId="8" borderId="28" xfId="0" applyNumberFormat="1" applyFill="1" applyBorder="1" applyAlignment="1">
      <alignment horizontal="center" wrapText="1"/>
    </xf>
    <xf numFmtId="49" fontId="0" fillId="8" borderId="25" xfId="0" applyNumberFormat="1" applyFill="1" applyBorder="1" applyAlignment="1">
      <alignment horizontal="center" wrapText="1"/>
    </xf>
    <xf numFmtId="0" fontId="3" fillId="8" borderId="33" xfId="0" applyFont="1" applyFill="1" applyBorder="1" applyAlignment="1">
      <alignment horizontal="center"/>
    </xf>
    <xf numFmtId="0" fontId="3" fillId="8" borderId="36" xfId="0" applyFont="1" applyFill="1" applyBorder="1" applyAlignment="1">
      <alignment horizontal="center"/>
    </xf>
    <xf numFmtId="0" fontId="3" fillId="8" borderId="35" xfId="0" applyFont="1" applyFill="1" applyBorder="1" applyAlignment="1">
      <alignment horizontal="center"/>
    </xf>
    <xf numFmtId="0" fontId="3" fillId="8" borderId="37" xfId="0" applyFont="1" applyFill="1" applyBorder="1" applyAlignment="1">
      <alignment horizontal="center"/>
    </xf>
    <xf numFmtId="0" fontId="3" fillId="8" borderId="34" xfId="0" applyFont="1" applyFill="1" applyBorder="1" applyAlignment="1">
      <alignment horizontal="center"/>
    </xf>
    <xf numFmtId="0" fontId="3" fillId="8" borderId="29" xfId="0" applyFont="1" applyFill="1" applyBorder="1" applyAlignment="1">
      <alignment horizontal="center"/>
    </xf>
    <xf numFmtId="0" fontId="0" fillId="8" borderId="10" xfId="0" applyFill="1" applyBorder="1" applyAlignment="1">
      <alignment horizontal="center" wrapText="1"/>
    </xf>
    <xf numFmtId="0" fontId="0" fillId="8" borderId="23" xfId="0" applyFill="1" applyBorder="1" applyAlignment="1">
      <alignment horizontal="center" wrapText="1"/>
    </xf>
    <xf numFmtId="0" fontId="0" fillId="8" borderId="38" xfId="0" applyFill="1" applyBorder="1" applyAlignment="1">
      <alignment horizontal="right" wrapText="1"/>
    </xf>
    <xf numFmtId="0" fontId="0" fillId="8" borderId="39" xfId="0" applyFill="1" applyBorder="1" applyAlignment="1">
      <alignment horizontal="right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49" fontId="0" fillId="3" borderId="9" xfId="0" applyNumberFormat="1" applyFill="1" applyBorder="1" applyAlignment="1">
      <alignment horizontal="center" wrapText="1"/>
    </xf>
    <xf numFmtId="49" fontId="0" fillId="3" borderId="12" xfId="0" applyNumberFormat="1" applyFill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103"/>
  <sheetViews>
    <sheetView tabSelected="1" workbookViewId="0">
      <selection activeCell="A3" sqref="A3:H3"/>
    </sheetView>
  </sheetViews>
  <sheetFormatPr defaultRowHeight="15" x14ac:dyDescent="0.25"/>
  <cols>
    <col min="1" max="1" width="9" customWidth="1"/>
    <col min="2" max="2" width="24" customWidth="1"/>
    <col min="3" max="3" width="10.140625" style="39" customWidth="1"/>
    <col min="4" max="4" width="17.5703125" style="39" customWidth="1"/>
    <col min="5" max="5" width="8.85546875" style="39" customWidth="1"/>
    <col min="6" max="7" width="9.140625" style="39"/>
    <col min="8" max="8" width="11.28515625" style="39" customWidth="1"/>
  </cols>
  <sheetData>
    <row r="3" spans="1:8" ht="18.75" x14ac:dyDescent="0.3">
      <c r="A3" s="73" t="s">
        <v>67</v>
      </c>
      <c r="B3" s="73"/>
      <c r="C3" s="73"/>
      <c r="D3" s="73"/>
      <c r="E3" s="73"/>
      <c r="F3" s="73"/>
      <c r="G3" s="73"/>
      <c r="H3" s="73"/>
    </row>
    <row r="4" spans="1:8" ht="18.75" x14ac:dyDescent="0.3">
      <c r="A4" s="62" t="s">
        <v>68</v>
      </c>
      <c r="B4" s="62"/>
      <c r="C4" s="63"/>
      <c r="D4" s="63"/>
    </row>
    <row r="5" spans="1:8" ht="18.75" x14ac:dyDescent="0.3">
      <c r="A5" s="62" t="s">
        <v>69</v>
      </c>
      <c r="B5" s="62"/>
      <c r="C5" s="63"/>
      <c r="D5" s="63"/>
    </row>
    <row r="6" spans="1:8" ht="16.5" thickBot="1" x14ac:dyDescent="0.3">
      <c r="A6" s="68" t="s">
        <v>25</v>
      </c>
      <c r="B6" s="68"/>
    </row>
    <row r="7" spans="1:8" ht="15.75" customHeight="1" x14ac:dyDescent="0.25">
      <c r="A7" s="78" t="s">
        <v>56</v>
      </c>
      <c r="B7" s="79"/>
      <c r="C7" s="84" t="s">
        <v>8</v>
      </c>
      <c r="D7" s="69" t="s">
        <v>34</v>
      </c>
      <c r="E7" s="69" t="s">
        <v>62</v>
      </c>
      <c r="F7" s="71" t="s">
        <v>63</v>
      </c>
      <c r="G7" s="69" t="s">
        <v>65</v>
      </c>
      <c r="H7" s="76" t="s">
        <v>13</v>
      </c>
    </row>
    <row r="8" spans="1:8" ht="15.75" thickBot="1" x14ac:dyDescent="0.3">
      <c r="A8" s="80"/>
      <c r="B8" s="81"/>
      <c r="C8" s="85"/>
      <c r="D8" s="70"/>
      <c r="E8" s="70"/>
      <c r="F8" s="72"/>
      <c r="G8" s="70"/>
      <c r="H8" s="77"/>
    </row>
    <row r="9" spans="1:8" x14ac:dyDescent="0.25">
      <c r="A9" s="6" t="s">
        <v>15</v>
      </c>
      <c r="B9" s="32" t="s">
        <v>18</v>
      </c>
      <c r="C9" s="40">
        <v>941.14</v>
      </c>
      <c r="D9" s="40">
        <v>1597</v>
      </c>
      <c r="E9" s="40">
        <v>1328.06</v>
      </c>
      <c r="F9" s="40">
        <f>C9/80*100</f>
        <v>1176.425</v>
      </c>
      <c r="G9" s="41"/>
      <c r="H9" s="42">
        <v>941.14</v>
      </c>
    </row>
    <row r="10" spans="1:8" ht="15.75" thickBot="1" x14ac:dyDescent="0.3">
      <c r="A10" s="31" t="s">
        <v>16</v>
      </c>
      <c r="B10" s="33" t="s">
        <v>17</v>
      </c>
      <c r="C10" s="43">
        <v>0</v>
      </c>
      <c r="D10" s="43">
        <v>0</v>
      </c>
      <c r="E10" s="43"/>
      <c r="F10" s="43"/>
      <c r="G10" s="44"/>
      <c r="H10" s="45"/>
    </row>
    <row r="11" spans="1:8" ht="15.75" thickBot="1" x14ac:dyDescent="0.3">
      <c r="A11" s="36" t="s">
        <v>14</v>
      </c>
      <c r="B11" s="38"/>
      <c r="C11" s="50">
        <f>SUM(C9:C10)</f>
        <v>941.14</v>
      </c>
      <c r="D11" s="50">
        <f>SUM(D9:D10)</f>
        <v>1597</v>
      </c>
      <c r="E11" s="50">
        <f>SUM(E9:E10)</f>
        <v>1328.06</v>
      </c>
      <c r="F11" s="50">
        <f>SUM(F9:F10)</f>
        <v>1176.425</v>
      </c>
      <c r="G11" s="50">
        <v>0</v>
      </c>
      <c r="H11" s="55">
        <f>SUM(H9:H10)</f>
        <v>941.14</v>
      </c>
    </row>
    <row r="12" spans="1:8" ht="16.5" thickBot="1" x14ac:dyDescent="0.3">
      <c r="A12" s="68" t="s">
        <v>26</v>
      </c>
      <c r="B12" s="68"/>
    </row>
    <row r="13" spans="1:8" ht="15.75" customHeight="1" x14ac:dyDescent="0.25">
      <c r="A13" s="78" t="s">
        <v>54</v>
      </c>
      <c r="B13" s="82"/>
      <c r="C13" s="69" t="s">
        <v>8</v>
      </c>
      <c r="D13" s="69" t="s">
        <v>34</v>
      </c>
      <c r="E13" s="69" t="s">
        <v>62</v>
      </c>
      <c r="F13" s="69" t="s">
        <v>63</v>
      </c>
      <c r="G13" s="69" t="s">
        <v>65</v>
      </c>
      <c r="H13" s="76" t="s">
        <v>13</v>
      </c>
    </row>
    <row r="14" spans="1:8" ht="15.75" thickBot="1" x14ac:dyDescent="0.3">
      <c r="A14" s="80"/>
      <c r="B14" s="83"/>
      <c r="C14" s="70"/>
      <c r="D14" s="70"/>
      <c r="E14" s="70"/>
      <c r="F14" s="70"/>
      <c r="G14" s="70"/>
      <c r="H14" s="77"/>
    </row>
    <row r="15" spans="1:8" x14ac:dyDescent="0.25">
      <c r="A15" s="6" t="s">
        <v>15</v>
      </c>
      <c r="B15" s="32" t="s">
        <v>18</v>
      </c>
      <c r="C15" s="40">
        <v>358.86</v>
      </c>
      <c r="D15" s="40">
        <v>2405.34</v>
      </c>
      <c r="E15" s="40">
        <v>1104.9000000000001</v>
      </c>
      <c r="F15" s="40">
        <f>C15/80*100</f>
        <v>448.57500000000005</v>
      </c>
      <c r="G15" s="41"/>
      <c r="H15" s="42">
        <v>358.86</v>
      </c>
    </row>
    <row r="16" spans="1:8" ht="15.75" thickBot="1" x14ac:dyDescent="0.3">
      <c r="A16" s="31" t="s">
        <v>16</v>
      </c>
      <c r="B16" s="33" t="s">
        <v>17</v>
      </c>
      <c r="C16" s="43">
        <v>0</v>
      </c>
      <c r="D16" s="43"/>
      <c r="E16" s="43"/>
      <c r="F16" s="43"/>
      <c r="G16" s="44"/>
      <c r="H16" s="45"/>
    </row>
    <row r="17" spans="1:8" ht="15.75" thickBot="1" x14ac:dyDescent="0.3">
      <c r="A17" s="36" t="s">
        <v>14</v>
      </c>
      <c r="B17" s="38"/>
      <c r="C17" s="50">
        <f>SUM(C15:C16)</f>
        <v>358.86</v>
      </c>
      <c r="D17" s="50">
        <f>SUM(D15:D16)</f>
        <v>2405.34</v>
      </c>
      <c r="E17" s="50">
        <f>SUM(E15:E16)</f>
        <v>1104.9000000000001</v>
      </c>
      <c r="F17" s="50">
        <f>SUM(F15:F16)</f>
        <v>448.57500000000005</v>
      </c>
      <c r="G17" s="50">
        <v>0</v>
      </c>
      <c r="H17" s="46">
        <f>SUM(H15:H16)</f>
        <v>358.86</v>
      </c>
    </row>
    <row r="18" spans="1:8" ht="16.5" thickBot="1" x14ac:dyDescent="0.3">
      <c r="A18" s="68" t="s">
        <v>27</v>
      </c>
      <c r="B18" s="68"/>
    </row>
    <row r="19" spans="1:8" ht="15.75" customHeight="1" x14ac:dyDescent="0.25">
      <c r="A19" s="78" t="s">
        <v>55</v>
      </c>
      <c r="B19" s="82"/>
      <c r="C19" s="69" t="s">
        <v>8</v>
      </c>
      <c r="D19" s="69" t="s">
        <v>34</v>
      </c>
      <c r="E19" s="69" t="s">
        <v>62</v>
      </c>
      <c r="F19" s="71" t="s">
        <v>63</v>
      </c>
      <c r="G19" s="69" t="s">
        <v>65</v>
      </c>
      <c r="H19" s="76" t="s">
        <v>13</v>
      </c>
    </row>
    <row r="20" spans="1:8" ht="15.75" customHeight="1" thickBot="1" x14ac:dyDescent="0.3">
      <c r="A20" s="80"/>
      <c r="B20" s="83"/>
      <c r="C20" s="70"/>
      <c r="D20" s="70"/>
      <c r="E20" s="70"/>
      <c r="F20" s="72"/>
      <c r="G20" s="70"/>
      <c r="H20" s="77"/>
    </row>
    <row r="21" spans="1:8" ht="15.75" thickBot="1" x14ac:dyDescent="0.3">
      <c r="A21" s="30" t="s">
        <v>41</v>
      </c>
      <c r="B21" s="32" t="s">
        <v>18</v>
      </c>
      <c r="C21" s="40">
        <v>1300</v>
      </c>
      <c r="D21" s="40">
        <v>6341.22</v>
      </c>
      <c r="E21" s="40">
        <v>1625</v>
      </c>
      <c r="F21" s="40">
        <f>C21*100/80</f>
        <v>1625</v>
      </c>
      <c r="G21" s="41"/>
      <c r="H21" s="42">
        <v>1300</v>
      </c>
    </row>
    <row r="22" spans="1:8" ht="15.75" thickBot="1" x14ac:dyDescent="0.3">
      <c r="A22" s="34" t="s">
        <v>42</v>
      </c>
      <c r="B22" s="35" t="s">
        <v>17</v>
      </c>
      <c r="C22" s="47">
        <v>0</v>
      </c>
      <c r="D22" s="47"/>
      <c r="E22" s="47"/>
      <c r="F22" s="40">
        <f t="shared" ref="F22:F26" si="0">C22*100/80</f>
        <v>0</v>
      </c>
      <c r="G22" s="48"/>
      <c r="H22" s="49"/>
    </row>
    <row r="23" spans="1:8" ht="15.75" thickBot="1" x14ac:dyDescent="0.3">
      <c r="A23" s="36" t="s">
        <v>14</v>
      </c>
      <c r="B23" s="38"/>
      <c r="C23" s="50">
        <f>SUM(C21:C22)</f>
        <v>1300</v>
      </c>
      <c r="D23" s="50">
        <f>SUM(D21:D22)</f>
        <v>6341.22</v>
      </c>
      <c r="E23" s="50">
        <f>SUM(E21:E22)</f>
        <v>1625</v>
      </c>
      <c r="F23" s="51">
        <f t="shared" si="0"/>
        <v>1625</v>
      </c>
      <c r="G23" s="50">
        <v>0</v>
      </c>
      <c r="H23" s="46">
        <f>SUM(H21:H22)</f>
        <v>1300</v>
      </c>
    </row>
    <row r="24" spans="1:8" ht="15.75" thickBot="1" x14ac:dyDescent="0.3">
      <c r="A24" s="30" t="s">
        <v>43</v>
      </c>
      <c r="B24" s="32" t="s">
        <v>18</v>
      </c>
      <c r="C24" s="40">
        <v>2352.11</v>
      </c>
      <c r="D24" s="40">
        <v>2635.4</v>
      </c>
      <c r="E24" s="40">
        <v>1922.12</v>
      </c>
      <c r="F24" s="40">
        <f t="shared" si="0"/>
        <v>2940.1374999999998</v>
      </c>
      <c r="G24" s="41">
        <f>C24-H24</f>
        <v>814.41400000000021</v>
      </c>
      <c r="H24" s="42">
        <f>E24*80%</f>
        <v>1537.6959999999999</v>
      </c>
    </row>
    <row r="25" spans="1:8" ht="15.75" thickBot="1" x14ac:dyDescent="0.3">
      <c r="A25" s="34" t="s">
        <v>44</v>
      </c>
      <c r="B25" s="35" t="s">
        <v>17</v>
      </c>
      <c r="C25" s="47">
        <v>0</v>
      </c>
      <c r="D25" s="47"/>
      <c r="E25" s="47"/>
      <c r="F25" s="40">
        <f t="shared" si="0"/>
        <v>0</v>
      </c>
      <c r="G25" s="48"/>
      <c r="H25" s="49"/>
    </row>
    <row r="26" spans="1:8" ht="15.75" thickBot="1" x14ac:dyDescent="0.3">
      <c r="A26" s="36" t="s">
        <v>14</v>
      </c>
      <c r="B26" s="37"/>
      <c r="C26" s="50">
        <f>SUM(C24:C25)</f>
        <v>2352.11</v>
      </c>
      <c r="D26" s="50">
        <f>SUM(D24:D25)</f>
        <v>2635.4</v>
      </c>
      <c r="E26" s="50">
        <f>SUM(E24:E25)</f>
        <v>1922.12</v>
      </c>
      <c r="F26" s="51">
        <f t="shared" si="0"/>
        <v>2940.1374999999998</v>
      </c>
      <c r="G26" s="58"/>
      <c r="H26" s="46">
        <f>SUM(H24:H25)</f>
        <v>1537.6959999999999</v>
      </c>
    </row>
    <row r="27" spans="1:8" ht="15.75" thickBot="1" x14ac:dyDescent="0.3">
      <c r="B27" s="52" t="s">
        <v>45</v>
      </c>
      <c r="C27" s="53">
        <f>C23+C26</f>
        <v>3652.11</v>
      </c>
      <c r="D27" s="50">
        <f>D23+D26</f>
        <v>8976.6200000000008</v>
      </c>
      <c r="E27" s="50">
        <f>E23+E26</f>
        <v>3547.12</v>
      </c>
      <c r="F27" s="50">
        <f>F23+F26</f>
        <v>4565.1374999999998</v>
      </c>
      <c r="G27" s="58">
        <f>C27-H27</f>
        <v>814.41400000000021</v>
      </c>
      <c r="H27" s="46">
        <f>H23+H26</f>
        <v>2837.6959999999999</v>
      </c>
    </row>
    <row r="28" spans="1:8" ht="16.5" thickBot="1" x14ac:dyDescent="0.3">
      <c r="A28" s="68" t="s">
        <v>28</v>
      </c>
      <c r="B28" s="68"/>
    </row>
    <row r="29" spans="1:8" ht="15.75" customHeight="1" x14ac:dyDescent="0.25">
      <c r="A29" s="78" t="s">
        <v>36</v>
      </c>
      <c r="B29" s="82"/>
      <c r="C29" s="64" t="s">
        <v>8</v>
      </c>
      <c r="D29" s="64" t="s">
        <v>34</v>
      </c>
      <c r="E29" s="69" t="s">
        <v>62</v>
      </c>
      <c r="F29" s="71" t="s">
        <v>63</v>
      </c>
      <c r="G29" s="64" t="s">
        <v>65</v>
      </c>
      <c r="H29" s="66" t="s">
        <v>13</v>
      </c>
    </row>
    <row r="30" spans="1:8" ht="15.75" thickBot="1" x14ac:dyDescent="0.3">
      <c r="A30" s="80"/>
      <c r="B30" s="83"/>
      <c r="C30" s="65"/>
      <c r="D30" s="65"/>
      <c r="E30" s="70"/>
      <c r="F30" s="72"/>
      <c r="G30" s="65"/>
      <c r="H30" s="67"/>
    </row>
    <row r="31" spans="1:8" x14ac:dyDescent="0.25">
      <c r="A31" s="6" t="s">
        <v>15</v>
      </c>
      <c r="B31" s="32" t="s">
        <v>18</v>
      </c>
      <c r="C31" s="40">
        <v>426.23</v>
      </c>
      <c r="D31" s="40">
        <v>11338.61</v>
      </c>
      <c r="E31" s="40">
        <v>10944.36</v>
      </c>
      <c r="F31" s="40">
        <f>C31/80*100</f>
        <v>532.78750000000002</v>
      </c>
      <c r="G31" s="41"/>
      <c r="H31" s="42">
        <v>426.23</v>
      </c>
    </row>
    <row r="32" spans="1:8" ht="15.75" thickBot="1" x14ac:dyDescent="0.3">
      <c r="A32" s="31" t="s">
        <v>16</v>
      </c>
      <c r="B32" s="33" t="s">
        <v>17</v>
      </c>
      <c r="C32" s="43">
        <v>0</v>
      </c>
      <c r="D32" s="43"/>
      <c r="E32" s="43"/>
      <c r="F32" s="43"/>
      <c r="G32" s="44"/>
      <c r="H32" s="45"/>
    </row>
    <row r="33" spans="1:13" ht="15.75" thickBot="1" x14ac:dyDescent="0.3">
      <c r="A33" s="36" t="s">
        <v>14</v>
      </c>
      <c r="B33" s="38"/>
      <c r="C33" s="50">
        <f>SUM(C31:C32)</f>
        <v>426.23</v>
      </c>
      <c r="D33" s="50">
        <f>SUM(D31:D32)</f>
        <v>11338.61</v>
      </c>
      <c r="E33" s="50">
        <f>SUM(E31:E32)</f>
        <v>10944.36</v>
      </c>
      <c r="F33" s="50">
        <f>SUM(F31:F32)</f>
        <v>532.78750000000002</v>
      </c>
      <c r="G33" s="50">
        <v>0</v>
      </c>
      <c r="H33" s="46">
        <f>SUM(H31:H32)</f>
        <v>426.23</v>
      </c>
    </row>
    <row r="34" spans="1:13" ht="16.5" thickBot="1" x14ac:dyDescent="0.3">
      <c r="A34" s="68" t="s">
        <v>29</v>
      </c>
      <c r="B34" s="68"/>
    </row>
    <row r="35" spans="1:13" ht="15.75" customHeight="1" x14ac:dyDescent="0.25">
      <c r="A35" s="78" t="s">
        <v>37</v>
      </c>
      <c r="B35" s="82"/>
      <c r="C35" s="64" t="s">
        <v>8</v>
      </c>
      <c r="D35" s="64" t="s">
        <v>34</v>
      </c>
      <c r="E35" s="69" t="s">
        <v>62</v>
      </c>
      <c r="F35" s="71" t="s">
        <v>63</v>
      </c>
      <c r="G35" s="64" t="s">
        <v>65</v>
      </c>
      <c r="H35" s="66" t="s">
        <v>13</v>
      </c>
    </row>
    <row r="36" spans="1:13" ht="15.75" thickBot="1" x14ac:dyDescent="0.3">
      <c r="A36" s="80"/>
      <c r="B36" s="83"/>
      <c r="C36" s="65"/>
      <c r="D36" s="65"/>
      <c r="E36" s="70"/>
      <c r="F36" s="72"/>
      <c r="G36" s="65"/>
      <c r="H36" s="67"/>
    </row>
    <row r="37" spans="1:13" ht="15.75" customHeight="1" x14ac:dyDescent="0.25">
      <c r="A37" s="6" t="s">
        <v>15</v>
      </c>
      <c r="B37" s="32" t="s">
        <v>18</v>
      </c>
      <c r="C37" s="40">
        <v>266.39</v>
      </c>
      <c r="D37" s="40">
        <v>1074.8800000000001</v>
      </c>
      <c r="E37" s="40">
        <v>477.11</v>
      </c>
      <c r="F37" s="40">
        <f>C37/80*100</f>
        <v>332.98750000000001</v>
      </c>
      <c r="G37" s="41"/>
      <c r="H37" s="42">
        <v>266.39</v>
      </c>
      <c r="M37" s="54"/>
    </row>
    <row r="38" spans="1:13" ht="15.75" thickBot="1" x14ac:dyDescent="0.3">
      <c r="A38" s="31" t="s">
        <v>16</v>
      </c>
      <c r="B38" s="33" t="s">
        <v>17</v>
      </c>
      <c r="C38" s="43">
        <v>0</v>
      </c>
      <c r="D38" s="43">
        <v>0</v>
      </c>
      <c r="E38" s="43"/>
      <c r="F38" s="43"/>
      <c r="G38" s="44"/>
      <c r="H38" s="45"/>
    </row>
    <row r="39" spans="1:13" ht="15.75" thickBot="1" x14ac:dyDescent="0.3">
      <c r="A39" s="36" t="s">
        <v>14</v>
      </c>
      <c r="B39" s="38"/>
      <c r="C39" s="50">
        <f>SUM(C37:C38)</f>
        <v>266.39</v>
      </c>
      <c r="D39" s="50">
        <f>SUM(D37:D38)</f>
        <v>1074.8800000000001</v>
      </c>
      <c r="E39" s="50">
        <f>SUM(E37:E38)</f>
        <v>477.11</v>
      </c>
      <c r="F39" s="50">
        <f>SUM(F37:F38)</f>
        <v>332.98750000000001</v>
      </c>
      <c r="G39" s="50">
        <v>0</v>
      </c>
      <c r="H39" s="46">
        <f>SUM(H37:H38)</f>
        <v>266.39</v>
      </c>
    </row>
    <row r="40" spans="1:13" ht="14.25" customHeight="1" thickBot="1" x14ac:dyDescent="0.3">
      <c r="A40" s="68" t="s">
        <v>30</v>
      </c>
      <c r="B40" s="68"/>
    </row>
    <row r="41" spans="1:13" ht="15.75" customHeight="1" x14ac:dyDescent="0.25">
      <c r="A41" s="78" t="s">
        <v>38</v>
      </c>
      <c r="B41" s="82"/>
      <c r="C41" s="64" t="s">
        <v>8</v>
      </c>
      <c r="D41" s="64" t="s">
        <v>34</v>
      </c>
      <c r="E41" s="69" t="s">
        <v>62</v>
      </c>
      <c r="F41" s="71" t="s">
        <v>63</v>
      </c>
      <c r="G41" s="64" t="s">
        <v>65</v>
      </c>
      <c r="H41" s="66" t="s">
        <v>13</v>
      </c>
    </row>
    <row r="42" spans="1:13" ht="15.75" thickBot="1" x14ac:dyDescent="0.3">
      <c r="A42" s="80"/>
      <c r="B42" s="83"/>
      <c r="C42" s="65"/>
      <c r="D42" s="65"/>
      <c r="E42" s="70"/>
      <c r="F42" s="72"/>
      <c r="G42" s="65"/>
      <c r="H42" s="67"/>
    </row>
    <row r="43" spans="1:13" x14ac:dyDescent="0.25">
      <c r="A43" s="6" t="s">
        <v>15</v>
      </c>
      <c r="B43" s="32" t="s">
        <v>18</v>
      </c>
      <c r="C43" s="40">
        <v>607.38</v>
      </c>
      <c r="D43" s="40">
        <v>2233.54</v>
      </c>
      <c r="E43" s="40">
        <v>1071.8399999999999</v>
      </c>
      <c r="F43" s="40">
        <f>C43/80*100</f>
        <v>759.22500000000002</v>
      </c>
      <c r="G43" s="41"/>
      <c r="H43" s="42">
        <v>607.38</v>
      </c>
    </row>
    <row r="44" spans="1:13" ht="15.75" thickBot="1" x14ac:dyDescent="0.3">
      <c r="A44" s="31" t="s">
        <v>16</v>
      </c>
      <c r="B44" s="33" t="s">
        <v>17</v>
      </c>
      <c r="C44" s="43">
        <v>0</v>
      </c>
      <c r="D44" s="43"/>
      <c r="E44" s="43"/>
      <c r="F44" s="43"/>
      <c r="G44" s="44"/>
      <c r="H44" s="45"/>
    </row>
    <row r="45" spans="1:13" ht="15.75" thickBot="1" x14ac:dyDescent="0.3">
      <c r="A45" s="36" t="s">
        <v>14</v>
      </c>
      <c r="B45" s="38"/>
      <c r="C45" s="50">
        <f>SUM(C43:C44)</f>
        <v>607.38</v>
      </c>
      <c r="D45" s="50">
        <f>SUM(D43:D44)</f>
        <v>2233.54</v>
      </c>
      <c r="E45" s="50">
        <f>SUM(E43:E44)</f>
        <v>1071.8399999999999</v>
      </c>
      <c r="F45" s="50">
        <f>SUM(F43:F44)</f>
        <v>759.22500000000002</v>
      </c>
      <c r="G45" s="50">
        <v>0</v>
      </c>
      <c r="H45" s="46">
        <f>SUM(H43:H44)</f>
        <v>607.38</v>
      </c>
    </row>
    <row r="46" spans="1:13" ht="16.5" thickBot="1" x14ac:dyDescent="0.3">
      <c r="A46" s="68" t="s">
        <v>31</v>
      </c>
      <c r="B46" s="68"/>
    </row>
    <row r="47" spans="1:13" ht="15.75" customHeight="1" x14ac:dyDescent="0.25">
      <c r="A47" s="78" t="s">
        <v>40</v>
      </c>
      <c r="B47" s="82"/>
      <c r="C47" s="86" t="s">
        <v>8</v>
      </c>
      <c r="D47" s="64" t="s">
        <v>34</v>
      </c>
      <c r="E47" s="69" t="s">
        <v>62</v>
      </c>
      <c r="F47" s="71" t="s">
        <v>63</v>
      </c>
      <c r="G47" s="64" t="s">
        <v>65</v>
      </c>
      <c r="H47" s="66" t="s">
        <v>13</v>
      </c>
    </row>
    <row r="48" spans="1:13" ht="15.75" thickBot="1" x14ac:dyDescent="0.3">
      <c r="A48" s="80"/>
      <c r="B48" s="83"/>
      <c r="C48" s="87"/>
      <c r="D48" s="65"/>
      <c r="E48" s="70"/>
      <c r="F48" s="72"/>
      <c r="G48" s="65"/>
      <c r="H48" s="67"/>
    </row>
    <row r="49" spans="1:10" x14ac:dyDescent="0.25">
      <c r="A49" s="6" t="s">
        <v>15</v>
      </c>
      <c r="B49" s="32" t="s">
        <v>18</v>
      </c>
      <c r="C49" s="40">
        <v>4735.8100000000004</v>
      </c>
      <c r="D49" s="40">
        <v>5260.17</v>
      </c>
      <c r="E49" s="40">
        <v>3582.54</v>
      </c>
      <c r="F49" s="40">
        <f>C49/80*100</f>
        <v>5919.7624999999998</v>
      </c>
      <c r="G49" s="41">
        <f>C49-H49</f>
        <v>1869.7780000000002</v>
      </c>
      <c r="H49" s="42">
        <f>E49/100*80</f>
        <v>2866.0320000000002</v>
      </c>
    </row>
    <row r="50" spans="1:10" ht="15.75" thickBot="1" x14ac:dyDescent="0.3">
      <c r="A50" s="31" t="s">
        <v>16</v>
      </c>
      <c r="B50" s="33" t="s">
        <v>17</v>
      </c>
      <c r="C50" s="43">
        <v>421.61</v>
      </c>
      <c r="D50" s="43">
        <v>524.6</v>
      </c>
      <c r="E50" s="43">
        <v>365.36</v>
      </c>
      <c r="F50" s="43">
        <f>C50/80*100</f>
        <v>527.01250000000005</v>
      </c>
      <c r="G50" s="44">
        <f>C50-H50</f>
        <v>129.322</v>
      </c>
      <c r="H50" s="45">
        <f>E50/100*80</f>
        <v>292.28800000000001</v>
      </c>
    </row>
    <row r="51" spans="1:10" ht="15.75" thickBot="1" x14ac:dyDescent="0.3">
      <c r="A51" s="36" t="s">
        <v>14</v>
      </c>
      <c r="B51" s="38"/>
      <c r="C51" s="50">
        <f t="shared" ref="C51:H51" si="1">SUM(C49:C50)</f>
        <v>5157.42</v>
      </c>
      <c r="D51" s="50">
        <f t="shared" si="1"/>
        <v>5784.77</v>
      </c>
      <c r="E51" s="50">
        <f t="shared" si="1"/>
        <v>3947.9</v>
      </c>
      <c r="F51" s="50">
        <f t="shared" si="1"/>
        <v>6446.7749999999996</v>
      </c>
      <c r="G51" s="58">
        <f t="shared" si="1"/>
        <v>1999.1000000000004</v>
      </c>
      <c r="H51" s="46">
        <f t="shared" si="1"/>
        <v>3158.32</v>
      </c>
    </row>
    <row r="52" spans="1:10" ht="16.5" thickBot="1" x14ac:dyDescent="0.3">
      <c r="A52" s="68" t="s">
        <v>46</v>
      </c>
      <c r="B52" s="68"/>
    </row>
    <row r="53" spans="1:10" ht="15.75" customHeight="1" x14ac:dyDescent="0.25">
      <c r="A53" s="78" t="s">
        <v>35</v>
      </c>
      <c r="B53" s="82"/>
      <c r="C53" s="64" t="s">
        <v>8</v>
      </c>
      <c r="D53" s="64" t="s">
        <v>34</v>
      </c>
      <c r="E53" s="69" t="s">
        <v>62</v>
      </c>
      <c r="F53" s="71" t="s">
        <v>63</v>
      </c>
      <c r="G53" s="64" t="s">
        <v>65</v>
      </c>
      <c r="H53" s="66" t="s">
        <v>13</v>
      </c>
    </row>
    <row r="54" spans="1:10" ht="15.75" thickBot="1" x14ac:dyDescent="0.3">
      <c r="A54" s="80"/>
      <c r="B54" s="83"/>
      <c r="C54" s="65"/>
      <c r="D54" s="65"/>
      <c r="E54" s="70"/>
      <c r="F54" s="72"/>
      <c r="G54" s="65"/>
      <c r="H54" s="67"/>
    </row>
    <row r="55" spans="1:10" ht="15.75" thickBot="1" x14ac:dyDescent="0.3">
      <c r="A55" s="6" t="s">
        <v>15</v>
      </c>
      <c r="B55" s="32" t="s">
        <v>18</v>
      </c>
      <c r="C55" s="40">
        <v>1537.65</v>
      </c>
      <c r="D55" s="40">
        <v>2106.0500000000002</v>
      </c>
      <c r="E55" s="40">
        <v>2032.41</v>
      </c>
      <c r="F55" s="40">
        <f>C55/80*100</f>
        <v>1922.0625000000002</v>
      </c>
      <c r="G55" s="41"/>
      <c r="H55" s="40">
        <v>1537.65</v>
      </c>
    </row>
    <row r="56" spans="1:10" ht="15.75" thickBot="1" x14ac:dyDescent="0.3">
      <c r="A56" s="31" t="s">
        <v>16</v>
      </c>
      <c r="B56" s="33" t="s">
        <v>17</v>
      </c>
      <c r="C56" s="43">
        <v>982.21</v>
      </c>
      <c r="D56" s="43">
        <v>1726.15</v>
      </c>
      <c r="E56" s="43">
        <v>1726.15</v>
      </c>
      <c r="F56" s="40">
        <f>C56/80*100</f>
        <v>1227.7625</v>
      </c>
      <c r="G56" s="44"/>
      <c r="H56" s="43">
        <v>982.21</v>
      </c>
    </row>
    <row r="57" spans="1:10" ht="15.75" thickBot="1" x14ac:dyDescent="0.3">
      <c r="A57" s="36" t="s">
        <v>14</v>
      </c>
      <c r="B57" s="38"/>
      <c r="C57" s="50">
        <f>SUM(C55:C56)</f>
        <v>2519.86</v>
      </c>
      <c r="D57" s="50">
        <f>SUM(D55:D56)</f>
        <v>3832.2000000000003</v>
      </c>
      <c r="E57" s="50">
        <f>SUM(E55:E56)</f>
        <v>3758.5600000000004</v>
      </c>
      <c r="F57" s="50">
        <f>SUM(F55:F56)</f>
        <v>3149.8250000000003</v>
      </c>
      <c r="G57" s="50">
        <v>0</v>
      </c>
      <c r="H57" s="50">
        <f>SUM(H55:H56)</f>
        <v>2519.86</v>
      </c>
    </row>
    <row r="58" spans="1:10" ht="16.5" thickBot="1" x14ac:dyDescent="0.3">
      <c r="A58" s="68" t="s">
        <v>47</v>
      </c>
      <c r="B58" s="68"/>
    </row>
    <row r="59" spans="1:10" ht="15.75" customHeight="1" x14ac:dyDescent="0.25">
      <c r="A59" s="78" t="s">
        <v>39</v>
      </c>
      <c r="B59" s="82"/>
      <c r="C59" s="64" t="s">
        <v>8</v>
      </c>
      <c r="D59" s="64" t="s">
        <v>34</v>
      </c>
      <c r="E59" s="69" t="s">
        <v>62</v>
      </c>
      <c r="F59" s="71" t="s">
        <v>63</v>
      </c>
      <c r="G59" s="64" t="s">
        <v>65</v>
      </c>
      <c r="H59" s="66" t="s">
        <v>13</v>
      </c>
    </row>
    <row r="60" spans="1:10" ht="15.75" thickBot="1" x14ac:dyDescent="0.3">
      <c r="A60" s="80"/>
      <c r="B60" s="83"/>
      <c r="C60" s="65"/>
      <c r="D60" s="65"/>
      <c r="E60" s="70"/>
      <c r="F60" s="72"/>
      <c r="G60" s="65"/>
      <c r="H60" s="67"/>
    </row>
    <row r="61" spans="1:10" x14ac:dyDescent="0.25">
      <c r="A61" s="6" t="s">
        <v>15</v>
      </c>
      <c r="B61" s="32" t="s">
        <v>18</v>
      </c>
      <c r="C61" s="40">
        <v>3454.43</v>
      </c>
      <c r="D61" s="40">
        <v>5057.07</v>
      </c>
      <c r="E61" s="40">
        <v>5057.07</v>
      </c>
      <c r="F61" s="40">
        <f>C61/80*100</f>
        <v>4318.0374999999995</v>
      </c>
      <c r="G61" s="61">
        <v>0</v>
      </c>
      <c r="H61" s="42">
        <v>3454.43</v>
      </c>
      <c r="I61" s="26"/>
      <c r="J61" s="26"/>
    </row>
    <row r="62" spans="1:10" ht="15.75" thickBot="1" x14ac:dyDescent="0.3">
      <c r="A62" s="31" t="s">
        <v>16</v>
      </c>
      <c r="B62" s="33" t="s">
        <v>17</v>
      </c>
      <c r="C62" s="43">
        <v>1616.18</v>
      </c>
      <c r="D62" s="43">
        <v>524.79999999999995</v>
      </c>
      <c r="E62" s="43">
        <v>524.79999999999995</v>
      </c>
      <c r="F62" s="43">
        <v>2020.23</v>
      </c>
      <c r="G62" s="44">
        <f>C62-H62</f>
        <v>1196.3400000000001</v>
      </c>
      <c r="H62" s="45">
        <f>E62/100*80</f>
        <v>419.83999999999992</v>
      </c>
      <c r="J62" s="26"/>
    </row>
    <row r="63" spans="1:10" ht="15.75" thickBot="1" x14ac:dyDescent="0.3">
      <c r="A63" s="36" t="s">
        <v>14</v>
      </c>
      <c r="B63" s="38"/>
      <c r="C63" s="50">
        <f>SUM(C61:C62)</f>
        <v>5070.6099999999997</v>
      </c>
      <c r="D63" s="50">
        <f>SUM(D61:D62)</f>
        <v>5581.87</v>
      </c>
      <c r="E63" s="50">
        <f>SUM(E61:E62)</f>
        <v>5581.87</v>
      </c>
      <c r="F63" s="50">
        <f>SUM(F61:F62)</f>
        <v>6338.2674999999999</v>
      </c>
      <c r="G63" s="58">
        <f>C63-H63</f>
        <v>1196.3400000000001</v>
      </c>
      <c r="H63" s="55">
        <f>SUM(H61:H62)</f>
        <v>3874.2699999999995</v>
      </c>
    </row>
    <row r="64" spans="1:10" ht="16.5" thickBot="1" x14ac:dyDescent="0.3">
      <c r="A64" s="68" t="s">
        <v>48</v>
      </c>
      <c r="B64" s="68"/>
    </row>
    <row r="65" spans="1:8" ht="15.75" customHeight="1" x14ac:dyDescent="0.25">
      <c r="A65" s="78" t="s">
        <v>57</v>
      </c>
      <c r="B65" s="82"/>
      <c r="C65" s="64" t="s">
        <v>8</v>
      </c>
      <c r="D65" s="64" t="s">
        <v>34</v>
      </c>
      <c r="E65" s="69" t="s">
        <v>62</v>
      </c>
      <c r="F65" s="71" t="s">
        <v>63</v>
      </c>
      <c r="G65" s="64" t="s">
        <v>65</v>
      </c>
      <c r="H65" s="66" t="s">
        <v>13</v>
      </c>
    </row>
    <row r="66" spans="1:8" ht="15.75" thickBot="1" x14ac:dyDescent="0.3">
      <c r="A66" s="80"/>
      <c r="B66" s="83"/>
      <c r="C66" s="65"/>
      <c r="D66" s="65"/>
      <c r="E66" s="70"/>
      <c r="F66" s="72"/>
      <c r="G66" s="65"/>
      <c r="H66" s="67"/>
    </row>
    <row r="67" spans="1:8" x14ac:dyDescent="0.25">
      <c r="A67" s="6" t="s">
        <v>15</v>
      </c>
      <c r="B67" s="32" t="s">
        <v>18</v>
      </c>
      <c r="C67" s="40">
        <v>1858.97</v>
      </c>
      <c r="D67" s="40">
        <v>4020.4</v>
      </c>
      <c r="E67" s="40">
        <v>3239.44</v>
      </c>
      <c r="F67" s="40">
        <f>C67/80*100</f>
        <v>2323.7125000000001</v>
      </c>
      <c r="G67" s="41"/>
      <c r="H67" s="42">
        <v>1858.97</v>
      </c>
    </row>
    <row r="68" spans="1:8" ht="15.75" thickBot="1" x14ac:dyDescent="0.3">
      <c r="A68" s="31" t="s">
        <v>16</v>
      </c>
      <c r="B68" s="33" t="s">
        <v>17</v>
      </c>
      <c r="C68" s="43">
        <v>0</v>
      </c>
      <c r="D68" s="43">
        <v>300.20999999999998</v>
      </c>
      <c r="E68" s="43"/>
      <c r="F68" s="43">
        <v>0</v>
      </c>
      <c r="G68" s="44"/>
      <c r="H68" s="45">
        <v>0</v>
      </c>
    </row>
    <row r="69" spans="1:8" ht="15.75" thickBot="1" x14ac:dyDescent="0.3">
      <c r="A69" s="36" t="s">
        <v>14</v>
      </c>
      <c r="B69" s="38"/>
      <c r="C69" s="50">
        <f>SUM(C67:C68)</f>
        <v>1858.97</v>
      </c>
      <c r="D69" s="50">
        <f>SUM(D67:D68)</f>
        <v>4320.6099999999997</v>
      </c>
      <c r="E69" s="50">
        <f>SUM(E67:E68)</f>
        <v>3239.44</v>
      </c>
      <c r="F69" s="50">
        <f>SUM(F67:F68)</f>
        <v>2323.7125000000001</v>
      </c>
      <c r="G69" s="50">
        <v>0</v>
      </c>
      <c r="H69" s="46">
        <f>SUM(H67:H68)</f>
        <v>1858.97</v>
      </c>
    </row>
    <row r="70" spans="1:8" ht="16.5" thickBot="1" x14ac:dyDescent="0.3">
      <c r="A70" s="68" t="s">
        <v>49</v>
      </c>
      <c r="B70" s="68"/>
    </row>
    <row r="71" spans="1:8" ht="15.75" customHeight="1" x14ac:dyDescent="0.25">
      <c r="A71" s="78" t="s">
        <v>58</v>
      </c>
      <c r="B71" s="82"/>
      <c r="C71" s="64" t="s">
        <v>8</v>
      </c>
      <c r="D71" s="64" t="s">
        <v>34</v>
      </c>
      <c r="E71" s="69" t="s">
        <v>62</v>
      </c>
      <c r="F71" s="71" t="s">
        <v>63</v>
      </c>
      <c r="G71" s="64" t="s">
        <v>65</v>
      </c>
      <c r="H71" s="66" t="s">
        <v>13</v>
      </c>
    </row>
    <row r="72" spans="1:8" ht="15.75" thickBot="1" x14ac:dyDescent="0.3">
      <c r="A72" s="80"/>
      <c r="B72" s="83"/>
      <c r="C72" s="65"/>
      <c r="D72" s="65"/>
      <c r="E72" s="70"/>
      <c r="F72" s="72"/>
      <c r="G72" s="65"/>
      <c r="H72" s="67"/>
    </row>
    <row r="73" spans="1:8" ht="15.75" thickBot="1" x14ac:dyDescent="0.3">
      <c r="A73" s="6" t="s">
        <v>15</v>
      </c>
      <c r="B73" s="32" t="s">
        <v>18</v>
      </c>
      <c r="C73" s="40">
        <v>2152.4899999999998</v>
      </c>
      <c r="D73" s="40">
        <v>5701.98</v>
      </c>
      <c r="E73" s="40">
        <v>5360.85</v>
      </c>
      <c r="F73" s="40">
        <f>C73/80*100</f>
        <v>2690.6124999999997</v>
      </c>
      <c r="G73" s="41"/>
      <c r="H73" s="42">
        <v>2152.4899999999998</v>
      </c>
    </row>
    <row r="74" spans="1:8" ht="15.75" thickBot="1" x14ac:dyDescent="0.3">
      <c r="A74" s="31" t="s">
        <v>16</v>
      </c>
      <c r="B74" s="33" t="s">
        <v>17</v>
      </c>
      <c r="C74" s="43">
        <v>488.54</v>
      </c>
      <c r="D74" s="43">
        <v>623.86</v>
      </c>
      <c r="E74" s="43">
        <v>623.86</v>
      </c>
      <c r="F74" s="40">
        <f t="shared" ref="F74:F75" si="2">C74/80*100</f>
        <v>610.67499999999995</v>
      </c>
      <c r="G74" s="44"/>
      <c r="H74" s="45" t="s">
        <v>64</v>
      </c>
    </row>
    <row r="75" spans="1:8" ht="15.75" thickBot="1" x14ac:dyDescent="0.3">
      <c r="A75" s="36" t="s">
        <v>14</v>
      </c>
      <c r="B75" s="37"/>
      <c r="C75" s="50">
        <f>SUM(C73:C74)</f>
        <v>2641.0299999999997</v>
      </c>
      <c r="D75" s="50">
        <f>SUM(D73:D74)</f>
        <v>6325.8399999999992</v>
      </c>
      <c r="E75" s="50">
        <f>SUM(E73:E74)</f>
        <v>5984.71</v>
      </c>
      <c r="F75" s="50">
        <f t="shared" si="2"/>
        <v>3301.2874999999995</v>
      </c>
      <c r="G75" s="50">
        <v>0</v>
      </c>
      <c r="H75" s="46">
        <v>2641.03</v>
      </c>
    </row>
    <row r="76" spans="1:8" ht="16.5" thickBot="1" x14ac:dyDescent="0.3">
      <c r="A76" s="68" t="s">
        <v>50</v>
      </c>
      <c r="B76" s="68"/>
    </row>
    <row r="77" spans="1:8" ht="15.75" customHeight="1" x14ac:dyDescent="0.25">
      <c r="A77" s="78" t="s">
        <v>19</v>
      </c>
      <c r="B77" s="79"/>
      <c r="C77" s="74" t="s">
        <v>8</v>
      </c>
      <c r="D77" s="64" t="s">
        <v>34</v>
      </c>
      <c r="E77" s="69" t="s">
        <v>62</v>
      </c>
      <c r="F77" s="71" t="s">
        <v>63</v>
      </c>
      <c r="G77" s="64" t="s">
        <v>65</v>
      </c>
      <c r="H77" s="66" t="s">
        <v>13</v>
      </c>
    </row>
    <row r="78" spans="1:8" ht="15.75" thickBot="1" x14ac:dyDescent="0.3">
      <c r="A78" s="80"/>
      <c r="B78" s="81"/>
      <c r="C78" s="75"/>
      <c r="D78" s="65"/>
      <c r="E78" s="70"/>
      <c r="F78" s="72"/>
      <c r="G78" s="65"/>
      <c r="H78" s="67"/>
    </row>
    <row r="79" spans="1:8" x14ac:dyDescent="0.25">
      <c r="A79" s="6" t="s">
        <v>15</v>
      </c>
      <c r="B79" s="32" t="s">
        <v>18</v>
      </c>
      <c r="C79" s="40">
        <v>719.24</v>
      </c>
      <c r="D79" s="40">
        <v>3400.04</v>
      </c>
      <c r="E79" s="40">
        <v>1508.26</v>
      </c>
      <c r="F79" s="40">
        <f>C79/80*100</f>
        <v>899.05000000000007</v>
      </c>
      <c r="G79" s="41"/>
      <c r="H79" s="42">
        <v>719.24</v>
      </c>
    </row>
    <row r="80" spans="1:8" ht="15.75" thickBot="1" x14ac:dyDescent="0.3">
      <c r="A80" s="31" t="s">
        <v>16</v>
      </c>
      <c r="B80" s="33" t="s">
        <v>17</v>
      </c>
      <c r="C80" s="43">
        <v>0</v>
      </c>
      <c r="D80" s="43"/>
      <c r="E80" s="43"/>
      <c r="F80" s="43"/>
      <c r="G80" s="44"/>
      <c r="H80" s="45"/>
    </row>
    <row r="81" spans="1:8" ht="15.75" thickBot="1" x14ac:dyDescent="0.3">
      <c r="A81" s="36" t="s">
        <v>14</v>
      </c>
      <c r="B81" s="38"/>
      <c r="C81" s="50">
        <f>SUM(C79:C80)</f>
        <v>719.24</v>
      </c>
      <c r="D81" s="50">
        <f>SUM(D79:D80)</f>
        <v>3400.04</v>
      </c>
      <c r="E81" s="50">
        <f>SUM(E79:E80)</f>
        <v>1508.26</v>
      </c>
      <c r="F81" s="50">
        <f>SUM(F79:F80)</f>
        <v>899.05000000000007</v>
      </c>
      <c r="G81" s="50">
        <v>0</v>
      </c>
      <c r="H81" s="46">
        <f>SUM(H79:H80)</f>
        <v>719.24</v>
      </c>
    </row>
    <row r="82" spans="1:8" ht="16.5" thickBot="1" x14ac:dyDescent="0.3">
      <c r="A82" s="68" t="s">
        <v>51</v>
      </c>
      <c r="B82" s="68"/>
    </row>
    <row r="83" spans="1:8" ht="15.75" customHeight="1" x14ac:dyDescent="0.25">
      <c r="A83" s="78" t="s">
        <v>59</v>
      </c>
      <c r="B83" s="82"/>
      <c r="C83" s="64" t="s">
        <v>8</v>
      </c>
      <c r="D83" s="64" t="s">
        <v>34</v>
      </c>
      <c r="E83" s="69" t="s">
        <v>62</v>
      </c>
      <c r="F83" s="71" t="s">
        <v>63</v>
      </c>
      <c r="G83" s="64" t="s">
        <v>65</v>
      </c>
      <c r="H83" s="66" t="s">
        <v>13</v>
      </c>
    </row>
    <row r="84" spans="1:8" ht="15.75" thickBot="1" x14ac:dyDescent="0.3">
      <c r="A84" s="80"/>
      <c r="B84" s="83"/>
      <c r="C84" s="65"/>
      <c r="D84" s="65"/>
      <c r="E84" s="70"/>
      <c r="F84" s="72"/>
      <c r="G84" s="65"/>
      <c r="H84" s="67"/>
    </row>
    <row r="85" spans="1:8" x14ac:dyDescent="0.25">
      <c r="A85" s="6" t="s">
        <v>15</v>
      </c>
      <c r="B85" s="32" t="s">
        <v>18</v>
      </c>
      <c r="C85" s="40">
        <v>529.97</v>
      </c>
      <c r="D85" s="40">
        <v>1405.46</v>
      </c>
      <c r="E85" s="40">
        <v>826.59</v>
      </c>
      <c r="F85" s="40">
        <f>C85/80*100</f>
        <v>662.46249999999998</v>
      </c>
      <c r="G85" s="41"/>
      <c r="H85" s="42">
        <v>529.97</v>
      </c>
    </row>
    <row r="86" spans="1:8" ht="15.75" thickBot="1" x14ac:dyDescent="0.3">
      <c r="A86" s="31" t="s">
        <v>16</v>
      </c>
      <c r="B86" s="33" t="s">
        <v>17</v>
      </c>
      <c r="C86" s="43">
        <v>0</v>
      </c>
      <c r="D86" s="43"/>
      <c r="E86" s="43"/>
      <c r="F86" s="43"/>
      <c r="G86" s="44"/>
      <c r="H86" s="45"/>
    </row>
    <row r="87" spans="1:8" ht="15.75" thickBot="1" x14ac:dyDescent="0.3">
      <c r="A87" s="36" t="s">
        <v>14</v>
      </c>
      <c r="B87" s="38"/>
      <c r="C87" s="50">
        <f>SUM(C85:C86)</f>
        <v>529.97</v>
      </c>
      <c r="D87" s="50">
        <f>SUM(D85:D86)</f>
        <v>1405.46</v>
      </c>
      <c r="E87" s="50">
        <f>SUM(E85:E86)</f>
        <v>826.59</v>
      </c>
      <c r="F87" s="50">
        <f>SUM(F85:F86)</f>
        <v>662.46249999999998</v>
      </c>
      <c r="G87" s="50">
        <v>0</v>
      </c>
      <c r="H87" s="46">
        <f>SUM(H85:H86)</f>
        <v>529.97</v>
      </c>
    </row>
    <row r="88" spans="1:8" ht="16.5" thickBot="1" x14ac:dyDescent="0.3">
      <c r="A88" s="68" t="s">
        <v>52</v>
      </c>
      <c r="B88" s="68"/>
    </row>
    <row r="89" spans="1:8" ht="15.75" customHeight="1" x14ac:dyDescent="0.25">
      <c r="A89" s="78" t="s">
        <v>60</v>
      </c>
      <c r="B89" s="82"/>
      <c r="C89" s="64" t="s">
        <v>8</v>
      </c>
      <c r="D89" s="64" t="s">
        <v>34</v>
      </c>
      <c r="E89" s="69" t="s">
        <v>62</v>
      </c>
      <c r="F89" s="71" t="s">
        <v>63</v>
      </c>
      <c r="G89" s="64" t="s">
        <v>65</v>
      </c>
      <c r="H89" s="66" t="s">
        <v>13</v>
      </c>
    </row>
    <row r="90" spans="1:8" ht="15.75" thickBot="1" x14ac:dyDescent="0.3">
      <c r="A90" s="80"/>
      <c r="B90" s="83"/>
      <c r="C90" s="65"/>
      <c r="D90" s="65"/>
      <c r="E90" s="70"/>
      <c r="F90" s="72"/>
      <c r="G90" s="65"/>
      <c r="H90" s="67"/>
    </row>
    <row r="91" spans="1:8" x14ac:dyDescent="0.25">
      <c r="A91" s="6" t="s">
        <v>15</v>
      </c>
      <c r="B91" s="32" t="s">
        <v>18</v>
      </c>
      <c r="C91" s="40">
        <v>1324.92</v>
      </c>
      <c r="D91" s="40">
        <v>3565.24</v>
      </c>
      <c r="E91" s="40">
        <v>2916.11</v>
      </c>
      <c r="F91" s="40">
        <f>C91/80*100</f>
        <v>1656.1500000000003</v>
      </c>
      <c r="G91" s="41"/>
      <c r="H91" s="42">
        <v>1324.92</v>
      </c>
    </row>
    <row r="92" spans="1:8" ht="15.75" thickBot="1" x14ac:dyDescent="0.3">
      <c r="A92" s="31" t="s">
        <v>16</v>
      </c>
      <c r="B92" s="33" t="s">
        <v>17</v>
      </c>
      <c r="C92" s="43">
        <v>0</v>
      </c>
      <c r="D92" s="43"/>
      <c r="E92" s="43"/>
      <c r="F92" s="43"/>
      <c r="G92" s="44"/>
      <c r="H92" s="45"/>
    </row>
    <row r="93" spans="1:8" ht="15.75" thickBot="1" x14ac:dyDescent="0.3">
      <c r="A93" s="36" t="s">
        <v>14</v>
      </c>
      <c r="B93" s="38"/>
      <c r="C93" s="50">
        <f>SUM(C91:C92)</f>
        <v>1324.92</v>
      </c>
      <c r="D93" s="50">
        <f>SUM(D91:D92)</f>
        <v>3565.24</v>
      </c>
      <c r="E93" s="50">
        <f>SUM(E91:E92)</f>
        <v>2916.11</v>
      </c>
      <c r="F93" s="50">
        <f>SUM(F91:F92)</f>
        <v>1656.1500000000003</v>
      </c>
      <c r="G93" s="50">
        <v>0</v>
      </c>
      <c r="H93" s="46">
        <f>SUM(H91:H92)</f>
        <v>1324.92</v>
      </c>
    </row>
    <row r="94" spans="1:8" ht="16.5" thickBot="1" x14ac:dyDescent="0.3">
      <c r="A94" s="68" t="s">
        <v>53</v>
      </c>
      <c r="B94" s="68"/>
      <c r="H94" s="56"/>
    </row>
    <row r="95" spans="1:8" ht="15.75" customHeight="1" x14ac:dyDescent="0.25">
      <c r="A95" s="78" t="s">
        <v>61</v>
      </c>
      <c r="B95" s="82"/>
      <c r="C95" s="64" t="s">
        <v>8</v>
      </c>
      <c r="D95" s="64" t="s">
        <v>34</v>
      </c>
      <c r="E95" s="69" t="s">
        <v>62</v>
      </c>
      <c r="F95" s="71" t="s">
        <v>63</v>
      </c>
      <c r="G95" s="64" t="s">
        <v>65</v>
      </c>
      <c r="H95" s="66" t="s">
        <v>13</v>
      </c>
    </row>
    <row r="96" spans="1:8" ht="15.75" thickBot="1" x14ac:dyDescent="0.3">
      <c r="A96" s="80"/>
      <c r="B96" s="83"/>
      <c r="C96" s="65"/>
      <c r="D96" s="65"/>
      <c r="E96" s="70"/>
      <c r="F96" s="72"/>
      <c r="G96" s="65"/>
      <c r="H96" s="67"/>
    </row>
    <row r="97" spans="1:8" x14ac:dyDescent="0.25">
      <c r="A97" s="6" t="s">
        <v>15</v>
      </c>
      <c r="B97" s="32" t="s">
        <v>18</v>
      </c>
      <c r="C97" s="40">
        <v>1425.87</v>
      </c>
      <c r="D97" s="40">
        <v>2621.94</v>
      </c>
      <c r="E97" s="40">
        <v>2304.9899999999998</v>
      </c>
      <c r="F97" s="40">
        <f>C97/80*100</f>
        <v>1782.3374999999999</v>
      </c>
      <c r="G97" s="41"/>
      <c r="H97" s="51">
        <v>1425.87</v>
      </c>
    </row>
    <row r="98" spans="1:8" ht="15.75" thickBot="1" x14ac:dyDescent="0.3">
      <c r="A98" s="31" t="s">
        <v>16</v>
      </c>
      <c r="B98" s="33" t="s">
        <v>17</v>
      </c>
      <c r="C98" s="43">
        <v>1000</v>
      </c>
      <c r="D98" s="43">
        <v>1023.98</v>
      </c>
      <c r="E98" s="43" t="s">
        <v>66</v>
      </c>
      <c r="F98" s="43">
        <f>C98/80*100</f>
        <v>1250</v>
      </c>
      <c r="G98" s="44">
        <f>C98-H98</f>
        <v>180.82000000000005</v>
      </c>
      <c r="H98" s="57">
        <v>819.18</v>
      </c>
    </row>
    <row r="99" spans="1:8" ht="15.75" thickBot="1" x14ac:dyDescent="0.3">
      <c r="A99" s="36" t="s">
        <v>14</v>
      </c>
      <c r="B99" s="38"/>
      <c r="C99" s="50">
        <f>SUM(C97:C98)</f>
        <v>2425.87</v>
      </c>
      <c r="D99" s="50">
        <f>SUM(D97:D98)</f>
        <v>3645.92</v>
      </c>
      <c r="E99" s="50">
        <f>SUM(E97:E98)</f>
        <v>2304.9899999999998</v>
      </c>
      <c r="F99" s="50">
        <f>SUM(F97:F98)</f>
        <v>3032.3374999999996</v>
      </c>
      <c r="G99" s="58">
        <f>C99-H99</f>
        <v>180.82000000000016</v>
      </c>
      <c r="H99" s="50">
        <f>SUM(H97:H98)</f>
        <v>2245.0499999999997</v>
      </c>
    </row>
    <row r="101" spans="1:8" x14ac:dyDescent="0.25">
      <c r="B101" s="60">
        <v>44957</v>
      </c>
      <c r="G101" s="59">
        <f>G99+G63+G51+G27</f>
        <v>4190.6740000000009</v>
      </c>
    </row>
    <row r="102" spans="1:8" x14ac:dyDescent="0.25">
      <c r="D102" s="39" t="s">
        <v>70</v>
      </c>
    </row>
    <row r="103" spans="1:8" x14ac:dyDescent="0.25">
      <c r="D103" s="39" t="s">
        <v>71</v>
      </c>
    </row>
  </sheetData>
  <mergeCells count="121">
    <mergeCell ref="E7:E8"/>
    <mergeCell ref="F35:F36"/>
    <mergeCell ref="A77:B78"/>
    <mergeCell ref="A83:B84"/>
    <mergeCell ref="A89:B90"/>
    <mergeCell ref="A95:B96"/>
    <mergeCell ref="A29:B30"/>
    <mergeCell ref="A35:B36"/>
    <mergeCell ref="A41:B42"/>
    <mergeCell ref="A47:B48"/>
    <mergeCell ref="A53:B54"/>
    <mergeCell ref="F59:F60"/>
    <mergeCell ref="A18:B18"/>
    <mergeCell ref="C19:C20"/>
    <mergeCell ref="D19:D20"/>
    <mergeCell ref="E19:E20"/>
    <mergeCell ref="A19:B20"/>
    <mergeCell ref="F19:F20"/>
    <mergeCell ref="C89:C90"/>
    <mergeCell ref="E35:E36"/>
    <mergeCell ref="F7:F8"/>
    <mergeCell ref="F95:F96"/>
    <mergeCell ref="G65:G66"/>
    <mergeCell ref="H65:H66"/>
    <mergeCell ref="A70:B70"/>
    <mergeCell ref="C71:C72"/>
    <mergeCell ref="D71:D72"/>
    <mergeCell ref="E71:E72"/>
    <mergeCell ref="F71:F72"/>
    <mergeCell ref="G71:G72"/>
    <mergeCell ref="H71:H72"/>
    <mergeCell ref="A65:B66"/>
    <mergeCell ref="A71:B72"/>
    <mergeCell ref="C65:C66"/>
    <mergeCell ref="D65:D66"/>
    <mergeCell ref="E65:E66"/>
    <mergeCell ref="F65:F66"/>
    <mergeCell ref="G59:G60"/>
    <mergeCell ref="H59:H60"/>
    <mergeCell ref="A64:B64"/>
    <mergeCell ref="A59:B60"/>
    <mergeCell ref="A58:B58"/>
    <mergeCell ref="C59:C60"/>
    <mergeCell ref="D59:D60"/>
    <mergeCell ref="E59:E60"/>
    <mergeCell ref="G47:G48"/>
    <mergeCell ref="H47:H48"/>
    <mergeCell ref="A52:B52"/>
    <mergeCell ref="C53:C54"/>
    <mergeCell ref="D53:D54"/>
    <mergeCell ref="E53:E54"/>
    <mergeCell ref="F53:F54"/>
    <mergeCell ref="G53:G54"/>
    <mergeCell ref="H53:H54"/>
    <mergeCell ref="C47:C48"/>
    <mergeCell ref="D47:D48"/>
    <mergeCell ref="E47:E48"/>
    <mergeCell ref="F47:F48"/>
    <mergeCell ref="A40:B40"/>
    <mergeCell ref="C41:C42"/>
    <mergeCell ref="D41:D42"/>
    <mergeCell ref="E41:E42"/>
    <mergeCell ref="F41:F42"/>
    <mergeCell ref="G41:G42"/>
    <mergeCell ref="H41:H42"/>
    <mergeCell ref="C35:C36"/>
    <mergeCell ref="D35:D36"/>
    <mergeCell ref="C29:C30"/>
    <mergeCell ref="D29:D30"/>
    <mergeCell ref="E29:E30"/>
    <mergeCell ref="F29:F30"/>
    <mergeCell ref="G29:G30"/>
    <mergeCell ref="H29:H30"/>
    <mergeCell ref="A34:B34"/>
    <mergeCell ref="G35:G36"/>
    <mergeCell ref="H35:H36"/>
    <mergeCell ref="G19:G20"/>
    <mergeCell ref="A3:H3"/>
    <mergeCell ref="A76:B76"/>
    <mergeCell ref="C77:C78"/>
    <mergeCell ref="E77:E78"/>
    <mergeCell ref="D77:D78"/>
    <mergeCell ref="F77:F78"/>
    <mergeCell ref="A6:B6"/>
    <mergeCell ref="G7:G8"/>
    <mergeCell ref="H7:H8"/>
    <mergeCell ref="A12:B12"/>
    <mergeCell ref="C13:C14"/>
    <mergeCell ref="D13:D14"/>
    <mergeCell ref="E13:E14"/>
    <mergeCell ref="F13:F14"/>
    <mergeCell ref="G13:G14"/>
    <mergeCell ref="H13:H14"/>
    <mergeCell ref="A7:B8"/>
    <mergeCell ref="A13:B14"/>
    <mergeCell ref="C7:C8"/>
    <mergeCell ref="D7:D8"/>
    <mergeCell ref="H19:H20"/>
    <mergeCell ref="A46:B46"/>
    <mergeCell ref="A28:B28"/>
    <mergeCell ref="G95:G96"/>
    <mergeCell ref="H95:H96"/>
    <mergeCell ref="A94:B94"/>
    <mergeCell ref="C95:C96"/>
    <mergeCell ref="D95:D96"/>
    <mergeCell ref="E95:E96"/>
    <mergeCell ref="G77:G78"/>
    <mergeCell ref="H77:H78"/>
    <mergeCell ref="D89:D90"/>
    <mergeCell ref="E89:E90"/>
    <mergeCell ref="A88:B88"/>
    <mergeCell ref="F89:F90"/>
    <mergeCell ref="G89:G90"/>
    <mergeCell ref="H89:H90"/>
    <mergeCell ref="A82:B82"/>
    <mergeCell ref="C83:C84"/>
    <mergeCell ref="D83:D84"/>
    <mergeCell ref="E83:E84"/>
    <mergeCell ref="F83:F84"/>
    <mergeCell ref="G83:G84"/>
    <mergeCell ref="H83:H84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Y28"/>
  <sheetViews>
    <sheetView workbookViewId="0">
      <selection activeCell="A7" sqref="A7:I7"/>
    </sheetView>
  </sheetViews>
  <sheetFormatPr defaultRowHeight="15" x14ac:dyDescent="0.25"/>
  <cols>
    <col min="2" max="2" width="18.42578125" customWidth="1"/>
    <col min="3" max="3" width="10.140625" customWidth="1"/>
  </cols>
  <sheetData>
    <row r="7" spans="1:25" ht="18.75" x14ac:dyDescent="0.3">
      <c r="A7" s="73" t="s">
        <v>24</v>
      </c>
      <c r="B7" s="73"/>
      <c r="C7" s="73"/>
      <c r="D7" s="73"/>
      <c r="E7" s="73"/>
      <c r="F7" s="73"/>
      <c r="G7" s="73"/>
      <c r="H7" s="73"/>
      <c r="I7" s="73"/>
    </row>
    <row r="11" spans="1:25" x14ac:dyDescent="0.25">
      <c r="A11" s="28" t="s">
        <v>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x14ac:dyDescent="0.25">
      <c r="A12" s="29" t="s">
        <v>25</v>
      </c>
      <c r="B12" s="28" t="s">
        <v>1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 x14ac:dyDescent="0.25">
      <c r="A13" s="29" t="s">
        <v>26</v>
      </c>
      <c r="B13" s="28" t="s">
        <v>3</v>
      </c>
      <c r="C13" s="28"/>
      <c r="D13" s="28"/>
      <c r="E13" s="28"/>
      <c r="F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x14ac:dyDescent="0.25">
      <c r="A14" s="29" t="s">
        <v>27</v>
      </c>
      <c r="B14" s="28" t="s">
        <v>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x14ac:dyDescent="0.25">
      <c r="A15" s="29" t="s">
        <v>28</v>
      </c>
      <c r="B15" s="28" t="s">
        <v>4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x14ac:dyDescent="0.25">
      <c r="A16" s="29" t="s">
        <v>29</v>
      </c>
      <c r="B16" s="28" t="s">
        <v>6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x14ac:dyDescent="0.25">
      <c r="A17" s="29" t="s">
        <v>30</v>
      </c>
      <c r="B17" s="28" t="s">
        <v>7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x14ac:dyDescent="0.25">
      <c r="A18" s="29" t="s">
        <v>31</v>
      </c>
      <c r="B18" s="28" t="s">
        <v>32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spans="1:25" x14ac:dyDescent="0.25">
      <c r="A19" s="28"/>
      <c r="B19" s="28" t="s">
        <v>33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</row>
    <row r="22" spans="1:25" ht="15.75" thickBot="1" x14ac:dyDescent="0.3"/>
    <row r="23" spans="1:25" ht="16.5" thickBot="1" x14ac:dyDescent="0.3">
      <c r="A23" s="94"/>
      <c r="B23" s="95"/>
      <c r="C23" s="1">
        <v>1</v>
      </c>
      <c r="D23" s="2">
        <v>2</v>
      </c>
      <c r="E23" s="2">
        <v>3</v>
      </c>
      <c r="F23" s="2">
        <v>4</v>
      </c>
      <c r="G23" s="3" t="s">
        <v>5</v>
      </c>
      <c r="H23" s="4">
        <v>6</v>
      </c>
      <c r="I23" s="5">
        <v>7</v>
      </c>
    </row>
    <row r="24" spans="1:25" ht="16.5" thickBot="1" x14ac:dyDescent="0.3">
      <c r="A24" s="96" t="s">
        <v>20</v>
      </c>
      <c r="B24" s="97"/>
      <c r="C24" s="90" t="s">
        <v>8</v>
      </c>
      <c r="D24" s="90" t="s">
        <v>34</v>
      </c>
      <c r="E24" s="90" t="s">
        <v>9</v>
      </c>
      <c r="F24" s="90" t="s">
        <v>10</v>
      </c>
      <c r="G24" s="88" t="s">
        <v>11</v>
      </c>
      <c r="H24" s="90" t="s">
        <v>12</v>
      </c>
      <c r="I24" s="92" t="s">
        <v>13</v>
      </c>
    </row>
    <row r="25" spans="1:25" ht="15.75" thickBot="1" x14ac:dyDescent="0.3">
      <c r="A25" s="6"/>
      <c r="B25" s="7"/>
      <c r="C25" s="91"/>
      <c r="D25" s="91"/>
      <c r="E25" s="91"/>
      <c r="F25" s="91"/>
      <c r="G25" s="89"/>
      <c r="H25" s="91"/>
      <c r="I25" s="93"/>
    </row>
    <row r="26" spans="1:25" x14ac:dyDescent="0.25">
      <c r="A26" s="8" t="s">
        <v>15</v>
      </c>
      <c r="B26" s="9" t="s">
        <v>18</v>
      </c>
      <c r="C26" s="10">
        <v>701.75</v>
      </c>
      <c r="D26" s="11"/>
      <c r="E26" s="11"/>
      <c r="F26" s="12"/>
      <c r="G26" s="13"/>
      <c r="H26" s="14"/>
      <c r="I26" s="15"/>
    </row>
    <row r="27" spans="1:25" ht="15.75" thickBot="1" x14ac:dyDescent="0.3">
      <c r="A27" s="16" t="s">
        <v>16</v>
      </c>
      <c r="B27" s="17" t="s">
        <v>17</v>
      </c>
      <c r="C27" s="18">
        <v>0</v>
      </c>
      <c r="D27" s="19"/>
      <c r="E27" s="19"/>
      <c r="F27" s="20"/>
      <c r="G27" s="19"/>
      <c r="H27" s="21"/>
      <c r="I27" s="22"/>
    </row>
    <row r="28" spans="1:25" ht="15.75" thickBot="1" x14ac:dyDescent="0.3">
      <c r="A28" s="23"/>
      <c r="B28" s="24" t="s">
        <v>14</v>
      </c>
      <c r="C28" s="25">
        <f>SUM(C26:C27)</f>
        <v>701.75</v>
      </c>
      <c r="H28" s="26"/>
      <c r="I28" s="27">
        <f>SUM(I26:I27)</f>
        <v>0</v>
      </c>
    </row>
  </sheetData>
  <mergeCells count="10">
    <mergeCell ref="G24:G25"/>
    <mergeCell ref="H24:H25"/>
    <mergeCell ref="I24:I25"/>
    <mergeCell ref="A7:I7"/>
    <mergeCell ref="A23:B23"/>
    <mergeCell ref="A24:B24"/>
    <mergeCell ref="C24:C25"/>
    <mergeCell ref="E24:E25"/>
    <mergeCell ref="D24:D25"/>
    <mergeCell ref="F24:F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Y29"/>
  <sheetViews>
    <sheetView workbookViewId="0">
      <selection activeCell="A7" sqref="A7:I7"/>
    </sheetView>
  </sheetViews>
  <sheetFormatPr defaultRowHeight="15" x14ac:dyDescent="0.25"/>
  <cols>
    <col min="2" max="2" width="10.42578125" customWidth="1"/>
    <col min="3" max="3" width="10.140625" customWidth="1"/>
  </cols>
  <sheetData>
    <row r="7" spans="1:25" ht="18.75" x14ac:dyDescent="0.3">
      <c r="A7" s="73" t="s">
        <v>24</v>
      </c>
      <c r="B7" s="73"/>
      <c r="C7" s="73"/>
      <c r="D7" s="73"/>
      <c r="E7" s="73"/>
      <c r="F7" s="73"/>
      <c r="G7" s="73"/>
      <c r="H7" s="73"/>
      <c r="I7" s="73"/>
    </row>
    <row r="12" spans="1:25" x14ac:dyDescent="0.25">
      <c r="A12" s="28" t="s">
        <v>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 x14ac:dyDescent="0.25">
      <c r="A13" s="29" t="s">
        <v>25</v>
      </c>
      <c r="B13" s="28" t="s">
        <v>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x14ac:dyDescent="0.25">
      <c r="A14" s="29" t="s">
        <v>26</v>
      </c>
      <c r="B14" s="28" t="s">
        <v>3</v>
      </c>
      <c r="C14" s="28"/>
      <c r="D14" s="28"/>
      <c r="E14" s="28"/>
      <c r="F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x14ac:dyDescent="0.25">
      <c r="A15" s="29" t="s">
        <v>27</v>
      </c>
      <c r="B15" s="28" t="s">
        <v>2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x14ac:dyDescent="0.25">
      <c r="A16" s="29" t="s">
        <v>28</v>
      </c>
      <c r="B16" s="28" t="s">
        <v>4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x14ac:dyDescent="0.25">
      <c r="A17" s="29" t="s">
        <v>29</v>
      </c>
      <c r="B17" s="28" t="s">
        <v>6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x14ac:dyDescent="0.25">
      <c r="A18" s="29" t="s">
        <v>30</v>
      </c>
      <c r="B18" s="28" t="s">
        <v>7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spans="1:25" x14ac:dyDescent="0.25">
      <c r="A19" s="29" t="s">
        <v>31</v>
      </c>
      <c r="B19" s="28" t="s">
        <v>32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</row>
    <row r="20" spans="1:25" x14ac:dyDescent="0.25">
      <c r="A20" s="28"/>
      <c r="B20" s="28" t="s">
        <v>33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</row>
    <row r="23" spans="1:25" ht="15.75" thickBot="1" x14ac:dyDescent="0.3"/>
    <row r="24" spans="1:25" ht="16.5" thickBot="1" x14ac:dyDescent="0.3">
      <c r="A24" s="94"/>
      <c r="B24" s="95"/>
      <c r="C24" s="1">
        <v>1</v>
      </c>
      <c r="D24" s="2">
        <v>2</v>
      </c>
      <c r="E24" s="2">
        <v>3</v>
      </c>
      <c r="F24" s="2">
        <v>4</v>
      </c>
      <c r="G24" s="3" t="s">
        <v>5</v>
      </c>
      <c r="H24" s="4">
        <v>6</v>
      </c>
      <c r="I24" s="5">
        <v>7</v>
      </c>
    </row>
    <row r="25" spans="1:25" ht="16.5" thickBot="1" x14ac:dyDescent="0.3">
      <c r="A25" s="96" t="s">
        <v>21</v>
      </c>
      <c r="B25" s="97"/>
      <c r="C25" s="90" t="s">
        <v>8</v>
      </c>
      <c r="D25" s="90" t="s">
        <v>34</v>
      </c>
      <c r="E25" s="90" t="s">
        <v>9</v>
      </c>
      <c r="F25" s="90" t="s">
        <v>10</v>
      </c>
      <c r="G25" s="88" t="s">
        <v>11</v>
      </c>
      <c r="H25" s="90" t="s">
        <v>12</v>
      </c>
      <c r="I25" s="92" t="s">
        <v>13</v>
      </c>
    </row>
    <row r="26" spans="1:25" ht="15.75" thickBot="1" x14ac:dyDescent="0.3">
      <c r="A26" s="6"/>
      <c r="B26" s="7"/>
      <c r="C26" s="91"/>
      <c r="D26" s="91"/>
      <c r="E26" s="91"/>
      <c r="F26" s="91"/>
      <c r="G26" s="89"/>
      <c r="H26" s="91"/>
      <c r="I26" s="93"/>
    </row>
    <row r="27" spans="1:25" x14ac:dyDescent="0.25">
      <c r="A27" s="8" t="s">
        <v>15</v>
      </c>
      <c r="B27" s="9" t="s">
        <v>18</v>
      </c>
      <c r="C27" s="10">
        <v>877.19</v>
      </c>
      <c r="D27" s="11"/>
      <c r="E27" s="11"/>
      <c r="F27" s="12"/>
      <c r="G27" s="13"/>
      <c r="H27" s="14"/>
      <c r="I27" s="15"/>
    </row>
    <row r="28" spans="1:25" ht="15.75" thickBot="1" x14ac:dyDescent="0.3">
      <c r="A28" s="16" t="s">
        <v>16</v>
      </c>
      <c r="B28" s="17" t="s">
        <v>17</v>
      </c>
      <c r="C28" s="18">
        <v>0</v>
      </c>
      <c r="D28" s="19"/>
      <c r="E28" s="19"/>
      <c r="F28" s="20"/>
      <c r="G28" s="19"/>
      <c r="H28" s="21"/>
      <c r="I28" s="22"/>
    </row>
    <row r="29" spans="1:25" ht="15.75" thickBot="1" x14ac:dyDescent="0.3">
      <c r="A29" s="23"/>
      <c r="B29" s="24" t="s">
        <v>14</v>
      </c>
      <c r="C29" s="25">
        <f>SUM(C27:C28)</f>
        <v>877.19</v>
      </c>
      <c r="H29" s="26"/>
      <c r="I29" s="27">
        <f>SUM(I27:I28)</f>
        <v>0</v>
      </c>
    </row>
  </sheetData>
  <mergeCells count="10">
    <mergeCell ref="G25:G26"/>
    <mergeCell ref="H25:H26"/>
    <mergeCell ref="I25:I26"/>
    <mergeCell ref="A7:I7"/>
    <mergeCell ref="A24:B24"/>
    <mergeCell ref="A25:B25"/>
    <mergeCell ref="C25:C26"/>
    <mergeCell ref="E25:E26"/>
    <mergeCell ref="D25:D26"/>
    <mergeCell ref="F25:F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Y27"/>
  <sheetViews>
    <sheetView workbookViewId="0">
      <selection activeCell="A6" sqref="A6:I6"/>
    </sheetView>
  </sheetViews>
  <sheetFormatPr defaultRowHeight="15" x14ac:dyDescent="0.25"/>
  <cols>
    <col min="2" max="2" width="10.7109375" customWidth="1"/>
    <col min="3" max="3" width="10" customWidth="1"/>
    <col min="9" max="9" width="10.5703125" customWidth="1"/>
  </cols>
  <sheetData>
    <row r="6" spans="1:25" ht="18.75" x14ac:dyDescent="0.3">
      <c r="A6" s="73" t="s">
        <v>24</v>
      </c>
      <c r="B6" s="73"/>
      <c r="C6" s="73"/>
      <c r="D6" s="73"/>
      <c r="E6" s="73"/>
      <c r="F6" s="73"/>
      <c r="G6" s="73"/>
      <c r="H6" s="73"/>
      <c r="I6" s="73"/>
    </row>
    <row r="10" spans="1:25" x14ac:dyDescent="0.25">
      <c r="A10" s="28" t="s">
        <v>0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x14ac:dyDescent="0.25">
      <c r="A11" s="29" t="s">
        <v>25</v>
      </c>
      <c r="B11" s="28" t="s">
        <v>1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x14ac:dyDescent="0.25">
      <c r="A12" s="29" t="s">
        <v>26</v>
      </c>
      <c r="B12" s="28" t="s">
        <v>3</v>
      </c>
      <c r="C12" s="28"/>
      <c r="D12" s="28"/>
      <c r="E12" s="28"/>
      <c r="F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 x14ac:dyDescent="0.25">
      <c r="A13" s="29" t="s">
        <v>27</v>
      </c>
      <c r="B13" s="28" t="s">
        <v>2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x14ac:dyDescent="0.25">
      <c r="A14" s="29" t="s">
        <v>28</v>
      </c>
      <c r="B14" s="28" t="s">
        <v>4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x14ac:dyDescent="0.25">
      <c r="A15" s="29" t="s">
        <v>29</v>
      </c>
      <c r="B15" s="28" t="s">
        <v>6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x14ac:dyDescent="0.25">
      <c r="A16" s="29" t="s">
        <v>30</v>
      </c>
      <c r="B16" s="28" t="s">
        <v>7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x14ac:dyDescent="0.25">
      <c r="A17" s="29" t="s">
        <v>31</v>
      </c>
      <c r="B17" s="28" t="s">
        <v>32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x14ac:dyDescent="0.25">
      <c r="A18" s="28"/>
      <c r="B18" s="28" t="s">
        <v>33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21" spans="1:25" ht="15.75" thickBot="1" x14ac:dyDescent="0.3"/>
    <row r="22" spans="1:25" ht="16.5" thickBot="1" x14ac:dyDescent="0.3">
      <c r="A22" s="94"/>
      <c r="B22" s="95"/>
      <c r="C22" s="1">
        <v>1</v>
      </c>
      <c r="D22" s="2">
        <v>2</v>
      </c>
      <c r="E22" s="2">
        <v>3</v>
      </c>
      <c r="F22" s="2">
        <v>4</v>
      </c>
      <c r="G22" s="3" t="s">
        <v>5</v>
      </c>
      <c r="H22" s="4">
        <v>6</v>
      </c>
      <c r="I22" s="5">
        <v>7</v>
      </c>
    </row>
    <row r="23" spans="1:25" ht="16.5" thickBot="1" x14ac:dyDescent="0.3">
      <c r="A23" s="96" t="s">
        <v>22</v>
      </c>
      <c r="B23" s="97"/>
      <c r="C23" s="90" t="s">
        <v>8</v>
      </c>
      <c r="D23" s="90" t="s">
        <v>34</v>
      </c>
      <c r="E23" s="90" t="s">
        <v>9</v>
      </c>
      <c r="F23" s="90" t="s">
        <v>10</v>
      </c>
      <c r="G23" s="88" t="s">
        <v>11</v>
      </c>
      <c r="H23" s="90" t="s">
        <v>12</v>
      </c>
      <c r="I23" s="92" t="s">
        <v>13</v>
      </c>
    </row>
    <row r="24" spans="1:25" ht="15.75" thickBot="1" x14ac:dyDescent="0.3">
      <c r="A24" s="6"/>
      <c r="B24" s="7"/>
      <c r="C24" s="91"/>
      <c r="D24" s="91"/>
      <c r="E24" s="91"/>
      <c r="F24" s="91"/>
      <c r="G24" s="89"/>
      <c r="H24" s="91"/>
      <c r="I24" s="93"/>
    </row>
    <row r="25" spans="1:25" x14ac:dyDescent="0.25">
      <c r="A25" s="8" t="s">
        <v>15</v>
      </c>
      <c r="B25" s="9" t="s">
        <v>18</v>
      </c>
      <c r="C25" s="10">
        <v>1315.79</v>
      </c>
      <c r="D25" s="11"/>
      <c r="E25" s="11"/>
      <c r="F25" s="12"/>
      <c r="G25" s="13"/>
      <c r="H25" s="14"/>
      <c r="I25" s="15"/>
    </row>
    <row r="26" spans="1:25" ht="15.75" thickBot="1" x14ac:dyDescent="0.3">
      <c r="A26" s="16" t="s">
        <v>16</v>
      </c>
      <c r="B26" s="17" t="s">
        <v>17</v>
      </c>
      <c r="C26" s="18">
        <v>0</v>
      </c>
      <c r="D26" s="19"/>
      <c r="E26" s="19"/>
      <c r="F26" s="20"/>
      <c r="G26" s="19"/>
      <c r="H26" s="21"/>
      <c r="I26" s="22"/>
    </row>
    <row r="27" spans="1:25" ht="15.75" thickBot="1" x14ac:dyDescent="0.3">
      <c r="A27" s="23"/>
      <c r="B27" s="24" t="s">
        <v>14</v>
      </c>
      <c r="C27" s="25">
        <f>SUM(C25:C26)</f>
        <v>1315.79</v>
      </c>
      <c r="H27" s="26"/>
      <c r="I27" s="27">
        <f>SUM(I25:I26)</f>
        <v>0</v>
      </c>
    </row>
  </sheetData>
  <mergeCells count="10">
    <mergeCell ref="G23:G24"/>
    <mergeCell ref="H23:H24"/>
    <mergeCell ref="I23:I24"/>
    <mergeCell ref="A6:I6"/>
    <mergeCell ref="A22:B22"/>
    <mergeCell ref="A23:B23"/>
    <mergeCell ref="C23:C24"/>
    <mergeCell ref="E23:E24"/>
    <mergeCell ref="D23:D24"/>
    <mergeCell ref="F23:F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Y28"/>
  <sheetViews>
    <sheetView workbookViewId="0">
      <selection activeCell="A6" sqref="A6:I6"/>
    </sheetView>
  </sheetViews>
  <sheetFormatPr defaultRowHeight="15" x14ac:dyDescent="0.25"/>
  <cols>
    <col min="2" max="2" width="14.85546875" customWidth="1"/>
    <col min="3" max="3" width="9.85546875" customWidth="1"/>
    <col min="9" max="9" width="10.28515625" customWidth="1"/>
  </cols>
  <sheetData>
    <row r="6" spans="1:25" ht="18.75" x14ac:dyDescent="0.3">
      <c r="A6" s="73" t="s">
        <v>24</v>
      </c>
      <c r="B6" s="73"/>
      <c r="C6" s="73"/>
      <c r="D6" s="73"/>
      <c r="E6" s="73"/>
      <c r="F6" s="73"/>
      <c r="G6" s="73"/>
      <c r="H6" s="73"/>
      <c r="I6" s="73"/>
    </row>
    <row r="11" spans="1:25" x14ac:dyDescent="0.25">
      <c r="A11" s="28" t="s">
        <v>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x14ac:dyDescent="0.25">
      <c r="A12" s="29" t="s">
        <v>25</v>
      </c>
      <c r="B12" s="28" t="s">
        <v>1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 x14ac:dyDescent="0.25">
      <c r="A13" s="29" t="s">
        <v>26</v>
      </c>
      <c r="B13" s="28" t="s">
        <v>3</v>
      </c>
      <c r="C13" s="28"/>
      <c r="D13" s="28"/>
      <c r="E13" s="28"/>
      <c r="F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x14ac:dyDescent="0.25">
      <c r="A14" s="29" t="s">
        <v>27</v>
      </c>
      <c r="B14" s="28" t="s">
        <v>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x14ac:dyDescent="0.25">
      <c r="A15" s="29" t="s">
        <v>28</v>
      </c>
      <c r="B15" s="28" t="s">
        <v>4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x14ac:dyDescent="0.25">
      <c r="A16" s="29" t="s">
        <v>29</v>
      </c>
      <c r="B16" s="28" t="s">
        <v>6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x14ac:dyDescent="0.25">
      <c r="A17" s="29" t="s">
        <v>30</v>
      </c>
      <c r="B17" s="28" t="s">
        <v>7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x14ac:dyDescent="0.25">
      <c r="A18" s="29" t="s">
        <v>31</v>
      </c>
      <c r="B18" s="28" t="s">
        <v>32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spans="1:25" x14ac:dyDescent="0.25">
      <c r="A19" s="28"/>
      <c r="B19" s="28" t="s">
        <v>33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</row>
    <row r="22" spans="1:25" ht="15.75" thickBot="1" x14ac:dyDescent="0.3"/>
    <row r="23" spans="1:25" ht="16.5" thickBot="1" x14ac:dyDescent="0.3">
      <c r="A23" s="94"/>
      <c r="B23" s="95"/>
      <c r="C23" s="1">
        <v>1</v>
      </c>
      <c r="D23" s="2">
        <v>2</v>
      </c>
      <c r="E23" s="2">
        <v>3</v>
      </c>
      <c r="F23" s="2">
        <v>4</v>
      </c>
      <c r="G23" s="3" t="s">
        <v>5</v>
      </c>
      <c r="H23" s="4">
        <v>6</v>
      </c>
      <c r="I23" s="5">
        <v>7</v>
      </c>
    </row>
    <row r="24" spans="1:25" ht="16.5" thickBot="1" x14ac:dyDescent="0.3">
      <c r="A24" s="96" t="s">
        <v>23</v>
      </c>
      <c r="B24" s="97"/>
      <c r="C24" s="90" t="s">
        <v>8</v>
      </c>
      <c r="D24" s="90" t="s">
        <v>34</v>
      </c>
      <c r="E24" s="90" t="s">
        <v>9</v>
      </c>
      <c r="F24" s="90" t="s">
        <v>10</v>
      </c>
      <c r="G24" s="88" t="s">
        <v>11</v>
      </c>
      <c r="H24" s="90" t="s">
        <v>12</v>
      </c>
      <c r="I24" s="92" t="s">
        <v>13</v>
      </c>
    </row>
    <row r="25" spans="1:25" ht="15.75" thickBot="1" x14ac:dyDescent="0.3">
      <c r="A25" s="6"/>
      <c r="B25" s="7"/>
      <c r="C25" s="91"/>
      <c r="D25" s="91"/>
      <c r="E25" s="91"/>
      <c r="F25" s="91"/>
      <c r="G25" s="89"/>
      <c r="H25" s="91"/>
      <c r="I25" s="93"/>
    </row>
    <row r="26" spans="1:25" x14ac:dyDescent="0.25">
      <c r="A26" s="8" t="s">
        <v>15</v>
      </c>
      <c r="B26" s="9" t="s">
        <v>18</v>
      </c>
      <c r="C26" s="10">
        <v>877.19</v>
      </c>
      <c r="D26" s="11"/>
      <c r="E26" s="11"/>
      <c r="F26" s="12"/>
      <c r="G26" s="13"/>
      <c r="H26" s="14"/>
      <c r="I26" s="15"/>
    </row>
    <row r="27" spans="1:25" ht="15.75" thickBot="1" x14ac:dyDescent="0.3">
      <c r="A27" s="16" t="s">
        <v>16</v>
      </c>
      <c r="B27" s="17" t="s">
        <v>17</v>
      </c>
      <c r="C27" s="18">
        <v>0</v>
      </c>
      <c r="D27" s="19"/>
      <c r="E27" s="19"/>
      <c r="F27" s="20"/>
      <c r="G27" s="19"/>
      <c r="H27" s="21"/>
      <c r="I27" s="22"/>
    </row>
    <row r="28" spans="1:25" ht="15.75" thickBot="1" x14ac:dyDescent="0.3">
      <c r="A28" s="23"/>
      <c r="B28" s="24" t="s">
        <v>14</v>
      </c>
      <c r="C28" s="25">
        <f>SUM(C26:C27)</f>
        <v>877.19</v>
      </c>
      <c r="H28" s="26"/>
      <c r="I28" s="27">
        <f>SUM(I26:I27)</f>
        <v>0</v>
      </c>
    </row>
  </sheetData>
  <mergeCells count="10">
    <mergeCell ref="G24:G25"/>
    <mergeCell ref="H24:H25"/>
    <mergeCell ref="I24:I25"/>
    <mergeCell ref="A6:I6"/>
    <mergeCell ref="A23:B23"/>
    <mergeCell ref="A24:B24"/>
    <mergeCell ref="C24:C25"/>
    <mergeCell ref="E24:E25"/>
    <mergeCell ref="D24:D25"/>
    <mergeCell ref="F24:F25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</vt:i4>
      </vt:variant>
    </vt:vector>
  </HeadingPairs>
  <TitlesOfParts>
    <vt:vector size="6" baseType="lpstr">
      <vt:lpstr>GOVEDOREJCI</vt:lpstr>
      <vt:lpstr>VINOGRADNIKI</vt:lpstr>
      <vt:lpstr>DGMŽ</vt:lpstr>
      <vt:lpstr>DKŽ</vt:lpstr>
      <vt:lpstr>ČEBELARSKO DRUŠTVO </vt:lpstr>
      <vt:lpstr>GOVEDOREJCI!Področje_tiskanja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Terezija</dc:creator>
  <cp:lastModifiedBy>Racunovodstvo 2</cp:lastModifiedBy>
  <cp:lastPrinted>2023-02-02T11:23:05Z</cp:lastPrinted>
  <dcterms:created xsi:type="dcterms:W3CDTF">2021-11-29T13:55:35Z</dcterms:created>
  <dcterms:modified xsi:type="dcterms:W3CDTF">2023-02-03T06:16:54Z</dcterms:modified>
</cp:coreProperties>
</file>