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14352" windowHeight="4692" activeTab="2"/>
  </bookViews>
  <sheets>
    <sheet name="ŠT.UDEL." sheetId="1" r:id="rId1"/>
    <sheet name="CENA" sheetId="2" r:id="rId2"/>
    <sheet name="ST.KADER" sheetId="3" r:id="rId3"/>
    <sheet name="SKUPAJ" sheetId="4" r:id="rId4"/>
  </sheets>
  <calcPr calcId="145621"/>
</workbook>
</file>

<file path=xl/calcChain.xml><?xml version="1.0" encoding="utf-8"?>
<calcChain xmlns="http://schemas.openxmlformats.org/spreadsheetml/2006/main">
  <c r="C39" i="2" l="1"/>
  <c r="C38" i="2"/>
  <c r="E16" i="2"/>
  <c r="E9" i="2"/>
  <c r="E8" i="2"/>
  <c r="B14" i="2"/>
  <c r="E7" i="2"/>
  <c r="E6" i="2"/>
  <c r="D7" i="2"/>
  <c r="D6" i="2"/>
  <c r="B7" i="2"/>
  <c r="B5" i="2"/>
  <c r="D7" i="1"/>
  <c r="D6" i="1"/>
  <c r="D5" i="1"/>
  <c r="D4" i="1"/>
  <c r="D3" i="1"/>
  <c r="C9" i="1"/>
  <c r="C8" i="1"/>
  <c r="F7" i="4"/>
  <c r="F6" i="4"/>
  <c r="I16" i="3"/>
  <c r="J6" i="3"/>
  <c r="J14" i="3"/>
  <c r="J12" i="3"/>
  <c r="J10" i="3"/>
  <c r="I15" i="3"/>
  <c r="I12" i="3"/>
  <c r="I11" i="3"/>
  <c r="I10" i="3"/>
  <c r="I9" i="3"/>
  <c r="I14" i="3" l="1"/>
  <c r="I13" i="3"/>
  <c r="I8" i="3"/>
  <c r="I7" i="3"/>
  <c r="I6" i="3"/>
  <c r="I5" i="3"/>
  <c r="E23" i="2"/>
  <c r="E24" i="2" s="1"/>
  <c r="E25" i="2" s="1"/>
  <c r="J8" i="3" l="1"/>
  <c r="I17" i="3" l="1"/>
  <c r="K12" i="3" l="1"/>
  <c r="B3" i="3"/>
  <c r="K14" i="3"/>
  <c r="K6" i="3"/>
  <c r="K10" i="3"/>
  <c r="K8" i="3"/>
  <c r="F8" i="4"/>
  <c r="F5" i="4"/>
  <c r="F4" i="4"/>
  <c r="D15" i="2"/>
  <c r="E15" i="2" s="1"/>
  <c r="D14" i="2"/>
  <c r="D5" i="2"/>
  <c r="E5" i="2" s="1"/>
  <c r="D36" i="2" l="1"/>
  <c r="D35" i="2"/>
  <c r="D37" i="2"/>
  <c r="E14" i="2"/>
  <c r="E17" i="2" s="1"/>
</calcChain>
</file>

<file path=xl/sharedStrings.xml><?xml version="1.0" encoding="utf-8"?>
<sst xmlns="http://schemas.openxmlformats.org/spreadsheetml/2006/main" count="183" uniqueCount="80">
  <si>
    <t>št.udel.</t>
  </si>
  <si>
    <t>ODSTOP.</t>
  </si>
  <si>
    <t>št.točk</t>
  </si>
  <si>
    <t>skupaj</t>
  </si>
  <si>
    <t>prijavlj.</t>
  </si>
  <si>
    <t>prog. Ur</t>
  </si>
  <si>
    <t>€</t>
  </si>
  <si>
    <t>mesečno</t>
  </si>
  <si>
    <t>letno (10mes)</t>
  </si>
  <si>
    <t>na uro</t>
  </si>
  <si>
    <t>povprečno</t>
  </si>
  <si>
    <t>TOČKE</t>
  </si>
  <si>
    <t>cena</t>
  </si>
  <si>
    <t>kader</t>
  </si>
  <si>
    <t>cena /uro</t>
  </si>
  <si>
    <t>odst.od povp.</t>
  </si>
  <si>
    <t>točke</t>
  </si>
  <si>
    <t>PROSTOČASNA ŠPORTNA VZGOJA OTROK IN MLADINE</t>
  </si>
  <si>
    <t>izobrazba</t>
  </si>
  <si>
    <t>3.st.</t>
  </si>
  <si>
    <t>2.st.</t>
  </si>
  <si>
    <t>1.st.</t>
  </si>
  <si>
    <t>brez</t>
  </si>
  <si>
    <t>povp.št.točk</t>
  </si>
  <si>
    <t>odst. Od povp.</t>
  </si>
  <si>
    <t>število točk</t>
  </si>
  <si>
    <t>št.str.kadra</t>
  </si>
  <si>
    <t>št.str.kadra skupaj:</t>
  </si>
  <si>
    <t>število točk skupaj:</t>
  </si>
  <si>
    <t>Povprečno števlo točk:</t>
  </si>
  <si>
    <t>JK OPLOTNICA</t>
  </si>
  <si>
    <t>SKK OPLOTNICA</t>
  </si>
  <si>
    <t>program</t>
  </si>
  <si>
    <t>Ime</t>
  </si>
  <si>
    <t>Priimek</t>
  </si>
  <si>
    <t>kompet.</t>
  </si>
  <si>
    <t>PŠVZG</t>
  </si>
  <si>
    <t>TEKM.ŠP.</t>
  </si>
  <si>
    <t>ŠR</t>
  </si>
  <si>
    <t>KN OPLOTNICA</t>
  </si>
  <si>
    <t>ANEJ</t>
  </si>
  <si>
    <t>ŠRAML</t>
  </si>
  <si>
    <t>DA</t>
  </si>
  <si>
    <t>NE</t>
  </si>
  <si>
    <t>MATIC</t>
  </si>
  <si>
    <t>JARNI</t>
  </si>
  <si>
    <t>1.ST.</t>
  </si>
  <si>
    <t>PETER</t>
  </si>
  <si>
    <t>2.ST.</t>
  </si>
  <si>
    <t xml:space="preserve">FILIP </t>
  </si>
  <si>
    <t>LEŠČAK</t>
  </si>
  <si>
    <t>3.ST.</t>
  </si>
  <si>
    <t>SEBASTJAN</t>
  </si>
  <si>
    <t>KANTUŽER</t>
  </si>
  <si>
    <t>ANJA</t>
  </si>
  <si>
    <t>JERNEJ</t>
  </si>
  <si>
    <t>ROK</t>
  </si>
  <si>
    <t>BARBRE</t>
  </si>
  <si>
    <t>ŠD POHORJE</t>
  </si>
  <si>
    <t>2.ST</t>
  </si>
  <si>
    <t>LARISA</t>
  </si>
  <si>
    <t>ČREŠNAR</t>
  </si>
  <si>
    <t>LIPUŽ*</t>
  </si>
  <si>
    <t>1. ST</t>
  </si>
  <si>
    <t>BLATNIK*</t>
  </si>
  <si>
    <t>ŠD OPLOTNICA</t>
  </si>
  <si>
    <t>*Nov Zšpo-1</t>
  </si>
  <si>
    <t>PD OPLOTNICA</t>
  </si>
  <si>
    <t>OŠ OPLOTNICA</t>
  </si>
  <si>
    <t>HILARI</t>
  </si>
  <si>
    <t>CENCEL</t>
  </si>
  <si>
    <t>VUČINA*</t>
  </si>
  <si>
    <t>ALEKSANDER</t>
  </si>
  <si>
    <t>SORŠAK</t>
  </si>
  <si>
    <t>IZOB.</t>
  </si>
  <si>
    <t>ANTON</t>
  </si>
  <si>
    <t>BREČKO</t>
  </si>
  <si>
    <t>STANKA</t>
  </si>
  <si>
    <t>ČOH</t>
  </si>
  <si>
    <t>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</si>
</sst>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43" fontId="3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wrapText="1"/>
    </xf>
    <xf numFmtId="9" fontId="0" fillId="0" borderId="2" xfId="1" applyFont="1" applyBorder="1"/>
    <xf numFmtId="0" fontId="0" fillId="0" borderId="0" xfId="0" applyBorder="1"/>
    <xf numFmtId="1" fontId="0" fillId="0" borderId="2" xfId="0" applyNumberFormat="1" applyBorder="1"/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 applyBorder="1"/>
    <xf numFmtId="0" fontId="0" fillId="0" borderId="1" xfId="0" applyBorder="1"/>
    <xf numFmtId="0" fontId="0" fillId="0" borderId="33" xfId="0" applyBorder="1"/>
    <xf numFmtId="0" fontId="0" fillId="0" borderId="23" xfId="0" applyBorder="1"/>
    <xf numFmtId="0" fontId="3" fillId="0" borderId="20" xfId="2" applyBorder="1" applyAlignment="1">
      <alignment horizontal="center"/>
    </xf>
    <xf numFmtId="0" fontId="0" fillId="0" borderId="17" xfId="0" applyBorder="1"/>
    <xf numFmtId="0" fontId="0" fillId="0" borderId="36" xfId="0" applyBorder="1"/>
    <xf numFmtId="0" fontId="0" fillId="0" borderId="16" xfId="0" applyBorder="1"/>
    <xf numFmtId="0" fontId="0" fillId="0" borderId="34" xfId="0" applyBorder="1"/>
    <xf numFmtId="0" fontId="3" fillId="0" borderId="35" xfId="2" applyFont="1" applyFill="1" applyBorder="1"/>
    <xf numFmtId="0" fontId="3" fillId="0" borderId="9" xfId="2" applyBorder="1"/>
    <xf numFmtId="2" fontId="0" fillId="0" borderId="10" xfId="0" applyNumberFormat="1" applyBorder="1"/>
    <xf numFmtId="0" fontId="0" fillId="0" borderId="5" xfId="0" applyBorder="1"/>
    <xf numFmtId="2" fontId="0" fillId="0" borderId="1" xfId="0" applyNumberFormat="1" applyFont="1" applyBorder="1"/>
    <xf numFmtId="0" fontId="3" fillId="0" borderId="2" xfId="2" applyFont="1" applyBorder="1" applyAlignment="1">
      <alignment horizontal="right"/>
    </xf>
    <xf numFmtId="0" fontId="0" fillId="0" borderId="2" xfId="0" applyFont="1" applyBorder="1"/>
    <xf numFmtId="0" fontId="3" fillId="0" borderId="3" xfId="2" applyFont="1" applyBorder="1" applyAlignment="1">
      <alignment horizontal="right"/>
    </xf>
    <xf numFmtId="0" fontId="0" fillId="0" borderId="3" xfId="0" applyFont="1" applyBorder="1"/>
    <xf numFmtId="2" fontId="0" fillId="0" borderId="10" xfId="0" applyNumberFormat="1" applyFont="1" applyBorder="1"/>
    <xf numFmtId="2" fontId="0" fillId="0" borderId="8" xfId="0" applyNumberFormat="1" applyFont="1" applyBorder="1"/>
    <xf numFmtId="2" fontId="0" fillId="0" borderId="14" xfId="0" applyNumberFormat="1" applyFont="1" applyBorder="1"/>
    <xf numFmtId="2" fontId="0" fillId="0" borderId="1" xfId="0" applyNumberFormat="1" applyFont="1" applyBorder="1" applyAlignment="1">
      <alignment horizontal="right"/>
    </xf>
    <xf numFmtId="2" fontId="0" fillId="0" borderId="15" xfId="0" applyNumberFormat="1" applyFont="1" applyBorder="1"/>
    <xf numFmtId="0" fontId="0" fillId="0" borderId="14" xfId="0" applyBorder="1"/>
    <xf numFmtId="2" fontId="0" fillId="0" borderId="15" xfId="0" applyNumberFormat="1" applyBorder="1"/>
    <xf numFmtId="0" fontId="2" fillId="0" borderId="0" xfId="0" applyFont="1"/>
    <xf numFmtId="164" fontId="7" fillId="0" borderId="7" xfId="0" applyNumberFormat="1" applyFont="1" applyBorder="1"/>
    <xf numFmtId="0" fontId="3" fillId="0" borderId="3" xfId="2" applyBorder="1"/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164" fontId="0" fillId="0" borderId="7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/>
    <xf numFmtId="0" fontId="0" fillId="0" borderId="18" xfId="0" applyBorder="1"/>
    <xf numFmtId="0" fontId="0" fillId="0" borderId="24" xfId="0" applyBorder="1"/>
    <xf numFmtId="0" fontId="2" fillId="0" borderId="21" xfId="0" applyFont="1" applyBorder="1" applyAlignment="1">
      <alignment horizontal="center"/>
    </xf>
    <xf numFmtId="0" fontId="8" fillId="0" borderId="2" xfId="0" applyFont="1" applyFill="1" applyBorder="1"/>
    <xf numFmtId="0" fontId="8" fillId="0" borderId="37" xfId="0" applyFont="1" applyBorder="1"/>
    <xf numFmtId="0" fontId="8" fillId="0" borderId="37" xfId="0" applyFont="1" applyFill="1" applyBorder="1"/>
    <xf numFmtId="0" fontId="8" fillId="0" borderId="3" xfId="0" applyFont="1" applyFill="1" applyBorder="1"/>
    <xf numFmtId="0" fontId="8" fillId="0" borderId="10" xfId="0" applyFont="1" applyFill="1" applyBorder="1"/>
    <xf numFmtId="0" fontId="8" fillId="0" borderId="8" xfId="0" applyFont="1" applyFill="1" applyBorder="1"/>
    <xf numFmtId="0" fontId="8" fillId="0" borderId="5" xfId="0" applyFont="1" applyBorder="1"/>
    <xf numFmtId="9" fontId="8" fillId="0" borderId="5" xfId="1" applyFont="1" applyBorder="1"/>
    <xf numFmtId="0" fontId="8" fillId="0" borderId="5" xfId="0" applyFont="1" applyFill="1" applyBorder="1"/>
    <xf numFmtId="9" fontId="8" fillId="0" borderId="7" xfId="1" applyFont="1" applyBorder="1"/>
    <xf numFmtId="9" fontId="8" fillId="0" borderId="3" xfId="1" applyFont="1" applyBorder="1"/>
    <xf numFmtId="9" fontId="8" fillId="0" borderId="10" xfId="1" applyFont="1" applyBorder="1"/>
    <xf numFmtId="0" fontId="8" fillId="0" borderId="1" xfId="0" applyFont="1" applyFill="1" applyBorder="1"/>
    <xf numFmtId="0" fontId="8" fillId="0" borderId="1" xfId="0" applyFont="1" applyBorder="1"/>
    <xf numFmtId="0" fontId="8" fillId="0" borderId="15" xfId="0" applyFont="1" applyFill="1" applyBorder="1"/>
    <xf numFmtId="0" fontId="8" fillId="0" borderId="38" xfId="0" applyFont="1" applyFill="1" applyBorder="1"/>
    <xf numFmtId="0" fontId="8" fillId="0" borderId="39" xfId="0" applyFont="1" applyBorder="1" applyAlignment="1">
      <alignment horizontal="left" vertical="center"/>
    </xf>
    <xf numFmtId="0" fontId="8" fillId="0" borderId="40" xfId="0" applyFont="1" applyBorder="1"/>
    <xf numFmtId="0" fontId="8" fillId="0" borderId="40" xfId="0" applyFont="1" applyFill="1" applyBorder="1"/>
    <xf numFmtId="0" fontId="8" fillId="0" borderId="41" xfId="0" applyFont="1" applyFill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2" applyFill="1" applyBorder="1" applyAlignment="1">
      <alignment vertical="center"/>
    </xf>
    <xf numFmtId="1" fontId="4" fillId="0" borderId="0" xfId="4" applyNumberFormat="1" applyFont="1" applyFill="1" applyBorder="1" applyAlignment="1">
      <alignment horizontal="center"/>
    </xf>
    <xf numFmtId="0" fontId="3" fillId="0" borderId="0" xfId="2" applyFill="1" applyBorder="1" applyAlignment="1">
      <alignment horizontal="right" vertical="center"/>
    </xf>
    <xf numFmtId="0" fontId="3" fillId="0" borderId="0" xfId="2" applyBorder="1" applyAlignment="1">
      <alignment horizontal="center"/>
    </xf>
    <xf numFmtId="165" fontId="0" fillId="0" borderId="0" xfId="0" applyNumberFormat="1"/>
    <xf numFmtId="2" fontId="3" fillId="0" borderId="0" xfId="2" applyNumberFormat="1" applyFont="1" applyFill="1" applyBorder="1"/>
    <xf numFmtId="0" fontId="3" fillId="0" borderId="0" xfId="2" applyFont="1" applyFill="1" applyBorder="1" applyAlignment="1">
      <alignment horizontal="right"/>
    </xf>
    <xf numFmtId="0" fontId="0" fillId="0" borderId="0" xfId="0" applyFont="1" applyBorder="1"/>
    <xf numFmtId="2" fontId="0" fillId="0" borderId="0" xfId="0" applyNumberFormat="1" applyFont="1" applyBorder="1"/>
    <xf numFmtId="1" fontId="0" fillId="0" borderId="2" xfId="0" applyNumberFormat="1" applyFont="1" applyBorder="1"/>
    <xf numFmtId="1" fontId="0" fillId="0" borderId="2" xfId="0" applyNumberFormat="1" applyFont="1" applyBorder="1" applyAlignment="1">
      <alignment horizontal="right"/>
    </xf>
    <xf numFmtId="164" fontId="7" fillId="0" borderId="2" xfId="0" applyNumberFormat="1" applyFont="1" applyBorder="1"/>
    <xf numFmtId="0" fontId="3" fillId="0" borderId="0" xfId="2" applyFont="1" applyFill="1" applyBorder="1"/>
    <xf numFmtId="0" fontId="3" fillId="0" borderId="0" xfId="2" applyBorder="1"/>
    <xf numFmtId="1" fontId="3" fillId="0" borderId="0" xfId="2" applyNumberFormat="1" applyFill="1" applyBorder="1"/>
    <xf numFmtId="0" fontId="3" fillId="0" borderId="0" xfId="2" applyBorder="1" applyAlignment="1"/>
    <xf numFmtId="0" fontId="3" fillId="0" borderId="0" xfId="2" applyFill="1" applyBorder="1"/>
    <xf numFmtId="2" fontId="3" fillId="0" borderId="0" xfId="2" applyNumberFormat="1" applyFill="1" applyBorder="1"/>
    <xf numFmtId="0" fontId="3" fillId="0" borderId="0" xfId="2" applyBorder="1" applyAlignment="1">
      <alignment vertical="center"/>
    </xf>
    <xf numFmtId="2" fontId="6" fillId="0" borderId="0" xfId="2" applyNumberFormat="1" applyFont="1" applyBorder="1" applyAlignment="1"/>
    <xf numFmtId="164" fontId="0" fillId="0" borderId="0" xfId="0" applyNumberFormat="1" applyBorder="1"/>
    <xf numFmtId="2" fontId="3" fillId="0" borderId="0" xfId="2" applyNumberFormat="1" applyBorder="1" applyAlignment="1">
      <alignment vertical="center"/>
    </xf>
    <xf numFmtId="2" fontId="3" fillId="0" borderId="0" xfId="2" applyNumberFormat="1" applyBorder="1"/>
    <xf numFmtId="2" fontId="7" fillId="0" borderId="0" xfId="0" applyNumberFormat="1" applyFont="1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9" fontId="2" fillId="2" borderId="19" xfId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2" xfId="0" applyFont="1" applyFill="1" applyBorder="1"/>
    <xf numFmtId="0" fontId="0" fillId="3" borderId="2" xfId="0" applyFill="1" applyBorder="1"/>
    <xf numFmtId="0" fontId="0" fillId="3" borderId="10" xfId="0" applyFill="1" applyBorder="1"/>
    <xf numFmtId="0" fontId="2" fillId="3" borderId="7" xfId="0" applyFont="1" applyFill="1" applyBorder="1" applyAlignment="1">
      <alignment horizontal="center"/>
    </xf>
    <xf numFmtId="0" fontId="2" fillId="3" borderId="26" xfId="0" applyFont="1" applyFill="1" applyBorder="1"/>
    <xf numFmtId="0" fontId="2" fillId="3" borderId="29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8" fillId="0" borderId="44" xfId="0" applyFont="1" applyFill="1" applyBorder="1"/>
    <xf numFmtId="0" fontId="0" fillId="2" borderId="16" xfId="0" applyFill="1" applyBorder="1" applyAlignment="1">
      <alignment horizontal="center"/>
    </xf>
    <xf numFmtId="0" fontId="0" fillId="2" borderId="43" xfId="0" applyFill="1" applyBorder="1"/>
    <xf numFmtId="0" fontId="0" fillId="2" borderId="37" xfId="0" applyFill="1" applyBorder="1" applyAlignment="1">
      <alignment horizontal="center"/>
    </xf>
    <xf numFmtId="164" fontId="2" fillId="2" borderId="37" xfId="0" applyNumberFormat="1" applyFont="1" applyFill="1" applyBorder="1" applyAlignment="1">
      <alignment horizontal="center"/>
    </xf>
    <xf numFmtId="9" fontId="2" fillId="2" borderId="45" xfId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0" fillId="2" borderId="31" xfId="0" applyFill="1" applyBorder="1"/>
    <xf numFmtId="0" fontId="0" fillId="2" borderId="36" xfId="0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3" borderId="15" xfId="0" applyFill="1" applyBorder="1"/>
    <xf numFmtId="0" fontId="0" fillId="0" borderId="0" xfId="0" applyBorder="1" applyAlignment="1"/>
    <xf numFmtId="0" fontId="8" fillId="0" borderId="2" xfId="0" applyFont="1" applyBorder="1"/>
    <xf numFmtId="0" fontId="8" fillId="0" borderId="16" xfId="0" applyFont="1" applyFill="1" applyBorder="1"/>
    <xf numFmtId="0" fontId="8" fillId="0" borderId="46" xfId="0" applyFont="1" applyBorder="1"/>
    <xf numFmtId="0" fontId="8" fillId="0" borderId="17" xfId="0" applyFont="1" applyFill="1" applyBorder="1"/>
    <xf numFmtId="0" fontId="8" fillId="0" borderId="33" xfId="0" applyFont="1" applyFill="1" applyBorder="1"/>
    <xf numFmtId="0" fontId="8" fillId="0" borderId="36" xfId="0" applyFont="1" applyBorder="1"/>
    <xf numFmtId="9" fontId="8" fillId="0" borderId="36" xfId="1" applyFont="1" applyBorder="1"/>
    <xf numFmtId="0" fontId="8" fillId="0" borderId="52" xfId="0" applyFont="1" applyFill="1" applyBorder="1"/>
    <xf numFmtId="0" fontId="0" fillId="0" borderId="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4" fontId="2" fillId="0" borderId="53" xfId="0" applyNumberFormat="1" applyFont="1" applyFill="1" applyBorder="1" applyAlignment="1">
      <alignment horizontal="center"/>
    </xf>
    <xf numFmtId="9" fontId="2" fillId="0" borderId="3" xfId="1" applyFont="1" applyFill="1" applyBorder="1" applyAlignment="1">
      <alignment horizontal="center"/>
    </xf>
    <xf numFmtId="2" fontId="9" fillId="0" borderId="0" xfId="0" applyNumberFormat="1" applyFont="1" applyBorder="1"/>
    <xf numFmtId="1" fontId="4" fillId="0" borderId="2" xfId="4" applyNumberFormat="1" applyFont="1" applyFill="1" applyBorder="1" applyAlignment="1">
      <alignment horizontal="center"/>
    </xf>
    <xf numFmtId="2" fontId="10" fillId="0" borderId="0" xfId="0" applyNumberFormat="1" applyFont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2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0" fillId="2" borderId="6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4" borderId="11" xfId="0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0" fontId="0" fillId="4" borderId="32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50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7">
    <cellStyle name="Navadno" xfId="0" builtinId="0"/>
    <cellStyle name="Navadno 2" xfId="4"/>
    <cellStyle name="Navadno 3" xfId="5"/>
    <cellStyle name="Navadno 4" xfId="2"/>
    <cellStyle name="Odstotek" xfId="1" builtinId="5"/>
    <cellStyle name="Odstotek 2" xfId="3"/>
    <cellStyle name="Vejic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view="pageLayout" zoomScaleNormal="100" workbookViewId="0">
      <selection activeCell="E3" sqref="E3:E7"/>
    </sheetView>
  </sheetViews>
  <sheetFormatPr defaultRowHeight="14.4" x14ac:dyDescent="0.3"/>
  <cols>
    <col min="2" max="2" width="15.33203125" customWidth="1"/>
  </cols>
  <sheetData>
    <row r="2" spans="2:6" x14ac:dyDescent="0.3">
      <c r="B2" s="1"/>
      <c r="C2" s="1" t="s">
        <v>0</v>
      </c>
      <c r="D2" s="1" t="s">
        <v>1</v>
      </c>
      <c r="E2" s="1" t="s">
        <v>2</v>
      </c>
      <c r="F2" s="1"/>
    </row>
    <row r="3" spans="2:6" x14ac:dyDescent="0.3">
      <c r="B3" s="4" t="s">
        <v>30</v>
      </c>
      <c r="C3" s="3">
        <v>19</v>
      </c>
      <c r="D3" s="5">
        <f>+C3/$C$9</f>
        <v>0.84821428571428581</v>
      </c>
      <c r="E3" s="108">
        <v>8</v>
      </c>
      <c r="F3" s="1"/>
    </row>
    <row r="4" spans="2:6" x14ac:dyDescent="0.3">
      <c r="B4" s="4" t="s">
        <v>31</v>
      </c>
      <c r="C4" s="3">
        <v>16</v>
      </c>
      <c r="D4" s="5">
        <f t="shared" ref="D4:D7" si="0">+C4/$C$9</f>
        <v>0.7142857142857143</v>
      </c>
      <c r="E4" s="108">
        <v>4</v>
      </c>
      <c r="F4" s="1"/>
    </row>
    <row r="5" spans="2:6" x14ac:dyDescent="0.3">
      <c r="B5" s="4" t="s">
        <v>67</v>
      </c>
      <c r="C5" s="3">
        <v>33</v>
      </c>
      <c r="D5" s="5">
        <f t="shared" si="0"/>
        <v>1.4732142857142858</v>
      </c>
      <c r="E5" s="108">
        <v>10</v>
      </c>
      <c r="F5" s="1"/>
    </row>
    <row r="6" spans="2:6" x14ac:dyDescent="0.3">
      <c r="B6" s="4" t="s">
        <v>68</v>
      </c>
      <c r="C6" s="3">
        <v>17</v>
      </c>
      <c r="D6" s="5">
        <f t="shared" si="0"/>
        <v>0.75892857142857151</v>
      </c>
      <c r="E6" s="108">
        <v>6</v>
      </c>
      <c r="F6" s="1"/>
    </row>
    <row r="7" spans="2:6" x14ac:dyDescent="0.3">
      <c r="B7" s="4" t="s">
        <v>39</v>
      </c>
      <c r="C7" s="7">
        <v>27</v>
      </c>
      <c r="D7" s="5">
        <f t="shared" si="0"/>
        <v>1.205357142857143</v>
      </c>
      <c r="E7" s="108">
        <v>10</v>
      </c>
      <c r="F7" s="1"/>
    </row>
    <row r="8" spans="2:6" x14ac:dyDescent="0.3">
      <c r="C8">
        <f>SUM(C3:C7)</f>
        <v>112</v>
      </c>
    </row>
    <row r="9" spans="2:6" x14ac:dyDescent="0.3">
      <c r="C9">
        <f>+C8/5</f>
        <v>22.4</v>
      </c>
    </row>
  </sheetData>
  <pageMargins left="0.7" right="0.7" top="0.75" bottom="0.75" header="0.3" footer="0.3"/>
  <pageSetup paperSize="9" orientation="portrait" r:id="rId1"/>
  <headerFooter>
    <oddHeader xml:space="preserve">&amp;CŠTEVILO UDELEŽENCEV - LPŠ 2020
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view="pageLayout" topLeftCell="A16" zoomScaleNormal="100" workbookViewId="0">
      <selection activeCell="E40" sqref="E40"/>
    </sheetView>
  </sheetViews>
  <sheetFormatPr defaultRowHeight="14.4" x14ac:dyDescent="0.3"/>
  <cols>
    <col min="1" max="1" width="12.21875" customWidth="1"/>
    <col min="2" max="2" width="16.33203125" customWidth="1"/>
    <col min="4" max="4" width="13.44140625" bestFit="1" customWidth="1"/>
    <col min="6" max="6" width="9.109375" style="1"/>
    <col min="7" max="7" width="10.44140625" customWidth="1"/>
    <col min="10" max="10" width="13.44140625" bestFit="1" customWidth="1"/>
  </cols>
  <sheetData>
    <row r="2" spans="2:17" ht="15" thickBot="1" x14ac:dyDescent="0.35">
      <c r="B2" s="148" t="s">
        <v>30</v>
      </c>
      <c r="C2" s="148"/>
    </row>
    <row r="3" spans="2:17" x14ac:dyDescent="0.3">
      <c r="B3" s="15" t="s">
        <v>4</v>
      </c>
      <c r="C3" s="16" t="s">
        <v>6</v>
      </c>
      <c r="D3" s="16" t="s">
        <v>6</v>
      </c>
      <c r="E3" s="13"/>
    </row>
    <row r="4" spans="2:17" ht="15" thickBot="1" x14ac:dyDescent="0.35">
      <c r="B4" s="20" t="s">
        <v>5</v>
      </c>
      <c r="C4" s="18" t="s">
        <v>7</v>
      </c>
      <c r="D4" s="17" t="s">
        <v>8</v>
      </c>
      <c r="E4" s="14" t="s">
        <v>9</v>
      </c>
    </row>
    <row r="5" spans="2:17" ht="15" thickBot="1" x14ac:dyDescent="0.35">
      <c r="B5" s="3">
        <f>30*2</f>
        <v>60</v>
      </c>
      <c r="C5" s="145">
        <v>25</v>
      </c>
      <c r="D5" s="2">
        <f>+C5*10</f>
        <v>250</v>
      </c>
      <c r="E5" s="22">
        <f>+D5/B5</f>
        <v>4.166666666666667</v>
      </c>
      <c r="F5" s="11"/>
    </row>
    <row r="6" spans="2:17" ht="15" thickBot="1" x14ac:dyDescent="0.35">
      <c r="B6" s="3">
        <v>80</v>
      </c>
      <c r="C6" s="3">
        <v>25</v>
      </c>
      <c r="D6" s="41">
        <f t="shared" ref="D6:D7" si="0">+C6*10</f>
        <v>250</v>
      </c>
      <c r="E6" s="22">
        <f t="shared" ref="E6:E7" si="1">+D6/B6</f>
        <v>3.125</v>
      </c>
      <c r="F6" s="11"/>
    </row>
    <row r="7" spans="2:17" x14ac:dyDescent="0.3">
      <c r="B7" s="7">
        <f>240+40.5</f>
        <v>280.5</v>
      </c>
      <c r="C7" s="7">
        <v>35</v>
      </c>
      <c r="D7" s="41">
        <f t="shared" si="0"/>
        <v>350</v>
      </c>
      <c r="E7" s="22">
        <f t="shared" si="1"/>
        <v>1.2477718360071302</v>
      </c>
      <c r="F7" s="11"/>
      <c r="L7" s="82"/>
    </row>
    <row r="8" spans="2:17" x14ac:dyDescent="0.3">
      <c r="B8" s="78"/>
      <c r="C8" s="79"/>
      <c r="D8" s="6"/>
      <c r="E8" s="146">
        <f>SUM(E5:E7)</f>
        <v>8.5394385026737964</v>
      </c>
      <c r="F8" s="11"/>
      <c r="G8" s="1" t="s">
        <v>3</v>
      </c>
    </row>
    <row r="9" spans="2:17" s="39" customFormat="1" x14ac:dyDescent="0.3">
      <c r="B9" s="78"/>
      <c r="C9" s="79"/>
      <c r="D9" s="6"/>
      <c r="E9" s="144">
        <f>+E8/3</f>
        <v>2.8464795008912653</v>
      </c>
      <c r="F9" s="11"/>
      <c r="G9" s="1" t="s">
        <v>10</v>
      </c>
    </row>
    <row r="10" spans="2:17" x14ac:dyDescent="0.3">
      <c r="B10" s="78"/>
      <c r="C10" s="79"/>
      <c r="D10" s="6"/>
      <c r="E10" s="11"/>
      <c r="F10" s="11"/>
    </row>
    <row r="11" spans="2:17" ht="15" thickBot="1" x14ac:dyDescent="0.35">
      <c r="B11" s="36" t="s">
        <v>31</v>
      </c>
      <c r="F11" s="11"/>
      <c r="H11" s="83"/>
      <c r="I11" s="84"/>
      <c r="J11" s="85"/>
      <c r="K11" s="86"/>
    </row>
    <row r="12" spans="2:17" x14ac:dyDescent="0.3">
      <c r="B12" s="15" t="s">
        <v>4</v>
      </c>
      <c r="C12" s="16" t="s">
        <v>6</v>
      </c>
      <c r="D12" s="16" t="s">
        <v>6</v>
      </c>
      <c r="E12" s="13"/>
      <c r="F12" s="11"/>
      <c r="H12" s="83"/>
      <c r="I12" s="84"/>
      <c r="J12" s="85"/>
      <c r="K12" s="86"/>
    </row>
    <row r="13" spans="2:17" ht="15" thickBot="1" x14ac:dyDescent="0.35">
      <c r="B13" s="20" t="s">
        <v>5</v>
      </c>
      <c r="C13" s="17" t="s">
        <v>7</v>
      </c>
      <c r="D13" s="17" t="s">
        <v>8</v>
      </c>
      <c r="E13" s="14" t="s">
        <v>9</v>
      </c>
      <c r="F13" s="11"/>
      <c r="N13" s="147"/>
      <c r="O13" s="147"/>
      <c r="P13" s="6"/>
      <c r="Q13" s="6"/>
    </row>
    <row r="14" spans="2:17" x14ac:dyDescent="0.3">
      <c r="B14" s="3">
        <f>31*3</f>
        <v>93</v>
      </c>
      <c r="C14" s="27">
        <v>15</v>
      </c>
      <c r="D14" s="28">
        <f>+C14*10</f>
        <v>150</v>
      </c>
      <c r="E14" s="29">
        <f>+D14/B14</f>
        <v>1.6129032258064515</v>
      </c>
      <c r="F14" s="11"/>
      <c r="N14" s="81"/>
      <c r="O14" s="6"/>
      <c r="P14" s="6"/>
      <c r="Q14" s="6"/>
    </row>
    <row r="15" spans="2:17" x14ac:dyDescent="0.3">
      <c r="B15" s="3">
        <v>164</v>
      </c>
      <c r="C15" s="25">
        <v>15</v>
      </c>
      <c r="D15" s="26">
        <f>+C15*10</f>
        <v>150</v>
      </c>
      <c r="E15" s="30">
        <f>+D15/B15</f>
        <v>0.91463414634146345</v>
      </c>
      <c r="F15" s="11"/>
      <c r="N15" s="90"/>
      <c r="O15" s="6"/>
      <c r="P15" s="6"/>
      <c r="Q15" s="6"/>
    </row>
    <row r="16" spans="2:17" x14ac:dyDescent="0.3">
      <c r="B16" s="31"/>
      <c r="C16" s="32"/>
      <c r="D16" s="24"/>
      <c r="E16" s="33">
        <f>SUM(E14:E15)</f>
        <v>2.5275373721479149</v>
      </c>
      <c r="F16" s="11"/>
      <c r="G16" s="39" t="s">
        <v>3</v>
      </c>
      <c r="N16" s="91"/>
      <c r="O16" s="91"/>
      <c r="P16" s="6"/>
      <c r="Q16" s="11"/>
    </row>
    <row r="17" spans="1:17" x14ac:dyDescent="0.3">
      <c r="B17" s="87"/>
      <c r="C17" s="88"/>
      <c r="D17" s="87"/>
      <c r="E17" s="89">
        <f>+E16/2</f>
        <v>1.2637686860739574</v>
      </c>
      <c r="F17" s="11"/>
      <c r="G17" s="39" t="s">
        <v>10</v>
      </c>
      <c r="H17" s="149"/>
      <c r="I17" s="149"/>
      <c r="J17" s="6"/>
      <c r="K17" s="6"/>
      <c r="N17" s="92"/>
      <c r="O17" s="91"/>
      <c r="P17" s="6"/>
      <c r="Q17" s="11"/>
    </row>
    <row r="18" spans="1:17" x14ac:dyDescent="0.3">
      <c r="B18" s="83"/>
      <c r="C18" s="84"/>
      <c r="D18" s="85"/>
      <c r="E18" s="86"/>
      <c r="F18" s="11"/>
      <c r="H18" s="81"/>
      <c r="I18" s="6"/>
      <c r="J18" s="6"/>
      <c r="K18" s="6"/>
      <c r="N18" s="93"/>
      <c r="O18" s="91"/>
      <c r="P18" s="6"/>
      <c r="Q18" s="11"/>
    </row>
    <row r="19" spans="1:17" x14ac:dyDescent="0.3">
      <c r="B19" s="80"/>
      <c r="C19" s="79"/>
      <c r="D19" s="6"/>
      <c r="E19" s="11"/>
      <c r="F19" s="11"/>
      <c r="H19" s="90"/>
      <c r="I19" s="6"/>
      <c r="J19" s="6"/>
      <c r="K19" s="6"/>
      <c r="N19" s="93"/>
      <c r="O19" s="94"/>
      <c r="P19" s="6"/>
      <c r="Q19" s="11"/>
    </row>
    <row r="20" spans="1:17" ht="15" thickBot="1" x14ac:dyDescent="0.35">
      <c r="A20" s="39"/>
      <c r="B20" s="54" t="s">
        <v>79</v>
      </c>
      <c r="C20" s="54"/>
      <c r="D20" s="39"/>
      <c r="H20" s="95"/>
      <c r="I20" s="91"/>
      <c r="J20" s="6"/>
      <c r="K20" s="6"/>
      <c r="N20" s="96"/>
      <c r="O20" s="94"/>
      <c r="P20" s="6"/>
      <c r="Q20" s="11"/>
    </row>
    <row r="21" spans="1:17" x14ac:dyDescent="0.3">
      <c r="A21" s="39"/>
      <c r="B21" s="15" t="s">
        <v>4</v>
      </c>
      <c r="C21" s="16" t="s">
        <v>6</v>
      </c>
      <c r="D21" s="16" t="s">
        <v>6</v>
      </c>
      <c r="E21" s="13"/>
      <c r="H21" s="97"/>
      <c r="I21" s="91"/>
      <c r="J21" s="6"/>
      <c r="K21" s="98"/>
      <c r="M21" s="1"/>
      <c r="N21" s="96"/>
      <c r="O21" s="96"/>
      <c r="P21" s="96"/>
      <c r="Q21" s="99"/>
    </row>
    <row r="22" spans="1:17" ht="15" thickBot="1" x14ac:dyDescent="0.35">
      <c r="A22" s="39"/>
      <c r="B22" s="20" t="s">
        <v>5</v>
      </c>
      <c r="C22" s="18" t="s">
        <v>7</v>
      </c>
      <c r="D22" s="18" t="s">
        <v>8</v>
      </c>
      <c r="E22" s="19" t="s">
        <v>9</v>
      </c>
      <c r="H22" s="100"/>
      <c r="I22" s="91"/>
      <c r="J22" s="6"/>
      <c r="K22" s="98"/>
      <c r="M22" s="1"/>
      <c r="N22" s="6"/>
      <c r="O22" s="6"/>
      <c r="P22" s="6"/>
      <c r="Q22" s="101"/>
    </row>
    <row r="23" spans="1:17" x14ac:dyDescent="0.3">
      <c r="A23" s="39"/>
      <c r="B23" s="21">
        <v>42</v>
      </c>
      <c r="C23" s="38"/>
      <c r="D23" s="41">
        <v>25</v>
      </c>
      <c r="E23" s="22">
        <f>+D23/B23</f>
        <v>0.59523809523809523</v>
      </c>
      <c r="H23" s="95"/>
      <c r="I23" s="91"/>
      <c r="J23" s="6"/>
      <c r="K23" s="98"/>
      <c r="N23" s="6"/>
      <c r="O23" s="6"/>
      <c r="P23" s="6"/>
      <c r="Q23" s="6"/>
    </row>
    <row r="24" spans="1:17" x14ac:dyDescent="0.3">
      <c r="B24" s="34"/>
      <c r="C24" s="12"/>
      <c r="D24" s="12"/>
      <c r="E24" s="35">
        <f>SUM(E23)</f>
        <v>0.59523809523809523</v>
      </c>
      <c r="G24" s="39" t="s">
        <v>3</v>
      </c>
      <c r="H24" s="100"/>
      <c r="I24" s="94"/>
      <c r="J24" s="6"/>
      <c r="K24" s="98"/>
      <c r="N24" s="6"/>
      <c r="O24" s="6"/>
      <c r="P24" s="6"/>
      <c r="Q24" s="6"/>
    </row>
    <row r="25" spans="1:17" ht="15" thickBot="1" x14ac:dyDescent="0.35">
      <c r="B25" s="44"/>
      <c r="C25" s="23"/>
      <c r="D25" s="23"/>
      <c r="E25" s="37">
        <f>+E24/1</f>
        <v>0.59523809523809523</v>
      </c>
      <c r="G25" s="39" t="s">
        <v>10</v>
      </c>
      <c r="H25" s="99"/>
      <c r="I25" s="91"/>
      <c r="J25" s="6"/>
      <c r="K25" s="98"/>
      <c r="N25" s="147"/>
      <c r="O25" s="147"/>
      <c r="P25" s="6"/>
      <c r="Q25" s="6"/>
    </row>
    <row r="26" spans="1:17" x14ac:dyDescent="0.3">
      <c r="G26" s="1"/>
      <c r="H26" s="11"/>
      <c r="I26" s="11"/>
      <c r="J26" s="11"/>
      <c r="K26" s="11"/>
      <c r="N26" s="81"/>
      <c r="O26" s="6"/>
      <c r="P26" s="6"/>
      <c r="Q26" s="6"/>
    </row>
    <row r="27" spans="1:17" s="39" customFormat="1" x14ac:dyDescent="0.3">
      <c r="H27" s="11"/>
      <c r="I27" s="11"/>
      <c r="J27" s="11"/>
      <c r="K27" s="11"/>
      <c r="N27" s="81"/>
      <c r="O27" s="6"/>
      <c r="P27" s="6"/>
      <c r="Q27" s="6"/>
    </row>
    <row r="28" spans="1:17" s="39" customFormat="1" x14ac:dyDescent="0.3">
      <c r="H28" s="11"/>
      <c r="I28" s="11"/>
      <c r="J28" s="11"/>
      <c r="K28" s="11"/>
      <c r="N28" s="81"/>
      <c r="O28" s="6"/>
      <c r="P28" s="6"/>
      <c r="Q28" s="6"/>
    </row>
    <row r="29" spans="1:17" s="39" customFormat="1" x14ac:dyDescent="0.3">
      <c r="H29" s="11"/>
      <c r="I29" s="11"/>
      <c r="J29" s="11"/>
      <c r="K29" s="11"/>
      <c r="N29" s="81"/>
      <c r="O29" s="6"/>
      <c r="P29" s="6"/>
      <c r="Q29" s="6"/>
    </row>
    <row r="30" spans="1:17" s="39" customFormat="1" x14ac:dyDescent="0.3">
      <c r="H30" s="11"/>
      <c r="I30" s="11"/>
      <c r="J30" s="11"/>
      <c r="K30" s="11"/>
      <c r="N30" s="81"/>
      <c r="O30" s="6"/>
      <c r="P30" s="6"/>
      <c r="Q30" s="6"/>
    </row>
    <row r="31" spans="1:17" x14ac:dyDescent="0.3">
      <c r="G31" s="1"/>
      <c r="H31" s="11"/>
      <c r="I31" s="11"/>
      <c r="J31" s="11"/>
      <c r="K31" s="101"/>
      <c r="N31" s="90"/>
      <c r="O31" s="6"/>
      <c r="P31" s="6"/>
      <c r="Q31" s="6"/>
    </row>
    <row r="32" spans="1:17" x14ac:dyDescent="0.3">
      <c r="N32" s="95"/>
      <c r="O32" s="91"/>
      <c r="P32" s="6"/>
      <c r="Q32" s="11"/>
    </row>
    <row r="33" spans="2:17" x14ac:dyDescent="0.3">
      <c r="N33" s="6"/>
      <c r="O33" s="6"/>
      <c r="P33" s="6"/>
      <c r="Q33" s="6"/>
    </row>
    <row r="34" spans="2:17" x14ac:dyDescent="0.3">
      <c r="B34" s="3"/>
      <c r="C34" s="3" t="s">
        <v>14</v>
      </c>
      <c r="D34" s="3" t="s">
        <v>15</v>
      </c>
      <c r="E34" s="3" t="s">
        <v>16</v>
      </c>
    </row>
    <row r="35" spans="2:17" ht="15.9" customHeight="1" x14ac:dyDescent="0.3">
      <c r="B35" s="4" t="s">
        <v>30</v>
      </c>
      <c r="C35" s="3">
        <v>2.85</v>
      </c>
      <c r="D35" s="5">
        <f>+C35/$C$39</f>
        <v>1.8</v>
      </c>
      <c r="E35" s="109">
        <v>0</v>
      </c>
    </row>
    <row r="36" spans="2:17" ht="15.9" customHeight="1" x14ac:dyDescent="0.3">
      <c r="B36" s="4" t="s">
        <v>31</v>
      </c>
      <c r="C36" s="3">
        <v>1.3</v>
      </c>
      <c r="D36" s="5">
        <f>+C36/$C$39</f>
        <v>0.82105263157894748</v>
      </c>
      <c r="E36" s="109">
        <v>4</v>
      </c>
    </row>
    <row r="37" spans="2:17" ht="15.9" customHeight="1" x14ac:dyDescent="0.3">
      <c r="B37" s="4" t="s">
        <v>68</v>
      </c>
      <c r="C37" s="3">
        <v>0.6</v>
      </c>
      <c r="D37" s="5">
        <f>+C37/$C$39</f>
        <v>0.37894736842105264</v>
      </c>
      <c r="E37" s="109">
        <v>8</v>
      </c>
    </row>
    <row r="38" spans="2:17" x14ac:dyDescent="0.3">
      <c r="C38">
        <f>SUM(C35:C37)</f>
        <v>4.75</v>
      </c>
      <c r="G38" s="39" t="s">
        <v>3</v>
      </c>
    </row>
    <row r="39" spans="2:17" x14ac:dyDescent="0.3">
      <c r="B39" s="4"/>
      <c r="C39" s="3">
        <f>+C38/3</f>
        <v>1.5833333333333333</v>
      </c>
      <c r="G39" s="39" t="s">
        <v>10</v>
      </c>
    </row>
  </sheetData>
  <mergeCells count="4">
    <mergeCell ref="N25:O25"/>
    <mergeCell ref="N13:O13"/>
    <mergeCell ref="B2:C2"/>
    <mergeCell ref="H17:I17"/>
  </mergeCells>
  <pageMargins left="0.7" right="0.7" top="0.75" bottom="0.75" header="0.3" footer="0.3"/>
  <pageSetup paperSize="9" orientation="portrait" r:id="rId1"/>
  <headerFooter>
    <oddHeader>&amp;CCENA PROGRAMOV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tabSelected="1" view="pageLayout" topLeftCell="A25" zoomScaleNormal="100" workbookViewId="0">
      <selection activeCell="B20" sqref="B20:J37"/>
    </sheetView>
  </sheetViews>
  <sheetFormatPr defaultRowHeight="14.4" x14ac:dyDescent="0.3"/>
  <cols>
    <col min="2" max="2" width="13.6640625" customWidth="1"/>
  </cols>
  <sheetData>
    <row r="2" spans="2:13" x14ac:dyDescent="0.3">
      <c r="B2" s="51" t="s">
        <v>17</v>
      </c>
      <c r="C2" s="51"/>
      <c r="D2" s="51"/>
      <c r="E2" s="51"/>
      <c r="F2" s="51"/>
      <c r="G2" s="51"/>
      <c r="H2" s="39"/>
      <c r="I2" s="39"/>
      <c r="J2" s="39"/>
      <c r="K2" s="39"/>
      <c r="L2" s="39"/>
      <c r="M2" s="39"/>
    </row>
    <row r="3" spans="2:13" ht="15" thickBot="1" x14ac:dyDescent="0.35">
      <c r="B3" s="105">
        <f>+A3/$I$17</f>
        <v>0</v>
      </c>
      <c r="C3" s="39" t="s">
        <v>11</v>
      </c>
      <c r="D3" s="39">
        <v>4</v>
      </c>
      <c r="E3" s="39">
        <v>3</v>
      </c>
      <c r="F3" s="39">
        <v>2</v>
      </c>
      <c r="G3" s="39">
        <v>1</v>
      </c>
      <c r="H3" s="39">
        <v>0</v>
      </c>
      <c r="I3" s="39"/>
      <c r="J3" s="39"/>
      <c r="K3" s="39"/>
      <c r="L3" s="39"/>
      <c r="M3" s="39"/>
    </row>
    <row r="4" spans="2:13" ht="15" thickBot="1" x14ac:dyDescent="0.35">
      <c r="B4" s="39"/>
      <c r="C4" s="39"/>
      <c r="D4" s="40" t="s">
        <v>18</v>
      </c>
      <c r="E4" s="40" t="s">
        <v>19</v>
      </c>
      <c r="F4" s="40" t="s">
        <v>20</v>
      </c>
      <c r="G4" s="40" t="s">
        <v>21</v>
      </c>
      <c r="H4" s="40" t="s">
        <v>22</v>
      </c>
      <c r="I4" s="40" t="s">
        <v>3</v>
      </c>
      <c r="J4" s="40" t="s">
        <v>23</v>
      </c>
      <c r="K4" s="40" t="s">
        <v>24</v>
      </c>
      <c r="L4" s="40" t="s">
        <v>25</v>
      </c>
      <c r="M4" s="40"/>
    </row>
    <row r="5" spans="2:13" x14ac:dyDescent="0.3">
      <c r="B5" s="165" t="s">
        <v>30</v>
      </c>
      <c r="C5" s="43" t="s">
        <v>26</v>
      </c>
      <c r="D5" s="42">
        <v>1</v>
      </c>
      <c r="E5" s="42">
        <v>0</v>
      </c>
      <c r="F5" s="42">
        <v>0</v>
      </c>
      <c r="G5" s="42">
        <v>1</v>
      </c>
      <c r="H5" s="42">
        <v>0</v>
      </c>
      <c r="I5" s="42">
        <f t="shared" ref="I5:I14" si="0">SUM(D5:H5)</f>
        <v>2</v>
      </c>
      <c r="J5" s="41"/>
      <c r="K5" s="52"/>
      <c r="L5" s="110"/>
      <c r="M5" s="39"/>
    </row>
    <row r="6" spans="2:13" ht="15" thickBot="1" x14ac:dyDescent="0.35">
      <c r="B6" s="166"/>
      <c r="C6" s="102" t="s">
        <v>25</v>
      </c>
      <c r="D6" s="103">
        <v>4</v>
      </c>
      <c r="E6" s="103">
        <v>0</v>
      </c>
      <c r="F6" s="103">
        <v>0</v>
      </c>
      <c r="G6" s="103">
        <v>1</v>
      </c>
      <c r="H6" s="103">
        <v>0</v>
      </c>
      <c r="I6" s="107">
        <f t="shared" si="0"/>
        <v>5</v>
      </c>
      <c r="J6" s="120">
        <f>+I6/I5</f>
        <v>2.5</v>
      </c>
      <c r="K6" s="105">
        <f>+J6/$I$17</f>
        <v>1</v>
      </c>
      <c r="L6" s="111">
        <v>8</v>
      </c>
      <c r="M6" s="39"/>
    </row>
    <row r="7" spans="2:13" x14ac:dyDescent="0.3">
      <c r="B7" s="167" t="s">
        <v>31</v>
      </c>
      <c r="C7" s="43" t="s">
        <v>26</v>
      </c>
      <c r="D7" s="42">
        <v>0</v>
      </c>
      <c r="E7" s="42">
        <v>0</v>
      </c>
      <c r="F7" s="42">
        <v>2</v>
      </c>
      <c r="G7" s="42">
        <v>0</v>
      </c>
      <c r="H7" s="42">
        <v>0</v>
      </c>
      <c r="I7" s="42">
        <f t="shared" si="0"/>
        <v>2</v>
      </c>
      <c r="J7" s="41"/>
      <c r="K7" s="49"/>
      <c r="L7" s="110"/>
      <c r="M7" s="39"/>
    </row>
    <row r="8" spans="2:13" ht="15" thickBot="1" x14ac:dyDescent="0.35">
      <c r="B8" s="168"/>
      <c r="C8" s="118" t="s">
        <v>25</v>
      </c>
      <c r="D8" s="119">
        <v>0</v>
      </c>
      <c r="E8" s="119">
        <v>0</v>
      </c>
      <c r="F8" s="119">
        <v>4</v>
      </c>
      <c r="G8" s="119">
        <v>0</v>
      </c>
      <c r="H8" s="119">
        <v>0</v>
      </c>
      <c r="I8" s="117">
        <f t="shared" si="0"/>
        <v>4</v>
      </c>
      <c r="J8" s="120">
        <f>+I8/I7</f>
        <v>2</v>
      </c>
      <c r="K8" s="121">
        <f>+J8/I17</f>
        <v>0.8</v>
      </c>
      <c r="L8" s="122">
        <v>6</v>
      </c>
      <c r="M8" s="39"/>
    </row>
    <row r="9" spans="2:13" s="39" customFormat="1" x14ac:dyDescent="0.3">
      <c r="B9" s="171" t="s">
        <v>67</v>
      </c>
      <c r="C9" s="43" t="s">
        <v>26</v>
      </c>
      <c r="D9" s="140">
        <v>0</v>
      </c>
      <c r="E9" s="140">
        <v>2</v>
      </c>
      <c r="F9" s="140"/>
      <c r="G9" s="140"/>
      <c r="H9" s="141"/>
      <c r="I9" s="42">
        <f t="shared" si="0"/>
        <v>2</v>
      </c>
      <c r="J9" s="142"/>
      <c r="K9" s="143"/>
      <c r="L9" s="123"/>
    </row>
    <row r="10" spans="2:13" s="39" customFormat="1" ht="15" thickBot="1" x14ac:dyDescent="0.35">
      <c r="B10" s="172"/>
      <c r="C10" s="102" t="s">
        <v>25</v>
      </c>
      <c r="D10" s="125"/>
      <c r="E10" s="125">
        <v>6</v>
      </c>
      <c r="F10" s="125"/>
      <c r="G10" s="125"/>
      <c r="H10" s="127"/>
      <c r="I10" s="107">
        <f t="shared" si="0"/>
        <v>6</v>
      </c>
      <c r="J10" s="120">
        <f>+I10/I9</f>
        <v>3</v>
      </c>
      <c r="K10" s="105">
        <f>+J10/$I$17</f>
        <v>1.2</v>
      </c>
      <c r="L10" s="126">
        <v>10</v>
      </c>
    </row>
    <row r="11" spans="2:13" s="39" customFormat="1" x14ac:dyDescent="0.3">
      <c r="B11" s="173" t="s">
        <v>68</v>
      </c>
      <c r="C11" s="43" t="s">
        <v>26</v>
      </c>
      <c r="D11" s="140"/>
      <c r="E11" s="140">
        <v>1</v>
      </c>
      <c r="F11" s="140"/>
      <c r="G11" s="140"/>
      <c r="H11" s="141"/>
      <c r="I11" s="42">
        <f t="shared" si="0"/>
        <v>1</v>
      </c>
      <c r="J11" s="142"/>
      <c r="K11" s="143"/>
      <c r="L11" s="123"/>
    </row>
    <row r="12" spans="2:13" s="39" customFormat="1" ht="15" thickBot="1" x14ac:dyDescent="0.35">
      <c r="B12" s="174"/>
      <c r="C12" s="124" t="s">
        <v>25</v>
      </c>
      <c r="D12" s="125"/>
      <c r="E12" s="125">
        <v>3</v>
      </c>
      <c r="F12" s="125"/>
      <c r="G12" s="125"/>
      <c r="H12" s="127"/>
      <c r="I12" s="103">
        <f t="shared" si="0"/>
        <v>3</v>
      </c>
      <c r="J12" s="104">
        <f>+I12/I11</f>
        <v>3</v>
      </c>
      <c r="K12" s="105">
        <f>+J12/$I$17</f>
        <v>1.2</v>
      </c>
      <c r="L12" s="126">
        <v>10</v>
      </c>
    </row>
    <row r="13" spans="2:13" x14ac:dyDescent="0.3">
      <c r="B13" s="167" t="s">
        <v>39</v>
      </c>
      <c r="C13" s="34" t="s">
        <v>26</v>
      </c>
      <c r="D13" s="128">
        <v>0</v>
      </c>
      <c r="E13" s="128">
        <v>0</v>
      </c>
      <c r="F13" s="128">
        <v>1</v>
      </c>
      <c r="G13" s="128">
        <v>0</v>
      </c>
      <c r="H13" s="128">
        <v>0</v>
      </c>
      <c r="I13" s="128">
        <f t="shared" si="0"/>
        <v>1</v>
      </c>
      <c r="J13" s="12"/>
      <c r="K13" s="129"/>
      <c r="L13" s="130"/>
      <c r="M13" s="39"/>
    </row>
    <row r="14" spans="2:13" ht="15" thickBot="1" x14ac:dyDescent="0.35">
      <c r="B14" s="166"/>
      <c r="C14" s="102" t="s">
        <v>25</v>
      </c>
      <c r="D14" s="103">
        <v>0</v>
      </c>
      <c r="E14" s="103">
        <v>0</v>
      </c>
      <c r="F14" s="103">
        <v>2</v>
      </c>
      <c r="G14" s="103">
        <v>0</v>
      </c>
      <c r="H14" s="103">
        <v>0</v>
      </c>
      <c r="I14" s="103">
        <f t="shared" si="0"/>
        <v>2</v>
      </c>
      <c r="J14" s="104">
        <f>+I14/I13</f>
        <v>2</v>
      </c>
      <c r="K14" s="105">
        <f>+J14/$I$17</f>
        <v>0.8</v>
      </c>
      <c r="L14" s="111">
        <v>6</v>
      </c>
      <c r="M14" s="39"/>
    </row>
    <row r="15" spans="2:13" x14ac:dyDescent="0.3">
      <c r="B15" s="39"/>
      <c r="C15" s="169" t="s">
        <v>27</v>
      </c>
      <c r="D15" s="170"/>
      <c r="E15" s="170"/>
      <c r="F15" s="170"/>
      <c r="G15" s="170"/>
      <c r="H15" s="170"/>
      <c r="I15" s="48">
        <f>+I5+I7+I9+I11+I13</f>
        <v>8</v>
      </c>
      <c r="J15" s="46"/>
      <c r="K15" s="46"/>
      <c r="L15" s="39"/>
      <c r="M15" s="39"/>
    </row>
    <row r="16" spans="2:13" x14ac:dyDescent="0.3">
      <c r="B16" s="39"/>
      <c r="C16" s="161" t="s">
        <v>28</v>
      </c>
      <c r="D16" s="162"/>
      <c r="E16" s="162"/>
      <c r="F16" s="162"/>
      <c r="G16" s="162"/>
      <c r="H16" s="162"/>
      <c r="I16" s="106">
        <f>+I6+I8+I10+I12+I14</f>
        <v>20</v>
      </c>
      <c r="J16" s="46"/>
      <c r="K16" s="46"/>
      <c r="L16" s="39"/>
      <c r="M16" s="39"/>
    </row>
    <row r="17" spans="2:13" ht="15" thickBot="1" x14ac:dyDescent="0.35">
      <c r="B17" s="39"/>
      <c r="C17" s="163" t="s">
        <v>29</v>
      </c>
      <c r="D17" s="164"/>
      <c r="E17" s="164"/>
      <c r="F17" s="164"/>
      <c r="G17" s="164"/>
      <c r="H17" s="164"/>
      <c r="I17" s="45">
        <f>+I16/I15</f>
        <v>2.5</v>
      </c>
      <c r="J17" s="47"/>
      <c r="K17" s="47"/>
      <c r="L17" s="39"/>
      <c r="M17" s="39"/>
    </row>
    <row r="19" spans="2:13" ht="15.6" x14ac:dyDescent="0.3">
      <c r="B19" s="152"/>
      <c r="C19" s="152"/>
      <c r="D19" s="152"/>
      <c r="E19" s="152"/>
      <c r="F19" s="152"/>
      <c r="G19" s="152"/>
      <c r="H19" s="152"/>
      <c r="I19" s="6"/>
    </row>
    <row r="20" spans="2:13" ht="15.6" x14ac:dyDescent="0.3">
      <c r="B20" s="153"/>
      <c r="C20" s="153"/>
      <c r="D20" s="153"/>
      <c r="E20" s="153"/>
      <c r="F20" s="153" t="s">
        <v>32</v>
      </c>
      <c r="G20" s="153"/>
      <c r="H20" s="153"/>
      <c r="I20" s="131"/>
    </row>
    <row r="21" spans="2:13" ht="15.6" x14ac:dyDescent="0.3">
      <c r="B21" s="132"/>
      <c r="C21" s="132" t="s">
        <v>33</v>
      </c>
      <c r="D21" s="132" t="s">
        <v>34</v>
      </c>
      <c r="E21" s="132" t="s">
        <v>35</v>
      </c>
      <c r="F21" s="55" t="s">
        <v>36</v>
      </c>
      <c r="G21" s="132" t="s">
        <v>37</v>
      </c>
      <c r="H21" s="132" t="s">
        <v>38</v>
      </c>
      <c r="I21" s="6"/>
    </row>
    <row r="22" spans="2:13" ht="15.6" x14ac:dyDescent="0.3">
      <c r="B22" s="154" t="s">
        <v>39</v>
      </c>
      <c r="C22" s="132" t="s">
        <v>40</v>
      </c>
      <c r="D22" s="132" t="s">
        <v>41</v>
      </c>
      <c r="E22" s="132" t="s">
        <v>48</v>
      </c>
      <c r="F22" s="55" t="s">
        <v>43</v>
      </c>
      <c r="G22" s="55" t="s">
        <v>42</v>
      </c>
      <c r="H22" s="55" t="s">
        <v>43</v>
      </c>
      <c r="I22" s="6"/>
    </row>
    <row r="23" spans="2:13" ht="15.6" x14ac:dyDescent="0.3">
      <c r="B23" s="155"/>
      <c r="C23" s="56" t="s">
        <v>44</v>
      </c>
      <c r="D23" s="56" t="s">
        <v>45</v>
      </c>
      <c r="E23" s="56" t="s">
        <v>59</v>
      </c>
      <c r="F23" s="57" t="s">
        <v>42</v>
      </c>
      <c r="G23" s="57" t="s">
        <v>42</v>
      </c>
      <c r="H23" s="57" t="s">
        <v>43</v>
      </c>
      <c r="I23" s="6"/>
    </row>
    <row r="24" spans="2:13" s="39" customFormat="1" ht="16.2" thickBot="1" x14ac:dyDescent="0.35">
      <c r="B24" s="155"/>
      <c r="C24" s="133" t="s">
        <v>69</v>
      </c>
      <c r="D24" s="133" t="s">
        <v>70</v>
      </c>
      <c r="E24" s="133" t="s">
        <v>46</v>
      </c>
      <c r="F24" s="133" t="s">
        <v>43</v>
      </c>
      <c r="G24" s="133" t="s">
        <v>43</v>
      </c>
      <c r="H24" s="133" t="s">
        <v>42</v>
      </c>
      <c r="I24" s="6"/>
    </row>
    <row r="25" spans="2:13" ht="15.6" x14ac:dyDescent="0.3">
      <c r="B25" s="156" t="s">
        <v>30</v>
      </c>
      <c r="C25" s="58" t="s">
        <v>60</v>
      </c>
      <c r="D25" s="58" t="s">
        <v>61</v>
      </c>
      <c r="E25" s="58" t="s">
        <v>46</v>
      </c>
      <c r="F25" s="58" t="s">
        <v>42</v>
      </c>
      <c r="G25" s="58" t="s">
        <v>42</v>
      </c>
      <c r="H25" s="59" t="s">
        <v>42</v>
      </c>
      <c r="I25" s="6"/>
    </row>
    <row r="26" spans="2:13" ht="15.6" x14ac:dyDescent="0.3">
      <c r="B26" s="157"/>
      <c r="C26" s="55" t="s">
        <v>47</v>
      </c>
      <c r="D26" s="55" t="s">
        <v>71</v>
      </c>
      <c r="E26" s="55" t="s">
        <v>48</v>
      </c>
      <c r="F26" s="55" t="s">
        <v>43</v>
      </c>
      <c r="G26" s="55" t="s">
        <v>42</v>
      </c>
      <c r="H26" s="60" t="s">
        <v>43</v>
      </c>
      <c r="I26" s="6"/>
    </row>
    <row r="27" spans="2:13" ht="15.6" x14ac:dyDescent="0.3">
      <c r="B27" s="158"/>
      <c r="C27" s="57" t="s">
        <v>72</v>
      </c>
      <c r="D27" s="57" t="s">
        <v>73</v>
      </c>
      <c r="E27" s="57" t="s">
        <v>74</v>
      </c>
      <c r="F27" s="57" t="s">
        <v>42</v>
      </c>
      <c r="G27" s="57" t="s">
        <v>42</v>
      </c>
      <c r="H27" s="70" t="s">
        <v>43</v>
      </c>
      <c r="I27" s="6"/>
    </row>
    <row r="28" spans="2:13" ht="16.2" thickBot="1" x14ac:dyDescent="0.35">
      <c r="B28" s="159"/>
      <c r="C28" s="61" t="s">
        <v>49</v>
      </c>
      <c r="D28" s="62" t="s">
        <v>50</v>
      </c>
      <c r="E28" s="63" t="s">
        <v>51</v>
      </c>
      <c r="F28" s="63" t="s">
        <v>43</v>
      </c>
      <c r="G28" s="61" t="s">
        <v>42</v>
      </c>
      <c r="H28" s="64" t="s">
        <v>43</v>
      </c>
      <c r="I28" s="6"/>
    </row>
    <row r="29" spans="2:13" ht="15.6" x14ac:dyDescent="0.3">
      <c r="B29" s="150" t="s">
        <v>31</v>
      </c>
      <c r="C29" s="58" t="s">
        <v>52</v>
      </c>
      <c r="D29" s="65" t="s">
        <v>53</v>
      </c>
      <c r="E29" s="58" t="s">
        <v>48</v>
      </c>
      <c r="F29" s="58" t="s">
        <v>43</v>
      </c>
      <c r="G29" s="58" t="s">
        <v>42</v>
      </c>
      <c r="H29" s="66" t="s">
        <v>43</v>
      </c>
      <c r="I29" s="6"/>
    </row>
    <row r="30" spans="2:13" ht="15.6" x14ac:dyDescent="0.3">
      <c r="B30" s="160"/>
      <c r="C30" s="67" t="s">
        <v>54</v>
      </c>
      <c r="D30" s="67" t="s">
        <v>62</v>
      </c>
      <c r="E30" s="68" t="s">
        <v>63</v>
      </c>
      <c r="F30" s="67" t="s">
        <v>42</v>
      </c>
      <c r="G30" s="67" t="s">
        <v>43</v>
      </c>
      <c r="H30" s="69" t="s">
        <v>43</v>
      </c>
      <c r="I30" s="116" t="s">
        <v>66</v>
      </c>
    </row>
    <row r="31" spans="2:13" ht="15.6" x14ac:dyDescent="0.3">
      <c r="B31" s="160"/>
      <c r="C31" s="55" t="s">
        <v>55</v>
      </c>
      <c r="D31" s="55" t="s">
        <v>64</v>
      </c>
      <c r="E31" s="55" t="s">
        <v>46</v>
      </c>
      <c r="F31" s="55" t="s">
        <v>42</v>
      </c>
      <c r="G31" s="55" t="s">
        <v>42</v>
      </c>
      <c r="H31" s="60" t="s">
        <v>43</v>
      </c>
      <c r="I31" s="6"/>
    </row>
    <row r="32" spans="2:13" ht="16.2" thickBot="1" x14ac:dyDescent="0.35">
      <c r="B32" s="160"/>
      <c r="C32" s="57" t="s">
        <v>56</v>
      </c>
      <c r="D32" s="57" t="s">
        <v>57</v>
      </c>
      <c r="E32" s="57" t="s">
        <v>46</v>
      </c>
      <c r="F32" s="57" t="s">
        <v>43</v>
      </c>
      <c r="G32" s="57" t="s">
        <v>43</v>
      </c>
      <c r="H32" s="70" t="s">
        <v>42</v>
      </c>
      <c r="I32" s="6"/>
    </row>
    <row r="33" spans="2:9" ht="16.2" thickBot="1" x14ac:dyDescent="0.35">
      <c r="B33" s="71" t="s">
        <v>58</v>
      </c>
      <c r="C33" s="72">
        <v>0</v>
      </c>
      <c r="D33" s="72">
        <v>0</v>
      </c>
      <c r="E33" s="72">
        <v>0</v>
      </c>
      <c r="F33" s="73" t="s">
        <v>43</v>
      </c>
      <c r="G33" s="73" t="s">
        <v>43</v>
      </c>
      <c r="H33" s="74" t="s">
        <v>42</v>
      </c>
      <c r="I33" s="6"/>
    </row>
    <row r="34" spans="2:9" ht="16.2" thickBot="1" x14ac:dyDescent="0.35">
      <c r="B34" s="134" t="s">
        <v>65</v>
      </c>
      <c r="C34" s="135">
        <v>0</v>
      </c>
      <c r="D34" s="135">
        <v>0</v>
      </c>
      <c r="E34" s="135">
        <v>0</v>
      </c>
      <c r="F34" s="135" t="s">
        <v>43</v>
      </c>
      <c r="G34" s="135" t="s">
        <v>43</v>
      </c>
      <c r="H34" s="136" t="s">
        <v>42</v>
      </c>
      <c r="I34" s="6"/>
    </row>
    <row r="35" spans="2:9" ht="15.6" x14ac:dyDescent="0.3">
      <c r="B35" s="150" t="s">
        <v>67</v>
      </c>
      <c r="C35" s="58" t="s">
        <v>75</v>
      </c>
      <c r="D35" s="58" t="s">
        <v>76</v>
      </c>
      <c r="E35" s="58" t="s">
        <v>51</v>
      </c>
      <c r="F35" s="135" t="s">
        <v>42</v>
      </c>
      <c r="G35" s="135" t="s">
        <v>43</v>
      </c>
      <c r="H35" s="136" t="s">
        <v>43</v>
      </c>
      <c r="I35" s="6"/>
    </row>
    <row r="36" spans="2:9" ht="16.2" thickBot="1" x14ac:dyDescent="0.35">
      <c r="B36" s="151"/>
      <c r="C36" s="137" t="s">
        <v>77</v>
      </c>
      <c r="D36" s="138" t="s">
        <v>78</v>
      </c>
      <c r="E36" s="17" t="s">
        <v>51</v>
      </c>
      <c r="F36" s="63" t="s">
        <v>42</v>
      </c>
      <c r="G36" s="63" t="s">
        <v>43</v>
      </c>
      <c r="H36" s="139" t="s">
        <v>43</v>
      </c>
      <c r="I36" s="6"/>
    </row>
  </sheetData>
  <mergeCells count="16">
    <mergeCell ref="C16:H16"/>
    <mergeCell ref="C17:H17"/>
    <mergeCell ref="B5:B6"/>
    <mergeCell ref="B7:B8"/>
    <mergeCell ref="B13:B14"/>
    <mergeCell ref="C15:H15"/>
    <mergeCell ref="B9:B10"/>
    <mergeCell ref="B11:B12"/>
    <mergeCell ref="B35:B36"/>
    <mergeCell ref="B19:E19"/>
    <mergeCell ref="F19:H19"/>
    <mergeCell ref="B20:E20"/>
    <mergeCell ref="F20:H20"/>
    <mergeCell ref="B22:B24"/>
    <mergeCell ref="B25:B28"/>
    <mergeCell ref="B29:B32"/>
  </mergeCells>
  <pageMargins left="0.7" right="0.7" top="0.75" bottom="0.75" header="0.3" footer="0.3"/>
  <pageSetup paperSize="9" orientation="landscape" r:id="rId1"/>
  <headerFooter>
    <oddHeader xml:space="preserve">&amp;CSTROKOVNI KADER PŠVZG - LPŠ 2020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view="pageLayout" zoomScaleNormal="100" workbookViewId="0">
      <selection activeCell="E12" sqref="E12"/>
    </sheetView>
  </sheetViews>
  <sheetFormatPr defaultRowHeight="14.4" x14ac:dyDescent="0.3"/>
  <cols>
    <col min="2" max="2" width="14.88671875" customWidth="1"/>
  </cols>
  <sheetData>
    <row r="1" spans="2:6" ht="15.75" thickBot="1" x14ac:dyDescent="0.3"/>
    <row r="2" spans="2:6" ht="15" thickBot="1" x14ac:dyDescent="0.35">
      <c r="C2" s="175" t="s">
        <v>11</v>
      </c>
      <c r="D2" s="176"/>
      <c r="E2" s="176"/>
      <c r="F2" s="177"/>
    </row>
    <row r="3" spans="2:6" ht="15" thickBot="1" x14ac:dyDescent="0.35">
      <c r="C3" s="8" t="s">
        <v>0</v>
      </c>
      <c r="D3" s="16" t="s">
        <v>12</v>
      </c>
      <c r="E3" s="53" t="s">
        <v>13</v>
      </c>
      <c r="F3" s="112" t="s">
        <v>3</v>
      </c>
    </row>
    <row r="4" spans="2:6" ht="15.9" customHeight="1" x14ac:dyDescent="0.3">
      <c r="B4" s="4" t="s">
        <v>30</v>
      </c>
      <c r="C4" s="42">
        <v>8</v>
      </c>
      <c r="D4" s="42">
        <v>0</v>
      </c>
      <c r="E4" s="50">
        <v>8</v>
      </c>
      <c r="F4" s="113">
        <f>+E4+D4+C4</f>
        <v>16</v>
      </c>
    </row>
    <row r="5" spans="2:6" ht="15.9" customHeight="1" x14ac:dyDescent="0.3">
      <c r="B5" s="4" t="s">
        <v>31</v>
      </c>
      <c r="C5" s="9">
        <v>4</v>
      </c>
      <c r="D5" s="9">
        <v>4</v>
      </c>
      <c r="E5" s="10">
        <v>6</v>
      </c>
      <c r="F5" s="114">
        <f t="shared" ref="F5:F8" si="0">+E5+D5+C5</f>
        <v>14</v>
      </c>
    </row>
    <row r="6" spans="2:6" s="39" customFormat="1" ht="15.9" customHeight="1" x14ac:dyDescent="0.3">
      <c r="B6" s="4" t="s">
        <v>67</v>
      </c>
      <c r="C6" s="9">
        <v>10</v>
      </c>
      <c r="D6" s="9">
        <v>10</v>
      </c>
      <c r="E6" s="10">
        <v>10</v>
      </c>
      <c r="F6" s="113">
        <f t="shared" si="0"/>
        <v>30</v>
      </c>
    </row>
    <row r="7" spans="2:6" s="39" customFormat="1" ht="15.9" customHeight="1" x14ac:dyDescent="0.3">
      <c r="B7" s="4" t="s">
        <v>68</v>
      </c>
      <c r="C7" s="9">
        <v>6</v>
      </c>
      <c r="D7" s="9">
        <v>8</v>
      </c>
      <c r="E7" s="10">
        <v>10</v>
      </c>
      <c r="F7" s="113">
        <f t="shared" si="0"/>
        <v>24</v>
      </c>
    </row>
    <row r="8" spans="2:6" ht="15.9" customHeight="1" thickBot="1" x14ac:dyDescent="0.35">
      <c r="B8" s="4" t="s">
        <v>39</v>
      </c>
      <c r="C8" s="9">
        <v>10</v>
      </c>
      <c r="D8" s="9">
        <v>10</v>
      </c>
      <c r="E8" s="10">
        <v>6</v>
      </c>
      <c r="F8" s="115">
        <f t="shared" si="0"/>
        <v>26</v>
      </c>
    </row>
    <row r="9" spans="2:6" ht="15.9" customHeight="1" x14ac:dyDescent="0.3">
      <c r="B9" s="75"/>
      <c r="C9" s="76"/>
      <c r="D9" s="76"/>
      <c r="E9" s="76"/>
      <c r="F9" s="77"/>
    </row>
    <row r="10" spans="2:6" ht="15.9" customHeight="1" x14ac:dyDescent="0.3">
      <c r="B10" s="75"/>
      <c r="C10" s="76"/>
      <c r="D10" s="76"/>
      <c r="E10" s="76"/>
      <c r="F10" s="77"/>
    </row>
    <row r="11" spans="2:6" ht="15.9" customHeight="1" x14ac:dyDescent="0.3">
      <c r="B11" s="75"/>
      <c r="C11" s="76"/>
      <c r="D11" s="76"/>
      <c r="E11" s="76"/>
      <c r="F11" s="77"/>
    </row>
  </sheetData>
  <mergeCells count="1">
    <mergeCell ref="C2:F2"/>
  </mergeCells>
  <pageMargins left="0.7" right="0.7" top="0.75" bottom="0.75" header="0.3" footer="0.3"/>
  <pageSetup paperSize="9" orientation="portrait" r:id="rId1"/>
  <headerFooter>
    <oddHeader>&amp;CMERILA ZA IZBOR PŠVZG SKUPAJ - LPŠ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ŠT.UDEL.</vt:lpstr>
      <vt:lpstr>CENA</vt:lpstr>
      <vt:lpstr>ST.KADER</vt:lpstr>
      <vt:lpstr>SKUPAJ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HP</cp:lastModifiedBy>
  <dcterms:created xsi:type="dcterms:W3CDTF">2018-06-03T13:01:49Z</dcterms:created>
  <dcterms:modified xsi:type="dcterms:W3CDTF">2020-06-24T09:37:49Z</dcterms:modified>
</cp:coreProperties>
</file>