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KONING\PROJEKTI\PROJEKTI 2016\OPLOTNICA_VRTEC_PZI\"/>
    </mc:Choice>
  </mc:AlternateContent>
  <bookViews>
    <workbookView xWindow="0" yWindow="0" windowWidth="21570" windowHeight="81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157" i="1" l="1"/>
  <c r="F24" i="1" s="1"/>
  <c r="F156" i="1"/>
  <c r="F151" i="1" l="1"/>
  <c r="F149" i="1"/>
  <c r="F147" i="1"/>
  <c r="F141" i="1"/>
  <c r="F152" i="1" s="1"/>
  <c r="F23" i="1" s="1"/>
  <c r="F107" i="1" l="1"/>
  <c r="F89" i="1"/>
  <c r="F136" i="1" l="1"/>
  <c r="F134" i="1"/>
  <c r="F132" i="1"/>
  <c r="F127" i="1"/>
  <c r="F128" i="1" s="1"/>
  <c r="F21" i="1" s="1"/>
  <c r="F125" i="1"/>
  <c r="F114" i="1"/>
  <c r="F104" i="1"/>
  <c r="F105" i="1"/>
  <c r="F102" i="1"/>
  <c r="F99" i="1"/>
  <c r="F94" i="1"/>
  <c r="F91" i="1"/>
  <c r="F87" i="1"/>
  <c r="F84" i="1"/>
  <c r="F75" i="1"/>
  <c r="F73" i="1"/>
  <c r="F116" i="1"/>
  <c r="F95" i="1"/>
  <c r="F137" i="1" l="1"/>
  <c r="F85" i="1"/>
  <c r="F62" i="1"/>
  <c r="F22" i="1" l="1"/>
  <c r="F67" i="1"/>
  <c r="F71" i="1"/>
  <c r="F69" i="1"/>
  <c r="F112" i="1"/>
  <c r="F118" i="1"/>
  <c r="F120" i="1"/>
  <c r="F80" i="1"/>
  <c r="F82" i="1"/>
  <c r="F88" i="1"/>
  <c r="F92" i="1"/>
  <c r="F97" i="1"/>
  <c r="F100" i="1"/>
  <c r="F55" i="1"/>
  <c r="F57" i="1"/>
  <c r="F48" i="1"/>
  <c r="F50" i="1"/>
  <c r="F108" i="1" l="1"/>
  <c r="F121" i="1"/>
  <c r="F76" i="1"/>
  <c r="F18" i="1" s="1"/>
  <c r="F19" i="1"/>
  <c r="F51" i="1"/>
  <c r="F17" i="1" s="1"/>
  <c r="F20" i="1" l="1"/>
  <c r="F161" i="1"/>
  <c r="F162" i="1" s="1"/>
  <c r="F25" i="1" s="1"/>
  <c r="F27" i="1"/>
  <c r="F29" i="1" s="1"/>
  <c r="F31" i="1" l="1"/>
</calcChain>
</file>

<file path=xl/sharedStrings.xml><?xml version="1.0" encoding="utf-8"?>
<sst xmlns="http://schemas.openxmlformats.org/spreadsheetml/2006/main" count="207" uniqueCount="124">
  <si>
    <t>1.</t>
  </si>
  <si>
    <t>2.</t>
  </si>
  <si>
    <t>3.</t>
  </si>
  <si>
    <t>4.</t>
  </si>
  <si>
    <t>5.</t>
  </si>
  <si>
    <t>6.</t>
  </si>
  <si>
    <t>7.</t>
  </si>
  <si>
    <t>enota</t>
  </si>
  <si>
    <t>m'</t>
  </si>
  <si>
    <t>kom</t>
  </si>
  <si>
    <t>8.</t>
  </si>
  <si>
    <t>9.</t>
  </si>
  <si>
    <t>količina</t>
  </si>
  <si>
    <t>cena [€]</t>
  </si>
  <si>
    <t>SKUPAJ</t>
  </si>
  <si>
    <t>I.</t>
  </si>
  <si>
    <t>III.</t>
  </si>
  <si>
    <t>IV.</t>
  </si>
  <si>
    <t>V.</t>
  </si>
  <si>
    <t>II.</t>
  </si>
  <si>
    <t>SKUPAJ Z DDV</t>
  </si>
  <si>
    <t>Pripravil:</t>
  </si>
  <si>
    <t>EDVARD BRUNČIČ, inž. grad.</t>
  </si>
  <si>
    <t>………………………………………….</t>
  </si>
  <si>
    <t>Podpis</t>
  </si>
  <si>
    <t>INVESTITOR</t>
  </si>
  <si>
    <t>OBJEKT</t>
  </si>
  <si>
    <r>
      <t>m</t>
    </r>
    <r>
      <rPr>
        <vertAlign val="superscript"/>
        <sz val="10"/>
        <rFont val="Segoe UI"/>
        <family val="2"/>
        <charset val="238"/>
      </rPr>
      <t>2</t>
    </r>
  </si>
  <si>
    <r>
      <t>m</t>
    </r>
    <r>
      <rPr>
        <vertAlign val="superscript"/>
        <sz val="10"/>
        <rFont val="Segoe UI"/>
        <family val="2"/>
        <charset val="238"/>
      </rPr>
      <t>3</t>
    </r>
  </si>
  <si>
    <t>PRIPRAVLJALNA, RUŠITVENA IN ODSTRANITVENA DELA</t>
  </si>
  <si>
    <t>ZIDARSKA DELA</t>
  </si>
  <si>
    <t>MIZARSKA DELA</t>
  </si>
  <si>
    <t>KERAMIČARSKA DELA</t>
  </si>
  <si>
    <t>TLAKARSKA DELA</t>
  </si>
  <si>
    <t>VI.</t>
  </si>
  <si>
    <t>SLIKOPLESKARSKA DELA</t>
  </si>
  <si>
    <t>VII.</t>
  </si>
  <si>
    <t>RAZNA NEPREDVIDENA DELA</t>
  </si>
  <si>
    <t>RAZNA NEPREDVIDENA DELA (3 %)</t>
  </si>
  <si>
    <t>Slovenske Konjice, junij 2016</t>
  </si>
  <si>
    <t>kpl</t>
  </si>
  <si>
    <t>Rušenje zidu, debeline 20 cm, iz opečnega votlaka z nakladanjem in odvozom ruševin na ustrezno odlagališče s plačilom takse (robovi ravno odrezani).</t>
  </si>
  <si>
    <t>PRIPRAVLJALNA, RUŠITVENA IN ODSTRANITVENA DELA SKUPAJ</t>
  </si>
  <si>
    <t xml:space="preserve">- hitrosušeči mikroarmirani estrih, 6,00 cm,   </t>
  </si>
  <si>
    <t xml:space="preserve">- PET-folija,        </t>
  </si>
  <si>
    <t xml:space="preserve">- hitrosušeči mikroarmirani estrih, 5,00 cm,   </t>
  </si>
  <si>
    <t>Zidarsko dolbljenje AB-plošče za potrebe vgraditve cevnih instalacij (kanalizacija, vodovod).</t>
  </si>
  <si>
    <t>Zidarska zaščita cevnih instalacij v tlaku s cementno malto.</t>
  </si>
  <si>
    <t>Dobava in lepljenje TI-plošč iz kamene volne, debeline 15 cm, na stene in pritrditev paroprepustne folije s pomožnim materialom.</t>
  </si>
  <si>
    <t>ZIDARSKA DELA SKUPAJ</t>
  </si>
  <si>
    <t>Dobava in montaža stopniščnega oprijemala (kombinacija les + RF) po detajlu.</t>
  </si>
  <si>
    <t>Dobava in montaža stopniščne police, dimenzij 350 x 30 x 30 cm, iz trdega lesa listavca.</t>
  </si>
  <si>
    <t>V2-P 91 x 200 cm</t>
  </si>
  <si>
    <t>V2-P 91 x 200 cm brez furnirja</t>
  </si>
  <si>
    <t>- 246 cm</t>
  </si>
  <si>
    <t>- 346 cm</t>
  </si>
  <si>
    <t>- višine 205 cm, dolžine 185 cm</t>
  </si>
  <si>
    <t>- višine 205 cm, dolžine 120 cm (brez vrat)</t>
  </si>
  <si>
    <t>Dobava in zaščita okenskih kril na obstoječih oknih z zaščitno ALU varovalno ograjo, višine 40 cm.</t>
  </si>
  <si>
    <t>10.</t>
  </si>
  <si>
    <t>- O 1b 210 cm</t>
  </si>
  <si>
    <t>- O 8 110 cm</t>
  </si>
  <si>
    <t>- O 1b 208/198</t>
  </si>
  <si>
    <t>- O 8 118/198</t>
  </si>
  <si>
    <t>MIZARSKA DELA SKUPAJ</t>
  </si>
  <si>
    <t>Dobava in vgraditev zaključne ALU-letve za zaključek stenske keramike.</t>
  </si>
  <si>
    <t xml:space="preserve">Dobava in vgraditev talne ALU-letve na zaključku keramike za ločitev tlaka.
</t>
  </si>
  <si>
    <t>KERAMIČARSKA DELA SKUPAJ</t>
  </si>
  <si>
    <t xml:space="preserve">V. </t>
  </si>
  <si>
    <t>Dobava in polaganje linoleja, debeline 0,30 cm, pritrjenega z lepilom s predhodnim zalivanjem z izravnalno maso, končnim varjenjem stikov.</t>
  </si>
  <si>
    <t>Dobava in polaganje robnega PVC-traka z vsemi preddeli, manipulativnimi stroški in prenosi.</t>
  </si>
  <si>
    <t>TLAKARSKA DELA SKUPAJ</t>
  </si>
  <si>
    <t>Dobava materiala, dvakratno slikanje sten in stropov s poldisperzijsko barvo z vsemi pomožnimi deli in prenosi.</t>
  </si>
  <si>
    <t>Ocena 3% vseh gradbeno-obrtniških del.</t>
  </si>
  <si>
    <t>Ocena 3%</t>
  </si>
  <si>
    <t>RAZNA NEPREDVIDENA DELA SKUPAJ</t>
  </si>
  <si>
    <t>DDV 22%</t>
  </si>
  <si>
    <t>Občina Oplotnica                                                Goriška cesta 4                                                            2317 Oplotnica</t>
  </si>
  <si>
    <t>Varnostna zaščita in označba delovišča, skladno z zakonodajo, postavitev table z označbo investicije in ureditev dovoza, gradbiščne vode in elektrike.</t>
  </si>
  <si>
    <t>Pazljiva odstranitev talne toplotne izolacije, deb. 10 cm, in zgornje napenjalne folije s spravilom na gradbišču za kasnejšo uporabo.</t>
  </si>
  <si>
    <t>Dobava materiala in vgraditev montažnih opečnih preklad 2 x 9 cm, L = 125 cm, v odprtine zidov.</t>
  </si>
  <si>
    <t>Izdelava plavajočega poda skupne debeline 11 cm kot podlaga za linolej, debeline 3,00 mm, v sestavi:</t>
  </si>
  <si>
    <t>Izdelava plavajočega poda skupne debeline 10 cm kot podlaga za talno keramiko, debeline 3,00 cm, v sestavi:</t>
  </si>
  <si>
    <t xml:space="preserve">- toplotna in zvočna izolacija, 5,00 cm.               </t>
  </si>
  <si>
    <t>Samo lepljenje TI-plošč, debeline 2 x 10 cm, stiropor EPS z deponije in pritrditev paroprepustne folije.</t>
  </si>
  <si>
    <t>Dobava in montaža požarnih vrat EI 30, furniranih z bukovim furnirjem, finalno lakiranim, s trojnim nasadilom, INOX-kljuko, cilindrično ključavnico ter samozapiralom.</t>
  </si>
  <si>
    <t>Dobava in montaža vratnih polnih kril komplet s podbojem, furniranih z bukovim furnirjem, finalno lakiranim, s trojnim nasadilom, INOX-kljuko in cilindrično ključavnico.</t>
  </si>
  <si>
    <t>- V1 91 x 200 krilo zastekljeno VS in nadsvetlobo 100/85</t>
  </si>
  <si>
    <t>- V2 91 x 200</t>
  </si>
  <si>
    <t>Dobava in montaža pregradnih sanitarnih sten, izdelanih npr. iz MAX-plošč, debeline 15 mm, vključno s pritrdilnim materialom in okovjem, višine 1,25 m, dolžine</t>
  </si>
  <si>
    <t>Dobava in montaža elementov sanitarnih sten, izdelanih npr. iz MAX-plošč, debeline 15 mm, z dvemi vrati 70/205 z zaporo vključno s pritrdilnim materialom in okovjem.</t>
  </si>
  <si>
    <t>Dobava in montaža varoval za prstke na vratnih krilih, L = 200 cm, - komplet (notranja z navojnico).</t>
  </si>
  <si>
    <t>Dobava in menjava pololiv na obstoječih oknih s pololivami s ključavnico.</t>
  </si>
  <si>
    <t>Dobava in vgraditev notranjih okenskih polic iz trdega lesa listavcev, debeline 3 cm, zaobljeni robovi.</t>
  </si>
  <si>
    <t>Dobava materiala, polaganje talne keramike A-kvalitete drsnost R11 z lepljenjem na ravno podlago s kvalitetnimi univerzalnimi lepili, prenosi potrebnega materiala do mesta vgraditve in fugiranjem s predhodnim premazom površine s hidrostop elastik.</t>
  </si>
  <si>
    <t>Dobava in polaganje zaokrožnic iz plastike ob tlaku z vsemi preddeli, prenosi in manipulativnimi stroški.</t>
  </si>
  <si>
    <t>Bandažiranje, gletovanje in glajenje stenskih in stropnih površin iz mavčno-vlaknenih plošč z vsemi preddeli in manipulativnimi stroški.</t>
  </si>
  <si>
    <t>Dobava materiala, oplesk sten z akrilnim opleskom s končnim lakiranjem (npr. DOMFLOK) do višine 140 cm z vsemi pomožnimi deli in prenosi.</t>
  </si>
  <si>
    <t>PROJEKTANTSKI POPIS DEL S PREDIZMERAMI IN OCENO STROŠKOV</t>
  </si>
  <si>
    <t>VVZ Oplotnica - izvedba 2 oddelkov v mansardi obstoječega objekta</t>
  </si>
  <si>
    <t>REKAPITULACIJA GRADBENO-OBRTNIH DEL</t>
  </si>
  <si>
    <t>Dobava materiala ter zidanje zidu z opeko iz plinobetona, deb. 20 cm, z veznim materialom, v ceni je upoštevati pomične odre.</t>
  </si>
  <si>
    <t>Dobava materiala, polaganje stenske keramike A-kvalitete z lepljenjem na ravno gladko podlago (mavčne plošče) s kvalitetnimi univerzalnimi lepili, prenosi potrebnega materiala do mesta vgraditve in fugiranjem s predhodnim premazom površine s hidrostop elastik.</t>
  </si>
  <si>
    <t>cena/                                                enoto</t>
  </si>
  <si>
    <t>- V2 91 x 200 krilo zgoraj zastekljeno VS</t>
  </si>
  <si>
    <t>11.</t>
  </si>
  <si>
    <t>Dobava in vgraditev notranjih lesenih oken, dimenzij 100 x 100, s fiksno zastekljitvijo s flot steklom, vključno z obdelavo špalet.</t>
  </si>
  <si>
    <t>SLIKOPLESKARSKA DELA SKUPAJ</t>
  </si>
  <si>
    <t>VIII.</t>
  </si>
  <si>
    <t>MONTAŽNA DELA (MAVČNO-KARTONSKA DELA)</t>
  </si>
  <si>
    <t>Dobava potrebnega materiala in oblaganje zidov ter sten z mavčno-kartonskimi pločami, debeline 12,5 mm.</t>
  </si>
  <si>
    <t>Dobava potrebnega materiala in montaža spuščenega stropa po detajlu proizvajalca v sestavi:</t>
  </si>
  <si>
    <t>- kamena volna 30 cm,</t>
  </si>
  <si>
    <t>- PE-folija</t>
  </si>
  <si>
    <t>- kovinska podkonstrukcija na obešalih</t>
  </si>
  <si>
    <t>- mavčne plošče (EI 30) 1,5 cm</t>
  </si>
  <si>
    <t>MONTAŽNA DELA SKUPAJ</t>
  </si>
  <si>
    <t>Dobava materiala in izdelava lesenega podesta nad stropom, dimenzij 3,00 m x 2,00 m, za potrebe servisiranja rekuperatorja.</t>
  </si>
  <si>
    <t>Dobava materiala in izdelava špalet iz mavčno-kartonskih plošč okoli strešnih oken, dimenzij 66/140 cm.</t>
  </si>
  <si>
    <t>MONTAŽNA DELA</t>
  </si>
  <si>
    <t>KROVSKO-KLEPARSKA DELA</t>
  </si>
  <si>
    <t>IX.</t>
  </si>
  <si>
    <t>KROVSKO-KLEPARSKA DELA SKUPAJ</t>
  </si>
  <si>
    <t>Dobava in montaža strešnih oken, kot npr. Velux GGU FK08 z obrobo Velux FK08, vgradnim paketom in zunanjim mrežastim senčilom. Upošetvati je odstranitev kritine in pripravo odprtine za vgradnjo.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</si>
</sst>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20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b/>
      <sz val="14"/>
      <name val="Segoe UI"/>
      <family val="2"/>
      <charset val="238"/>
    </font>
    <font>
      <sz val="14"/>
      <name val="Segoe UI"/>
      <family val="2"/>
      <charset val="238"/>
    </font>
    <font>
      <b/>
      <sz val="16"/>
      <name val="Segoe UI"/>
      <family val="2"/>
      <charset val="238"/>
    </font>
    <font>
      <b/>
      <sz val="12"/>
      <name val="Segoe UI"/>
      <family val="2"/>
      <charset val="238"/>
    </font>
    <font>
      <b/>
      <sz val="11"/>
      <name val="Segoe UI"/>
      <family val="2"/>
      <charset val="238"/>
    </font>
    <font>
      <sz val="11"/>
      <name val="Segoe UI"/>
      <family val="2"/>
      <charset val="238"/>
    </font>
    <font>
      <sz val="12"/>
      <name val="Segoe UI"/>
      <family val="2"/>
      <charset val="238"/>
    </font>
    <font>
      <sz val="9"/>
      <name val="Segoe UI"/>
      <family val="2"/>
      <charset val="238"/>
    </font>
    <font>
      <sz val="18"/>
      <name val="Segoe UI"/>
      <family val="2"/>
      <charset val="238"/>
    </font>
    <font>
      <vertAlign val="superscript"/>
      <sz val="10"/>
      <name val="Segoe UI"/>
      <family val="2"/>
      <charset val="238"/>
    </font>
    <font>
      <b/>
      <sz val="13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0" xfId="0" applyFont="1" applyAlignment="1"/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horizontal="justify" vertical="center" wrapText="1"/>
    </xf>
    <xf numFmtId="0" fontId="10" fillId="0" borderId="0" xfId="0" applyFont="1"/>
    <xf numFmtId="4" fontId="10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2" fontId="2" fillId="0" borderId="0" xfId="0" applyNumberFormat="1" applyFont="1"/>
    <xf numFmtId="0" fontId="2" fillId="2" borderId="0" xfId="0" applyFont="1" applyFill="1"/>
    <xf numFmtId="0" fontId="3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2" fillId="2" borderId="0" xfId="0" applyFont="1" applyFill="1" applyBorder="1"/>
    <xf numFmtId="4" fontId="7" fillId="2" borderId="0" xfId="0" applyNumberFormat="1" applyFont="1" applyFill="1" applyBorder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justify" vertical="top" wrapText="1"/>
    </xf>
    <xf numFmtId="0" fontId="10" fillId="2" borderId="0" xfId="0" applyFont="1" applyFill="1" applyBorder="1"/>
    <xf numFmtId="0" fontId="7" fillId="0" borderId="0" xfId="0" applyFont="1" applyAlignment="1">
      <alignment horizontal="justify" vertical="center" wrapText="1"/>
    </xf>
    <xf numFmtId="0" fontId="10" fillId="0" borderId="0" xfId="0" applyFont="1" applyFill="1" applyBorder="1"/>
    <xf numFmtId="2" fontId="10" fillId="0" borderId="0" xfId="0" applyNumberFormat="1" applyFont="1"/>
    <xf numFmtId="4" fontId="5" fillId="0" borderId="0" xfId="0" applyNumberFormat="1" applyFont="1" applyFill="1" applyBorder="1"/>
    <xf numFmtId="0" fontId="10" fillId="0" borderId="0" xfId="0" applyFont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justify" vertical="center" wrapText="1"/>
    </xf>
    <xf numFmtId="0" fontId="10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justify" vertical="center" wrapText="1"/>
    </xf>
    <xf numFmtId="4" fontId="3" fillId="0" borderId="0" xfId="0" applyNumberFormat="1" applyFont="1" applyFill="1"/>
    <xf numFmtId="4" fontId="7" fillId="0" borderId="0" xfId="0" applyNumberFormat="1" applyFont="1" applyFill="1"/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5" fillId="0" borderId="0" xfId="0" applyFont="1" applyAlignment="1"/>
    <xf numFmtId="49" fontId="10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justify" vertical="top"/>
    </xf>
    <xf numFmtId="49" fontId="9" fillId="0" borderId="0" xfId="0" applyNumberFormat="1" applyFont="1" applyAlignment="1">
      <alignment horizontal="justify" vertical="top"/>
    </xf>
    <xf numFmtId="49" fontId="9" fillId="0" borderId="0" xfId="0" applyNumberFormat="1" applyFont="1" applyAlignment="1">
      <alignment horizontal="justify" vertical="top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Fill="1"/>
    <xf numFmtId="4" fontId="2" fillId="0" borderId="0" xfId="0" applyNumberFormat="1" applyFont="1" applyFill="1"/>
    <xf numFmtId="0" fontId="7" fillId="0" borderId="0" xfId="0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6" fillId="0" borderId="0" xfId="0" applyFont="1" applyFill="1" applyAlignment="1">
      <alignment horizontal="right" vertical="top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Fill="1" applyBorder="1"/>
    <xf numFmtId="4" fontId="7" fillId="0" borderId="0" xfId="0" applyNumberFormat="1" applyFont="1" applyFill="1" applyBorder="1"/>
    <xf numFmtId="49" fontId="10" fillId="0" borderId="0" xfId="0" applyNumberFormat="1" applyFont="1" applyAlignment="1">
      <alignment horizontal="justify" vertical="center" wrapText="1"/>
    </xf>
    <xf numFmtId="49" fontId="10" fillId="0" borderId="0" xfId="0" applyNumberFormat="1" applyFont="1"/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justify" vertical="center" wrapText="1"/>
    </xf>
    <xf numFmtId="49" fontId="9" fillId="0" borderId="0" xfId="0" applyNumberFormat="1" applyFont="1" applyFill="1" applyAlignment="1">
      <alignment horizontal="justify" vertical="top" wrapText="1"/>
    </xf>
    <xf numFmtId="49" fontId="9" fillId="0" borderId="0" xfId="0" applyNumberFormat="1" applyFont="1" applyFill="1" applyAlignment="1">
      <alignment horizontal="justify" vertical="top"/>
    </xf>
    <xf numFmtId="4" fontId="10" fillId="0" borderId="0" xfId="0" applyNumberFormat="1" applyFont="1" applyFill="1"/>
    <xf numFmtId="0" fontId="12" fillId="0" borderId="0" xfId="0" applyFont="1" applyFill="1" applyAlignment="1"/>
    <xf numFmtId="0" fontId="2" fillId="0" borderId="0" xfId="0" applyFont="1" applyFill="1" applyAlignme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tabSelected="1" topLeftCell="A151" zoomScaleNormal="100" workbookViewId="0">
      <selection activeCell="B15" sqref="B15"/>
    </sheetView>
  </sheetViews>
  <sheetFormatPr defaultRowHeight="14.25" x14ac:dyDescent="0.25"/>
  <cols>
    <col min="1" max="1" width="5.5703125" style="2" customWidth="1"/>
    <col min="2" max="2" width="44" style="2" customWidth="1"/>
    <col min="3" max="3" width="9.5703125" style="2" customWidth="1"/>
    <col min="4" max="5" width="8.7109375" style="2" customWidth="1"/>
    <col min="6" max="6" width="12.7109375" style="2" customWidth="1"/>
    <col min="7" max="16384" width="9.140625" style="2"/>
  </cols>
  <sheetData>
    <row r="1" spans="1:8" ht="15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8" x14ac:dyDescent="0.25">
      <c r="B2" s="3"/>
      <c r="C2" s="4"/>
      <c r="D2" s="4"/>
      <c r="E2" s="4"/>
      <c r="F2" s="4"/>
      <c r="G2" s="5"/>
      <c r="H2" s="5"/>
    </row>
    <row r="3" spans="1:8" ht="20.25" x14ac:dyDescent="0.35">
      <c r="A3" s="6"/>
      <c r="B3" s="7" t="s">
        <v>25</v>
      </c>
      <c r="C3" s="4"/>
      <c r="D3" s="8"/>
      <c r="E3" s="4"/>
      <c r="F3" s="8"/>
      <c r="G3" s="5"/>
      <c r="H3" s="5"/>
    </row>
    <row r="4" spans="1:8" ht="20.25" x14ac:dyDescent="0.35">
      <c r="A4" s="6"/>
      <c r="B4" s="97" t="s">
        <v>77</v>
      </c>
      <c r="C4" s="4"/>
      <c r="D4" s="8"/>
      <c r="E4" s="4"/>
      <c r="F4" s="8"/>
      <c r="G4" s="5"/>
      <c r="H4" s="5"/>
    </row>
    <row r="5" spans="1:8" ht="20.25" x14ac:dyDescent="0.35">
      <c r="A5" s="6"/>
      <c r="B5" s="97"/>
      <c r="C5" s="4"/>
      <c r="D5" s="8"/>
      <c r="E5" s="4"/>
      <c r="F5" s="8"/>
      <c r="G5" s="5"/>
      <c r="H5" s="5"/>
    </row>
    <row r="6" spans="1:8" ht="20.25" x14ac:dyDescent="0.35">
      <c r="A6" s="6"/>
      <c r="B6" s="97"/>
      <c r="C6" s="4"/>
      <c r="D6" s="8"/>
      <c r="E6" s="4"/>
      <c r="F6" s="8"/>
      <c r="G6" s="5"/>
      <c r="H6" s="5"/>
    </row>
    <row r="7" spans="1:8" ht="15" customHeight="1" x14ac:dyDescent="0.35">
      <c r="A7" s="6"/>
      <c r="B7" s="9"/>
      <c r="C7" s="4"/>
      <c r="D7" s="8"/>
      <c r="E7" s="4"/>
      <c r="F7" s="8"/>
      <c r="G7" s="5"/>
      <c r="H7" s="5"/>
    </row>
    <row r="8" spans="1:8" ht="20.25" x14ac:dyDescent="0.35">
      <c r="B8" s="7" t="s">
        <v>26</v>
      </c>
      <c r="C8" s="4"/>
      <c r="D8" s="4"/>
      <c r="E8" s="4"/>
      <c r="F8" s="4"/>
      <c r="G8" s="5"/>
      <c r="H8" s="5"/>
    </row>
    <row r="9" spans="1:8" ht="19.5" customHeight="1" x14ac:dyDescent="0.5">
      <c r="B9" s="87" t="s">
        <v>99</v>
      </c>
      <c r="C9" s="10"/>
      <c r="D9" s="11"/>
      <c r="E9" s="10"/>
      <c r="F9" s="11"/>
      <c r="G9" s="5"/>
      <c r="H9" s="5"/>
    </row>
    <row r="10" spans="1:8" ht="15" customHeight="1" x14ac:dyDescent="0.25">
      <c r="C10" s="4"/>
      <c r="D10" s="4"/>
      <c r="E10" s="4"/>
      <c r="F10" s="4"/>
      <c r="G10" s="5"/>
      <c r="H10" s="5"/>
    </row>
    <row r="11" spans="1:8" ht="18.75" x14ac:dyDescent="0.35">
      <c r="B11" s="95" t="s">
        <v>98</v>
      </c>
      <c r="C11" s="95"/>
      <c r="D11" s="95"/>
      <c r="E11" s="95"/>
      <c r="F11" s="95"/>
      <c r="G11" s="5"/>
      <c r="H11" s="5"/>
    </row>
    <row r="12" spans="1:8" x14ac:dyDescent="0.25">
      <c r="C12" s="4"/>
      <c r="D12" s="4"/>
      <c r="E12" s="4"/>
      <c r="F12" s="4"/>
      <c r="G12" s="5"/>
      <c r="H12" s="5"/>
    </row>
    <row r="13" spans="1:8" x14ac:dyDescent="0.25">
      <c r="C13" s="4"/>
      <c r="D13" s="4"/>
      <c r="E13" s="4"/>
      <c r="F13" s="4"/>
      <c r="G13" s="5"/>
      <c r="H13" s="5"/>
    </row>
    <row r="14" spans="1:8" ht="23.25" customHeight="1" x14ac:dyDescent="0.55000000000000004">
      <c r="A14" s="1"/>
      <c r="B14" s="96" t="s">
        <v>100</v>
      </c>
      <c r="C14" s="96"/>
      <c r="D14" s="96"/>
      <c r="E14" s="96"/>
      <c r="F14" s="96"/>
      <c r="G14" s="5"/>
      <c r="H14" s="5"/>
    </row>
    <row r="15" spans="1:8" x14ac:dyDescent="0.25">
      <c r="B15" s="93"/>
      <c r="C15" s="4"/>
      <c r="D15" s="4"/>
      <c r="E15" s="4"/>
      <c r="F15" s="4"/>
      <c r="G15" s="5"/>
      <c r="H15" s="5"/>
    </row>
    <row r="16" spans="1:8" x14ac:dyDescent="0.25">
      <c r="B16" s="3"/>
      <c r="C16" s="4"/>
      <c r="D16" s="4"/>
      <c r="E16" s="4"/>
      <c r="F16" s="4"/>
      <c r="G16" s="5"/>
      <c r="H16" s="5"/>
    </row>
    <row r="17" spans="1:8" ht="20.25" x14ac:dyDescent="0.35">
      <c r="A17" s="72" t="s">
        <v>15</v>
      </c>
      <c r="B17" s="30" t="s">
        <v>29</v>
      </c>
      <c r="C17" s="4"/>
      <c r="D17" s="8"/>
      <c r="E17" s="4"/>
      <c r="F17" s="12">
        <f>F51</f>
        <v>0</v>
      </c>
      <c r="G17" s="5"/>
      <c r="H17" s="5"/>
    </row>
    <row r="18" spans="1:8" ht="20.25" x14ac:dyDescent="0.35">
      <c r="A18" s="72" t="s">
        <v>19</v>
      </c>
      <c r="B18" s="30" t="s">
        <v>30</v>
      </c>
      <c r="C18" s="4"/>
      <c r="D18" s="8"/>
      <c r="E18" s="4"/>
      <c r="F18" s="12">
        <f>F76</f>
        <v>0</v>
      </c>
      <c r="G18" s="5"/>
      <c r="H18" s="5"/>
    </row>
    <row r="19" spans="1:8" ht="20.25" x14ac:dyDescent="0.35">
      <c r="A19" s="72" t="s">
        <v>16</v>
      </c>
      <c r="B19" s="30" t="s">
        <v>31</v>
      </c>
      <c r="C19" s="4"/>
      <c r="D19" s="8"/>
      <c r="E19" s="4"/>
      <c r="F19" s="12">
        <f>F108</f>
        <v>0</v>
      </c>
      <c r="G19" s="5"/>
      <c r="H19" s="5"/>
    </row>
    <row r="20" spans="1:8" ht="20.25" x14ac:dyDescent="0.35">
      <c r="A20" s="72" t="s">
        <v>17</v>
      </c>
      <c r="B20" s="30" t="s">
        <v>32</v>
      </c>
      <c r="C20" s="4"/>
      <c r="D20" s="8"/>
      <c r="E20" s="4"/>
      <c r="F20" s="12">
        <f>F121</f>
        <v>0</v>
      </c>
      <c r="G20" s="5"/>
      <c r="H20" s="5"/>
    </row>
    <row r="21" spans="1:8" ht="20.25" x14ac:dyDescent="0.35">
      <c r="A21" s="72" t="s">
        <v>18</v>
      </c>
      <c r="B21" s="30" t="s">
        <v>33</v>
      </c>
      <c r="C21" s="4"/>
      <c r="D21" s="8"/>
      <c r="E21" s="4"/>
      <c r="F21" s="12">
        <f>F128</f>
        <v>0</v>
      </c>
      <c r="G21" s="5"/>
      <c r="H21" s="5"/>
    </row>
    <row r="22" spans="1:8" ht="20.25" x14ac:dyDescent="0.35">
      <c r="A22" s="72" t="s">
        <v>34</v>
      </c>
      <c r="B22" s="30" t="s">
        <v>35</v>
      </c>
      <c r="C22" s="4"/>
      <c r="D22" s="8"/>
      <c r="E22" s="4"/>
      <c r="F22" s="12">
        <f>F137</f>
        <v>0</v>
      </c>
      <c r="G22" s="5"/>
      <c r="H22" s="5"/>
    </row>
    <row r="23" spans="1:8" ht="20.25" x14ac:dyDescent="0.35">
      <c r="A23" s="72" t="s">
        <v>36</v>
      </c>
      <c r="B23" s="30" t="s">
        <v>119</v>
      </c>
      <c r="C23" s="4"/>
      <c r="D23" s="8"/>
      <c r="E23" s="4"/>
      <c r="F23" s="12">
        <f>F152</f>
        <v>0</v>
      </c>
      <c r="G23" s="5"/>
      <c r="H23" s="5"/>
    </row>
    <row r="24" spans="1:8" ht="20.25" x14ac:dyDescent="0.35">
      <c r="A24" s="72" t="s">
        <v>108</v>
      </c>
      <c r="B24" s="30" t="s">
        <v>120</v>
      </c>
      <c r="C24" s="4"/>
      <c r="D24" s="8"/>
      <c r="E24" s="4"/>
      <c r="F24" s="12">
        <f>F157</f>
        <v>0</v>
      </c>
      <c r="G24" s="5"/>
      <c r="H24" s="5"/>
    </row>
    <row r="25" spans="1:8" ht="20.25" x14ac:dyDescent="0.35">
      <c r="A25" s="72" t="s">
        <v>108</v>
      </c>
      <c r="B25" s="30" t="s">
        <v>38</v>
      </c>
      <c r="C25" s="4"/>
      <c r="D25" s="8"/>
      <c r="E25" s="4"/>
      <c r="F25" s="12">
        <f>F162</f>
        <v>0</v>
      </c>
      <c r="G25" s="5"/>
      <c r="H25" s="5"/>
    </row>
    <row r="26" spans="1:8" x14ac:dyDescent="0.25">
      <c r="C26" s="4"/>
      <c r="D26" s="4"/>
      <c r="E26" s="4"/>
      <c r="F26" s="4"/>
      <c r="G26" s="5"/>
      <c r="H26" s="5"/>
    </row>
    <row r="27" spans="1:8" ht="26.25" thickBot="1" x14ac:dyDescent="0.55000000000000004">
      <c r="B27" s="13" t="s">
        <v>14</v>
      </c>
      <c r="C27" s="14"/>
      <c r="D27" s="15"/>
      <c r="E27" s="14"/>
      <c r="F27" s="16">
        <f>SUM(F17,F18,F19,F20,F23,F21,F22,F24,F25)</f>
        <v>0</v>
      </c>
      <c r="G27" s="5"/>
      <c r="H27" s="5"/>
    </row>
    <row r="28" spans="1:8" ht="15" thickTop="1" x14ac:dyDescent="0.25">
      <c r="C28" s="4"/>
      <c r="D28" s="4"/>
      <c r="E28" s="4"/>
      <c r="F28" s="4"/>
      <c r="G28" s="5"/>
      <c r="H28" s="5"/>
    </row>
    <row r="29" spans="1:8" ht="16.5" x14ac:dyDescent="0.3">
      <c r="B29" s="17" t="s">
        <v>76</v>
      </c>
      <c r="C29" s="4"/>
      <c r="D29" s="4"/>
      <c r="E29" s="4"/>
      <c r="F29" s="18">
        <f>F27*0.22</f>
        <v>0</v>
      </c>
      <c r="G29" s="5"/>
      <c r="H29" s="5"/>
    </row>
    <row r="30" spans="1:8" x14ac:dyDescent="0.25">
      <c r="C30" s="4"/>
      <c r="D30" s="4"/>
      <c r="E30" s="4"/>
      <c r="F30" s="4"/>
      <c r="G30" s="5"/>
      <c r="H30" s="5"/>
    </row>
    <row r="31" spans="1:8" ht="17.25" x14ac:dyDescent="0.3">
      <c r="B31" s="19" t="s">
        <v>20</v>
      </c>
      <c r="C31" s="4"/>
      <c r="D31" s="4"/>
      <c r="E31" s="4"/>
      <c r="F31" s="12">
        <f>F27+F29</f>
        <v>0</v>
      </c>
      <c r="G31" s="5"/>
      <c r="H31" s="5"/>
    </row>
    <row r="32" spans="1:8" x14ac:dyDescent="0.25">
      <c r="C32" s="4"/>
      <c r="D32" s="4"/>
      <c r="E32" s="4"/>
      <c r="F32" s="4"/>
      <c r="G32" s="5"/>
      <c r="H32" s="5"/>
    </row>
    <row r="33" spans="1:9" x14ac:dyDescent="0.25">
      <c r="C33" s="4"/>
      <c r="D33" s="4"/>
      <c r="E33" s="4"/>
      <c r="F33" s="4"/>
      <c r="G33" s="5"/>
      <c r="H33" s="5"/>
    </row>
    <row r="34" spans="1:9" ht="16.5" x14ac:dyDescent="0.3">
      <c r="B34" s="20" t="s">
        <v>39</v>
      </c>
      <c r="C34" s="4"/>
      <c r="D34" s="4"/>
      <c r="E34" s="4"/>
      <c r="F34" s="4"/>
      <c r="G34" s="5"/>
      <c r="H34" s="5"/>
    </row>
    <row r="35" spans="1:9" x14ac:dyDescent="0.25">
      <c r="C35" s="4"/>
      <c r="D35" s="4"/>
      <c r="E35" s="4"/>
      <c r="F35" s="4"/>
      <c r="G35" s="5"/>
      <c r="H35" s="5"/>
    </row>
    <row r="36" spans="1:9" ht="16.5" x14ac:dyDescent="0.3">
      <c r="C36" s="21"/>
      <c r="D36" s="21" t="s">
        <v>21</v>
      </c>
      <c r="E36" s="4"/>
      <c r="F36" s="22"/>
      <c r="G36" s="5"/>
      <c r="H36" s="5"/>
    </row>
    <row r="37" spans="1:9" ht="17.25" x14ac:dyDescent="0.3">
      <c r="C37" s="21"/>
      <c r="D37" s="23" t="s">
        <v>22</v>
      </c>
      <c r="E37" s="4"/>
      <c r="F37" s="22"/>
      <c r="G37" s="5"/>
      <c r="H37" s="5"/>
    </row>
    <row r="38" spans="1:9" x14ac:dyDescent="0.25">
      <c r="C38" s="22"/>
      <c r="D38" s="22"/>
      <c r="E38" s="22"/>
      <c r="F38" s="22"/>
      <c r="G38" s="5"/>
      <c r="H38" s="5"/>
    </row>
    <row r="39" spans="1:9" x14ac:dyDescent="0.25">
      <c r="C39" s="22"/>
      <c r="D39" s="22"/>
      <c r="E39" s="22"/>
      <c r="F39" s="22"/>
      <c r="G39" s="5"/>
      <c r="H39" s="5"/>
    </row>
    <row r="40" spans="1:9" x14ac:dyDescent="0.25">
      <c r="C40" s="4"/>
      <c r="D40" s="4" t="s">
        <v>23</v>
      </c>
      <c r="E40" s="22"/>
      <c r="F40" s="22"/>
      <c r="G40" s="5"/>
      <c r="H40" s="5"/>
    </row>
    <row r="41" spans="1:9" x14ac:dyDescent="0.25">
      <c r="C41" s="24"/>
      <c r="D41" s="25" t="s">
        <v>24</v>
      </c>
      <c r="E41" s="22"/>
      <c r="F41" s="22"/>
      <c r="G41" s="5"/>
      <c r="H41" s="5"/>
    </row>
    <row r="42" spans="1:9" x14ac:dyDescent="0.25">
      <c r="C42" s="22"/>
      <c r="D42" s="22"/>
      <c r="E42" s="22"/>
      <c r="F42" s="22"/>
      <c r="G42" s="5"/>
      <c r="H42" s="5"/>
    </row>
    <row r="43" spans="1:9" ht="28.5" x14ac:dyDescent="0.25">
      <c r="C43" s="4" t="s">
        <v>7</v>
      </c>
      <c r="D43" s="26" t="s">
        <v>12</v>
      </c>
      <c r="E43" s="80" t="s">
        <v>103</v>
      </c>
      <c r="F43" s="4" t="s">
        <v>13</v>
      </c>
      <c r="G43" s="5"/>
      <c r="H43" s="5"/>
    </row>
    <row r="44" spans="1:9" ht="26.25" x14ac:dyDescent="0.45">
      <c r="A44" s="60" t="s">
        <v>15</v>
      </c>
      <c r="B44" s="60" t="s">
        <v>29</v>
      </c>
      <c r="C44" s="27"/>
      <c r="D44" s="27"/>
      <c r="E44" s="27"/>
      <c r="F44" s="27"/>
      <c r="G44" s="27"/>
      <c r="H44" s="27"/>
      <c r="I44" s="27"/>
    </row>
    <row r="45" spans="1:9" ht="69" x14ac:dyDescent="0.3">
      <c r="A45" s="58" t="s">
        <v>0</v>
      </c>
      <c r="B45" s="29" t="s">
        <v>78</v>
      </c>
      <c r="C45" s="30"/>
      <c r="D45" s="30"/>
      <c r="E45" s="31"/>
      <c r="F45" s="30"/>
    </row>
    <row r="46" spans="1:9" ht="17.25" x14ac:dyDescent="0.3">
      <c r="A46" s="59"/>
      <c r="C46" s="33" t="s">
        <v>40</v>
      </c>
      <c r="E46" s="34"/>
      <c r="F46" s="34"/>
    </row>
    <row r="47" spans="1:9" ht="69" x14ac:dyDescent="0.25">
      <c r="A47" s="58" t="s">
        <v>1</v>
      </c>
      <c r="B47" s="29" t="s">
        <v>79</v>
      </c>
      <c r="C47" s="33"/>
      <c r="D47" s="35"/>
      <c r="E47" s="34"/>
      <c r="F47" s="34"/>
    </row>
    <row r="48" spans="1:9" ht="17.25" x14ac:dyDescent="0.3">
      <c r="A48" s="59"/>
      <c r="C48" s="33" t="s">
        <v>27</v>
      </c>
      <c r="D48" s="35">
        <v>212</v>
      </c>
      <c r="E48" s="34"/>
      <c r="F48" s="34">
        <f t="shared" ref="F48:F50" si="0">D48*E48</f>
        <v>0</v>
      </c>
    </row>
    <row r="49" spans="1:9" ht="69" x14ac:dyDescent="0.25">
      <c r="A49" s="71" t="s">
        <v>2</v>
      </c>
      <c r="B49" s="88" t="s">
        <v>41</v>
      </c>
      <c r="C49" s="68"/>
      <c r="D49" s="69"/>
      <c r="E49" s="34"/>
      <c r="F49" s="34"/>
    </row>
    <row r="50" spans="1:9" ht="17.25" x14ac:dyDescent="0.3">
      <c r="A50" s="73"/>
      <c r="B50" s="50"/>
      <c r="C50" s="68" t="s">
        <v>28</v>
      </c>
      <c r="D50" s="69">
        <v>1.88</v>
      </c>
      <c r="E50" s="34"/>
      <c r="F50" s="34">
        <f t="shared" si="0"/>
        <v>0</v>
      </c>
    </row>
    <row r="51" spans="1:9" ht="17.25" x14ac:dyDescent="0.3">
      <c r="A51" s="36"/>
      <c r="B51" s="37" t="s">
        <v>42</v>
      </c>
      <c r="C51" s="38"/>
      <c r="D51" s="39"/>
      <c r="E51" s="39"/>
      <c r="F51" s="40">
        <f>F46+F48+F50</f>
        <v>0</v>
      </c>
    </row>
    <row r="53" spans="1:9" ht="26.25" x14ac:dyDescent="0.45">
      <c r="A53" s="60" t="s">
        <v>19</v>
      </c>
      <c r="B53" s="94" t="s">
        <v>30</v>
      </c>
      <c r="C53" s="94"/>
      <c r="D53" s="94"/>
      <c r="E53" s="94"/>
      <c r="F53" s="94"/>
      <c r="G53" s="27"/>
      <c r="H53" s="27"/>
      <c r="I53" s="27"/>
    </row>
    <row r="54" spans="1:9" ht="70.5" customHeight="1" x14ac:dyDescent="0.25">
      <c r="A54" s="58" t="s">
        <v>0</v>
      </c>
      <c r="B54" s="61" t="s">
        <v>101</v>
      </c>
      <c r="E54" s="34"/>
    </row>
    <row r="55" spans="1:9" ht="17.25" x14ac:dyDescent="0.3">
      <c r="A55" s="59"/>
      <c r="C55" s="33" t="s">
        <v>28</v>
      </c>
      <c r="D55" s="35">
        <v>15.84</v>
      </c>
      <c r="E55" s="34"/>
      <c r="F55" s="34">
        <f>D55*E55</f>
        <v>0</v>
      </c>
    </row>
    <row r="56" spans="1:9" ht="53.25" customHeight="1" x14ac:dyDescent="0.25">
      <c r="A56" s="71" t="s">
        <v>1</v>
      </c>
      <c r="B56" s="66" t="s">
        <v>80</v>
      </c>
      <c r="C56" s="68"/>
      <c r="D56" s="69"/>
      <c r="E56" s="34"/>
      <c r="F56" s="34"/>
    </row>
    <row r="57" spans="1:9" ht="17.25" x14ac:dyDescent="0.3">
      <c r="A57" s="73"/>
      <c r="B57" s="50"/>
      <c r="C57" s="68" t="s">
        <v>9</v>
      </c>
      <c r="D57" s="69">
        <v>11</v>
      </c>
      <c r="E57" s="34"/>
      <c r="F57" s="34">
        <f>D57*E57</f>
        <v>0</v>
      </c>
    </row>
    <row r="58" spans="1:9" ht="51.75" x14ac:dyDescent="0.25">
      <c r="A58" s="58" t="s">
        <v>2</v>
      </c>
      <c r="B58" s="29" t="s">
        <v>81</v>
      </c>
      <c r="C58" s="33"/>
      <c r="D58" s="35"/>
      <c r="E58" s="34"/>
      <c r="F58" s="34"/>
    </row>
    <row r="59" spans="1:9" ht="17.25" customHeight="1" x14ac:dyDescent="0.25">
      <c r="A59" s="58"/>
      <c r="B59" s="61" t="s">
        <v>43</v>
      </c>
      <c r="C59" s="33"/>
      <c r="D59" s="35"/>
      <c r="E59" s="34"/>
      <c r="F59" s="34"/>
    </row>
    <row r="60" spans="1:9" ht="17.25" x14ac:dyDescent="0.25">
      <c r="A60" s="58"/>
      <c r="B60" s="61" t="s">
        <v>44</v>
      </c>
      <c r="C60" s="33"/>
      <c r="D60" s="35"/>
      <c r="E60" s="34"/>
      <c r="F60" s="34"/>
    </row>
    <row r="61" spans="1:9" ht="17.25" x14ac:dyDescent="0.25">
      <c r="A61" s="58"/>
      <c r="B61" s="61" t="s">
        <v>83</v>
      </c>
      <c r="C61" s="33"/>
      <c r="D61" s="35"/>
      <c r="E61" s="34"/>
      <c r="F61" s="34"/>
    </row>
    <row r="62" spans="1:9" ht="17.25" x14ac:dyDescent="0.3">
      <c r="A62" s="59"/>
      <c r="B62" s="62"/>
      <c r="C62" s="33" t="s">
        <v>27</v>
      </c>
      <c r="D62" s="35">
        <v>115.8</v>
      </c>
      <c r="E62" s="34"/>
      <c r="F62" s="34">
        <f>D62*E62</f>
        <v>0</v>
      </c>
    </row>
    <row r="63" spans="1:9" ht="50.25" customHeight="1" x14ac:dyDescent="0.25">
      <c r="A63" s="58" t="s">
        <v>3</v>
      </c>
      <c r="B63" s="61" t="s">
        <v>82</v>
      </c>
      <c r="C63" s="33"/>
      <c r="D63" s="35"/>
      <c r="E63" s="34"/>
      <c r="F63" s="34"/>
    </row>
    <row r="64" spans="1:9" ht="18" customHeight="1" x14ac:dyDescent="0.25">
      <c r="A64" s="58"/>
      <c r="B64" s="61" t="s">
        <v>45</v>
      </c>
      <c r="C64" s="33"/>
      <c r="D64" s="35"/>
      <c r="E64" s="34"/>
      <c r="F64" s="34"/>
    </row>
    <row r="65" spans="1:9" ht="18" customHeight="1" x14ac:dyDescent="0.25">
      <c r="A65" s="58"/>
      <c r="B65" s="61" t="s">
        <v>44</v>
      </c>
      <c r="C65" s="33"/>
      <c r="D65" s="35"/>
      <c r="E65" s="34"/>
      <c r="F65" s="34"/>
    </row>
    <row r="66" spans="1:9" ht="18" customHeight="1" x14ac:dyDescent="0.25">
      <c r="A66" s="71"/>
      <c r="B66" s="61" t="s">
        <v>83</v>
      </c>
      <c r="C66" s="33"/>
      <c r="D66" s="35"/>
      <c r="E66" s="34"/>
      <c r="F66" s="34"/>
    </row>
    <row r="67" spans="1:9" ht="15" customHeight="1" x14ac:dyDescent="0.25">
      <c r="A67" s="71"/>
      <c r="B67" s="62"/>
      <c r="C67" s="33" t="s">
        <v>27</v>
      </c>
      <c r="D67" s="35">
        <v>64</v>
      </c>
      <c r="E67" s="34"/>
      <c r="F67" s="34">
        <f>D67*E67</f>
        <v>0</v>
      </c>
    </row>
    <row r="68" spans="1:9" ht="51.75" x14ac:dyDescent="0.25">
      <c r="A68" s="71" t="s">
        <v>4</v>
      </c>
      <c r="B68" s="61" t="s">
        <v>46</v>
      </c>
      <c r="C68" s="33"/>
      <c r="D68" s="35"/>
      <c r="E68" s="34"/>
      <c r="F68" s="34"/>
    </row>
    <row r="69" spans="1:9" ht="17.25" x14ac:dyDescent="0.3">
      <c r="A69" s="73"/>
      <c r="B69" s="62"/>
      <c r="C69" s="33" t="s">
        <v>8</v>
      </c>
      <c r="D69" s="35">
        <v>35</v>
      </c>
      <c r="E69" s="34"/>
      <c r="F69" s="34">
        <f>D69*E69</f>
        <v>0</v>
      </c>
    </row>
    <row r="70" spans="1:9" ht="34.5" x14ac:dyDescent="0.25">
      <c r="A70" s="71" t="s">
        <v>5</v>
      </c>
      <c r="B70" s="61" t="s">
        <v>47</v>
      </c>
      <c r="C70" s="33"/>
      <c r="D70" s="35"/>
      <c r="E70" s="34"/>
      <c r="F70" s="34"/>
    </row>
    <row r="71" spans="1:9" ht="17.25" x14ac:dyDescent="0.3">
      <c r="A71" s="73"/>
      <c r="B71" s="62"/>
      <c r="C71" s="33" t="s">
        <v>8</v>
      </c>
      <c r="D71" s="35">
        <v>10</v>
      </c>
      <c r="E71" s="34"/>
      <c r="F71" s="34">
        <f>D71*E71</f>
        <v>0</v>
      </c>
    </row>
    <row r="72" spans="1:9" ht="69" x14ac:dyDescent="0.25">
      <c r="A72" s="71" t="s">
        <v>6</v>
      </c>
      <c r="B72" s="61" t="s">
        <v>48</v>
      </c>
      <c r="C72" s="33"/>
      <c r="D72" s="35"/>
      <c r="E72" s="34"/>
      <c r="F72" s="34"/>
    </row>
    <row r="73" spans="1:9" ht="15.75" x14ac:dyDescent="0.25">
      <c r="A73" s="74"/>
      <c r="C73" s="33" t="s">
        <v>27</v>
      </c>
      <c r="D73" s="35">
        <v>45</v>
      </c>
      <c r="E73" s="34"/>
      <c r="F73" s="34">
        <f>D73*E73</f>
        <v>0</v>
      </c>
    </row>
    <row r="74" spans="1:9" ht="51.75" x14ac:dyDescent="0.25">
      <c r="A74" s="71" t="s">
        <v>10</v>
      </c>
      <c r="B74" s="61" t="s">
        <v>84</v>
      </c>
      <c r="C74" s="33"/>
      <c r="D74" s="35"/>
      <c r="E74" s="34"/>
      <c r="F74" s="34"/>
    </row>
    <row r="75" spans="1:9" ht="15.75" x14ac:dyDescent="0.25">
      <c r="A75" s="74"/>
      <c r="C75" s="33" t="s">
        <v>27</v>
      </c>
      <c r="D75" s="35">
        <v>5</v>
      </c>
      <c r="E75" s="34"/>
      <c r="F75" s="34">
        <f>D75*E75</f>
        <v>0</v>
      </c>
    </row>
    <row r="76" spans="1:9" ht="17.25" x14ac:dyDescent="0.3">
      <c r="A76" s="50"/>
      <c r="B76" s="37" t="s">
        <v>49</v>
      </c>
      <c r="C76" s="38"/>
      <c r="D76" s="39"/>
      <c r="E76" s="39"/>
      <c r="F76" s="40">
        <f>SUM(F55,F57,F62,F67,F69,F71,F73,F75)</f>
        <v>0</v>
      </c>
    </row>
    <row r="77" spans="1:9" ht="17.25" x14ac:dyDescent="0.3">
      <c r="A77" s="50"/>
      <c r="C77" s="41"/>
    </row>
    <row r="78" spans="1:9" ht="26.25" x14ac:dyDescent="0.45">
      <c r="A78" s="75" t="s">
        <v>16</v>
      </c>
      <c r="B78" s="94" t="s">
        <v>31</v>
      </c>
      <c r="C78" s="94"/>
      <c r="D78" s="94"/>
      <c r="E78" s="94"/>
      <c r="F78" s="94"/>
      <c r="G78" s="42"/>
      <c r="H78" s="42"/>
      <c r="I78" s="42"/>
    </row>
    <row r="79" spans="1:9" ht="53.25" customHeight="1" x14ac:dyDescent="0.25">
      <c r="A79" s="67" t="s">
        <v>0</v>
      </c>
      <c r="B79" s="61" t="s">
        <v>50</v>
      </c>
      <c r="C79" s="33"/>
      <c r="D79" s="35"/>
      <c r="E79" s="34"/>
      <c r="F79" s="34"/>
    </row>
    <row r="80" spans="1:9" ht="16.5" x14ac:dyDescent="0.3">
      <c r="A80" s="76"/>
      <c r="B80" s="63"/>
      <c r="C80" s="33" t="s">
        <v>8</v>
      </c>
      <c r="D80" s="35">
        <v>10</v>
      </c>
      <c r="E80" s="34"/>
      <c r="F80" s="34">
        <f t="shared" ref="F80:F100" si="1">D80*E80</f>
        <v>0</v>
      </c>
    </row>
    <row r="81" spans="1:6" ht="51.75" x14ac:dyDescent="0.25">
      <c r="A81" s="67" t="s">
        <v>1</v>
      </c>
      <c r="B81" s="61" t="s">
        <v>51</v>
      </c>
      <c r="C81" s="33"/>
      <c r="D81" s="35"/>
      <c r="E81" s="34"/>
      <c r="F81" s="34"/>
    </row>
    <row r="82" spans="1:6" ht="16.5" x14ac:dyDescent="0.3">
      <c r="A82" s="76"/>
      <c r="B82" s="63"/>
      <c r="C82" s="33" t="s">
        <v>9</v>
      </c>
      <c r="D82" s="35">
        <v>1</v>
      </c>
      <c r="E82" s="34"/>
      <c r="F82" s="34">
        <f t="shared" si="1"/>
        <v>0</v>
      </c>
    </row>
    <row r="83" spans="1:6" ht="72.75" customHeight="1" x14ac:dyDescent="0.25">
      <c r="A83" s="67" t="s">
        <v>2</v>
      </c>
      <c r="B83" s="61" t="s">
        <v>85</v>
      </c>
      <c r="C83" s="33"/>
      <c r="D83" s="35"/>
      <c r="E83" s="34"/>
      <c r="F83" s="34"/>
    </row>
    <row r="84" spans="1:6" ht="16.5" x14ac:dyDescent="0.25">
      <c r="A84" s="67"/>
      <c r="B84" s="65" t="s">
        <v>52</v>
      </c>
      <c r="C84" s="33" t="s">
        <v>9</v>
      </c>
      <c r="D84" s="35">
        <v>1</v>
      </c>
      <c r="E84" s="34"/>
      <c r="F84" s="34">
        <f t="shared" ref="F84" si="2">D84*E84</f>
        <v>0</v>
      </c>
    </row>
    <row r="85" spans="1:6" ht="16.5" x14ac:dyDescent="0.3">
      <c r="A85" s="76"/>
      <c r="B85" s="64" t="s">
        <v>53</v>
      </c>
      <c r="C85" s="33" t="s">
        <v>9</v>
      </c>
      <c r="D85" s="35">
        <v>1</v>
      </c>
      <c r="E85" s="34"/>
      <c r="F85" s="34">
        <f t="shared" ref="F85" si="3">D85*E85</f>
        <v>0</v>
      </c>
    </row>
    <row r="86" spans="1:6" ht="86.25" x14ac:dyDescent="0.25">
      <c r="A86" s="67" t="s">
        <v>3</v>
      </c>
      <c r="B86" s="66" t="s">
        <v>86</v>
      </c>
      <c r="C86" s="68"/>
      <c r="D86" s="69"/>
      <c r="E86" s="34"/>
      <c r="F86" s="34"/>
    </row>
    <row r="87" spans="1:6" ht="33" x14ac:dyDescent="0.25">
      <c r="A87" s="67"/>
      <c r="B87" s="89" t="s">
        <v>87</v>
      </c>
      <c r="C87" s="68" t="s">
        <v>9</v>
      </c>
      <c r="D87" s="69">
        <v>2</v>
      </c>
      <c r="E87" s="34"/>
      <c r="F87" s="34">
        <f>D87*E87</f>
        <v>0</v>
      </c>
    </row>
    <row r="88" spans="1:6" ht="16.5" x14ac:dyDescent="0.3">
      <c r="A88" s="76"/>
      <c r="B88" s="90" t="s">
        <v>104</v>
      </c>
      <c r="C88" s="68" t="s">
        <v>9</v>
      </c>
      <c r="D88" s="69">
        <v>2</v>
      </c>
      <c r="E88" s="34"/>
      <c r="F88" s="34">
        <f t="shared" si="1"/>
        <v>0</v>
      </c>
    </row>
    <row r="89" spans="1:6" ht="16.5" x14ac:dyDescent="0.3">
      <c r="A89" s="76"/>
      <c r="B89" s="90" t="s">
        <v>88</v>
      </c>
      <c r="C89" s="68" t="s">
        <v>9</v>
      </c>
      <c r="D89" s="69">
        <v>1</v>
      </c>
      <c r="E89" s="34"/>
      <c r="F89" s="34">
        <f t="shared" si="1"/>
        <v>0</v>
      </c>
    </row>
    <row r="90" spans="1:6" ht="71.25" customHeight="1" x14ac:dyDescent="0.25">
      <c r="A90" s="67" t="s">
        <v>4</v>
      </c>
      <c r="B90" s="61" t="s">
        <v>89</v>
      </c>
      <c r="C90" s="33"/>
      <c r="D90" s="35"/>
      <c r="E90" s="34"/>
      <c r="F90" s="34"/>
    </row>
    <row r="91" spans="1:6" ht="15" customHeight="1" x14ac:dyDescent="0.25">
      <c r="A91" s="67"/>
      <c r="B91" s="65" t="s">
        <v>54</v>
      </c>
      <c r="C91" s="33" t="s">
        <v>9</v>
      </c>
      <c r="D91" s="35">
        <v>1</v>
      </c>
      <c r="E91" s="34"/>
      <c r="F91" s="34">
        <f>D91*E91</f>
        <v>0</v>
      </c>
    </row>
    <row r="92" spans="1:6" ht="16.5" x14ac:dyDescent="0.3">
      <c r="A92" s="76"/>
      <c r="B92" s="64" t="s">
        <v>55</v>
      </c>
      <c r="C92" s="33" t="s">
        <v>9</v>
      </c>
      <c r="D92" s="35">
        <v>1</v>
      </c>
      <c r="E92" s="34"/>
      <c r="F92" s="34">
        <f t="shared" si="1"/>
        <v>0</v>
      </c>
    </row>
    <row r="93" spans="1:6" ht="86.25" x14ac:dyDescent="0.25">
      <c r="A93" s="67" t="s">
        <v>5</v>
      </c>
      <c r="B93" s="61" t="s">
        <v>90</v>
      </c>
      <c r="C93" s="33"/>
      <c r="D93" s="35"/>
      <c r="E93" s="34"/>
      <c r="F93" s="34"/>
    </row>
    <row r="94" spans="1:6" ht="16.5" x14ac:dyDescent="0.25">
      <c r="A94" s="67"/>
      <c r="B94" s="65" t="s">
        <v>56</v>
      </c>
      <c r="C94" s="33" t="s">
        <v>9</v>
      </c>
      <c r="D94" s="35">
        <v>2</v>
      </c>
      <c r="E94" s="34"/>
      <c r="F94" s="34">
        <f t="shared" ref="F94" si="4">D94*E94</f>
        <v>0</v>
      </c>
    </row>
    <row r="95" spans="1:6" ht="16.5" x14ac:dyDescent="0.3">
      <c r="A95" s="76"/>
      <c r="B95" s="64" t="s">
        <v>57</v>
      </c>
      <c r="C95" s="33" t="s">
        <v>9</v>
      </c>
      <c r="D95" s="35">
        <v>2</v>
      </c>
      <c r="E95" s="34"/>
      <c r="F95" s="34">
        <f t="shared" ref="F95" si="5">D95*E95</f>
        <v>0</v>
      </c>
    </row>
    <row r="96" spans="1:6" ht="54" customHeight="1" x14ac:dyDescent="0.25">
      <c r="A96" s="67" t="s">
        <v>6</v>
      </c>
      <c r="B96" s="61" t="s">
        <v>91</v>
      </c>
      <c r="C96" s="33"/>
      <c r="D96" s="35"/>
      <c r="E96" s="34"/>
      <c r="F96" s="34"/>
    </row>
    <row r="97" spans="1:9" ht="15.75" customHeight="1" x14ac:dyDescent="0.25">
      <c r="A97" s="77"/>
      <c r="B97" s="61"/>
      <c r="C97" s="33" t="s">
        <v>9</v>
      </c>
      <c r="D97" s="35">
        <v>6</v>
      </c>
      <c r="E97" s="34"/>
      <c r="F97" s="34">
        <f t="shared" si="1"/>
        <v>0</v>
      </c>
    </row>
    <row r="98" spans="1:9" ht="51.75" x14ac:dyDescent="0.25">
      <c r="A98" s="67" t="s">
        <v>10</v>
      </c>
      <c r="B98" s="61" t="s">
        <v>58</v>
      </c>
      <c r="C98" s="33"/>
      <c r="D98" s="35"/>
      <c r="E98" s="34"/>
      <c r="F98" s="34"/>
    </row>
    <row r="99" spans="1:9" ht="16.5" x14ac:dyDescent="0.25">
      <c r="A99" s="67"/>
      <c r="B99" s="65" t="s">
        <v>62</v>
      </c>
      <c r="C99" s="33" t="s">
        <v>9</v>
      </c>
      <c r="D99" s="35">
        <v>4</v>
      </c>
      <c r="E99" s="34"/>
      <c r="F99" s="34">
        <f t="shared" ref="F99" si="6">D99*E99</f>
        <v>0</v>
      </c>
    </row>
    <row r="100" spans="1:9" ht="16.5" customHeight="1" x14ac:dyDescent="0.3">
      <c r="A100" s="76"/>
      <c r="B100" s="64" t="s">
        <v>63</v>
      </c>
      <c r="C100" s="33" t="s">
        <v>9</v>
      </c>
      <c r="D100" s="35">
        <v>2</v>
      </c>
      <c r="E100" s="34"/>
      <c r="F100" s="34">
        <f t="shared" si="1"/>
        <v>0</v>
      </c>
    </row>
    <row r="101" spans="1:9" s="50" customFormat="1" ht="34.5" x14ac:dyDescent="0.25">
      <c r="A101" s="67" t="s">
        <v>11</v>
      </c>
      <c r="B101" s="66" t="s">
        <v>92</v>
      </c>
      <c r="C101" s="68"/>
      <c r="D101" s="69"/>
      <c r="E101" s="70"/>
      <c r="F101" s="70"/>
    </row>
    <row r="102" spans="1:9" x14ac:dyDescent="0.25">
      <c r="A102" s="50"/>
      <c r="C102" s="33" t="s">
        <v>9</v>
      </c>
      <c r="D102" s="35">
        <v>6</v>
      </c>
      <c r="E102" s="34"/>
      <c r="F102" s="34">
        <f>D102*E102</f>
        <v>0</v>
      </c>
    </row>
    <row r="103" spans="1:9" ht="51.75" x14ac:dyDescent="0.25">
      <c r="A103" s="67" t="s">
        <v>59</v>
      </c>
      <c r="B103" s="61" t="s">
        <v>93</v>
      </c>
      <c r="C103" s="33"/>
      <c r="D103" s="35"/>
      <c r="E103" s="34"/>
      <c r="F103" s="34"/>
    </row>
    <row r="104" spans="1:9" ht="16.5" x14ac:dyDescent="0.25">
      <c r="A104" s="67"/>
      <c r="B104" s="65" t="s">
        <v>60</v>
      </c>
      <c r="C104" s="33" t="s">
        <v>9</v>
      </c>
      <c r="D104" s="35">
        <v>4</v>
      </c>
      <c r="E104" s="34"/>
      <c r="F104" s="34">
        <f t="shared" ref="F104" si="7">D104*E104</f>
        <v>0</v>
      </c>
    </row>
    <row r="105" spans="1:9" ht="16.5" x14ac:dyDescent="0.25">
      <c r="A105" s="77"/>
      <c r="B105" s="65" t="s">
        <v>61</v>
      </c>
      <c r="C105" s="33" t="s">
        <v>9</v>
      </c>
      <c r="D105" s="35">
        <v>2</v>
      </c>
      <c r="E105" s="34"/>
      <c r="F105" s="34">
        <f t="shared" ref="F105" si="8">D105*E105</f>
        <v>0</v>
      </c>
    </row>
    <row r="106" spans="1:9" ht="49.5" x14ac:dyDescent="0.25">
      <c r="A106" s="77" t="s">
        <v>105</v>
      </c>
      <c r="B106" s="89" t="s">
        <v>106</v>
      </c>
      <c r="C106" s="68"/>
      <c r="D106" s="69"/>
      <c r="E106" s="70"/>
      <c r="F106" s="70"/>
    </row>
    <row r="107" spans="1:9" ht="16.5" x14ac:dyDescent="0.25">
      <c r="A107" s="77"/>
      <c r="B107" s="89"/>
      <c r="C107" s="68" t="s">
        <v>9</v>
      </c>
      <c r="D107" s="69">
        <v>4</v>
      </c>
      <c r="E107" s="70"/>
      <c r="F107" s="70">
        <f>D107*E107</f>
        <v>0</v>
      </c>
    </row>
    <row r="108" spans="1:9" ht="17.25" x14ac:dyDescent="0.3">
      <c r="A108" s="50"/>
      <c r="B108" s="37" t="s">
        <v>64</v>
      </c>
      <c r="C108" s="38"/>
      <c r="D108" s="39"/>
      <c r="E108" s="39"/>
      <c r="F108" s="40">
        <f>SUM(F80:F107)</f>
        <v>0</v>
      </c>
    </row>
    <row r="109" spans="1:9" ht="17.25" x14ac:dyDescent="0.3">
      <c r="A109" s="52"/>
      <c r="B109" s="30"/>
      <c r="C109" s="30"/>
      <c r="D109" s="30"/>
      <c r="E109" s="30"/>
      <c r="F109" s="30"/>
      <c r="G109" s="30"/>
      <c r="H109" s="30"/>
      <c r="I109" s="30"/>
    </row>
    <row r="110" spans="1:9" ht="26.25" x14ac:dyDescent="0.45">
      <c r="A110" s="78" t="s">
        <v>17</v>
      </c>
      <c r="B110" s="94" t="s">
        <v>32</v>
      </c>
      <c r="C110" s="94"/>
      <c r="D110" s="94"/>
      <c r="E110" s="94"/>
      <c r="F110" s="94"/>
      <c r="G110" s="27"/>
      <c r="H110" s="27"/>
      <c r="I110" s="27"/>
    </row>
    <row r="111" spans="1:9" ht="120.75" x14ac:dyDescent="0.25">
      <c r="A111" s="71" t="s">
        <v>0</v>
      </c>
      <c r="B111" s="29" t="s">
        <v>94</v>
      </c>
      <c r="D111" s="35"/>
      <c r="E111" s="34"/>
    </row>
    <row r="112" spans="1:9" ht="17.25" x14ac:dyDescent="0.3">
      <c r="A112" s="73"/>
      <c r="C112" s="33" t="s">
        <v>27</v>
      </c>
      <c r="D112" s="35">
        <v>64</v>
      </c>
      <c r="E112" s="34"/>
      <c r="F112" s="34">
        <f>D112*E112</f>
        <v>0</v>
      </c>
    </row>
    <row r="113" spans="1:14" ht="125.25" customHeight="1" x14ac:dyDescent="0.25">
      <c r="A113" s="71" t="s">
        <v>1</v>
      </c>
      <c r="B113" s="29" t="s">
        <v>102</v>
      </c>
      <c r="C113" s="33"/>
      <c r="D113" s="35"/>
      <c r="E113" s="34"/>
      <c r="F113" s="34"/>
    </row>
    <row r="114" spans="1:14" ht="17.25" x14ac:dyDescent="0.3">
      <c r="A114" s="73"/>
      <c r="B114" s="30"/>
      <c r="C114" s="33" t="s">
        <v>27</v>
      </c>
      <c r="D114" s="35">
        <v>91.2</v>
      </c>
      <c r="E114" s="34"/>
      <c r="F114" s="34">
        <f>D114*E114</f>
        <v>0</v>
      </c>
    </row>
    <row r="115" spans="1:14" ht="51.75" x14ac:dyDescent="0.25">
      <c r="A115" s="71" t="s">
        <v>2</v>
      </c>
      <c r="B115" s="29" t="s">
        <v>95</v>
      </c>
      <c r="C115" s="33"/>
      <c r="D115" s="35"/>
      <c r="E115" s="34"/>
      <c r="F115" s="34"/>
    </row>
    <row r="116" spans="1:14" ht="17.25" x14ac:dyDescent="0.3">
      <c r="A116" s="73"/>
      <c r="B116" s="30"/>
      <c r="C116" s="33" t="s">
        <v>8</v>
      </c>
      <c r="D116" s="35">
        <v>30.4</v>
      </c>
      <c r="E116" s="34"/>
      <c r="F116" s="34">
        <f t="shared" ref="F116" si="9">D116*E116</f>
        <v>0</v>
      </c>
    </row>
    <row r="117" spans="1:14" ht="34.5" x14ac:dyDescent="0.25">
      <c r="A117" s="71" t="s">
        <v>3</v>
      </c>
      <c r="B117" s="29" t="s">
        <v>65</v>
      </c>
      <c r="C117" s="33"/>
      <c r="D117" s="35"/>
      <c r="E117" s="34"/>
      <c r="F117" s="34"/>
    </row>
    <row r="118" spans="1:14" ht="17.25" x14ac:dyDescent="0.3">
      <c r="A118" s="73"/>
      <c r="B118" s="30"/>
      <c r="C118" s="33" t="s">
        <v>8</v>
      </c>
      <c r="D118" s="35">
        <v>12</v>
      </c>
      <c r="E118" s="34"/>
      <c r="F118" s="34">
        <f t="shared" ref="F118:F120" si="10">D118*E118</f>
        <v>0</v>
      </c>
    </row>
    <row r="119" spans="1:14" ht="38.25" customHeight="1" x14ac:dyDescent="0.25">
      <c r="A119" s="71" t="s">
        <v>4</v>
      </c>
      <c r="B119" s="43" t="s">
        <v>66</v>
      </c>
      <c r="C119" s="33"/>
      <c r="D119" s="35"/>
      <c r="E119" s="34"/>
      <c r="F119" s="34"/>
    </row>
    <row r="120" spans="1:14" ht="17.25" x14ac:dyDescent="0.3">
      <c r="A120" s="73"/>
      <c r="B120" s="30"/>
      <c r="C120" s="33" t="s">
        <v>8</v>
      </c>
      <c r="D120" s="35">
        <v>6.3</v>
      </c>
      <c r="E120" s="34"/>
      <c r="F120" s="34">
        <f t="shared" si="10"/>
        <v>0</v>
      </c>
    </row>
    <row r="121" spans="1:14" ht="17.25" x14ac:dyDescent="0.3">
      <c r="A121" s="52"/>
      <c r="B121" s="37" t="s">
        <v>67</v>
      </c>
      <c r="C121" s="44"/>
      <c r="D121" s="44"/>
      <c r="E121" s="44"/>
      <c r="F121" s="40">
        <f>SUM(F111:F120)</f>
        <v>0</v>
      </c>
      <c r="G121" s="30"/>
      <c r="H121" s="30"/>
      <c r="I121" s="30"/>
      <c r="J121" s="30"/>
      <c r="K121" s="30"/>
      <c r="L121" s="30"/>
      <c r="M121" s="30"/>
      <c r="N121" s="30"/>
    </row>
    <row r="122" spans="1:14" ht="17.25" x14ac:dyDescent="0.3">
      <c r="A122" s="52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</row>
    <row r="123" spans="1:14" ht="20.25" x14ac:dyDescent="0.35">
      <c r="A123" s="78" t="s">
        <v>68</v>
      </c>
      <c r="B123" s="94" t="s">
        <v>33</v>
      </c>
      <c r="C123" s="94"/>
      <c r="D123" s="94"/>
      <c r="E123" s="94"/>
      <c r="F123" s="94"/>
      <c r="G123" s="30"/>
      <c r="H123" s="30"/>
      <c r="I123" s="30"/>
      <c r="J123" s="30"/>
      <c r="K123" s="30"/>
      <c r="L123" s="30"/>
      <c r="M123" s="30"/>
      <c r="N123" s="30"/>
    </row>
    <row r="124" spans="1:14" ht="71.25" customHeight="1" x14ac:dyDescent="0.3">
      <c r="A124" s="71" t="s">
        <v>4</v>
      </c>
      <c r="B124" s="61" t="s">
        <v>69</v>
      </c>
      <c r="C124" s="33"/>
      <c r="D124" s="35"/>
      <c r="E124" s="34"/>
      <c r="F124" s="34"/>
      <c r="G124" s="30"/>
      <c r="H124" s="30"/>
      <c r="I124" s="30"/>
      <c r="J124" s="30"/>
      <c r="K124" s="30"/>
      <c r="L124" s="30"/>
      <c r="M124" s="30"/>
      <c r="N124" s="30"/>
    </row>
    <row r="125" spans="1:14" ht="18.75" customHeight="1" x14ac:dyDescent="0.3">
      <c r="A125" s="71"/>
      <c r="B125" s="30"/>
      <c r="C125" s="33" t="s">
        <v>27</v>
      </c>
      <c r="D125" s="35">
        <v>115.8</v>
      </c>
      <c r="E125" s="34"/>
      <c r="F125" s="34">
        <f>D125*E125</f>
        <v>0</v>
      </c>
    </row>
    <row r="126" spans="1:14" ht="51.75" customHeight="1" x14ac:dyDescent="0.25">
      <c r="A126" s="71" t="s">
        <v>5</v>
      </c>
      <c r="B126" s="61" t="s">
        <v>70</v>
      </c>
      <c r="C126" s="33"/>
      <c r="D126" s="35"/>
      <c r="E126" s="34"/>
      <c r="F126" s="34"/>
    </row>
    <row r="127" spans="1:14" ht="18" customHeight="1" x14ac:dyDescent="0.25">
      <c r="A127" s="74"/>
      <c r="C127" s="33" t="s">
        <v>8</v>
      </c>
      <c r="D127" s="35">
        <v>77.650000000000006</v>
      </c>
      <c r="E127" s="34"/>
      <c r="F127" s="34">
        <f>D127*E127</f>
        <v>0</v>
      </c>
    </row>
    <row r="128" spans="1:14" ht="17.25" x14ac:dyDescent="0.3">
      <c r="A128" s="74"/>
      <c r="B128" s="37" t="s">
        <v>71</v>
      </c>
      <c r="C128" s="44"/>
      <c r="D128" s="44"/>
      <c r="E128" s="44"/>
      <c r="F128" s="40">
        <f>F125+F127</f>
        <v>0</v>
      </c>
    </row>
    <row r="129" spans="1:6" ht="16.5" customHeight="1" x14ac:dyDescent="0.25">
      <c r="A129" s="79"/>
      <c r="B129" s="29"/>
      <c r="E129" s="35"/>
      <c r="F129" s="34"/>
    </row>
    <row r="130" spans="1:6" ht="20.25" x14ac:dyDescent="0.35">
      <c r="A130" s="78" t="s">
        <v>34</v>
      </c>
      <c r="B130" s="94" t="s">
        <v>35</v>
      </c>
      <c r="C130" s="94"/>
      <c r="D130" s="94"/>
      <c r="E130" s="94"/>
      <c r="F130" s="94"/>
    </row>
    <row r="131" spans="1:6" ht="69.75" customHeight="1" x14ac:dyDescent="0.25">
      <c r="A131" s="71" t="s">
        <v>0</v>
      </c>
      <c r="B131" s="61" t="s">
        <v>96</v>
      </c>
      <c r="D131" s="35"/>
      <c r="E131" s="34"/>
    </row>
    <row r="132" spans="1:6" ht="17.25" x14ac:dyDescent="0.3">
      <c r="A132" s="73"/>
      <c r="C132" s="33" t="s">
        <v>27</v>
      </c>
      <c r="D132" s="35">
        <v>411.25</v>
      </c>
      <c r="E132" s="34"/>
      <c r="F132" s="34">
        <f>D132*E132</f>
        <v>0</v>
      </c>
    </row>
    <row r="133" spans="1:6" ht="71.25" customHeight="1" x14ac:dyDescent="0.25">
      <c r="A133" s="71" t="s">
        <v>1</v>
      </c>
      <c r="B133" s="61" t="s">
        <v>97</v>
      </c>
      <c r="C133" s="33"/>
      <c r="D133" s="35"/>
      <c r="E133" s="34"/>
      <c r="F133" s="34"/>
    </row>
    <row r="134" spans="1:6" ht="17.25" customHeight="1" x14ac:dyDescent="0.3">
      <c r="A134" s="73"/>
      <c r="B134" s="30"/>
      <c r="C134" s="33" t="s">
        <v>27</v>
      </c>
      <c r="D134" s="35">
        <v>108.71</v>
      </c>
      <c r="E134" s="34"/>
      <c r="F134" s="34">
        <f>D134*E134</f>
        <v>0</v>
      </c>
    </row>
    <row r="135" spans="1:6" ht="51.75" x14ac:dyDescent="0.25">
      <c r="A135" s="71" t="s">
        <v>2</v>
      </c>
      <c r="B135" s="29" t="s">
        <v>72</v>
      </c>
      <c r="C135" s="33"/>
      <c r="D135" s="35"/>
      <c r="E135" s="34"/>
      <c r="F135" s="34"/>
    </row>
    <row r="136" spans="1:6" ht="17.25" x14ac:dyDescent="0.3">
      <c r="A136" s="73"/>
      <c r="B136" s="30"/>
      <c r="C136" s="33" t="s">
        <v>27</v>
      </c>
      <c r="D136" s="35">
        <v>302.54000000000002</v>
      </c>
      <c r="E136" s="34"/>
      <c r="F136" s="34">
        <f t="shared" ref="F136" si="11">D136*E136</f>
        <v>0</v>
      </c>
    </row>
    <row r="137" spans="1:6" ht="19.5" customHeight="1" x14ac:dyDescent="0.3">
      <c r="A137" s="74"/>
      <c r="B137" s="37" t="s">
        <v>107</v>
      </c>
      <c r="C137" s="44"/>
      <c r="D137" s="44"/>
      <c r="E137" s="44"/>
      <c r="F137" s="40">
        <f>SUM(F132:F136)</f>
        <v>0</v>
      </c>
    </row>
    <row r="138" spans="1:6" ht="15" customHeight="1" x14ac:dyDescent="0.3">
      <c r="A138" s="74"/>
      <c r="B138" s="81"/>
      <c r="C138" s="46"/>
      <c r="D138" s="46"/>
      <c r="E138" s="46"/>
      <c r="F138" s="82"/>
    </row>
    <row r="139" spans="1:6" ht="24" customHeight="1" x14ac:dyDescent="0.45">
      <c r="A139" s="60" t="s">
        <v>36</v>
      </c>
      <c r="B139" s="60" t="s">
        <v>109</v>
      </c>
      <c r="C139" s="27"/>
      <c r="D139" s="27"/>
      <c r="E139" s="27"/>
      <c r="F139" s="27"/>
    </row>
    <row r="140" spans="1:6" ht="55.5" customHeight="1" x14ac:dyDescent="0.3">
      <c r="A140" s="58" t="s">
        <v>0</v>
      </c>
      <c r="B140" s="29" t="s">
        <v>110</v>
      </c>
      <c r="C140" s="30"/>
      <c r="D140" s="30"/>
      <c r="E140" s="31"/>
      <c r="F140" s="30"/>
    </row>
    <row r="141" spans="1:6" ht="19.5" customHeight="1" x14ac:dyDescent="0.3">
      <c r="A141" s="59"/>
      <c r="C141" s="33" t="s">
        <v>27</v>
      </c>
      <c r="D141" s="2">
        <v>174.5</v>
      </c>
      <c r="E141" s="34"/>
      <c r="F141" s="34">
        <f>D141*E141</f>
        <v>0</v>
      </c>
    </row>
    <row r="142" spans="1:6" ht="52.5" customHeight="1" x14ac:dyDescent="0.25">
      <c r="A142" s="58" t="s">
        <v>1</v>
      </c>
      <c r="B142" s="29" t="s">
        <v>111</v>
      </c>
      <c r="C142" s="33"/>
      <c r="D142" s="35"/>
      <c r="E142" s="34"/>
      <c r="F142" s="34"/>
    </row>
    <row r="143" spans="1:6" ht="19.5" customHeight="1" x14ac:dyDescent="0.25">
      <c r="A143" s="58"/>
      <c r="B143" s="83" t="s">
        <v>112</v>
      </c>
      <c r="C143" s="33"/>
      <c r="D143" s="35"/>
      <c r="E143" s="34"/>
      <c r="F143" s="34"/>
    </row>
    <row r="144" spans="1:6" ht="19.5" customHeight="1" x14ac:dyDescent="0.25">
      <c r="A144" s="58"/>
      <c r="B144" s="83" t="s">
        <v>113</v>
      </c>
      <c r="C144" s="33"/>
      <c r="D144" s="35"/>
      <c r="E144" s="34"/>
      <c r="F144" s="34"/>
    </row>
    <row r="145" spans="1:6" ht="19.5" customHeight="1" x14ac:dyDescent="0.25">
      <c r="A145" s="58"/>
      <c r="B145" s="83" t="s">
        <v>114</v>
      </c>
      <c r="C145" s="33"/>
      <c r="D145" s="35"/>
      <c r="E145" s="34"/>
      <c r="F145" s="34"/>
    </row>
    <row r="146" spans="1:6" ht="19.5" customHeight="1" x14ac:dyDescent="0.3">
      <c r="A146" s="58"/>
      <c r="B146" s="84" t="s">
        <v>115</v>
      </c>
      <c r="C146" s="33"/>
      <c r="D146" s="35"/>
      <c r="E146" s="34"/>
      <c r="F146" s="34"/>
    </row>
    <row r="147" spans="1:6" ht="19.5" customHeight="1" x14ac:dyDescent="0.3">
      <c r="A147" s="59"/>
      <c r="B147" s="84"/>
      <c r="C147" s="33" t="s">
        <v>27</v>
      </c>
      <c r="D147" s="35">
        <v>186.8</v>
      </c>
      <c r="E147" s="34"/>
      <c r="F147" s="34">
        <f t="shared" ref="F147" si="12">D147*E147</f>
        <v>0</v>
      </c>
    </row>
    <row r="148" spans="1:6" ht="70.5" customHeight="1" x14ac:dyDescent="0.3">
      <c r="A148" s="71" t="s">
        <v>2</v>
      </c>
      <c r="B148" s="88" t="s">
        <v>117</v>
      </c>
      <c r="C148" s="52"/>
      <c r="D148" s="52"/>
      <c r="E148" s="91"/>
      <c r="F148" s="52"/>
    </row>
    <row r="149" spans="1:6" ht="19.5" customHeight="1" x14ac:dyDescent="0.3">
      <c r="A149" s="73"/>
      <c r="B149" s="50"/>
      <c r="C149" s="68" t="s">
        <v>9</v>
      </c>
      <c r="D149" s="69">
        <v>1</v>
      </c>
      <c r="E149" s="70"/>
      <c r="F149" s="70">
        <f>D149*E149</f>
        <v>0</v>
      </c>
    </row>
    <row r="150" spans="1:6" ht="52.5" customHeight="1" x14ac:dyDescent="0.3">
      <c r="A150" s="71" t="s">
        <v>3</v>
      </c>
      <c r="B150" s="88" t="s">
        <v>118</v>
      </c>
      <c r="C150" s="52"/>
      <c r="D150" s="52"/>
      <c r="E150" s="91"/>
      <c r="F150" s="52"/>
    </row>
    <row r="151" spans="1:6" ht="19.5" customHeight="1" x14ac:dyDescent="0.3">
      <c r="A151" s="73"/>
      <c r="B151" s="50"/>
      <c r="C151" s="68" t="s">
        <v>9</v>
      </c>
      <c r="D151" s="69">
        <v>2</v>
      </c>
      <c r="E151" s="70"/>
      <c r="F151" s="70">
        <f>D151*E151</f>
        <v>0</v>
      </c>
    </row>
    <row r="152" spans="1:6" ht="19.5" customHeight="1" x14ac:dyDescent="0.3">
      <c r="A152" s="36"/>
      <c r="B152" s="37" t="s">
        <v>116</v>
      </c>
      <c r="C152" s="38"/>
      <c r="D152" s="39"/>
      <c r="E152" s="39"/>
      <c r="F152" s="40">
        <f>SUM(F141:F151)</f>
        <v>0</v>
      </c>
    </row>
    <row r="153" spans="1:6" ht="19.5" customHeight="1" x14ac:dyDescent="0.3">
      <c r="A153" s="50"/>
      <c r="B153" s="81"/>
      <c r="C153" s="85"/>
      <c r="D153" s="86"/>
      <c r="E153" s="86"/>
      <c r="F153" s="82"/>
    </row>
    <row r="154" spans="1:6" ht="19.5" customHeight="1" x14ac:dyDescent="0.45">
      <c r="A154" s="78" t="s">
        <v>108</v>
      </c>
      <c r="B154" s="78" t="s">
        <v>120</v>
      </c>
      <c r="C154" s="92"/>
      <c r="D154" s="92"/>
      <c r="E154" s="92"/>
      <c r="F154" s="92"/>
    </row>
    <row r="155" spans="1:6" ht="89.25" customHeight="1" x14ac:dyDescent="0.3">
      <c r="A155" s="71" t="s">
        <v>0</v>
      </c>
      <c r="B155" s="88" t="s">
        <v>123</v>
      </c>
      <c r="C155" s="52"/>
      <c r="D155" s="52"/>
      <c r="E155" s="91"/>
      <c r="F155" s="52"/>
    </row>
    <row r="156" spans="1:6" ht="19.5" customHeight="1" x14ac:dyDescent="0.3">
      <c r="A156" s="73"/>
      <c r="B156" s="50"/>
      <c r="C156" s="68" t="s">
        <v>9</v>
      </c>
      <c r="D156" s="69">
        <v>2</v>
      </c>
      <c r="E156" s="70"/>
      <c r="F156" s="70">
        <f>D156*E156</f>
        <v>0</v>
      </c>
    </row>
    <row r="157" spans="1:6" ht="18.75" customHeight="1" x14ac:dyDescent="0.3">
      <c r="A157" s="59"/>
      <c r="B157" s="37" t="s">
        <v>122</v>
      </c>
      <c r="C157" s="44"/>
      <c r="D157" s="44"/>
      <c r="E157" s="44"/>
      <c r="F157" s="40">
        <f>SUM(F156:F156)</f>
        <v>0</v>
      </c>
    </row>
    <row r="158" spans="1:6" ht="18.75" customHeight="1" x14ac:dyDescent="0.3">
      <c r="A158" s="59"/>
      <c r="B158" s="81"/>
      <c r="C158" s="46"/>
      <c r="D158" s="46"/>
      <c r="E158" s="46"/>
      <c r="F158" s="82"/>
    </row>
    <row r="159" spans="1:6" ht="20.25" x14ac:dyDescent="0.35">
      <c r="A159" s="78" t="s">
        <v>121</v>
      </c>
      <c r="B159" s="94" t="s">
        <v>37</v>
      </c>
      <c r="C159" s="94"/>
      <c r="D159" s="94"/>
      <c r="E159" s="94"/>
      <c r="F159" s="94"/>
    </row>
    <row r="160" spans="1:6" ht="17.25" x14ac:dyDescent="0.25">
      <c r="A160" s="71" t="s">
        <v>0</v>
      </c>
      <c r="B160" s="61" t="s">
        <v>73</v>
      </c>
      <c r="D160" s="35"/>
      <c r="E160" s="34"/>
    </row>
    <row r="161" spans="1:6" ht="17.25" x14ac:dyDescent="0.3">
      <c r="A161" s="59"/>
      <c r="C161" s="33" t="s">
        <v>74</v>
      </c>
      <c r="D161" s="35"/>
      <c r="E161" s="34"/>
      <c r="F161" s="34">
        <f>0.03*(F137+F128+F121+F108+F76+F51+F152+F157)</f>
        <v>0</v>
      </c>
    </row>
    <row r="162" spans="1:6" ht="17.25" x14ac:dyDescent="0.3">
      <c r="A162" s="32"/>
      <c r="B162" s="37" t="s">
        <v>75</v>
      </c>
      <c r="C162" s="44"/>
      <c r="D162" s="44"/>
      <c r="E162" s="44"/>
      <c r="F162" s="40">
        <f>SUM(F161:F161)</f>
        <v>0</v>
      </c>
    </row>
    <row r="163" spans="1:6" ht="25.5" x14ac:dyDescent="0.35">
      <c r="A163" s="28"/>
      <c r="B163" s="45"/>
      <c r="C163" s="30"/>
      <c r="D163" s="30"/>
      <c r="E163" s="47"/>
      <c r="F163" s="48"/>
    </row>
    <row r="164" spans="1:6" ht="25.5" x14ac:dyDescent="0.25">
      <c r="A164" s="28"/>
      <c r="B164" s="29"/>
      <c r="E164" s="35"/>
      <c r="F164" s="34"/>
    </row>
    <row r="165" spans="1:6" ht="25.5" x14ac:dyDescent="0.25">
      <c r="A165" s="28"/>
      <c r="B165" s="43"/>
      <c r="C165" s="33"/>
      <c r="E165" s="35"/>
      <c r="F165" s="34"/>
    </row>
    <row r="166" spans="1:6" ht="20.25" customHeight="1" x14ac:dyDescent="0.25">
      <c r="A166" s="28"/>
      <c r="B166" s="29"/>
      <c r="C166" s="33"/>
      <c r="E166" s="35"/>
      <c r="F166" s="34"/>
    </row>
    <row r="167" spans="1:6" ht="18" customHeight="1" x14ac:dyDescent="0.25">
      <c r="A167" s="28"/>
      <c r="B167" s="29"/>
      <c r="C167" s="33"/>
      <c r="E167" s="35"/>
      <c r="F167" s="34"/>
    </row>
    <row r="168" spans="1:6" ht="34.5" customHeight="1" x14ac:dyDescent="0.3">
      <c r="A168" s="32"/>
      <c r="B168" s="49"/>
      <c r="C168" s="33"/>
      <c r="E168" s="35"/>
      <c r="F168" s="34"/>
    </row>
    <row r="169" spans="1:6" ht="25.5" x14ac:dyDescent="0.25">
      <c r="A169" s="28"/>
      <c r="B169" s="29"/>
      <c r="E169" s="35"/>
      <c r="F169" s="34"/>
    </row>
    <row r="170" spans="1:6" ht="25.5" x14ac:dyDescent="0.25">
      <c r="A170" s="28"/>
      <c r="B170" s="43"/>
      <c r="C170" s="33"/>
      <c r="E170" s="35"/>
      <c r="F170" s="34"/>
    </row>
    <row r="171" spans="1:6" ht="32.25" customHeight="1" x14ac:dyDescent="0.25">
      <c r="A171" s="28"/>
      <c r="B171" s="29"/>
      <c r="C171" s="33"/>
      <c r="E171" s="35"/>
      <c r="F171" s="34"/>
    </row>
    <row r="172" spans="1:6" ht="25.5" x14ac:dyDescent="0.25">
      <c r="A172" s="28"/>
      <c r="B172" s="29"/>
      <c r="C172" s="33"/>
      <c r="E172" s="35"/>
      <c r="F172" s="34"/>
    </row>
    <row r="173" spans="1:6" ht="17.25" x14ac:dyDescent="0.3">
      <c r="A173" s="32"/>
      <c r="B173" s="30"/>
      <c r="C173" s="41"/>
      <c r="D173" s="30"/>
      <c r="E173" s="47"/>
    </row>
    <row r="174" spans="1:6" ht="20.25" x14ac:dyDescent="0.3">
      <c r="A174" s="50"/>
      <c r="B174" s="51"/>
      <c r="C174" s="52"/>
      <c r="D174" s="52"/>
      <c r="E174" s="52"/>
      <c r="F174" s="53"/>
    </row>
    <row r="175" spans="1:6" ht="17.25" x14ac:dyDescent="0.3">
      <c r="A175" s="54"/>
      <c r="B175" s="55"/>
      <c r="C175" s="52"/>
      <c r="D175" s="52"/>
      <c r="E175" s="52"/>
      <c r="F175" s="56"/>
    </row>
    <row r="176" spans="1:6" ht="17.25" x14ac:dyDescent="0.3">
      <c r="A176" s="54"/>
      <c r="B176" s="55"/>
      <c r="C176" s="52"/>
      <c r="D176" s="52"/>
      <c r="E176" s="52"/>
      <c r="F176" s="56"/>
    </row>
    <row r="177" spans="1:6" ht="17.25" x14ac:dyDescent="0.3">
      <c r="A177" s="54"/>
      <c r="B177" s="55"/>
      <c r="C177" s="52"/>
      <c r="D177" s="52"/>
      <c r="E177" s="52"/>
      <c r="F177" s="56"/>
    </row>
    <row r="178" spans="1:6" ht="17.25" x14ac:dyDescent="0.3">
      <c r="A178" s="54"/>
      <c r="B178" s="55"/>
      <c r="C178" s="52"/>
      <c r="D178" s="52"/>
      <c r="E178" s="52"/>
      <c r="F178" s="56"/>
    </row>
    <row r="179" spans="1:6" ht="17.25" x14ac:dyDescent="0.3">
      <c r="A179" s="54"/>
      <c r="B179" s="55"/>
      <c r="C179" s="52"/>
      <c r="D179" s="52"/>
      <c r="E179" s="52"/>
      <c r="F179" s="56"/>
    </row>
    <row r="180" spans="1:6" ht="17.25" x14ac:dyDescent="0.3">
      <c r="A180" s="54"/>
      <c r="B180" s="55"/>
      <c r="C180" s="52"/>
      <c r="D180" s="52"/>
      <c r="E180" s="52"/>
      <c r="F180" s="56"/>
    </row>
    <row r="181" spans="1:6" ht="17.25" x14ac:dyDescent="0.3">
      <c r="A181" s="54"/>
      <c r="B181" s="55"/>
      <c r="C181" s="52"/>
      <c r="D181" s="52"/>
      <c r="E181" s="52"/>
      <c r="F181" s="56"/>
    </row>
    <row r="182" spans="1:6" ht="17.25" x14ac:dyDescent="0.3">
      <c r="A182" s="50"/>
      <c r="B182" s="55"/>
      <c r="C182" s="50"/>
      <c r="D182" s="50"/>
      <c r="E182" s="50"/>
      <c r="F182" s="57"/>
    </row>
  </sheetData>
  <mergeCells count="9">
    <mergeCell ref="B159:F159"/>
    <mergeCell ref="B11:F11"/>
    <mergeCell ref="B123:F123"/>
    <mergeCell ref="B14:F14"/>
    <mergeCell ref="B4:B6"/>
    <mergeCell ref="B110:F110"/>
    <mergeCell ref="B78:F78"/>
    <mergeCell ref="B53:F53"/>
    <mergeCell ref="B130:F130"/>
  </mergeCells>
  <phoneticPr fontId="0" type="noConversion"/>
  <pageMargins left="0.98425196850393704" right="0.19685039370078741" top="1.3779527559055118" bottom="0.59055118110236227" header="0.39370078740157483" footer="0"/>
  <pageSetup paperSize="9" orientation="portrait" horizontalDpi="4294967293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Brunčič</dc:creator>
  <cp:lastModifiedBy>ana</cp:lastModifiedBy>
  <cp:lastPrinted>2016-06-06T06:05:20Z</cp:lastPrinted>
  <dcterms:created xsi:type="dcterms:W3CDTF">2011-07-19T06:24:20Z</dcterms:created>
  <dcterms:modified xsi:type="dcterms:W3CDTF">2016-08-18T08:18:19Z</dcterms:modified>
</cp:coreProperties>
</file>