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35" yWindow="4935" windowWidth="18795" windowHeight="13545" tabRatio="763"/>
  </bookViews>
  <sheets>
    <sheet name="Popis del jp 774030" sheetId="1" r:id="rId1"/>
    <sheet name="Rekapitulacija " sheetId="2" r:id="rId2"/>
  </sheets>
  <definedNames>
    <definedName name="_xlnm.Print_Area" localSheetId="1">'Rekapitulacija '!$A$1:$H$32</definedName>
  </definedNames>
  <calcPr calcId="125725"/>
</workbook>
</file>

<file path=xl/calcChain.xml><?xml version="1.0" encoding="utf-8"?>
<calcChain xmlns="http://schemas.openxmlformats.org/spreadsheetml/2006/main">
  <c r="M7" i="1"/>
  <c r="M8"/>
  <c r="M10"/>
  <c r="M11"/>
  <c r="M12"/>
  <c r="M13"/>
  <c r="M14"/>
  <c r="M15"/>
  <c r="M16"/>
  <c r="M17"/>
  <c r="M18"/>
  <c r="M19"/>
  <c r="M20"/>
  <c r="M21"/>
  <c r="M24"/>
  <c r="M23"/>
  <c r="M25"/>
  <c r="M27"/>
  <c r="M26" s="1"/>
  <c r="M29"/>
  <c r="M28" s="1"/>
  <c r="M31"/>
  <c r="M32"/>
  <c r="M33"/>
  <c r="M35"/>
  <c r="M36"/>
  <c r="M37"/>
  <c r="M40"/>
  <c r="M41"/>
  <c r="M43"/>
  <c r="M42" s="1"/>
  <c r="M38" s="1"/>
  <c r="F7" i="2" s="1"/>
  <c r="M45" i="1"/>
  <c r="M46"/>
  <c r="M48"/>
  <c r="M49"/>
  <c r="M50"/>
  <c r="M51"/>
  <c r="M52"/>
  <c r="M54"/>
  <c r="M55"/>
  <c r="M56"/>
  <c r="M57"/>
  <c r="M60"/>
  <c r="M61"/>
  <c r="M63"/>
  <c r="M64"/>
  <c r="M65"/>
  <c r="M62" s="1"/>
  <c r="M66"/>
  <c r="M68"/>
  <c r="M69"/>
  <c r="M70"/>
  <c r="M71"/>
  <c r="M74"/>
  <c r="M73" s="1"/>
  <c r="M76"/>
  <c r="M77"/>
  <c r="M78"/>
  <c r="M79"/>
  <c r="M80"/>
  <c r="M81"/>
  <c r="M82"/>
  <c r="M84"/>
  <c r="M85"/>
  <c r="M86"/>
  <c r="M83" s="1"/>
  <c r="M87"/>
  <c r="M88"/>
  <c r="M89"/>
  <c r="M90"/>
  <c r="M91"/>
  <c r="M92"/>
  <c r="M93"/>
  <c r="M94"/>
  <c r="M96"/>
  <c r="M97"/>
  <c r="M98"/>
  <c r="M95" s="1"/>
  <c r="M99"/>
  <c r="M100"/>
  <c r="M103"/>
  <c r="M102"/>
  <c r="M105"/>
  <c r="M104" s="1"/>
  <c r="M101" s="1"/>
  <c r="F9" i="2" s="1"/>
  <c r="M106" i="1"/>
  <c r="M107"/>
  <c r="M109"/>
  <c r="M110"/>
  <c r="M111"/>
  <c r="M112"/>
  <c r="M114"/>
  <c r="M115"/>
  <c r="M118"/>
  <c r="M117" s="1"/>
  <c r="M116" s="1"/>
  <c r="F10" i="2" s="1"/>
  <c r="M119" i="1"/>
  <c r="M6"/>
  <c r="M39"/>
  <c r="M44"/>
  <c r="M113"/>
  <c r="M9"/>
  <c r="M34"/>
  <c r="M30"/>
  <c r="M67"/>
  <c r="M59"/>
  <c r="M53"/>
  <c r="M75"/>
  <c r="M47"/>
  <c r="M5"/>
  <c r="M4" s="1"/>
  <c r="M108"/>
  <c r="F5" i="2" l="1"/>
  <c r="M72" i="1"/>
  <c r="M58" s="1"/>
  <c r="F8" i="2" s="1"/>
  <c r="M22" i="1"/>
  <c r="F6" i="2" s="1"/>
  <c r="F11" l="1"/>
  <c r="F12" s="1"/>
  <c r="F13" s="1"/>
  <c r="M3" i="1"/>
</calcChain>
</file>

<file path=xl/sharedStrings.xml><?xml version="1.0" encoding="utf-8"?>
<sst xmlns="http://schemas.openxmlformats.org/spreadsheetml/2006/main" count="447" uniqueCount="287">
  <si>
    <t>Postavka</t>
  </si>
  <si>
    <t>Količina</t>
  </si>
  <si>
    <t>Opis postavke</t>
  </si>
  <si>
    <t>Opomba postavke</t>
  </si>
  <si>
    <t>Normativ</t>
  </si>
  <si>
    <t xml:space="preserve">Enota </t>
  </si>
  <si>
    <t>Cena za enoto</t>
  </si>
  <si>
    <t>1  PREDDELA</t>
  </si>
  <si>
    <t>1.1 Geodetska dela</t>
  </si>
  <si>
    <t>0001</t>
  </si>
  <si>
    <t>S 1 1 122</t>
  </si>
  <si>
    <t>KM</t>
  </si>
  <si>
    <t>0002</t>
  </si>
  <si>
    <t>S 1 1 124</t>
  </si>
  <si>
    <t>KOS</t>
  </si>
  <si>
    <t>Placing, protection of cross sections for other roads in the hills</t>
  </si>
  <si>
    <t>0003</t>
  </si>
  <si>
    <t>N 1 1 103</t>
  </si>
  <si>
    <t>KPL</t>
  </si>
  <si>
    <t>Od km 0+131 do km 0+165 v dolžini L=34.0 m na odseku Javšnik-Mandl in v km 0+32,40 v dolžini L=13.00 m na odseku Ambrož. Izkop na obmoèju obstojèega  vodovoda se izvede roèno.</t>
  </si>
  <si>
    <t>S 1 2 111b</t>
  </si>
  <si>
    <t>M2</t>
  </si>
  <si>
    <t>Posek in odstranitev grmovja in dreves z debli premera do 15 cm ter odstranitev vej - strojno</t>
  </si>
  <si>
    <t>Removal of bushes, trees with trunks 15 cm in diameter - with machines</t>
  </si>
  <si>
    <t>Odstranitev sadnih in okrasnih dreves na odseku Ambrož.</t>
  </si>
  <si>
    <t>0004</t>
  </si>
  <si>
    <t>S 1 2 2216</t>
  </si>
  <si>
    <t>Demolition of paved roads</t>
  </si>
  <si>
    <t>0005</t>
  </si>
  <si>
    <t>S 1 2 292</t>
  </si>
  <si>
    <t>Porušitev in odstranitev ograje iz lesenih letev</t>
  </si>
  <si>
    <t>0006</t>
  </si>
  <si>
    <t>S 1 2 411</t>
  </si>
  <si>
    <t>M1</t>
  </si>
  <si>
    <t>Porušitev in odstranitev prepusta iz cevi s premerom do 60 cm</t>
  </si>
  <si>
    <t>0007</t>
  </si>
  <si>
    <t>S 1 2 291</t>
  </si>
  <si>
    <t>Porušitev in odstranitev ograje iz žicne mreže</t>
  </si>
  <si>
    <t>0008</t>
  </si>
  <si>
    <t>N 1 2 104</t>
  </si>
  <si>
    <t>Odstranitev betonskih požiralnikov s kovinsko rešetko.</t>
  </si>
  <si>
    <t>0009</t>
  </si>
  <si>
    <t>S 1 2 312</t>
  </si>
  <si>
    <t>M3</t>
  </si>
  <si>
    <t>Porušitev in odstranitev makadamskega vozišca v debelini nad 20 cm</t>
  </si>
  <si>
    <t>0010</t>
  </si>
  <si>
    <t>S 1 2 391</t>
  </si>
  <si>
    <t>Porušitev in odstranitev robnika iz cementnega betona</t>
  </si>
  <si>
    <t>0011</t>
  </si>
  <si>
    <t>S 1 2 2264b</t>
  </si>
  <si>
    <t>Strojno rušenje armirano-betonskega zidu</t>
  </si>
  <si>
    <t>Demolition (with machines) of a reinforced concrete wall</t>
  </si>
  <si>
    <t>Vkljuèno z nakladanjem in odvozom na trajno deponijo.</t>
  </si>
  <si>
    <t>0012</t>
  </si>
  <si>
    <t>S 1 2 2263b</t>
  </si>
  <si>
    <t>Strojno rušenje betonskega zidu</t>
  </si>
  <si>
    <t>Demolition (with machines) of a concrete wall</t>
  </si>
  <si>
    <t>S 1 2 2215a</t>
  </si>
  <si>
    <t>Demolition of carriageways made of crushed stone &lt; 15 cm thick</t>
  </si>
  <si>
    <t>S 1 2 498</t>
  </si>
  <si>
    <t>Porušitev in odstranitev .....................</t>
  </si>
  <si>
    <t>2 ZEMELJSKA DELA</t>
  </si>
  <si>
    <t>2.1 Izkopi</t>
  </si>
  <si>
    <t>S 2 1 111</t>
  </si>
  <si>
    <t>Površinski izkopi plodne zemljine (humusa)</t>
  </si>
  <si>
    <t>Stripping of fertile soil</t>
  </si>
  <si>
    <t>S 2 1 224</t>
  </si>
  <si>
    <t>Široki izkop vezljive zemljine - 3. kategorije - strojno z nakladanjem</t>
  </si>
  <si>
    <t>2.2 Planum temeljnih tal</t>
  </si>
  <si>
    <t>S 2 2 113</t>
  </si>
  <si>
    <t>Ureditev planuma temeljnih tal zrnate kamnine - 3. kategorije</t>
  </si>
  <si>
    <t>Stopnja zbitosti zemeljskega planuma je &gt;=40 MPa.</t>
  </si>
  <si>
    <t>S 2 3 311</t>
  </si>
  <si>
    <t>Dobava in vgraditev geotekstilije za locilno plast (po nacrtu), natezna trdnost do 12 kN/m2</t>
  </si>
  <si>
    <t>300g.</t>
  </si>
  <si>
    <t>2.4 Nasipi</t>
  </si>
  <si>
    <t>S 2 4 112</t>
  </si>
  <si>
    <t>Vgraditev nasipa iz zrnate kamnine - 3. kategorije</t>
  </si>
  <si>
    <t>Zmrzlinsko odporen kamniti material D32.</t>
  </si>
  <si>
    <t>S 2 4 212</t>
  </si>
  <si>
    <t>Zasip z vezljivo zemljino - 3. kategorije - strojno</t>
  </si>
  <si>
    <t>S 2 4 476</t>
  </si>
  <si>
    <t>Izdelava posteljice iz drobljenih kamnitih zrn v debelini 50 cm</t>
  </si>
  <si>
    <t>2.5 Brežine in zelenice</t>
  </si>
  <si>
    <t>S 2 5 112</t>
  </si>
  <si>
    <t>Humuziranje brežine brez valjanja, v debelini do 15 cm - strojno</t>
  </si>
  <si>
    <t>S 2 5 151</t>
  </si>
  <si>
    <t>Humuziranje zelenic brez valjanja</t>
  </si>
  <si>
    <t>Soiling of green areas without rolling</t>
  </si>
  <si>
    <t>3.1 Nosilne plasti</t>
  </si>
  <si>
    <t>S 3 1 131</t>
  </si>
  <si>
    <t>Izdelava nevezane nosilne plasti enakomerno zrnatega drobljenca iz kamnine v debelini do 20 cm</t>
  </si>
  <si>
    <t>Drobljenec zrnavosti D22.TAMPON.</t>
  </si>
  <si>
    <t>S 3 1 462</t>
  </si>
  <si>
    <t>Izdelava nosilne plasti bituminizirane zmesi AC 16 base B 70/100 A4 v debelini 5 cm</t>
  </si>
  <si>
    <t>3.2 Obrabne in zaporne plasti</t>
  </si>
  <si>
    <t>S 3 2 247</t>
  </si>
  <si>
    <t>Izdelava obrabne in zaporne plasti bituminizirane zmesi AC 8 surf B 70/100 A4 v debelini 3 cm</t>
  </si>
  <si>
    <t>3.3 Tlakovane obrabne plasti</t>
  </si>
  <si>
    <t>S 3 4 311</t>
  </si>
  <si>
    <t>Izdelava obrabne plasti iz tlakovcev iz cementnega betona  velikosti .. cm /.. cm /.. cm, stiki zapolnjeni s peskom</t>
  </si>
  <si>
    <t>S 3 4 911</t>
  </si>
  <si>
    <t>Izdelava podložne plasti za tlakovano obrabno plast iz nevezane zmesi zrn (peska)</t>
  </si>
  <si>
    <t>S 3 5 211</t>
  </si>
  <si>
    <t>Vgraditev predfabriciranih dvignjenih robnikov iz cementnega betona s prerezom 15/25 cm</t>
  </si>
  <si>
    <t>Precast elevated curbs from cement concrete 15/25 cm</t>
  </si>
  <si>
    <t>Dim. 15/25/100. Vgrajen na višino +12cm.</t>
  </si>
  <si>
    <t>S 3 5 235</t>
  </si>
  <si>
    <t>Vgraditev predfabriciranih pogreznjenih robnikov iz cementnega betona s prerezom .../... cm</t>
  </si>
  <si>
    <t>Precast sunken curbs of cement concrete ../.. cm</t>
  </si>
  <si>
    <t>Dobava in vgraditev predfabriciranega pogreznjenega robnika iz cementnega betona  s prerezom 15/25 cm</t>
  </si>
  <si>
    <t>S 3 5 297</t>
  </si>
  <si>
    <t>Dobava in vgraditev predfabriciranega zavojnega robnika iz cementnega betona z izmerami 15/25/50 cm</t>
  </si>
  <si>
    <t>Vgrajen na višino +12cm.</t>
  </si>
  <si>
    <t>N 6 1 101</t>
  </si>
  <si>
    <t>Dobava in vgraditev predfabriciranega pogreznjenega robnika iz cementnega betona s prerezom 8/20/100 cm</t>
  </si>
  <si>
    <t>3.5 Bankine</t>
  </si>
  <si>
    <t>S 3 6 131</t>
  </si>
  <si>
    <t>Izdelava bankine iz drobljenca, široke do 0,50 m</t>
  </si>
  <si>
    <t>Shoulders well graded crushed stone, width up to 0.50 m</t>
  </si>
  <si>
    <t>S 3 6 132</t>
  </si>
  <si>
    <t>Izdelava bankine iz drobljenca, široke od 0,50 do 1,00 m</t>
  </si>
  <si>
    <t>Shoulders well graded crushed stone, width 0.51 to 1.00 m</t>
  </si>
  <si>
    <t>Bankina širine 0.75 m.</t>
  </si>
  <si>
    <t>S 3 6 133</t>
  </si>
  <si>
    <t>Izdelava bankine iz drobljenca, široke nad 1,00 m</t>
  </si>
  <si>
    <t>Shoulders well graded crushed stone, width over 1.00 m</t>
  </si>
  <si>
    <t>S 3 6 211</t>
  </si>
  <si>
    <t>Izdelava humuzirane bankine, široke do 0,50 m</t>
  </si>
  <si>
    <t>BERMA.</t>
  </si>
  <si>
    <t>4 ODVODNJAVANJE</t>
  </si>
  <si>
    <t>4.1 Površinsko odvodnavanje</t>
  </si>
  <si>
    <t>S 4 1 341</t>
  </si>
  <si>
    <t>Izdelava koritnice iz bitumenskega betona, debeline 3 cm, in bituminiziranega drobljenca, povprecne debeline 6 cm, ob že zgrajenem robniku, na obstojeco podlago, široke 50 cm</t>
  </si>
  <si>
    <t>N 4 1 101</t>
  </si>
  <si>
    <t>4.2 Prepusti</t>
  </si>
  <si>
    <t>S 4 5 122</t>
  </si>
  <si>
    <t>Izdelava prepusta krožnega prereza iz cevi iz ojacenega cementnega betona s premerom 140 cm</t>
  </si>
  <si>
    <t>S 4 5 2191</t>
  </si>
  <si>
    <t>Izdelava vtocne glave prepusta krožnega prereza iz cementnega betona, premera .... cm</t>
  </si>
  <si>
    <t>Inlet head, circular cross section, made from cement concrete, D ... cm</t>
  </si>
  <si>
    <t>S 4 5 2192</t>
  </si>
  <si>
    <t>Izdelava iztocne glave prepusta krožnega prereza iz cementnega betona, premera .... cm</t>
  </si>
  <si>
    <t>Outlet head, circular cross section, made from cement concrete, D ... cm</t>
  </si>
  <si>
    <t>N 4 5 101</t>
  </si>
  <si>
    <t>Izdelava obloge (obbetoniranje) prepusta krožnega prereza iz cevi s premerom 140 cm s cementnim betonom C 12/15, po detajlu</t>
  </si>
  <si>
    <t>4.3 Tlakovanje</t>
  </si>
  <si>
    <t>N 4 3 101</t>
  </si>
  <si>
    <t>N 4 3 102</t>
  </si>
  <si>
    <t>Strojna izdelava kamnite zložbe v suho - SKALOMET. Minimalna velikost kamna 50.0 cm.</t>
  </si>
  <si>
    <t>N 4 3 103</t>
  </si>
  <si>
    <t>N 4 3 104</t>
  </si>
  <si>
    <t>Utrditev dna jarka in brežine s tlakom lomljenca tonalita v debelini d=20.0 cm. Tlak položen na betonu C 20/25 v debelini d=15.0 cm.</t>
  </si>
  <si>
    <t>4.4 METEORNA KANALIZACIJA-M1,M1.1,M2</t>
  </si>
  <si>
    <t>4.4.1  PREDDELA</t>
  </si>
  <si>
    <t>N 7 1 101</t>
  </si>
  <si>
    <t>4.4.2 ZEMELJSKA DELA</t>
  </si>
  <si>
    <t>N 8 1 101</t>
  </si>
  <si>
    <t>N 8 1 104</t>
  </si>
  <si>
    <t>N 8 1 105</t>
  </si>
  <si>
    <t>N 8 1 106</t>
  </si>
  <si>
    <t>Zasip cevi v coni cevovoda v plasteh 20-30 cm z materialom granulacije 8-32mm s komprimacijo do zbitosti 97 % SPP (prva cona).</t>
  </si>
  <si>
    <t>N 8 1 107</t>
  </si>
  <si>
    <t>N 8 1 108</t>
  </si>
  <si>
    <t>N 8 1 109</t>
  </si>
  <si>
    <t>4.4.3 KANALIZACIJA</t>
  </si>
  <si>
    <t>N 9 1 101</t>
  </si>
  <si>
    <t>N 9 1 103</t>
  </si>
  <si>
    <t>N 9 1 105</t>
  </si>
  <si>
    <t>Dobava in montaža LTŽ pokrovov nosilnosti 400 kN premera 600 mm.</t>
  </si>
  <si>
    <t>N 9 1 112</t>
  </si>
  <si>
    <t>N 9 1 113</t>
  </si>
  <si>
    <t>N 9 1 115</t>
  </si>
  <si>
    <t>N 9 1 116</t>
  </si>
  <si>
    <t>N 9 1 119</t>
  </si>
  <si>
    <t>N 9 1 120</t>
  </si>
  <si>
    <t>N 9 1 121</t>
  </si>
  <si>
    <t>Odvodnjavanje prikljuèka v profilu A22 . 14 m cevi DN200 je upoštevanih v sklopu vgradnje požiralnikov tipa "B".</t>
  </si>
  <si>
    <t>S 4 5 211</t>
  </si>
  <si>
    <t>N 10 1 101</t>
  </si>
  <si>
    <t>N 10 1 103</t>
  </si>
  <si>
    <t>Izvedba geodetskega posnetka z vnosom v kataster upravljalca voda.</t>
  </si>
  <si>
    <t>N 10 1 104</t>
  </si>
  <si>
    <t>Snemanje izgrajene kanalizacije s kamero.</t>
  </si>
  <si>
    <t>N 10 1 105</t>
  </si>
  <si>
    <t>N 10 1 106</t>
  </si>
  <si>
    <t>Preizkus tesnosti jaškov.</t>
  </si>
  <si>
    <t>5.1 Temelji</t>
  </si>
  <si>
    <t>S 6 1 132</t>
  </si>
  <si>
    <t>Izdelava temelja iz cementnega betona C 12/15, globine 100 cm, premera 30 cm</t>
  </si>
  <si>
    <t>S 6 2 121</t>
  </si>
  <si>
    <t>S 6 2 251</t>
  </si>
  <si>
    <t>S 6 2 124</t>
  </si>
  <si>
    <t>S 6 1 217</t>
  </si>
  <si>
    <t>S 6 1 652</t>
  </si>
  <si>
    <t>Velja tudi za znak "USTAVI".</t>
  </si>
  <si>
    <t>S 6 1 452</t>
  </si>
  <si>
    <t>S 6 1 723</t>
  </si>
  <si>
    <t>Dopolnilne table</t>
  </si>
  <si>
    <t>5.4 Oprema za zavarovanje prometa</t>
  </si>
  <si>
    <t>S 6 4 435</t>
  </si>
  <si>
    <t>S 6 4 288</t>
  </si>
  <si>
    <t>6 TUJE STORITVE</t>
  </si>
  <si>
    <t>S 7 9 311</t>
  </si>
  <si>
    <t>URA</t>
  </si>
  <si>
    <t>S 7 9 514</t>
  </si>
  <si>
    <t>Izdelava projektne dokumentacije za projekt izvedenih del</t>
  </si>
  <si>
    <t>Skupaj</t>
  </si>
  <si>
    <t>3 VOZIŠČNE KONSTRUKCIJE</t>
  </si>
  <si>
    <t>5 PROMETNA OPREMA</t>
  </si>
  <si>
    <t>SKUPAJ BREZ DDV:</t>
  </si>
  <si>
    <t>20% DDV:</t>
  </si>
  <si>
    <t>SKUPAJ Z DDV:</t>
  </si>
  <si>
    <t>3.1. Načrt ceste</t>
  </si>
  <si>
    <t>REKAPITULACIJA ZA NAČRT:</t>
  </si>
  <si>
    <t>1.2 Čiščenje terena</t>
  </si>
  <si>
    <t>2.3 Ločilne plasti</t>
  </si>
  <si>
    <t>3.4 Robni elementi vozišč</t>
  </si>
  <si>
    <t>4.4.4 ZAKLJUČNA IN OSTALA DELA</t>
  </si>
  <si>
    <t>5.2 Talne označbe</t>
  </si>
  <si>
    <t>5.3 Pokončna oprema cest</t>
  </si>
  <si>
    <t>6.1 Tehnična dokumentacija</t>
  </si>
  <si>
    <t>Obnova in zavarovanje zakoličbe osi trase ostale javne ceste v gričevnatem terenu</t>
  </si>
  <si>
    <t>Postavitev in zavarovanje prečnih profilov za ostale ceste v gričevju</t>
  </si>
  <si>
    <t>Zakoličba in varovanje (obbetoniranje cevi) obstoječih komunalnih vodov na terenu - VODOVOD.</t>
  </si>
  <si>
    <t>Vključno z odvozom na trajno deponijo.</t>
  </si>
  <si>
    <t>Odstranitev 30 m2 tlakovcev na začasno deponijo za kasnejšo vgraditev in 6 m2 na trajno deponijo.</t>
  </si>
  <si>
    <t>Lesena ograja na AB zidu. Vključno z odvozom na trajno deponijo.</t>
  </si>
  <si>
    <t>Ograja pritrjena na lesenih kolih, ki se prav tako odstranijo. Vključno z odvozom na trajno deponijo.</t>
  </si>
  <si>
    <t>Vključno z odvozom na trajno deponijo. Med profiloma P21 in P22.</t>
  </si>
  <si>
    <t>Debelina makadamskega vozišča do 40 cm.</t>
  </si>
  <si>
    <t>Rušenje vozišč iz tlakovcev</t>
  </si>
  <si>
    <t>Betonska škarpa višine do 0,50 m. Vključno z nakladanjem in odvozom na trajno deponijo.</t>
  </si>
  <si>
    <t>Stiki zaliti s cementno malto. Vključno z odvozom na trajno deponijo.</t>
  </si>
  <si>
    <t>AB stebrov višine do 1.20 m. Strojno. Vključno z nakladanjem in odvozom na trajno deponijo.</t>
  </si>
  <si>
    <t>Rušenje vozišč iz lomljenca debeline do 15 cm</t>
  </si>
  <si>
    <t>Vključno z dobavo. Zmrzlinsko odporen kamniti material D65.</t>
  </si>
  <si>
    <t>Doplačilo za zatravitev s semenom</t>
  </si>
  <si>
    <t>V debelini 15cm. Humus iz začasne deponije.</t>
  </si>
  <si>
    <t>Vgraditev tlakovcev iz začasne deponije.</t>
  </si>
  <si>
    <t>Reguliranje višine glede na nov rob vozišča.</t>
  </si>
  <si>
    <t>Dim. 15/25/50. Vgrajen na višino vozišča +0cm. Vključno z dobavo.</t>
  </si>
  <si>
    <t>Dim. 15/25/100. Vgrajen na višino vozišča +0cm.</t>
  </si>
  <si>
    <t>V P23 se bankina uredi do obstoječega zidu.</t>
  </si>
  <si>
    <t>Bituminiziran drobljenec  v debelini 5 cm AC 16 base B 70/100 A4! 3cm AC 8 surf B 70/100 A4 (struktura enaka vozišči konstrukciji).</t>
  </si>
  <si>
    <t>Debelina obrabnega sloja asfalta 3cm AC 8 surf B 70/100 A4. Debelina nosilnega sloja je 5 cm AC 16 base B 70/100 A4.(struktura enaka voziščni konstrukciji).</t>
  </si>
  <si>
    <t>Izdelava asfaltne mulde v debelini plasti kot so na vozišču, širine 50 cm.</t>
  </si>
  <si>
    <t>Premer vtočne glave 140 cm.</t>
  </si>
  <si>
    <t>Premer iztočne glave 140 cm. Iztočna glava mora biti izdelana v enakem naklonu kot brežina 1:1.5.</t>
  </si>
  <si>
    <t>Strojno ročna izdelava kamnite zložbe iz lomljenca tonalita. Minimalna velikost kamna 50.0 cm. Fuge zalite z betonom C 20/25.</t>
  </si>
  <si>
    <t xml:space="preserve">Strojno ročna izdelava kamnitega zidu iz tonalita ob iztočni glavi prepusta prereza 140 cm. Minimalna velikost kamna 50.0 cm. Fuge med kamni poglobljene min 5.0 cm. Vključno z dobavo in vgradnjo armature Q226. </t>
  </si>
  <si>
    <t>Zakoličba meteornega voda, trasna in višinska navezava količkov in zavarovanje.</t>
  </si>
  <si>
    <t>Strojni izkop gradbenega jarka v lahki zemljini (III-IV.kategorija) z nakladanjem in odvozom na začasno deponijo do 5 km - globine do 2,00 m</t>
  </si>
  <si>
    <t>Ročno planiranje in strojno utrjevanje dna gradbenega jarka s komprimiranjem do zbitosti 97 % SPP.</t>
  </si>
  <si>
    <t xml:space="preserve">Dobava  in vgraditev peščenega materiala ter naprava posteljice, granulacije 0-8 mm._x000D_
_x000D_
</t>
  </si>
  <si>
    <t>Zasip cevi nad cono cevovoda v plasteh 20-30 cm z materialom granulacije 8-32mm s komprimacijo do zbitosti 97 % SPP (druga cona). Stopnja zbitosti planuma spodnjega ustroja je večja ali enaka 30 Mpa.</t>
  </si>
  <si>
    <t>Strojno nakladnje viška izkopanega materiala na kamion in odvoz na trajno deponijo, vključno s stroški deponije.</t>
  </si>
  <si>
    <t>Dobava in vgraditev betona C8/10 za betonsko ležišče in obbetoniranje požiralniške cevi z betonom C16/20. Poraba betona do 0,3 m3 po m1.</t>
  </si>
  <si>
    <t xml:space="preserve">Dobava in montaža cevi  iz PEHD materiala nazivnega premera DN400-SN8, v potrebnih padcih vgrajenih v predhodno profilirano peščeno posteljico. </t>
  </si>
  <si>
    <t>Dobava in montaža cestnega požiralnika  (tip A) PE nazivnega premera DN500, globine do 1,5 m in veznih PE cevi DN200, SN8, dolžina cevi do 7 m. Stikovanje s spojkami iz rebrastega PE. Všteta tudi izdelava betonskega ležišča, deb. 15 cm, C16/20, dobavo in vzidavo betonskega okvirja in LTŽ pokrov (250 kN). Upoštevati je potrebno tudi vsa pomožna dela in prenose do mesta vgraditve.</t>
  </si>
  <si>
    <t xml:space="preserve">Dobava in montaža cevi  iz PEHD materiala nazivnega premera DN250-SN8, v potrebnih padcih vgrajenih v predhodno profilirano peščeno posteljico. </t>
  </si>
  <si>
    <t>Dobava in montaža cestnega požiralnika  (tip B) PE nazivnega premera DN500, globine do 1,5 m in veznih PE cevi DN200, SN8, dolžina cevi do 7 m. Stikovanje s spojkami iz rebrastega PE. Všteta tudi izdelava betonskega ležišča, deb. 15 cm, C16/20, dobavo in vzidavo betonskega okvirja in LTŽ rešetke (400 kN). Upoštevati je potrebno tudi vsa pomožna dela in prenose do mesta vgraditve.</t>
  </si>
  <si>
    <t>Dobava in montaža jaška iz PE cevi, nazivnega premera DN800, globine do 2,0 m in tipskih nastavkov iz PE cevi. Stikovanje s spojkami za PE cevi. Všteta tudi izdelava betonskega ležišča, deb. 15 cm, C16/20, dobavo in vzidavo betonskega okvirja za pokrov.  Upoštevati je potrebno tudi vsa pomožna dela in prenose do mesta vgraditve.</t>
  </si>
  <si>
    <t>Dobava in montaža cestnega požiralnika s čelnim vtokom iz cementnega betona premera DN500, globine do 1,5m. Vključno s stikovanjem s cevjo.</t>
  </si>
  <si>
    <t xml:space="preserve">Dobava in montaža jaška iz PE cevi, nazivnega premera DN1000, globine nad 2,0 m in tipskih nastavkov iz PE cevi. Stikovanje s spojkami za PE cevi. Všteta tudi izdelava betonskega ležišča, deb. 15 cm, C16/20, dobavo in vzidavo betonskega okvirja za pokrov.  </t>
  </si>
  <si>
    <t>Tlakovanje mulde 2,0m pred vtoki v požiralnike z granitnimi kockami (dim.10x10x10) stiki zaliti s cementno malto ter položene v cem.malto po detajlu. Vključno z dobavo na gradbišče.</t>
  </si>
  <si>
    <t xml:space="preserve">Dobava in montaža cevi  iz PEHD materiala nazivnega premera DN200-SN8, v potrebnih padcih vgrajenih v predhodno profilirano peščeno posteljico. </t>
  </si>
  <si>
    <t>Izdelava poševne vtočne ali iztočne glave prepusta krožnega prereza iz cementnega betona s premerom 30 do 40 cm</t>
  </si>
  <si>
    <t>Čiščenje kanala po končanih delih.</t>
  </si>
  <si>
    <t>Preizkus tesnosti kanala z izdelavo končnega poročila.</t>
  </si>
  <si>
    <t>Izdelava tankoslojne vzdolžne označbe na vozišču z enokomponentno belo barvo, vključno 250 g/m2 posipa z drobci / kroglicami stekla, strojno, debelina plasti suhe snovi 250 mikrometra, širina črte 10 cm</t>
  </si>
  <si>
    <t>Doplačilo za izdelavo prekinjenih vzdolžnih označb na vozišču, širina črte 10 cm</t>
  </si>
  <si>
    <t>Izdelava tankoslojne vzdolžne označbe na vozišču z enokomponentno belo barvo, vkljucno 250 g/m2 posipa z drobci / kroglicami stekla, strojno, debelina plasti suhe snovi 250 mikrometra, širina črte 20 cm</t>
  </si>
  <si>
    <t>Dobava in vgraditev stebrička za prometni znak iz vroče cinkane jeklene cevi s premerom 64 mm, dolge 3500 mm</t>
  </si>
  <si>
    <t>Dobava in pritrditev okroglega prometnega znaka, podloga iz aluminijaste pločevine, znak z odsevno folijo 2. vrste, premera 600 mm</t>
  </si>
  <si>
    <t>Dobava in pritrditev trikotnega prometnega znaka, podloga iz aluminijaste pločevine, znak z odsevno folijo 2. vrste, dolžina stranice a = 900 mm</t>
  </si>
  <si>
    <t>Dobava in pritrditev prometnega znaka, podloga iz aluminijaste pločevine, znak z ............ barvo-folijo ....... vrste, velikost od 0,21 do 0,40 m2</t>
  </si>
  <si>
    <t>Dobava in vgraditev jeklene varnostne ograje, vključno vse elemente, za nivo zadrževanja N2 in za delovno širino W5</t>
  </si>
  <si>
    <t>Dobava in vgraditev krožne zaključnice vrste ZA-F</t>
  </si>
  <si>
    <t>Projektantski nadzor. Vrednost postavke je že fiksno določena v PIS-u in jo ponudnik ne more/ne sme spreminjati. Obračun projektantskega nadzora se bo izvedel po dokazljivih dejanskih stroških na podlagi računa izvajalca projektantskega nadzora.</t>
  </si>
  <si>
    <t>Talna označba V-36</t>
  </si>
  <si>
    <t>0,256 km odsek Javšnik-Mandl in 0,117 odsek Ambrož.</t>
  </si>
  <si>
    <t>13 profilov na odseku Javšnik-Mandl in 8 profilov na odseku Ambrož.</t>
  </si>
  <si>
    <t>V debelini 0,2m. Vključno s strojnom nakladanjem in odvozom na začasno deponijo za kasnejšo vgradnjo (165m3 zatravitve in humusiranje brežin, 176m3 za potrebne zasipe).</t>
  </si>
  <si>
    <t>Vključno s strojnim nakladanjem in odvozom 81m3 na začasno deponijo za kasnejšo vgradnjo za potrebne zasipe in 2094m3 na trajno deponijo .</t>
  </si>
  <si>
    <t>Zemljina iz začasnih deponij humusa 176 m3 in zemljine 3. kategorije 81 m3.</t>
  </si>
  <si>
    <t>V debelini 15cm. Humus iz začasne deponije 165m3.</t>
  </si>
</sst>
</file>

<file path=xl/styles.xml><?xml version="1.0" encoding="utf-8"?>
<styleSheet xmlns="http://schemas.openxmlformats.org/spreadsheetml/2006/main">
  <numFmts count="1">
    <numFmt numFmtId="164" formatCode="#,##0.00\ [$EUR]"/>
  </numFmts>
  <fonts count="11">
    <font>
      <sz val="10"/>
      <name val="Arial"/>
      <charset val="238"/>
    </font>
    <font>
      <sz val="8"/>
      <name val="Arial"/>
      <charset val="238"/>
    </font>
    <font>
      <b/>
      <sz val="14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16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164" fontId="5" fillId="0" borderId="1" xfId="0" applyNumberFormat="1" applyFont="1" applyBorder="1"/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164" fontId="4" fillId="0" borderId="4" xfId="0" applyNumberFormat="1" applyFont="1" applyBorder="1"/>
    <xf numFmtId="164" fontId="5" fillId="0" borderId="4" xfId="0" applyNumberFormat="1" applyFont="1" applyBorder="1"/>
    <xf numFmtId="0" fontId="0" fillId="0" borderId="3" xfId="0" applyBorder="1"/>
    <xf numFmtId="49" fontId="3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left"/>
    </xf>
    <xf numFmtId="164" fontId="3" fillId="0" borderId="12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wrapText="1"/>
    </xf>
    <xf numFmtId="0" fontId="5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/>
    <xf numFmtId="164" fontId="4" fillId="0" borderId="3" xfId="0" applyNumberFormat="1" applyFont="1" applyBorder="1" applyAlignment="1">
      <alignment horizontal="right"/>
    </xf>
    <xf numFmtId="0" fontId="9" fillId="0" borderId="0" xfId="0" applyFont="1"/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8" fillId="0" borderId="0" xfId="0" applyFont="1"/>
    <xf numFmtId="49" fontId="5" fillId="0" borderId="1" xfId="0" applyNumberFormat="1" applyFont="1" applyBorder="1" applyAlignment="1" applyProtection="1">
      <alignment horizontal="left"/>
    </xf>
    <xf numFmtId="49" fontId="5" fillId="0" borderId="1" xfId="0" applyNumberFormat="1" applyFont="1" applyBorder="1" applyAlignment="1" applyProtection="1">
      <alignment horizontal="left" wrapText="1"/>
    </xf>
    <xf numFmtId="164" fontId="5" fillId="0" borderId="1" xfId="0" applyNumberFormat="1" applyFont="1" applyBorder="1" applyAlignment="1" applyProtection="1">
      <alignment horizontal="right"/>
      <protection locked="0"/>
    </xf>
    <xf numFmtId="49" fontId="4" fillId="0" borderId="0" xfId="0" applyNumberFormat="1" applyFont="1" applyBorder="1" applyAlignment="1">
      <alignment horizontal="left"/>
    </xf>
    <xf numFmtId="49" fontId="4" fillId="0" borderId="3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left" wrapText="1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horizontal="left" wrapText="1"/>
    </xf>
    <xf numFmtId="0" fontId="8" fillId="0" borderId="0" xfId="0" applyNumberFormat="1" applyFont="1"/>
    <xf numFmtId="49" fontId="5" fillId="0" borderId="2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/>
    <xf numFmtId="164" fontId="5" fillId="0" borderId="3" xfId="0" applyNumberFormat="1" applyFont="1" applyBorder="1" applyAlignment="1">
      <alignment horizontal="right"/>
    </xf>
    <xf numFmtId="0" fontId="10" fillId="0" borderId="0" xfId="0" applyFont="1"/>
    <xf numFmtId="164" fontId="5" fillId="0" borderId="10" xfId="0" applyNumberFormat="1" applyFont="1" applyBorder="1" applyAlignment="1">
      <alignment horizontal="right" vertical="center"/>
    </xf>
    <xf numFmtId="4" fontId="0" fillId="3" borderId="0" xfId="0" applyNumberFormat="1" applyFill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4" fontId="4" fillId="0" borderId="3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Alignment="1">
      <alignment horizontal="right"/>
    </xf>
    <xf numFmtId="0" fontId="8" fillId="0" borderId="3" xfId="0" applyFont="1" applyFill="1" applyBorder="1"/>
    <xf numFmtId="4" fontId="5" fillId="0" borderId="3" xfId="0" applyNumberFormat="1" applyFont="1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164" fontId="6" fillId="2" borderId="13" xfId="0" applyNumberFormat="1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03"/>
  <sheetViews>
    <sheetView tabSelected="1" view="pageBreakPreview" zoomScaleNormal="90" zoomScaleSheetLayoutView="100" workbookViewId="0">
      <selection activeCell="L6" sqref="L6"/>
    </sheetView>
  </sheetViews>
  <sheetFormatPr defaultRowHeight="12.75"/>
  <cols>
    <col min="1" max="1" width="8.7109375" style="3" customWidth="1"/>
    <col min="2" max="2" width="9.28515625" style="3" bestFit="1" customWidth="1"/>
    <col min="3" max="3" width="41.7109375" style="9" customWidth="1"/>
    <col min="4" max="4" width="37.7109375" style="5" customWidth="1"/>
    <col min="5" max="9" width="0" hidden="1" customWidth="1"/>
    <col min="10" max="10" width="7.7109375" style="3" bestFit="1" customWidth="1"/>
    <col min="11" max="11" width="9.28515625" style="69" customWidth="1"/>
    <col min="12" max="12" width="11.42578125" style="7" customWidth="1"/>
    <col min="13" max="13" width="15.7109375" style="12" bestFit="1" customWidth="1"/>
  </cols>
  <sheetData>
    <row r="1" spans="1:13" s="1" customFormat="1" ht="18">
      <c r="A1" s="2"/>
      <c r="B1" s="2"/>
      <c r="C1" s="8"/>
      <c r="D1" s="4"/>
      <c r="J1" s="2"/>
      <c r="K1" s="74"/>
      <c r="L1" s="6"/>
      <c r="M1" s="11"/>
    </row>
    <row r="2" spans="1:13" s="36" customFormat="1" ht="24">
      <c r="A2" s="31" t="s">
        <v>0</v>
      </c>
      <c r="B2" s="31" t="s">
        <v>4</v>
      </c>
      <c r="C2" s="32" t="s">
        <v>2</v>
      </c>
      <c r="D2" s="33" t="s">
        <v>3</v>
      </c>
      <c r="E2" s="34"/>
      <c r="F2" s="34"/>
      <c r="G2" s="34"/>
      <c r="H2" s="34"/>
      <c r="I2" s="34"/>
      <c r="J2" s="31" t="s">
        <v>5</v>
      </c>
      <c r="K2" s="35" t="s">
        <v>1</v>
      </c>
      <c r="L2" s="78" t="s">
        <v>6</v>
      </c>
      <c r="M2" s="35" t="s">
        <v>207</v>
      </c>
    </row>
    <row r="3" spans="1:13" s="36" customFormat="1" ht="15">
      <c r="A3" s="37"/>
      <c r="B3" s="38"/>
      <c r="C3" s="39"/>
      <c r="D3" s="38"/>
      <c r="E3" s="38"/>
      <c r="F3" s="38"/>
      <c r="G3" s="38"/>
      <c r="H3" s="38"/>
      <c r="I3" s="38"/>
      <c r="J3" s="38"/>
      <c r="K3" s="75"/>
      <c r="L3" s="38"/>
      <c r="M3" s="17">
        <f>M4+M22+M38+M58+M101+M116</f>
        <v>0</v>
      </c>
    </row>
    <row r="4" spans="1:13" s="46" customFormat="1">
      <c r="A4" s="40" t="s">
        <v>7</v>
      </c>
      <c r="B4" s="41"/>
      <c r="C4" s="42"/>
      <c r="D4" s="43"/>
      <c r="E4" s="44">
        <v>308</v>
      </c>
      <c r="F4" s="44"/>
      <c r="G4" s="44"/>
      <c r="H4" s="44"/>
      <c r="I4" s="44"/>
      <c r="J4" s="41"/>
      <c r="K4" s="70"/>
      <c r="L4" s="45"/>
      <c r="M4" s="16">
        <f>M5+M9</f>
        <v>0</v>
      </c>
    </row>
    <row r="5" spans="1:13" s="46" customFormat="1">
      <c r="A5" s="40" t="s">
        <v>8</v>
      </c>
      <c r="B5" s="41"/>
      <c r="C5" s="42"/>
      <c r="D5" s="43"/>
      <c r="E5" s="44">
        <v>309</v>
      </c>
      <c r="F5" s="44"/>
      <c r="G5" s="44"/>
      <c r="H5" s="44"/>
      <c r="I5" s="44"/>
      <c r="J5" s="41"/>
      <c r="K5" s="70"/>
      <c r="L5" s="45"/>
      <c r="M5" s="16">
        <f>M6+M7+M8</f>
        <v>0</v>
      </c>
    </row>
    <row r="6" spans="1:13" s="51" customFormat="1" ht="22.5">
      <c r="A6" s="47" t="s">
        <v>9</v>
      </c>
      <c r="B6" s="47" t="s">
        <v>10</v>
      </c>
      <c r="C6" s="48" t="s">
        <v>222</v>
      </c>
      <c r="D6" s="49" t="s">
        <v>281</v>
      </c>
      <c r="E6" s="50">
        <v>833</v>
      </c>
      <c r="F6" s="50">
        <v>309</v>
      </c>
      <c r="G6" s="50"/>
      <c r="H6" s="50">
        <v>4926</v>
      </c>
      <c r="I6" s="50"/>
      <c r="J6" s="47" t="s">
        <v>11</v>
      </c>
      <c r="K6" s="71">
        <v>0.373</v>
      </c>
      <c r="L6" s="54"/>
      <c r="M6" s="13">
        <f>K6*L6</f>
        <v>0</v>
      </c>
    </row>
    <row r="7" spans="1:13" s="51" customFormat="1" ht="22.5">
      <c r="A7" s="52" t="s">
        <v>12</v>
      </c>
      <c r="B7" s="52" t="s">
        <v>13</v>
      </c>
      <c r="C7" s="53" t="s">
        <v>223</v>
      </c>
      <c r="D7" s="49" t="s">
        <v>282</v>
      </c>
      <c r="E7" s="50">
        <v>834</v>
      </c>
      <c r="F7" s="50">
        <v>309</v>
      </c>
      <c r="G7" s="50"/>
      <c r="H7" s="50">
        <v>4351</v>
      </c>
      <c r="I7" s="50" t="s">
        <v>15</v>
      </c>
      <c r="J7" s="52" t="s">
        <v>14</v>
      </c>
      <c r="K7" s="71">
        <v>21</v>
      </c>
      <c r="L7" s="54"/>
      <c r="M7" s="13">
        <f t="shared" ref="M7:M65" si="0">K7*L7</f>
        <v>0</v>
      </c>
    </row>
    <row r="8" spans="1:13" s="51" customFormat="1" ht="45">
      <c r="A8" s="47" t="s">
        <v>16</v>
      </c>
      <c r="B8" s="47" t="s">
        <v>17</v>
      </c>
      <c r="C8" s="48" t="s">
        <v>224</v>
      </c>
      <c r="D8" s="49" t="s">
        <v>19</v>
      </c>
      <c r="E8" s="50">
        <v>835</v>
      </c>
      <c r="F8" s="50">
        <v>309</v>
      </c>
      <c r="G8" s="50"/>
      <c r="H8" s="50">
        <v>12591</v>
      </c>
      <c r="I8" s="50"/>
      <c r="J8" s="47" t="s">
        <v>18</v>
      </c>
      <c r="K8" s="71">
        <v>1</v>
      </c>
      <c r="L8" s="54"/>
      <c r="M8" s="13">
        <f t="shared" si="0"/>
        <v>0</v>
      </c>
    </row>
    <row r="9" spans="1:13" s="46" customFormat="1">
      <c r="A9" s="40" t="s">
        <v>215</v>
      </c>
      <c r="B9" s="41"/>
      <c r="C9" s="42"/>
      <c r="D9" s="43"/>
      <c r="E9" s="44">
        <v>310</v>
      </c>
      <c r="F9" s="44"/>
      <c r="G9" s="44"/>
      <c r="H9" s="44"/>
      <c r="I9" s="44"/>
      <c r="J9" s="41"/>
      <c r="K9" s="70"/>
      <c r="L9" s="45"/>
      <c r="M9" s="16">
        <f>M10+M11+M12+M13+M14+M15+M16+M17+M18+M19+M20+M21</f>
        <v>0</v>
      </c>
    </row>
    <row r="10" spans="1:13" s="51" customFormat="1" ht="22.5">
      <c r="A10" s="52" t="s">
        <v>9</v>
      </c>
      <c r="B10" s="52" t="s">
        <v>20</v>
      </c>
      <c r="C10" s="53" t="s">
        <v>22</v>
      </c>
      <c r="D10" s="49" t="s">
        <v>24</v>
      </c>
      <c r="E10" s="50">
        <v>836</v>
      </c>
      <c r="F10" s="50">
        <v>310</v>
      </c>
      <c r="G10" s="50"/>
      <c r="H10" s="50">
        <v>4356</v>
      </c>
      <c r="I10" s="50" t="s">
        <v>23</v>
      </c>
      <c r="J10" s="52" t="s">
        <v>21</v>
      </c>
      <c r="K10" s="71">
        <v>3</v>
      </c>
      <c r="L10" s="54"/>
      <c r="M10" s="13">
        <f t="shared" si="0"/>
        <v>0</v>
      </c>
    </row>
    <row r="11" spans="1:13" s="51" customFormat="1" ht="22.5">
      <c r="A11" s="52" t="s">
        <v>12</v>
      </c>
      <c r="B11" s="52" t="s">
        <v>26</v>
      </c>
      <c r="C11" s="53" t="s">
        <v>231</v>
      </c>
      <c r="D11" s="49" t="s">
        <v>226</v>
      </c>
      <c r="E11" s="50">
        <v>839</v>
      </c>
      <c r="F11" s="50">
        <v>310</v>
      </c>
      <c r="G11" s="50"/>
      <c r="H11" s="50">
        <v>4393</v>
      </c>
      <c r="I11" s="50" t="s">
        <v>27</v>
      </c>
      <c r="J11" s="52" t="s">
        <v>21</v>
      </c>
      <c r="K11" s="71">
        <v>36</v>
      </c>
      <c r="L11" s="54"/>
      <c r="M11" s="13">
        <f t="shared" si="0"/>
        <v>0</v>
      </c>
    </row>
    <row r="12" spans="1:13" s="51" customFormat="1" ht="22.5">
      <c r="A12" s="52" t="s">
        <v>16</v>
      </c>
      <c r="B12" s="52" t="s">
        <v>29</v>
      </c>
      <c r="C12" s="53" t="s">
        <v>30</v>
      </c>
      <c r="D12" s="49" t="s">
        <v>227</v>
      </c>
      <c r="E12" s="50">
        <v>840</v>
      </c>
      <c r="F12" s="50">
        <v>310</v>
      </c>
      <c r="G12" s="50"/>
      <c r="H12" s="50">
        <v>5022</v>
      </c>
      <c r="I12" s="50"/>
      <c r="J12" s="52" t="s">
        <v>21</v>
      </c>
      <c r="K12" s="71">
        <v>3</v>
      </c>
      <c r="L12" s="54"/>
      <c r="M12" s="13">
        <f t="shared" si="0"/>
        <v>0</v>
      </c>
    </row>
    <row r="13" spans="1:13" s="51" customFormat="1" ht="22.5">
      <c r="A13" s="52" t="s">
        <v>25</v>
      </c>
      <c r="B13" s="52" t="s">
        <v>32</v>
      </c>
      <c r="C13" s="53" t="s">
        <v>34</v>
      </c>
      <c r="D13" s="49" t="s">
        <v>225</v>
      </c>
      <c r="E13" s="50">
        <v>841</v>
      </c>
      <c r="F13" s="50">
        <v>310</v>
      </c>
      <c r="G13" s="50"/>
      <c r="H13" s="50">
        <v>5075</v>
      </c>
      <c r="I13" s="50"/>
      <c r="J13" s="52" t="s">
        <v>33</v>
      </c>
      <c r="K13" s="72">
        <v>9.3000000000000007</v>
      </c>
      <c r="L13" s="54"/>
      <c r="M13" s="13">
        <f t="shared" si="0"/>
        <v>0</v>
      </c>
    </row>
    <row r="14" spans="1:13" s="51" customFormat="1" ht="22.5">
      <c r="A14" s="52" t="s">
        <v>28</v>
      </c>
      <c r="B14" s="52" t="s">
        <v>36</v>
      </c>
      <c r="C14" s="53" t="s">
        <v>37</v>
      </c>
      <c r="D14" s="49" t="s">
        <v>228</v>
      </c>
      <c r="E14" s="50">
        <v>842</v>
      </c>
      <c r="F14" s="50">
        <v>310</v>
      </c>
      <c r="G14" s="50"/>
      <c r="H14" s="50">
        <v>5021</v>
      </c>
      <c r="I14" s="50"/>
      <c r="J14" s="52" t="s">
        <v>21</v>
      </c>
      <c r="K14" s="72">
        <v>7.2</v>
      </c>
      <c r="L14" s="54"/>
      <c r="M14" s="13">
        <f t="shared" si="0"/>
        <v>0</v>
      </c>
    </row>
    <row r="15" spans="1:13" s="51" customFormat="1" ht="22.5">
      <c r="A15" s="52" t="s">
        <v>31</v>
      </c>
      <c r="B15" s="52" t="s">
        <v>39</v>
      </c>
      <c r="C15" s="53" t="s">
        <v>40</v>
      </c>
      <c r="D15" s="49" t="s">
        <v>229</v>
      </c>
      <c r="E15" s="50">
        <v>843</v>
      </c>
      <c r="F15" s="50">
        <v>310</v>
      </c>
      <c r="G15" s="50"/>
      <c r="H15" s="50">
        <v>12592</v>
      </c>
      <c r="I15" s="50"/>
      <c r="J15" s="52" t="s">
        <v>14</v>
      </c>
      <c r="K15" s="72">
        <v>1</v>
      </c>
      <c r="L15" s="54"/>
      <c r="M15" s="13">
        <f t="shared" si="0"/>
        <v>0</v>
      </c>
    </row>
    <row r="16" spans="1:13" s="51" customFormat="1" ht="22.5">
      <c r="A16" s="52" t="s">
        <v>35</v>
      </c>
      <c r="B16" s="52" t="s">
        <v>42</v>
      </c>
      <c r="C16" s="53" t="s">
        <v>44</v>
      </c>
      <c r="D16" s="49" t="s">
        <v>230</v>
      </c>
      <c r="E16" s="50">
        <v>844</v>
      </c>
      <c r="F16" s="50">
        <v>310</v>
      </c>
      <c r="G16" s="50"/>
      <c r="H16" s="50">
        <v>5029</v>
      </c>
      <c r="I16" s="50"/>
      <c r="J16" s="52" t="s">
        <v>43</v>
      </c>
      <c r="K16" s="72">
        <v>510</v>
      </c>
      <c r="L16" s="54"/>
      <c r="M16" s="13">
        <f t="shared" si="0"/>
        <v>0</v>
      </c>
    </row>
    <row r="17" spans="1:13" s="51" customFormat="1">
      <c r="A17" s="52" t="s">
        <v>38</v>
      </c>
      <c r="B17" s="52" t="s">
        <v>46</v>
      </c>
      <c r="C17" s="53" t="s">
        <v>47</v>
      </c>
      <c r="D17" s="49" t="s">
        <v>225</v>
      </c>
      <c r="E17" s="50">
        <v>845</v>
      </c>
      <c r="F17" s="50">
        <v>310</v>
      </c>
      <c r="G17" s="50"/>
      <c r="H17" s="50">
        <v>5069</v>
      </c>
      <c r="I17" s="50"/>
      <c r="J17" s="52" t="s">
        <v>33</v>
      </c>
      <c r="K17" s="72">
        <v>109</v>
      </c>
      <c r="L17" s="54"/>
      <c r="M17" s="13">
        <f t="shared" si="0"/>
        <v>0</v>
      </c>
    </row>
    <row r="18" spans="1:13" s="51" customFormat="1" ht="22.5">
      <c r="A18" s="52" t="s">
        <v>41</v>
      </c>
      <c r="B18" s="52" t="s">
        <v>49</v>
      </c>
      <c r="C18" s="53" t="s">
        <v>50</v>
      </c>
      <c r="D18" s="49" t="s">
        <v>52</v>
      </c>
      <c r="E18" s="50">
        <v>846</v>
      </c>
      <c r="F18" s="50">
        <v>310</v>
      </c>
      <c r="G18" s="50"/>
      <c r="H18" s="50">
        <v>4460</v>
      </c>
      <c r="I18" s="50" t="s">
        <v>51</v>
      </c>
      <c r="J18" s="52" t="s">
        <v>43</v>
      </c>
      <c r="K18" s="72">
        <v>6</v>
      </c>
      <c r="L18" s="54"/>
      <c r="M18" s="13">
        <f t="shared" si="0"/>
        <v>0</v>
      </c>
    </row>
    <row r="19" spans="1:13" s="51" customFormat="1" ht="22.5">
      <c r="A19" s="52" t="s">
        <v>45</v>
      </c>
      <c r="B19" s="52" t="s">
        <v>54</v>
      </c>
      <c r="C19" s="53" t="s">
        <v>55</v>
      </c>
      <c r="D19" s="49" t="s">
        <v>232</v>
      </c>
      <c r="E19" s="50">
        <v>847</v>
      </c>
      <c r="F19" s="50">
        <v>310</v>
      </c>
      <c r="G19" s="50"/>
      <c r="H19" s="50">
        <v>4458</v>
      </c>
      <c r="I19" s="50" t="s">
        <v>56</v>
      </c>
      <c r="J19" s="52" t="s">
        <v>43</v>
      </c>
      <c r="K19" s="72">
        <v>1.5</v>
      </c>
      <c r="L19" s="54"/>
      <c r="M19" s="13">
        <f t="shared" si="0"/>
        <v>0</v>
      </c>
    </row>
    <row r="20" spans="1:13" s="51" customFormat="1" ht="22.5">
      <c r="A20" s="52" t="s">
        <v>48</v>
      </c>
      <c r="B20" s="52" t="s">
        <v>57</v>
      </c>
      <c r="C20" s="53" t="s">
        <v>235</v>
      </c>
      <c r="D20" s="49" t="s">
        <v>233</v>
      </c>
      <c r="E20" s="50">
        <v>848</v>
      </c>
      <c r="F20" s="50">
        <v>310</v>
      </c>
      <c r="G20" s="50"/>
      <c r="H20" s="50">
        <v>4391</v>
      </c>
      <c r="I20" s="50" t="s">
        <v>58</v>
      </c>
      <c r="J20" s="52" t="s">
        <v>21</v>
      </c>
      <c r="K20" s="72">
        <v>1.6</v>
      </c>
      <c r="L20" s="54"/>
      <c r="M20" s="13">
        <f t="shared" si="0"/>
        <v>0</v>
      </c>
    </row>
    <row r="21" spans="1:13" s="51" customFormat="1" ht="22.5">
      <c r="A21" s="47" t="s">
        <v>53</v>
      </c>
      <c r="B21" s="47" t="s">
        <v>59</v>
      </c>
      <c r="C21" s="48" t="s">
        <v>60</v>
      </c>
      <c r="D21" s="49" t="s">
        <v>234</v>
      </c>
      <c r="E21" s="50">
        <v>849</v>
      </c>
      <c r="F21" s="50">
        <v>310</v>
      </c>
      <c r="G21" s="50"/>
      <c r="H21" s="50">
        <v>5134</v>
      </c>
      <c r="I21" s="50"/>
      <c r="J21" s="47" t="s">
        <v>43</v>
      </c>
      <c r="K21" s="71">
        <v>1</v>
      </c>
      <c r="L21" s="54"/>
      <c r="M21" s="13">
        <f t="shared" si="0"/>
        <v>0</v>
      </c>
    </row>
    <row r="22" spans="1:13" s="46" customFormat="1">
      <c r="A22" s="55" t="s">
        <v>61</v>
      </c>
      <c r="B22" s="56"/>
      <c r="C22" s="57"/>
      <c r="D22" s="43"/>
      <c r="E22" s="44">
        <v>311</v>
      </c>
      <c r="F22" s="44"/>
      <c r="G22" s="44"/>
      <c r="H22" s="44"/>
      <c r="I22" s="44"/>
      <c r="J22" s="56"/>
      <c r="K22" s="73"/>
      <c r="L22" s="58"/>
      <c r="M22" s="16">
        <f>M23+M26+M28+M30+M34</f>
        <v>0</v>
      </c>
    </row>
    <row r="23" spans="1:13" s="46" customFormat="1">
      <c r="A23" s="40" t="s">
        <v>62</v>
      </c>
      <c r="B23" s="41"/>
      <c r="C23" s="42"/>
      <c r="D23" s="43"/>
      <c r="E23" s="44">
        <v>312</v>
      </c>
      <c r="F23" s="44"/>
      <c r="G23" s="44"/>
      <c r="H23" s="44"/>
      <c r="I23" s="44"/>
      <c r="J23" s="41"/>
      <c r="K23" s="70"/>
      <c r="L23" s="45"/>
      <c r="M23" s="16">
        <f>M24+M25</f>
        <v>0</v>
      </c>
    </row>
    <row r="24" spans="1:13" s="51" customFormat="1" ht="45">
      <c r="A24" s="47" t="s">
        <v>9</v>
      </c>
      <c r="B24" s="47" t="s">
        <v>63</v>
      </c>
      <c r="C24" s="48" t="s">
        <v>64</v>
      </c>
      <c r="D24" s="49" t="s">
        <v>283</v>
      </c>
      <c r="E24" s="50">
        <v>850</v>
      </c>
      <c r="F24" s="50">
        <v>312</v>
      </c>
      <c r="G24" s="50"/>
      <c r="H24" s="50">
        <v>4475</v>
      </c>
      <c r="I24" s="50" t="s">
        <v>65</v>
      </c>
      <c r="J24" s="47" t="s">
        <v>43</v>
      </c>
      <c r="K24" s="71">
        <v>341</v>
      </c>
      <c r="L24" s="54"/>
      <c r="M24" s="13">
        <f t="shared" si="0"/>
        <v>0</v>
      </c>
    </row>
    <row r="25" spans="1:13" s="51" customFormat="1" ht="33.75">
      <c r="A25" s="47" t="s">
        <v>12</v>
      </c>
      <c r="B25" s="47" t="s">
        <v>66</v>
      </c>
      <c r="C25" s="48" t="s">
        <v>67</v>
      </c>
      <c r="D25" s="49" t="s">
        <v>284</v>
      </c>
      <c r="E25" s="50">
        <v>852</v>
      </c>
      <c r="F25" s="50">
        <v>312</v>
      </c>
      <c r="G25" s="50"/>
      <c r="H25" s="50">
        <v>5644</v>
      </c>
      <c r="I25" s="50"/>
      <c r="J25" s="47" t="s">
        <v>43</v>
      </c>
      <c r="K25" s="71">
        <v>2175</v>
      </c>
      <c r="L25" s="54"/>
      <c r="M25" s="13">
        <f t="shared" si="0"/>
        <v>0</v>
      </c>
    </row>
    <row r="26" spans="1:13" s="46" customFormat="1">
      <c r="A26" s="40" t="s">
        <v>68</v>
      </c>
      <c r="B26" s="41"/>
      <c r="C26" s="42"/>
      <c r="D26" s="43"/>
      <c r="E26" s="44">
        <v>313</v>
      </c>
      <c r="F26" s="44"/>
      <c r="G26" s="44"/>
      <c r="H26" s="44"/>
      <c r="I26" s="44"/>
      <c r="J26" s="41"/>
      <c r="K26" s="70"/>
      <c r="L26" s="45"/>
      <c r="M26" s="16">
        <f>M27</f>
        <v>0</v>
      </c>
    </row>
    <row r="27" spans="1:13" s="51" customFormat="1" ht="22.5">
      <c r="A27" s="47" t="s">
        <v>9</v>
      </c>
      <c r="B27" s="47" t="s">
        <v>69</v>
      </c>
      <c r="C27" s="48" t="s">
        <v>70</v>
      </c>
      <c r="D27" s="49" t="s">
        <v>71</v>
      </c>
      <c r="E27" s="50">
        <v>853</v>
      </c>
      <c r="F27" s="50">
        <v>313</v>
      </c>
      <c r="G27" s="50"/>
      <c r="H27" s="50">
        <v>5917</v>
      </c>
      <c r="I27" s="50"/>
      <c r="J27" s="47" t="s">
        <v>21</v>
      </c>
      <c r="K27" s="71">
        <v>2630</v>
      </c>
      <c r="L27" s="54"/>
      <c r="M27" s="13">
        <f t="shared" si="0"/>
        <v>0</v>
      </c>
    </row>
    <row r="28" spans="1:13" s="46" customFormat="1">
      <c r="A28" s="40" t="s">
        <v>216</v>
      </c>
      <c r="B28" s="41"/>
      <c r="C28" s="42"/>
      <c r="D28" s="43"/>
      <c r="E28" s="44">
        <v>314</v>
      </c>
      <c r="F28" s="44"/>
      <c r="G28" s="44"/>
      <c r="H28" s="44"/>
      <c r="I28" s="44"/>
      <c r="J28" s="41"/>
      <c r="K28" s="70"/>
      <c r="L28" s="45"/>
      <c r="M28" s="16">
        <f>M29</f>
        <v>0</v>
      </c>
    </row>
    <row r="29" spans="1:13" s="51" customFormat="1" ht="22.5">
      <c r="A29" s="47" t="s">
        <v>9</v>
      </c>
      <c r="B29" s="47" t="s">
        <v>72</v>
      </c>
      <c r="C29" s="48" t="s">
        <v>73</v>
      </c>
      <c r="D29" s="49" t="s">
        <v>74</v>
      </c>
      <c r="E29" s="50">
        <v>854</v>
      </c>
      <c r="F29" s="50">
        <v>314</v>
      </c>
      <c r="G29" s="50"/>
      <c r="H29" s="50">
        <v>6017</v>
      </c>
      <c r="I29" s="50"/>
      <c r="J29" s="47" t="s">
        <v>21</v>
      </c>
      <c r="K29" s="71">
        <v>2914</v>
      </c>
      <c r="L29" s="54"/>
      <c r="M29" s="13">
        <f t="shared" si="0"/>
        <v>0</v>
      </c>
    </row>
    <row r="30" spans="1:13" s="46" customFormat="1">
      <c r="A30" s="40" t="s">
        <v>75</v>
      </c>
      <c r="B30" s="41"/>
      <c r="C30" s="42"/>
      <c r="D30" s="43"/>
      <c r="E30" s="44">
        <v>315</v>
      </c>
      <c r="F30" s="44"/>
      <c r="G30" s="44"/>
      <c r="H30" s="44"/>
      <c r="I30" s="44"/>
      <c r="J30" s="41"/>
      <c r="K30" s="70"/>
      <c r="L30" s="45"/>
      <c r="M30" s="16">
        <f>M31+M32+M33</f>
        <v>0</v>
      </c>
    </row>
    <row r="31" spans="1:13" s="51" customFormat="1">
      <c r="A31" s="47" t="s">
        <v>9</v>
      </c>
      <c r="B31" s="47" t="s">
        <v>76</v>
      </c>
      <c r="C31" s="48" t="s">
        <v>77</v>
      </c>
      <c r="D31" s="49" t="s">
        <v>78</v>
      </c>
      <c r="E31" s="50">
        <v>855</v>
      </c>
      <c r="F31" s="50">
        <v>315</v>
      </c>
      <c r="G31" s="50"/>
      <c r="H31" s="50">
        <v>6054</v>
      </c>
      <c r="I31" s="50"/>
      <c r="J31" s="47" t="s">
        <v>43</v>
      </c>
      <c r="K31" s="71">
        <v>160</v>
      </c>
      <c r="L31" s="54"/>
      <c r="M31" s="13">
        <f t="shared" si="0"/>
        <v>0</v>
      </c>
    </row>
    <row r="32" spans="1:13" s="51" customFormat="1" ht="22.5">
      <c r="A32" s="47" t="s">
        <v>12</v>
      </c>
      <c r="B32" s="47" t="s">
        <v>79</v>
      </c>
      <c r="C32" s="48" t="s">
        <v>80</v>
      </c>
      <c r="D32" s="49" t="s">
        <v>285</v>
      </c>
      <c r="E32" s="50">
        <v>856</v>
      </c>
      <c r="F32" s="50">
        <v>315</v>
      </c>
      <c r="G32" s="50"/>
      <c r="H32" s="50">
        <v>6120</v>
      </c>
      <c r="I32" s="50"/>
      <c r="J32" s="47" t="s">
        <v>43</v>
      </c>
      <c r="K32" s="71">
        <v>257</v>
      </c>
      <c r="L32" s="54"/>
      <c r="M32" s="13">
        <f t="shared" si="0"/>
        <v>0</v>
      </c>
    </row>
    <row r="33" spans="1:13" s="51" customFormat="1" ht="22.5">
      <c r="A33" s="47" t="s">
        <v>16</v>
      </c>
      <c r="B33" s="47" t="s">
        <v>81</v>
      </c>
      <c r="C33" s="48" t="s">
        <v>82</v>
      </c>
      <c r="D33" s="49" t="s">
        <v>236</v>
      </c>
      <c r="E33" s="50">
        <v>857</v>
      </c>
      <c r="F33" s="50">
        <v>315</v>
      </c>
      <c r="G33" s="50"/>
      <c r="H33" s="50">
        <v>6227</v>
      </c>
      <c r="I33" s="50"/>
      <c r="J33" s="47" t="s">
        <v>21</v>
      </c>
      <c r="K33" s="71">
        <v>2667</v>
      </c>
      <c r="L33" s="54"/>
      <c r="M33" s="13">
        <f t="shared" si="0"/>
        <v>0</v>
      </c>
    </row>
    <row r="34" spans="1:13" s="46" customFormat="1">
      <c r="A34" s="40" t="s">
        <v>83</v>
      </c>
      <c r="B34" s="41"/>
      <c r="C34" s="42"/>
      <c r="D34" s="43"/>
      <c r="E34" s="44">
        <v>316</v>
      </c>
      <c r="F34" s="44"/>
      <c r="G34" s="44"/>
      <c r="H34" s="44"/>
      <c r="I34" s="44"/>
      <c r="J34" s="41"/>
      <c r="K34" s="70"/>
      <c r="L34" s="45"/>
      <c r="M34" s="16">
        <f>M35+M36+M37</f>
        <v>0</v>
      </c>
    </row>
    <row r="35" spans="1:13" s="51" customFormat="1" ht="22.5">
      <c r="A35" s="47" t="s">
        <v>9</v>
      </c>
      <c r="B35" s="47" t="s">
        <v>84</v>
      </c>
      <c r="C35" s="48" t="s">
        <v>85</v>
      </c>
      <c r="D35" s="49" t="s">
        <v>286</v>
      </c>
      <c r="E35" s="50">
        <v>858</v>
      </c>
      <c r="F35" s="50">
        <v>316</v>
      </c>
      <c r="G35" s="50"/>
      <c r="H35" s="50">
        <v>6255</v>
      </c>
      <c r="I35" s="50"/>
      <c r="J35" s="47" t="s">
        <v>21</v>
      </c>
      <c r="K35" s="71">
        <v>1100</v>
      </c>
      <c r="L35" s="54"/>
      <c r="M35" s="13">
        <f t="shared" si="0"/>
        <v>0</v>
      </c>
    </row>
    <row r="36" spans="1:13" s="51" customFormat="1">
      <c r="A36" s="47" t="s">
        <v>12</v>
      </c>
      <c r="B36" s="47" t="s">
        <v>86</v>
      </c>
      <c r="C36" s="48" t="s">
        <v>237</v>
      </c>
      <c r="D36" s="49"/>
      <c r="E36" s="50">
        <v>859</v>
      </c>
      <c r="F36" s="50">
        <v>316</v>
      </c>
      <c r="G36" s="50"/>
      <c r="H36" s="50">
        <v>6270</v>
      </c>
      <c r="I36" s="50"/>
      <c r="J36" s="47" t="s">
        <v>21</v>
      </c>
      <c r="K36" s="71">
        <v>54.3</v>
      </c>
      <c r="L36" s="54"/>
      <c r="M36" s="13">
        <f t="shared" si="0"/>
        <v>0</v>
      </c>
    </row>
    <row r="37" spans="1:13" s="51" customFormat="1">
      <c r="A37" s="47" t="s">
        <v>16</v>
      </c>
      <c r="B37" s="47" t="s">
        <v>84</v>
      </c>
      <c r="C37" s="48" t="s">
        <v>87</v>
      </c>
      <c r="D37" s="49" t="s">
        <v>238</v>
      </c>
      <c r="E37" s="50">
        <v>860</v>
      </c>
      <c r="F37" s="50">
        <v>316</v>
      </c>
      <c r="G37" s="50"/>
      <c r="H37" s="50">
        <v>3764</v>
      </c>
      <c r="I37" s="50" t="s">
        <v>88</v>
      </c>
      <c r="J37" s="47" t="s">
        <v>21</v>
      </c>
      <c r="K37" s="71">
        <v>54.3</v>
      </c>
      <c r="L37" s="54"/>
      <c r="M37" s="13">
        <f t="shared" si="0"/>
        <v>0</v>
      </c>
    </row>
    <row r="38" spans="1:13" s="46" customFormat="1">
      <c r="A38" s="55" t="s">
        <v>208</v>
      </c>
      <c r="B38" s="41"/>
      <c r="C38" s="42"/>
      <c r="D38" s="43"/>
      <c r="E38" s="44">
        <v>317</v>
      </c>
      <c r="F38" s="44"/>
      <c r="G38" s="44"/>
      <c r="H38" s="44"/>
      <c r="I38" s="44"/>
      <c r="J38" s="41"/>
      <c r="K38" s="70"/>
      <c r="L38" s="45"/>
      <c r="M38" s="16">
        <f>M39+M42+M44+M47+M53</f>
        <v>0</v>
      </c>
    </row>
    <row r="39" spans="1:13" s="46" customFormat="1">
      <c r="A39" s="40" t="s">
        <v>89</v>
      </c>
      <c r="B39" s="41"/>
      <c r="C39" s="42"/>
      <c r="D39" s="43"/>
      <c r="E39" s="44">
        <v>318</v>
      </c>
      <c r="F39" s="44"/>
      <c r="G39" s="44"/>
      <c r="H39" s="44"/>
      <c r="I39" s="44"/>
      <c r="J39" s="41"/>
      <c r="K39" s="70"/>
      <c r="L39" s="45"/>
      <c r="M39" s="16">
        <f>M40+M41</f>
        <v>0</v>
      </c>
    </row>
    <row r="40" spans="1:13" s="51" customFormat="1" ht="22.5">
      <c r="A40" s="47" t="s">
        <v>9</v>
      </c>
      <c r="B40" s="47" t="s">
        <v>90</v>
      </c>
      <c r="C40" s="48" t="s">
        <v>91</v>
      </c>
      <c r="D40" s="49" t="s">
        <v>92</v>
      </c>
      <c r="E40" s="50">
        <v>861</v>
      </c>
      <c r="F40" s="50">
        <v>318</v>
      </c>
      <c r="G40" s="50"/>
      <c r="H40" s="50">
        <v>6636</v>
      </c>
      <c r="I40" s="50"/>
      <c r="J40" s="47" t="s">
        <v>43</v>
      </c>
      <c r="K40" s="71">
        <v>468</v>
      </c>
      <c r="L40" s="54"/>
      <c r="M40" s="13">
        <f t="shared" si="0"/>
        <v>0</v>
      </c>
    </row>
    <row r="41" spans="1:13" s="51" customFormat="1" ht="22.5">
      <c r="A41" s="47" t="s">
        <v>12</v>
      </c>
      <c r="B41" s="47" t="s">
        <v>93</v>
      </c>
      <c r="C41" s="48" t="s">
        <v>94</v>
      </c>
      <c r="D41" s="49"/>
      <c r="E41" s="50">
        <v>863</v>
      </c>
      <c r="F41" s="50">
        <v>318</v>
      </c>
      <c r="G41" s="50"/>
      <c r="H41" s="50">
        <v>12110</v>
      </c>
      <c r="I41" s="50"/>
      <c r="J41" s="47" t="s">
        <v>21</v>
      </c>
      <c r="K41" s="71">
        <v>1739</v>
      </c>
      <c r="L41" s="54"/>
      <c r="M41" s="13">
        <f t="shared" si="0"/>
        <v>0</v>
      </c>
    </row>
    <row r="42" spans="1:13" s="46" customFormat="1">
      <c r="A42" s="40" t="s">
        <v>95</v>
      </c>
      <c r="B42" s="41"/>
      <c r="C42" s="42"/>
      <c r="D42" s="43"/>
      <c r="E42" s="44">
        <v>319</v>
      </c>
      <c r="F42" s="44"/>
      <c r="G42" s="44"/>
      <c r="H42" s="44"/>
      <c r="I42" s="44"/>
      <c r="J42" s="41"/>
      <c r="K42" s="70"/>
      <c r="L42" s="45"/>
      <c r="M42" s="16">
        <f>M43</f>
        <v>0</v>
      </c>
    </row>
    <row r="43" spans="1:13" s="51" customFormat="1" ht="22.5">
      <c r="A43" s="47" t="s">
        <v>9</v>
      </c>
      <c r="B43" s="47" t="s">
        <v>96</v>
      </c>
      <c r="C43" s="48" t="s">
        <v>97</v>
      </c>
      <c r="D43" s="49"/>
      <c r="E43" s="50">
        <v>865</v>
      </c>
      <c r="F43" s="50">
        <v>319</v>
      </c>
      <c r="G43" s="50"/>
      <c r="H43" s="50">
        <v>12298</v>
      </c>
      <c r="I43" s="50"/>
      <c r="J43" s="47" t="s">
        <v>21</v>
      </c>
      <c r="K43" s="71">
        <v>1856</v>
      </c>
      <c r="L43" s="54"/>
      <c r="M43" s="13">
        <f t="shared" si="0"/>
        <v>0</v>
      </c>
    </row>
    <row r="44" spans="1:13" s="46" customFormat="1">
      <c r="A44" s="40" t="s">
        <v>98</v>
      </c>
      <c r="B44" s="41"/>
      <c r="C44" s="42"/>
      <c r="D44" s="43"/>
      <c r="E44" s="44">
        <v>320</v>
      </c>
      <c r="F44" s="44"/>
      <c r="G44" s="44"/>
      <c r="H44" s="44"/>
      <c r="I44" s="44"/>
      <c r="J44" s="41"/>
      <c r="K44" s="70"/>
      <c r="L44" s="45"/>
      <c r="M44" s="16">
        <f>M45+M46</f>
        <v>0</v>
      </c>
    </row>
    <row r="45" spans="1:13" s="51" customFormat="1" ht="33.75">
      <c r="A45" s="47" t="s">
        <v>9</v>
      </c>
      <c r="B45" s="47" t="s">
        <v>99</v>
      </c>
      <c r="C45" s="48" t="s">
        <v>100</v>
      </c>
      <c r="D45" s="49" t="s">
        <v>239</v>
      </c>
      <c r="E45" s="50">
        <v>866</v>
      </c>
      <c r="F45" s="50">
        <v>320</v>
      </c>
      <c r="G45" s="50"/>
      <c r="H45" s="50">
        <v>7278</v>
      </c>
      <c r="I45" s="50"/>
      <c r="J45" s="47" t="s">
        <v>21</v>
      </c>
      <c r="K45" s="71">
        <v>29</v>
      </c>
      <c r="L45" s="54"/>
      <c r="M45" s="13">
        <f t="shared" si="0"/>
        <v>0</v>
      </c>
    </row>
    <row r="46" spans="1:13" s="51" customFormat="1" ht="22.5">
      <c r="A46" s="47" t="s">
        <v>12</v>
      </c>
      <c r="B46" s="47" t="s">
        <v>101</v>
      </c>
      <c r="C46" s="48" t="s">
        <v>102</v>
      </c>
      <c r="D46" s="49" t="s">
        <v>240</v>
      </c>
      <c r="E46" s="50">
        <v>867</v>
      </c>
      <c r="F46" s="50">
        <v>320</v>
      </c>
      <c r="G46" s="50"/>
      <c r="H46" s="50">
        <v>7329</v>
      </c>
      <c r="I46" s="50"/>
      <c r="J46" s="47" t="s">
        <v>21</v>
      </c>
      <c r="K46" s="71">
        <v>29</v>
      </c>
      <c r="L46" s="54"/>
      <c r="M46" s="13">
        <f t="shared" si="0"/>
        <v>0</v>
      </c>
    </row>
    <row r="47" spans="1:13" s="46" customFormat="1">
      <c r="A47" s="40" t="s">
        <v>217</v>
      </c>
      <c r="B47" s="41"/>
      <c r="C47" s="42"/>
      <c r="D47" s="43"/>
      <c r="E47" s="44">
        <v>321</v>
      </c>
      <c r="F47" s="44"/>
      <c r="G47" s="44"/>
      <c r="H47" s="44"/>
      <c r="I47" s="44"/>
      <c r="J47" s="41"/>
      <c r="K47" s="70"/>
      <c r="L47" s="45"/>
      <c r="M47" s="16">
        <f>M48+M49+M50+M51+M52</f>
        <v>0</v>
      </c>
    </row>
    <row r="48" spans="1:13" s="51" customFormat="1" ht="22.5">
      <c r="A48" s="47" t="s">
        <v>9</v>
      </c>
      <c r="B48" s="47" t="s">
        <v>103</v>
      </c>
      <c r="C48" s="48" t="s">
        <v>104</v>
      </c>
      <c r="D48" s="49" t="s">
        <v>106</v>
      </c>
      <c r="E48" s="50">
        <v>868</v>
      </c>
      <c r="F48" s="50">
        <v>321</v>
      </c>
      <c r="G48" s="50"/>
      <c r="H48" s="50">
        <v>3117</v>
      </c>
      <c r="I48" s="50" t="s">
        <v>105</v>
      </c>
      <c r="J48" s="47" t="s">
        <v>33</v>
      </c>
      <c r="K48" s="71">
        <v>115</v>
      </c>
      <c r="L48" s="54"/>
      <c r="M48" s="13">
        <f t="shared" si="0"/>
        <v>0</v>
      </c>
    </row>
    <row r="49" spans="1:13" s="51" customFormat="1" ht="22.5">
      <c r="A49" s="47" t="s">
        <v>12</v>
      </c>
      <c r="B49" s="47" t="s">
        <v>107</v>
      </c>
      <c r="C49" s="48" t="s">
        <v>108</v>
      </c>
      <c r="D49" s="49" t="s">
        <v>241</v>
      </c>
      <c r="E49" s="50">
        <v>869</v>
      </c>
      <c r="F49" s="50">
        <v>321</v>
      </c>
      <c r="G49" s="50"/>
      <c r="H49" s="50">
        <v>3130</v>
      </c>
      <c r="I49" s="50" t="s">
        <v>109</v>
      </c>
      <c r="J49" s="47" t="s">
        <v>33</v>
      </c>
      <c r="K49" s="71">
        <v>4.5</v>
      </c>
      <c r="L49" s="54"/>
      <c r="M49" s="13">
        <f t="shared" si="0"/>
        <v>0</v>
      </c>
    </row>
    <row r="50" spans="1:13" s="51" customFormat="1" ht="22.5">
      <c r="A50" s="47" t="s">
        <v>16</v>
      </c>
      <c r="B50" s="47" t="s">
        <v>107</v>
      </c>
      <c r="C50" s="48" t="s">
        <v>110</v>
      </c>
      <c r="D50" s="49" t="s">
        <v>242</v>
      </c>
      <c r="E50" s="50">
        <v>870</v>
      </c>
      <c r="F50" s="50">
        <v>321</v>
      </c>
      <c r="G50" s="50"/>
      <c r="H50" s="50">
        <v>7376</v>
      </c>
      <c r="I50" s="50"/>
      <c r="J50" s="47" t="s">
        <v>33</v>
      </c>
      <c r="K50" s="71">
        <v>42</v>
      </c>
      <c r="L50" s="54"/>
      <c r="M50" s="13">
        <f t="shared" si="0"/>
        <v>0</v>
      </c>
    </row>
    <row r="51" spans="1:13" s="51" customFormat="1" ht="22.5">
      <c r="A51" s="47" t="s">
        <v>25</v>
      </c>
      <c r="B51" s="47" t="s">
        <v>111</v>
      </c>
      <c r="C51" s="48" t="s">
        <v>112</v>
      </c>
      <c r="D51" s="49" t="s">
        <v>113</v>
      </c>
      <c r="E51" s="50">
        <v>871</v>
      </c>
      <c r="F51" s="50">
        <v>321</v>
      </c>
      <c r="G51" s="50"/>
      <c r="H51" s="50">
        <v>7417</v>
      </c>
      <c r="I51" s="50"/>
      <c r="J51" s="47" t="s">
        <v>14</v>
      </c>
      <c r="K51" s="71">
        <v>22</v>
      </c>
      <c r="L51" s="54"/>
      <c r="M51" s="13">
        <f t="shared" si="0"/>
        <v>0</v>
      </c>
    </row>
    <row r="52" spans="1:13" s="51" customFormat="1" ht="22.5">
      <c r="A52" s="47" t="s">
        <v>28</v>
      </c>
      <c r="B52" s="47" t="s">
        <v>114</v>
      </c>
      <c r="C52" s="48" t="s">
        <v>115</v>
      </c>
      <c r="D52" s="49"/>
      <c r="E52" s="50">
        <v>872</v>
      </c>
      <c r="F52" s="50">
        <v>321</v>
      </c>
      <c r="G52" s="50"/>
      <c r="H52" s="50">
        <v>12589</v>
      </c>
      <c r="I52" s="50"/>
      <c r="J52" s="47" t="s">
        <v>33</v>
      </c>
      <c r="K52" s="71">
        <v>25</v>
      </c>
      <c r="L52" s="54"/>
      <c r="M52" s="13">
        <f t="shared" si="0"/>
        <v>0</v>
      </c>
    </row>
    <row r="53" spans="1:13" s="46" customFormat="1">
      <c r="A53" s="40" t="s">
        <v>116</v>
      </c>
      <c r="B53" s="41"/>
      <c r="C53" s="42"/>
      <c r="D53" s="43"/>
      <c r="E53" s="44">
        <v>322</v>
      </c>
      <c r="F53" s="44"/>
      <c r="G53" s="44"/>
      <c r="H53" s="44"/>
      <c r="I53" s="44"/>
      <c r="J53" s="41"/>
      <c r="K53" s="70"/>
      <c r="L53" s="45"/>
      <c r="M53" s="16">
        <f>M54+M55+M56+M57</f>
        <v>0</v>
      </c>
    </row>
    <row r="54" spans="1:13" s="51" customFormat="1">
      <c r="A54" s="47" t="s">
        <v>9</v>
      </c>
      <c r="B54" s="47" t="s">
        <v>117</v>
      </c>
      <c r="C54" s="48" t="s">
        <v>118</v>
      </c>
      <c r="D54" s="49"/>
      <c r="E54" s="50">
        <v>873</v>
      </c>
      <c r="F54" s="50">
        <v>322</v>
      </c>
      <c r="G54" s="50"/>
      <c r="H54" s="50">
        <v>3180</v>
      </c>
      <c r="I54" s="50" t="s">
        <v>119</v>
      </c>
      <c r="J54" s="47" t="s">
        <v>21</v>
      </c>
      <c r="K54" s="71">
        <v>52</v>
      </c>
      <c r="L54" s="54"/>
      <c r="M54" s="13">
        <f t="shared" si="0"/>
        <v>0</v>
      </c>
    </row>
    <row r="55" spans="1:13" s="51" customFormat="1">
      <c r="A55" s="47" t="s">
        <v>12</v>
      </c>
      <c r="B55" s="47" t="s">
        <v>120</v>
      </c>
      <c r="C55" s="48" t="s">
        <v>121</v>
      </c>
      <c r="D55" s="49" t="s">
        <v>123</v>
      </c>
      <c r="E55" s="50">
        <v>874</v>
      </c>
      <c r="F55" s="50">
        <v>322</v>
      </c>
      <c r="G55" s="50"/>
      <c r="H55" s="50">
        <v>3181</v>
      </c>
      <c r="I55" s="50" t="s">
        <v>122</v>
      </c>
      <c r="J55" s="47" t="s">
        <v>21</v>
      </c>
      <c r="K55" s="71">
        <v>104</v>
      </c>
      <c r="L55" s="54"/>
      <c r="M55" s="13">
        <f t="shared" si="0"/>
        <v>0</v>
      </c>
    </row>
    <row r="56" spans="1:13" s="51" customFormat="1">
      <c r="A56" s="47" t="s">
        <v>16</v>
      </c>
      <c r="B56" s="47" t="s">
        <v>124</v>
      </c>
      <c r="C56" s="48" t="s">
        <v>125</v>
      </c>
      <c r="D56" s="49" t="s">
        <v>243</v>
      </c>
      <c r="E56" s="50">
        <v>875</v>
      </c>
      <c r="F56" s="50">
        <v>322</v>
      </c>
      <c r="G56" s="50"/>
      <c r="H56" s="50">
        <v>3182</v>
      </c>
      <c r="I56" s="50" t="s">
        <v>126</v>
      </c>
      <c r="J56" s="47" t="s">
        <v>21</v>
      </c>
      <c r="K56" s="71">
        <v>15</v>
      </c>
      <c r="L56" s="54"/>
      <c r="M56" s="13">
        <f t="shared" si="0"/>
        <v>0</v>
      </c>
    </row>
    <row r="57" spans="1:13" s="51" customFormat="1">
      <c r="A57" s="47" t="s">
        <v>25</v>
      </c>
      <c r="B57" s="47" t="s">
        <v>127</v>
      </c>
      <c r="C57" s="48" t="s">
        <v>128</v>
      </c>
      <c r="D57" s="49" t="s">
        <v>129</v>
      </c>
      <c r="E57" s="50">
        <v>876</v>
      </c>
      <c r="F57" s="50">
        <v>322</v>
      </c>
      <c r="G57" s="50"/>
      <c r="H57" s="50">
        <v>7441</v>
      </c>
      <c r="I57" s="50"/>
      <c r="J57" s="47" t="s">
        <v>21</v>
      </c>
      <c r="K57" s="71">
        <v>63</v>
      </c>
      <c r="L57" s="54"/>
      <c r="M57" s="13">
        <f t="shared" si="0"/>
        <v>0</v>
      </c>
    </row>
    <row r="58" spans="1:13" s="46" customFormat="1">
      <c r="A58" s="55" t="s">
        <v>130</v>
      </c>
      <c r="B58" s="41"/>
      <c r="C58" s="42"/>
      <c r="D58" s="43"/>
      <c r="E58" s="44">
        <v>323</v>
      </c>
      <c r="F58" s="44"/>
      <c r="G58" s="44"/>
      <c r="H58" s="44"/>
      <c r="I58" s="44"/>
      <c r="J58" s="41"/>
      <c r="K58" s="70"/>
      <c r="L58" s="45"/>
      <c r="M58" s="16">
        <f>M59+M62+M67+M72</f>
        <v>0</v>
      </c>
    </row>
    <row r="59" spans="1:13" s="46" customFormat="1">
      <c r="A59" s="40" t="s">
        <v>131</v>
      </c>
      <c r="B59" s="41"/>
      <c r="C59" s="42"/>
      <c r="D59" s="43"/>
      <c r="E59" s="44">
        <v>324</v>
      </c>
      <c r="F59" s="44"/>
      <c r="G59" s="44"/>
      <c r="H59" s="44"/>
      <c r="I59" s="44"/>
      <c r="J59" s="41"/>
      <c r="K59" s="70"/>
      <c r="L59" s="45"/>
      <c r="M59" s="16">
        <f>M60+M61</f>
        <v>0</v>
      </c>
    </row>
    <row r="60" spans="1:13" s="51" customFormat="1" ht="45">
      <c r="A60" s="47" t="s">
        <v>9</v>
      </c>
      <c r="B60" s="47" t="s">
        <v>132</v>
      </c>
      <c r="C60" s="48" t="s">
        <v>133</v>
      </c>
      <c r="D60" s="49" t="s">
        <v>244</v>
      </c>
      <c r="E60" s="50">
        <v>877</v>
      </c>
      <c r="F60" s="50">
        <v>324</v>
      </c>
      <c r="G60" s="50"/>
      <c r="H60" s="50">
        <v>7552</v>
      </c>
      <c r="I60" s="50"/>
      <c r="J60" s="47" t="s">
        <v>33</v>
      </c>
      <c r="K60" s="71">
        <v>93.1</v>
      </c>
      <c r="L60" s="54"/>
      <c r="M60" s="13">
        <f t="shared" si="0"/>
        <v>0</v>
      </c>
    </row>
    <row r="61" spans="1:13" s="51" customFormat="1" ht="45">
      <c r="A61" s="47" t="s">
        <v>12</v>
      </c>
      <c r="B61" s="47" t="s">
        <v>134</v>
      </c>
      <c r="C61" s="48" t="s">
        <v>246</v>
      </c>
      <c r="D61" s="49" t="s">
        <v>245</v>
      </c>
      <c r="E61" s="50">
        <v>878</v>
      </c>
      <c r="F61" s="50">
        <v>324</v>
      </c>
      <c r="G61" s="50"/>
      <c r="H61" s="50">
        <v>12590</v>
      </c>
      <c r="I61" s="50"/>
      <c r="J61" s="47" t="s">
        <v>33</v>
      </c>
      <c r="K61" s="71">
        <v>312</v>
      </c>
      <c r="L61" s="54"/>
      <c r="M61" s="13">
        <f t="shared" si="0"/>
        <v>0</v>
      </c>
    </row>
    <row r="62" spans="1:13" s="46" customFormat="1">
      <c r="A62" s="40" t="s">
        <v>135</v>
      </c>
      <c r="B62" s="41"/>
      <c r="C62" s="42"/>
      <c r="D62" s="43"/>
      <c r="E62" s="44">
        <v>325</v>
      </c>
      <c r="F62" s="44"/>
      <c r="G62" s="44"/>
      <c r="H62" s="44"/>
      <c r="I62" s="44"/>
      <c r="J62" s="41"/>
      <c r="K62" s="70"/>
      <c r="L62" s="45"/>
      <c r="M62" s="16">
        <f>M63+M64+M65+M66</f>
        <v>0</v>
      </c>
    </row>
    <row r="63" spans="1:13" s="51" customFormat="1" ht="22.5">
      <c r="A63" s="47" t="s">
        <v>9</v>
      </c>
      <c r="B63" s="47" t="s">
        <v>136</v>
      </c>
      <c r="C63" s="48" t="s">
        <v>137</v>
      </c>
      <c r="D63" s="49"/>
      <c r="E63" s="50">
        <v>879</v>
      </c>
      <c r="F63" s="50">
        <v>325</v>
      </c>
      <c r="G63" s="50"/>
      <c r="H63" s="50">
        <v>8496</v>
      </c>
      <c r="I63" s="50"/>
      <c r="J63" s="47" t="s">
        <v>33</v>
      </c>
      <c r="K63" s="71">
        <v>12.8</v>
      </c>
      <c r="L63" s="54"/>
      <c r="M63" s="13">
        <f t="shared" si="0"/>
        <v>0</v>
      </c>
    </row>
    <row r="64" spans="1:13" s="51" customFormat="1" ht="22.5">
      <c r="A64" s="47" t="s">
        <v>12</v>
      </c>
      <c r="B64" s="47" t="s">
        <v>138</v>
      </c>
      <c r="C64" s="48" t="s">
        <v>139</v>
      </c>
      <c r="D64" s="49" t="s">
        <v>247</v>
      </c>
      <c r="E64" s="50">
        <v>880</v>
      </c>
      <c r="F64" s="50">
        <v>325</v>
      </c>
      <c r="G64" s="50"/>
      <c r="H64" s="50">
        <v>2444</v>
      </c>
      <c r="I64" s="50" t="s">
        <v>140</v>
      </c>
      <c r="J64" s="47" t="s">
        <v>14</v>
      </c>
      <c r="K64" s="71">
        <v>1</v>
      </c>
      <c r="L64" s="54"/>
      <c r="M64" s="13">
        <f t="shared" si="0"/>
        <v>0</v>
      </c>
    </row>
    <row r="65" spans="1:13" s="51" customFormat="1" ht="25.5" customHeight="1">
      <c r="A65" s="47" t="s">
        <v>16</v>
      </c>
      <c r="B65" s="47" t="s">
        <v>141</v>
      </c>
      <c r="C65" s="48" t="s">
        <v>142</v>
      </c>
      <c r="D65" s="49" t="s">
        <v>248</v>
      </c>
      <c r="E65" s="50">
        <v>881</v>
      </c>
      <c r="F65" s="50">
        <v>325</v>
      </c>
      <c r="G65" s="50"/>
      <c r="H65" s="50">
        <v>2445</v>
      </c>
      <c r="I65" s="50" t="s">
        <v>143</v>
      </c>
      <c r="J65" s="47" t="s">
        <v>14</v>
      </c>
      <c r="K65" s="71">
        <v>1</v>
      </c>
      <c r="L65" s="54"/>
      <c r="M65" s="13">
        <f t="shared" si="0"/>
        <v>0</v>
      </c>
    </row>
    <row r="66" spans="1:13" s="51" customFormat="1" ht="36.75" customHeight="1">
      <c r="A66" s="47" t="s">
        <v>25</v>
      </c>
      <c r="B66" s="47" t="s">
        <v>144</v>
      </c>
      <c r="C66" s="48" t="s">
        <v>145</v>
      </c>
      <c r="D66" s="49"/>
      <c r="E66" s="50">
        <v>882</v>
      </c>
      <c r="F66" s="50">
        <v>325</v>
      </c>
      <c r="G66" s="50"/>
      <c r="H66" s="50">
        <v>12616</v>
      </c>
      <c r="I66" s="50"/>
      <c r="J66" s="47" t="s">
        <v>33</v>
      </c>
      <c r="K66" s="71">
        <v>12.8</v>
      </c>
      <c r="L66" s="54"/>
      <c r="M66" s="13">
        <f t="shared" ref="M66:M119" si="1">K66*L66</f>
        <v>0</v>
      </c>
    </row>
    <row r="67" spans="1:13" s="46" customFormat="1">
      <c r="A67" s="40" t="s">
        <v>146</v>
      </c>
      <c r="B67" s="41"/>
      <c r="C67" s="42"/>
      <c r="D67" s="43"/>
      <c r="E67" s="44">
        <v>326</v>
      </c>
      <c r="F67" s="44"/>
      <c r="G67" s="44"/>
      <c r="H67" s="44"/>
      <c r="I67" s="44"/>
      <c r="J67" s="41"/>
      <c r="K67" s="70"/>
      <c r="L67" s="45"/>
      <c r="M67" s="16">
        <f>M68+M69+M70+M71</f>
        <v>0</v>
      </c>
    </row>
    <row r="68" spans="1:13" s="51" customFormat="1" ht="33.75">
      <c r="A68" s="47" t="s">
        <v>9</v>
      </c>
      <c r="B68" s="47" t="s">
        <v>147</v>
      </c>
      <c r="C68" s="48" t="s">
        <v>249</v>
      </c>
      <c r="D68" s="49"/>
      <c r="E68" s="50">
        <v>883</v>
      </c>
      <c r="F68" s="50">
        <v>326</v>
      </c>
      <c r="G68" s="50"/>
      <c r="H68" s="50">
        <v>12588</v>
      </c>
      <c r="I68" s="50"/>
      <c r="J68" s="47" t="s">
        <v>43</v>
      </c>
      <c r="K68" s="71">
        <v>3</v>
      </c>
      <c r="L68" s="54"/>
      <c r="M68" s="13">
        <f t="shared" si="1"/>
        <v>0</v>
      </c>
    </row>
    <row r="69" spans="1:13" s="51" customFormat="1" ht="22.5">
      <c r="A69" s="47" t="s">
        <v>12</v>
      </c>
      <c r="B69" s="47" t="s">
        <v>148</v>
      </c>
      <c r="C69" s="48" t="s">
        <v>149</v>
      </c>
      <c r="D69" s="49"/>
      <c r="E69" s="50">
        <v>884</v>
      </c>
      <c r="F69" s="50">
        <v>326</v>
      </c>
      <c r="G69" s="50"/>
      <c r="H69" s="50">
        <v>12587</v>
      </c>
      <c r="I69" s="50"/>
      <c r="J69" s="47" t="s">
        <v>43</v>
      </c>
      <c r="K69" s="71">
        <v>2</v>
      </c>
      <c r="L69" s="54"/>
      <c r="M69" s="13">
        <f t="shared" si="1"/>
        <v>0</v>
      </c>
    </row>
    <row r="70" spans="1:13" s="51" customFormat="1" ht="45">
      <c r="A70" s="47" t="s">
        <v>16</v>
      </c>
      <c r="B70" s="47" t="s">
        <v>150</v>
      </c>
      <c r="C70" s="48" t="s">
        <v>250</v>
      </c>
      <c r="D70" s="49"/>
      <c r="E70" s="50">
        <v>885</v>
      </c>
      <c r="F70" s="50">
        <v>326</v>
      </c>
      <c r="G70" s="50"/>
      <c r="H70" s="50">
        <v>12586</v>
      </c>
      <c r="I70" s="50"/>
      <c r="J70" s="47" t="s">
        <v>43</v>
      </c>
      <c r="K70" s="71">
        <v>3.5</v>
      </c>
      <c r="L70" s="54"/>
      <c r="M70" s="13">
        <f t="shared" si="1"/>
        <v>0</v>
      </c>
    </row>
    <row r="71" spans="1:13" s="51" customFormat="1" ht="33.75">
      <c r="A71" s="47" t="s">
        <v>25</v>
      </c>
      <c r="B71" s="47" t="s">
        <v>151</v>
      </c>
      <c r="C71" s="48" t="s">
        <v>152</v>
      </c>
      <c r="D71" s="49"/>
      <c r="E71" s="50">
        <v>886</v>
      </c>
      <c r="F71" s="50">
        <v>326</v>
      </c>
      <c r="G71" s="50"/>
      <c r="H71" s="50">
        <v>12585</v>
      </c>
      <c r="I71" s="50"/>
      <c r="J71" s="47" t="s">
        <v>21</v>
      </c>
      <c r="K71" s="71">
        <v>26</v>
      </c>
      <c r="L71" s="54"/>
      <c r="M71" s="13">
        <f t="shared" si="1"/>
        <v>0</v>
      </c>
    </row>
    <row r="72" spans="1:13" s="46" customFormat="1">
      <c r="A72" s="40" t="s">
        <v>153</v>
      </c>
      <c r="B72" s="41"/>
      <c r="C72" s="42"/>
      <c r="D72" s="43"/>
      <c r="E72" s="44">
        <v>327</v>
      </c>
      <c r="F72" s="44"/>
      <c r="G72" s="44"/>
      <c r="H72" s="44"/>
      <c r="I72" s="44"/>
      <c r="J72" s="41"/>
      <c r="K72" s="70"/>
      <c r="L72" s="45"/>
      <c r="M72" s="16">
        <f>M73+M75+M83+M95</f>
        <v>0</v>
      </c>
    </row>
    <row r="73" spans="1:13" s="46" customFormat="1">
      <c r="A73" s="40" t="s">
        <v>154</v>
      </c>
      <c r="B73" s="41"/>
      <c r="C73" s="42"/>
      <c r="D73" s="43"/>
      <c r="E73" s="44">
        <v>328</v>
      </c>
      <c r="F73" s="44"/>
      <c r="G73" s="44"/>
      <c r="H73" s="44"/>
      <c r="I73" s="44"/>
      <c r="J73" s="41"/>
      <c r="K73" s="70"/>
      <c r="L73" s="45"/>
      <c r="M73" s="16">
        <f>M74</f>
        <v>0</v>
      </c>
    </row>
    <row r="74" spans="1:13" s="51" customFormat="1" ht="22.5">
      <c r="A74" s="47" t="s">
        <v>9</v>
      </c>
      <c r="B74" s="47" t="s">
        <v>155</v>
      </c>
      <c r="C74" s="48" t="s">
        <v>251</v>
      </c>
      <c r="D74" s="49"/>
      <c r="E74" s="50">
        <v>887</v>
      </c>
      <c r="F74" s="50">
        <v>328</v>
      </c>
      <c r="G74" s="50"/>
      <c r="H74" s="50">
        <v>12593</v>
      </c>
      <c r="I74" s="50"/>
      <c r="J74" s="47" t="s">
        <v>33</v>
      </c>
      <c r="K74" s="71">
        <v>100.6</v>
      </c>
      <c r="L74" s="54"/>
      <c r="M74" s="13">
        <f t="shared" si="1"/>
        <v>0</v>
      </c>
    </row>
    <row r="75" spans="1:13" s="46" customFormat="1">
      <c r="A75" s="40" t="s">
        <v>156</v>
      </c>
      <c r="B75" s="41"/>
      <c r="C75" s="42"/>
      <c r="D75" s="43"/>
      <c r="E75" s="44">
        <v>329</v>
      </c>
      <c r="F75" s="44"/>
      <c r="G75" s="44"/>
      <c r="H75" s="44"/>
      <c r="I75" s="44"/>
      <c r="J75" s="41"/>
      <c r="K75" s="70"/>
      <c r="L75" s="45"/>
      <c r="M75" s="16">
        <f>M76+M77+M78+M79+M80+M81+M82</f>
        <v>0</v>
      </c>
    </row>
    <row r="76" spans="1:13" s="51" customFormat="1" ht="33.75">
      <c r="A76" s="47" t="s">
        <v>9</v>
      </c>
      <c r="B76" s="47" t="s">
        <v>157</v>
      </c>
      <c r="C76" s="48" t="s">
        <v>252</v>
      </c>
      <c r="D76" s="49"/>
      <c r="E76" s="50">
        <v>888</v>
      </c>
      <c r="F76" s="50">
        <v>329</v>
      </c>
      <c r="G76" s="50"/>
      <c r="H76" s="50">
        <v>12594</v>
      </c>
      <c r="I76" s="50"/>
      <c r="J76" s="47" t="s">
        <v>43</v>
      </c>
      <c r="K76" s="71">
        <v>35.5</v>
      </c>
      <c r="L76" s="54"/>
      <c r="M76" s="13">
        <f t="shared" si="1"/>
        <v>0</v>
      </c>
    </row>
    <row r="77" spans="1:13" s="51" customFormat="1" ht="22.5">
      <c r="A77" s="47" t="s">
        <v>12</v>
      </c>
      <c r="B77" s="47" t="s">
        <v>158</v>
      </c>
      <c r="C77" s="48" t="s">
        <v>253</v>
      </c>
      <c r="D77" s="49"/>
      <c r="E77" s="50">
        <v>889</v>
      </c>
      <c r="F77" s="50">
        <v>329</v>
      </c>
      <c r="G77" s="50"/>
      <c r="H77" s="50">
        <v>12595</v>
      </c>
      <c r="I77" s="50"/>
      <c r="J77" s="47" t="s">
        <v>21</v>
      </c>
      <c r="K77" s="71">
        <v>100.6</v>
      </c>
      <c r="L77" s="54"/>
      <c r="M77" s="13">
        <f t="shared" si="1"/>
        <v>0</v>
      </c>
    </row>
    <row r="78" spans="1:13" s="51" customFormat="1" ht="45">
      <c r="A78" s="47" t="s">
        <v>16</v>
      </c>
      <c r="B78" s="47" t="s">
        <v>159</v>
      </c>
      <c r="C78" s="48" t="s">
        <v>254</v>
      </c>
      <c r="D78" s="49"/>
      <c r="E78" s="50">
        <v>890</v>
      </c>
      <c r="F78" s="50">
        <v>329</v>
      </c>
      <c r="G78" s="50"/>
      <c r="H78" s="50">
        <v>12596</v>
      </c>
      <c r="I78" s="50"/>
      <c r="J78" s="47" t="s">
        <v>43</v>
      </c>
      <c r="K78" s="71">
        <v>10.199999999999999</v>
      </c>
      <c r="L78" s="54"/>
      <c r="M78" s="13">
        <f t="shared" si="1"/>
        <v>0</v>
      </c>
    </row>
    <row r="79" spans="1:13" s="51" customFormat="1" ht="33.75">
      <c r="A79" s="47" t="s">
        <v>25</v>
      </c>
      <c r="B79" s="47" t="s">
        <v>160</v>
      </c>
      <c r="C79" s="48" t="s">
        <v>161</v>
      </c>
      <c r="D79" s="49"/>
      <c r="E79" s="50">
        <v>891</v>
      </c>
      <c r="F79" s="50">
        <v>329</v>
      </c>
      <c r="G79" s="50"/>
      <c r="H79" s="50">
        <v>12597</v>
      </c>
      <c r="I79" s="50"/>
      <c r="J79" s="47" t="s">
        <v>43</v>
      </c>
      <c r="K79" s="71">
        <v>23.5</v>
      </c>
      <c r="L79" s="54"/>
      <c r="M79" s="13">
        <f t="shared" si="1"/>
        <v>0</v>
      </c>
    </row>
    <row r="80" spans="1:13" s="51" customFormat="1" ht="45">
      <c r="A80" s="47" t="s">
        <v>28</v>
      </c>
      <c r="B80" s="47" t="s">
        <v>162</v>
      </c>
      <c r="C80" s="48" t="s">
        <v>255</v>
      </c>
      <c r="D80" s="49"/>
      <c r="E80" s="50">
        <v>892</v>
      </c>
      <c r="F80" s="50">
        <v>329</v>
      </c>
      <c r="G80" s="50"/>
      <c r="H80" s="50">
        <v>12598</v>
      </c>
      <c r="I80" s="50"/>
      <c r="J80" s="47" t="s">
        <v>43</v>
      </c>
      <c r="K80" s="71">
        <v>7.2</v>
      </c>
      <c r="L80" s="54"/>
      <c r="M80" s="13">
        <f t="shared" si="1"/>
        <v>0</v>
      </c>
    </row>
    <row r="81" spans="1:17" s="51" customFormat="1" ht="22.5">
      <c r="A81" s="47" t="s">
        <v>31</v>
      </c>
      <c r="B81" s="47" t="s">
        <v>163</v>
      </c>
      <c r="C81" s="48" t="s">
        <v>256</v>
      </c>
      <c r="D81" s="49"/>
      <c r="E81" s="50">
        <v>893</v>
      </c>
      <c r="F81" s="50">
        <v>329</v>
      </c>
      <c r="G81" s="50"/>
      <c r="H81" s="50">
        <v>12599</v>
      </c>
      <c r="I81" s="50"/>
      <c r="J81" s="47" t="s">
        <v>43</v>
      </c>
      <c r="K81" s="71">
        <v>28.3</v>
      </c>
      <c r="L81" s="54"/>
      <c r="M81" s="13">
        <f t="shared" si="1"/>
        <v>0</v>
      </c>
    </row>
    <row r="82" spans="1:17" s="51" customFormat="1" ht="33.75">
      <c r="A82" s="47" t="s">
        <v>35</v>
      </c>
      <c r="B82" s="47" t="s">
        <v>164</v>
      </c>
      <c r="C82" s="48" t="s">
        <v>257</v>
      </c>
      <c r="D82" s="49"/>
      <c r="E82" s="50">
        <v>894</v>
      </c>
      <c r="F82" s="50">
        <v>329</v>
      </c>
      <c r="G82" s="50"/>
      <c r="H82" s="50">
        <v>12600</v>
      </c>
      <c r="I82" s="50"/>
      <c r="J82" s="47" t="s">
        <v>43</v>
      </c>
      <c r="K82" s="71">
        <v>32.299999999999997</v>
      </c>
      <c r="L82" s="54"/>
      <c r="M82" s="13">
        <f t="shared" si="1"/>
        <v>0</v>
      </c>
    </row>
    <row r="83" spans="1:17" s="46" customFormat="1">
      <c r="A83" s="40" t="s">
        <v>165</v>
      </c>
      <c r="B83" s="41"/>
      <c r="C83" s="42"/>
      <c r="D83" s="43"/>
      <c r="E83" s="44">
        <v>330</v>
      </c>
      <c r="F83" s="44"/>
      <c r="G83" s="44"/>
      <c r="H83" s="44"/>
      <c r="I83" s="44"/>
      <c r="J83" s="41"/>
      <c r="K83" s="70"/>
      <c r="L83" s="45"/>
      <c r="M83" s="16">
        <f>M84+M85+M86+M87+M88+M89+M90+M91+M92+M93+M94</f>
        <v>0</v>
      </c>
    </row>
    <row r="84" spans="1:17" s="51" customFormat="1" ht="33.75">
      <c r="A84" s="47" t="s">
        <v>9</v>
      </c>
      <c r="B84" s="47" t="s">
        <v>166</v>
      </c>
      <c r="C84" s="48" t="s">
        <v>258</v>
      </c>
      <c r="D84" s="49"/>
      <c r="E84" s="50">
        <v>895</v>
      </c>
      <c r="F84" s="50">
        <v>330</v>
      </c>
      <c r="G84" s="50"/>
      <c r="H84" s="50">
        <v>12603</v>
      </c>
      <c r="I84" s="50"/>
      <c r="J84" s="47" t="s">
        <v>33</v>
      </c>
      <c r="K84" s="71">
        <v>17</v>
      </c>
      <c r="L84" s="54"/>
      <c r="M84" s="13">
        <f t="shared" si="1"/>
        <v>0</v>
      </c>
    </row>
    <row r="85" spans="1:17" s="51" customFormat="1" ht="90">
      <c r="A85" s="47" t="s">
        <v>12</v>
      </c>
      <c r="B85" s="47" t="s">
        <v>167</v>
      </c>
      <c r="C85" s="59" t="s">
        <v>259</v>
      </c>
      <c r="D85" s="49"/>
      <c r="E85" s="50">
        <v>896</v>
      </c>
      <c r="F85" s="50">
        <v>330</v>
      </c>
      <c r="G85" s="50"/>
      <c r="H85" s="50">
        <v>12605</v>
      </c>
      <c r="I85" s="50"/>
      <c r="J85" s="47" t="s">
        <v>14</v>
      </c>
      <c r="K85" s="71">
        <v>4</v>
      </c>
      <c r="L85" s="54"/>
      <c r="M85" s="13">
        <f t="shared" si="1"/>
        <v>0</v>
      </c>
    </row>
    <row r="86" spans="1:17" s="51" customFormat="1" ht="22.5">
      <c r="A86" s="47" t="s">
        <v>16</v>
      </c>
      <c r="B86" s="47" t="s">
        <v>168</v>
      </c>
      <c r="C86" s="48" t="s">
        <v>169</v>
      </c>
      <c r="D86" s="49"/>
      <c r="E86" s="50">
        <v>897</v>
      </c>
      <c r="F86" s="50">
        <v>330</v>
      </c>
      <c r="G86" s="50"/>
      <c r="H86" s="50">
        <v>12609</v>
      </c>
      <c r="I86" s="50"/>
      <c r="J86" s="47" t="s">
        <v>14</v>
      </c>
      <c r="K86" s="71">
        <v>14</v>
      </c>
      <c r="L86" s="54"/>
      <c r="M86" s="13">
        <f t="shared" si="1"/>
        <v>0</v>
      </c>
    </row>
    <row r="87" spans="1:17" s="51" customFormat="1" ht="33.75">
      <c r="A87" s="47" t="s">
        <v>25</v>
      </c>
      <c r="B87" s="47" t="s">
        <v>170</v>
      </c>
      <c r="C87" s="48" t="s">
        <v>260</v>
      </c>
      <c r="D87" s="49"/>
      <c r="E87" s="50">
        <v>898</v>
      </c>
      <c r="F87" s="50">
        <v>330</v>
      </c>
      <c r="G87" s="50"/>
      <c r="H87" s="50">
        <v>12601</v>
      </c>
      <c r="I87" s="50"/>
      <c r="J87" s="47" t="s">
        <v>33</v>
      </c>
      <c r="K87" s="71">
        <v>100.6</v>
      </c>
      <c r="L87" s="54"/>
      <c r="M87" s="13">
        <f t="shared" si="1"/>
        <v>0</v>
      </c>
    </row>
    <row r="88" spans="1:17" s="51" customFormat="1" ht="90">
      <c r="A88" s="47" t="s">
        <v>28</v>
      </c>
      <c r="B88" s="47" t="s">
        <v>171</v>
      </c>
      <c r="C88" s="28" t="s">
        <v>261</v>
      </c>
      <c r="D88" s="49"/>
      <c r="E88" s="50">
        <v>899</v>
      </c>
      <c r="F88" s="50">
        <v>330</v>
      </c>
      <c r="G88" s="50"/>
      <c r="H88" s="50">
        <v>12606</v>
      </c>
      <c r="I88" s="50"/>
      <c r="J88" s="47" t="s">
        <v>14</v>
      </c>
      <c r="K88" s="71">
        <v>11</v>
      </c>
      <c r="L88" s="54"/>
      <c r="M88" s="13">
        <f t="shared" si="1"/>
        <v>0</v>
      </c>
      <c r="Q88" s="60"/>
    </row>
    <row r="89" spans="1:17" s="51" customFormat="1" ht="78.75">
      <c r="A89" s="47" t="s">
        <v>31</v>
      </c>
      <c r="B89" s="47" t="s">
        <v>172</v>
      </c>
      <c r="C89" s="29" t="s">
        <v>262</v>
      </c>
      <c r="D89" s="49"/>
      <c r="E89" s="50">
        <v>900</v>
      </c>
      <c r="F89" s="50">
        <v>330</v>
      </c>
      <c r="G89" s="50"/>
      <c r="H89" s="50">
        <v>12607</v>
      </c>
      <c r="I89" s="50"/>
      <c r="J89" s="47" t="s">
        <v>14</v>
      </c>
      <c r="K89" s="71">
        <v>2</v>
      </c>
      <c r="L89" s="54"/>
      <c r="M89" s="13">
        <f t="shared" si="1"/>
        <v>0</v>
      </c>
      <c r="Q89" s="60"/>
    </row>
    <row r="90" spans="1:17" s="51" customFormat="1" ht="33.75">
      <c r="A90" s="47" t="s">
        <v>35</v>
      </c>
      <c r="B90" s="47" t="s">
        <v>173</v>
      </c>
      <c r="C90" s="30" t="s">
        <v>263</v>
      </c>
      <c r="D90" s="49"/>
      <c r="E90" s="50">
        <v>901</v>
      </c>
      <c r="F90" s="50">
        <v>330</v>
      </c>
      <c r="G90" s="50"/>
      <c r="H90" s="50">
        <v>12604</v>
      </c>
      <c r="I90" s="50"/>
      <c r="J90" s="47" t="s">
        <v>14</v>
      </c>
      <c r="K90" s="71">
        <v>2</v>
      </c>
      <c r="L90" s="54"/>
      <c r="M90" s="13">
        <f t="shared" si="1"/>
        <v>0</v>
      </c>
    </row>
    <row r="91" spans="1:17" s="51" customFormat="1" ht="56.25">
      <c r="A91" s="47" t="s">
        <v>38</v>
      </c>
      <c r="B91" s="47" t="s">
        <v>174</v>
      </c>
      <c r="C91" s="28" t="s">
        <v>264</v>
      </c>
      <c r="D91" s="49"/>
      <c r="E91" s="50">
        <v>903</v>
      </c>
      <c r="F91" s="50">
        <v>330</v>
      </c>
      <c r="G91" s="50"/>
      <c r="H91" s="50">
        <v>12608</v>
      </c>
      <c r="I91" s="50"/>
      <c r="J91" s="47" t="s">
        <v>14</v>
      </c>
      <c r="K91" s="71">
        <v>4</v>
      </c>
      <c r="L91" s="54"/>
      <c r="M91" s="13">
        <f t="shared" si="1"/>
        <v>0</v>
      </c>
    </row>
    <row r="92" spans="1:17" s="51" customFormat="1" ht="45">
      <c r="A92" s="47" t="s">
        <v>41</v>
      </c>
      <c r="B92" s="47" t="s">
        <v>175</v>
      </c>
      <c r="C92" s="48" t="s">
        <v>265</v>
      </c>
      <c r="D92" s="49"/>
      <c r="E92" s="50">
        <v>904</v>
      </c>
      <c r="F92" s="50">
        <v>330</v>
      </c>
      <c r="G92" s="50"/>
      <c r="H92" s="50">
        <v>12610</v>
      </c>
      <c r="I92" s="50"/>
      <c r="J92" s="47" t="s">
        <v>14</v>
      </c>
      <c r="K92" s="71">
        <v>7</v>
      </c>
      <c r="L92" s="54"/>
      <c r="M92" s="13">
        <f t="shared" si="1"/>
        <v>0</v>
      </c>
    </row>
    <row r="93" spans="1:17" s="51" customFormat="1" ht="33.75">
      <c r="A93" s="47" t="s">
        <v>45</v>
      </c>
      <c r="B93" s="47" t="s">
        <v>176</v>
      </c>
      <c r="C93" s="48" t="s">
        <v>266</v>
      </c>
      <c r="D93" s="49" t="s">
        <v>177</v>
      </c>
      <c r="E93" s="50">
        <v>905</v>
      </c>
      <c r="F93" s="50">
        <v>330</v>
      </c>
      <c r="G93" s="50"/>
      <c r="H93" s="50">
        <v>12584</v>
      </c>
      <c r="I93" s="50"/>
      <c r="J93" s="47" t="s">
        <v>33</v>
      </c>
      <c r="K93" s="71">
        <v>13.8</v>
      </c>
      <c r="L93" s="54"/>
      <c r="M93" s="13">
        <f t="shared" si="1"/>
        <v>0</v>
      </c>
    </row>
    <row r="94" spans="1:17" s="51" customFormat="1" ht="33.75">
      <c r="A94" s="47" t="s">
        <v>48</v>
      </c>
      <c r="B94" s="47" t="s">
        <v>178</v>
      </c>
      <c r="C94" s="48" t="s">
        <v>267</v>
      </c>
      <c r="D94" s="49"/>
      <c r="E94" s="50">
        <v>906</v>
      </c>
      <c r="F94" s="50">
        <v>330</v>
      </c>
      <c r="G94" s="50"/>
      <c r="H94" s="50">
        <v>8554</v>
      </c>
      <c r="I94" s="50"/>
      <c r="J94" s="47" t="s">
        <v>14</v>
      </c>
      <c r="K94" s="71">
        <v>1</v>
      </c>
      <c r="L94" s="54"/>
      <c r="M94" s="13">
        <f t="shared" si="1"/>
        <v>0</v>
      </c>
    </row>
    <row r="95" spans="1:17" s="46" customFormat="1">
      <c r="A95" s="40" t="s">
        <v>218</v>
      </c>
      <c r="B95" s="41"/>
      <c r="C95" s="42"/>
      <c r="D95" s="43"/>
      <c r="E95" s="44">
        <v>331</v>
      </c>
      <c r="F95" s="44"/>
      <c r="G95" s="44"/>
      <c r="H95" s="44"/>
      <c r="I95" s="44"/>
      <c r="J95" s="41"/>
      <c r="K95" s="70"/>
      <c r="L95" s="45"/>
      <c r="M95" s="16">
        <f>M96+M97+M98+M99+M100</f>
        <v>0</v>
      </c>
    </row>
    <row r="96" spans="1:17" s="51" customFormat="1">
      <c r="A96" s="47" t="s">
        <v>9</v>
      </c>
      <c r="B96" s="47" t="s">
        <v>179</v>
      </c>
      <c r="C96" s="48" t="s">
        <v>268</v>
      </c>
      <c r="D96" s="49"/>
      <c r="E96" s="50">
        <v>907</v>
      </c>
      <c r="F96" s="50">
        <v>331</v>
      </c>
      <c r="G96" s="50"/>
      <c r="H96" s="50">
        <v>12611</v>
      </c>
      <c r="I96" s="50"/>
      <c r="J96" s="47" t="s">
        <v>33</v>
      </c>
      <c r="K96" s="71">
        <v>100.6</v>
      </c>
      <c r="L96" s="54"/>
      <c r="M96" s="13">
        <f t="shared" si="1"/>
        <v>0</v>
      </c>
    </row>
    <row r="97" spans="1:13" s="51" customFormat="1" ht="22.5">
      <c r="A97" s="47" t="s">
        <v>12</v>
      </c>
      <c r="B97" s="47" t="s">
        <v>180</v>
      </c>
      <c r="C97" s="48" t="s">
        <v>181</v>
      </c>
      <c r="D97" s="49"/>
      <c r="E97" s="50">
        <v>908</v>
      </c>
      <c r="F97" s="50">
        <v>331</v>
      </c>
      <c r="G97" s="50"/>
      <c r="H97" s="50">
        <v>12612</v>
      </c>
      <c r="I97" s="50"/>
      <c r="J97" s="47" t="s">
        <v>33</v>
      </c>
      <c r="K97" s="71">
        <v>100.6</v>
      </c>
      <c r="L97" s="54"/>
      <c r="M97" s="13">
        <f t="shared" si="1"/>
        <v>0</v>
      </c>
    </row>
    <row r="98" spans="1:13" s="51" customFormat="1">
      <c r="A98" s="47" t="s">
        <v>16</v>
      </c>
      <c r="B98" s="47" t="s">
        <v>182</v>
      </c>
      <c r="C98" s="48" t="s">
        <v>183</v>
      </c>
      <c r="D98" s="49"/>
      <c r="E98" s="50">
        <v>909</v>
      </c>
      <c r="F98" s="50">
        <v>331</v>
      </c>
      <c r="G98" s="50"/>
      <c r="H98" s="50">
        <v>12613</v>
      </c>
      <c r="I98" s="50"/>
      <c r="J98" s="47" t="s">
        <v>33</v>
      </c>
      <c r="K98" s="71">
        <v>100.6</v>
      </c>
      <c r="L98" s="54"/>
      <c r="M98" s="13">
        <f t="shared" si="1"/>
        <v>0</v>
      </c>
    </row>
    <row r="99" spans="1:13" s="51" customFormat="1">
      <c r="A99" s="47" t="s">
        <v>25</v>
      </c>
      <c r="B99" s="47" t="s">
        <v>184</v>
      </c>
      <c r="C99" s="48" t="s">
        <v>269</v>
      </c>
      <c r="D99" s="49"/>
      <c r="E99" s="50">
        <v>910</v>
      </c>
      <c r="F99" s="50">
        <v>331</v>
      </c>
      <c r="G99" s="50"/>
      <c r="H99" s="50">
        <v>12614</v>
      </c>
      <c r="I99" s="50"/>
      <c r="J99" s="47" t="s">
        <v>33</v>
      </c>
      <c r="K99" s="71">
        <v>100.6</v>
      </c>
      <c r="L99" s="54"/>
      <c r="M99" s="13">
        <f t="shared" si="1"/>
        <v>0</v>
      </c>
    </row>
    <row r="100" spans="1:13" s="51" customFormat="1">
      <c r="A100" s="47" t="s">
        <v>28</v>
      </c>
      <c r="B100" s="47" t="s">
        <v>185</v>
      </c>
      <c r="C100" s="48" t="s">
        <v>186</v>
      </c>
      <c r="D100" s="49"/>
      <c r="E100" s="50">
        <v>911</v>
      </c>
      <c r="F100" s="50">
        <v>331</v>
      </c>
      <c r="G100" s="50"/>
      <c r="H100" s="50">
        <v>12615</v>
      </c>
      <c r="I100" s="50"/>
      <c r="J100" s="47" t="s">
        <v>14</v>
      </c>
      <c r="K100" s="71">
        <v>6</v>
      </c>
      <c r="L100" s="54"/>
      <c r="M100" s="13">
        <f t="shared" si="1"/>
        <v>0</v>
      </c>
    </row>
    <row r="101" spans="1:13" s="46" customFormat="1">
      <c r="A101" s="55" t="s">
        <v>209</v>
      </c>
      <c r="B101" s="41"/>
      <c r="C101" s="42"/>
      <c r="D101" s="43"/>
      <c r="E101" s="44">
        <v>332</v>
      </c>
      <c r="F101" s="44"/>
      <c r="G101" s="44"/>
      <c r="H101" s="44"/>
      <c r="I101" s="44"/>
      <c r="J101" s="41"/>
      <c r="K101" s="70"/>
      <c r="L101" s="45"/>
      <c r="M101" s="16">
        <f>M102+M104+M108+M113</f>
        <v>0</v>
      </c>
    </row>
    <row r="102" spans="1:13" s="46" customFormat="1">
      <c r="A102" s="40" t="s">
        <v>187</v>
      </c>
      <c r="B102" s="41"/>
      <c r="C102" s="42"/>
      <c r="D102" s="43"/>
      <c r="E102" s="44">
        <v>333</v>
      </c>
      <c r="F102" s="44"/>
      <c r="G102" s="44"/>
      <c r="H102" s="44"/>
      <c r="I102" s="44"/>
      <c r="J102" s="41"/>
      <c r="K102" s="70"/>
      <c r="L102" s="45"/>
      <c r="M102" s="16">
        <f>M103</f>
        <v>0</v>
      </c>
    </row>
    <row r="103" spans="1:13" s="51" customFormat="1" ht="22.5">
      <c r="A103" s="47" t="s">
        <v>9</v>
      </c>
      <c r="B103" s="47" t="s">
        <v>188</v>
      </c>
      <c r="C103" s="48" t="s">
        <v>189</v>
      </c>
      <c r="D103" s="49"/>
      <c r="E103" s="50">
        <v>912</v>
      </c>
      <c r="F103" s="50">
        <v>333</v>
      </c>
      <c r="G103" s="50"/>
      <c r="H103" s="50">
        <v>10613</v>
      </c>
      <c r="I103" s="50"/>
      <c r="J103" s="47" t="s">
        <v>14</v>
      </c>
      <c r="K103" s="71">
        <v>5</v>
      </c>
      <c r="L103" s="54"/>
      <c r="M103" s="13">
        <f t="shared" si="1"/>
        <v>0</v>
      </c>
    </row>
    <row r="104" spans="1:13" s="46" customFormat="1">
      <c r="A104" s="40" t="s">
        <v>219</v>
      </c>
      <c r="B104" s="41"/>
      <c r="C104" s="42"/>
      <c r="D104" s="43"/>
      <c r="E104" s="44">
        <v>334</v>
      </c>
      <c r="F104" s="44"/>
      <c r="G104" s="44"/>
      <c r="H104" s="44"/>
      <c r="I104" s="44"/>
      <c r="J104" s="41"/>
      <c r="K104" s="70"/>
      <c r="L104" s="45"/>
      <c r="M104" s="16">
        <f>M105+M106+M107</f>
        <v>0</v>
      </c>
    </row>
    <row r="105" spans="1:13" s="51" customFormat="1" ht="45">
      <c r="A105" s="47" t="s">
        <v>9</v>
      </c>
      <c r="B105" s="47" t="s">
        <v>190</v>
      </c>
      <c r="C105" s="48" t="s">
        <v>270</v>
      </c>
      <c r="D105" s="49"/>
      <c r="E105" s="50">
        <v>913</v>
      </c>
      <c r="F105" s="50">
        <v>334</v>
      </c>
      <c r="G105" s="50"/>
      <c r="H105" s="50">
        <v>10833</v>
      </c>
      <c r="I105" s="50"/>
      <c r="J105" s="47" t="s">
        <v>33</v>
      </c>
      <c r="K105" s="71">
        <v>90</v>
      </c>
      <c r="L105" s="54"/>
      <c r="M105" s="13">
        <f t="shared" si="1"/>
        <v>0</v>
      </c>
    </row>
    <row r="106" spans="1:13" s="51" customFormat="1" ht="22.5">
      <c r="A106" s="47" t="s">
        <v>12</v>
      </c>
      <c r="B106" s="47" t="s">
        <v>191</v>
      </c>
      <c r="C106" s="48" t="s">
        <v>271</v>
      </c>
      <c r="D106" s="49"/>
      <c r="E106" s="50">
        <v>914</v>
      </c>
      <c r="F106" s="50">
        <v>334</v>
      </c>
      <c r="G106" s="50">
        <v>913</v>
      </c>
      <c r="H106" s="50">
        <v>10907</v>
      </c>
      <c r="I106" s="50"/>
      <c r="J106" s="47" t="s">
        <v>33</v>
      </c>
      <c r="K106" s="71">
        <v>52</v>
      </c>
      <c r="L106" s="54"/>
      <c r="M106" s="13">
        <f t="shared" si="1"/>
        <v>0</v>
      </c>
    </row>
    <row r="107" spans="1:13" s="51" customFormat="1" ht="45">
      <c r="A107" s="47" t="s">
        <v>16</v>
      </c>
      <c r="B107" s="47" t="s">
        <v>192</v>
      </c>
      <c r="C107" s="48" t="s">
        <v>272</v>
      </c>
      <c r="D107" s="49" t="s">
        <v>280</v>
      </c>
      <c r="E107" s="50">
        <v>915</v>
      </c>
      <c r="F107" s="50">
        <v>334</v>
      </c>
      <c r="G107" s="50"/>
      <c r="H107" s="50">
        <v>10836</v>
      </c>
      <c r="I107" s="50"/>
      <c r="J107" s="47" t="s">
        <v>33</v>
      </c>
      <c r="K107" s="71">
        <v>33</v>
      </c>
      <c r="L107" s="54"/>
      <c r="M107" s="13">
        <f t="shared" si="1"/>
        <v>0</v>
      </c>
    </row>
    <row r="108" spans="1:13" s="46" customFormat="1">
      <c r="A108" s="40" t="s">
        <v>220</v>
      </c>
      <c r="B108" s="41"/>
      <c r="C108" s="42"/>
      <c r="D108" s="43"/>
      <c r="E108" s="44">
        <v>335</v>
      </c>
      <c r="F108" s="44"/>
      <c r="G108" s="44"/>
      <c r="H108" s="44"/>
      <c r="I108" s="44"/>
      <c r="J108" s="41"/>
      <c r="K108" s="70"/>
      <c r="L108" s="45"/>
      <c r="M108" s="16">
        <f>M109+M110+M111+M112</f>
        <v>0</v>
      </c>
    </row>
    <row r="109" spans="1:13" s="51" customFormat="1" ht="22.5">
      <c r="A109" s="47" t="s">
        <v>9</v>
      </c>
      <c r="B109" s="47" t="s">
        <v>193</v>
      </c>
      <c r="C109" s="48" t="s">
        <v>273</v>
      </c>
      <c r="D109" s="49"/>
      <c r="E109" s="50">
        <v>917</v>
      </c>
      <c r="F109" s="50">
        <v>335</v>
      </c>
      <c r="G109" s="50"/>
      <c r="H109" s="50">
        <v>10646</v>
      </c>
      <c r="I109" s="50"/>
      <c r="J109" s="47" t="s">
        <v>14</v>
      </c>
      <c r="K109" s="71">
        <v>5</v>
      </c>
      <c r="L109" s="54"/>
      <c r="M109" s="13">
        <f t="shared" si="1"/>
        <v>0</v>
      </c>
    </row>
    <row r="110" spans="1:13" s="51" customFormat="1" ht="33.75">
      <c r="A110" s="47" t="s">
        <v>12</v>
      </c>
      <c r="B110" s="47" t="s">
        <v>194</v>
      </c>
      <c r="C110" s="48" t="s">
        <v>274</v>
      </c>
      <c r="D110" s="49" t="s">
        <v>195</v>
      </c>
      <c r="E110" s="50">
        <v>918</v>
      </c>
      <c r="F110" s="50">
        <v>335</v>
      </c>
      <c r="G110" s="50"/>
      <c r="H110" s="50">
        <v>10769</v>
      </c>
      <c r="I110" s="50"/>
      <c r="J110" s="47" t="s">
        <v>14</v>
      </c>
      <c r="K110" s="71">
        <v>1</v>
      </c>
      <c r="L110" s="54"/>
      <c r="M110" s="13">
        <f t="shared" si="1"/>
        <v>0</v>
      </c>
    </row>
    <row r="111" spans="1:13" s="51" customFormat="1" ht="33.75">
      <c r="A111" s="47" t="s">
        <v>16</v>
      </c>
      <c r="B111" s="47" t="s">
        <v>196</v>
      </c>
      <c r="C111" s="48" t="s">
        <v>275</v>
      </c>
      <c r="D111" s="49"/>
      <c r="E111" s="50">
        <v>919</v>
      </c>
      <c r="F111" s="50">
        <v>335</v>
      </c>
      <c r="G111" s="50"/>
      <c r="H111" s="50">
        <v>10727</v>
      </c>
      <c r="I111" s="50"/>
      <c r="J111" s="47" t="s">
        <v>14</v>
      </c>
      <c r="K111" s="71">
        <v>4</v>
      </c>
      <c r="L111" s="54"/>
      <c r="M111" s="13">
        <f t="shared" si="1"/>
        <v>0</v>
      </c>
    </row>
    <row r="112" spans="1:13" s="51" customFormat="1" ht="33.75">
      <c r="A112" s="47" t="s">
        <v>25</v>
      </c>
      <c r="B112" s="47" t="s">
        <v>197</v>
      </c>
      <c r="C112" s="48" t="s">
        <v>276</v>
      </c>
      <c r="D112" s="49" t="s">
        <v>198</v>
      </c>
      <c r="E112" s="50">
        <v>920</v>
      </c>
      <c r="F112" s="50">
        <v>335</v>
      </c>
      <c r="G112" s="50"/>
      <c r="H112" s="50">
        <v>10787</v>
      </c>
      <c r="I112" s="50"/>
      <c r="J112" s="47" t="s">
        <v>14</v>
      </c>
      <c r="K112" s="71">
        <v>4</v>
      </c>
      <c r="L112" s="54"/>
      <c r="M112" s="13">
        <f t="shared" si="1"/>
        <v>0</v>
      </c>
    </row>
    <row r="113" spans="1:13" s="46" customFormat="1">
      <c r="A113" s="40" t="s">
        <v>199</v>
      </c>
      <c r="B113" s="41"/>
      <c r="C113" s="42"/>
      <c r="D113" s="43"/>
      <c r="E113" s="44">
        <v>336</v>
      </c>
      <c r="F113" s="44"/>
      <c r="G113" s="44"/>
      <c r="H113" s="44"/>
      <c r="I113" s="44"/>
      <c r="J113" s="41"/>
      <c r="K113" s="70"/>
      <c r="L113" s="45"/>
      <c r="M113" s="16">
        <f>M114+M115</f>
        <v>0</v>
      </c>
    </row>
    <row r="114" spans="1:13" s="51" customFormat="1" ht="33.75">
      <c r="A114" s="47" t="s">
        <v>9</v>
      </c>
      <c r="B114" s="47" t="s">
        <v>200</v>
      </c>
      <c r="C114" s="48" t="s">
        <v>277</v>
      </c>
      <c r="D114" s="49"/>
      <c r="E114" s="50">
        <v>921</v>
      </c>
      <c r="F114" s="50">
        <v>336</v>
      </c>
      <c r="G114" s="50"/>
      <c r="H114" s="50">
        <v>11224</v>
      </c>
      <c r="I114" s="50"/>
      <c r="J114" s="47" t="s">
        <v>33</v>
      </c>
      <c r="K114" s="71">
        <v>117</v>
      </c>
      <c r="L114" s="54"/>
      <c r="M114" s="13">
        <f t="shared" si="1"/>
        <v>0</v>
      </c>
    </row>
    <row r="115" spans="1:13" s="51" customFormat="1">
      <c r="A115" s="47" t="s">
        <v>12</v>
      </c>
      <c r="B115" s="47" t="s">
        <v>201</v>
      </c>
      <c r="C115" s="48" t="s">
        <v>278</v>
      </c>
      <c r="D115" s="49"/>
      <c r="E115" s="50">
        <v>922</v>
      </c>
      <c r="F115" s="50">
        <v>336</v>
      </c>
      <c r="G115" s="50"/>
      <c r="H115" s="50">
        <v>11176</v>
      </c>
      <c r="I115" s="50"/>
      <c r="J115" s="47" t="s">
        <v>14</v>
      </c>
      <c r="K115" s="71">
        <v>8</v>
      </c>
      <c r="L115" s="54"/>
      <c r="M115" s="13">
        <f t="shared" si="1"/>
        <v>0</v>
      </c>
    </row>
    <row r="116" spans="1:13" s="46" customFormat="1">
      <c r="A116" s="55" t="s">
        <v>202</v>
      </c>
      <c r="B116" s="41"/>
      <c r="C116" s="42"/>
      <c r="D116" s="43"/>
      <c r="E116" s="44">
        <v>337</v>
      </c>
      <c r="F116" s="44"/>
      <c r="G116" s="44"/>
      <c r="H116" s="44"/>
      <c r="I116" s="44"/>
      <c r="J116" s="41"/>
      <c r="K116" s="70"/>
      <c r="L116" s="45"/>
      <c r="M116" s="16">
        <f>M117</f>
        <v>0</v>
      </c>
    </row>
    <row r="117" spans="1:13" s="51" customFormat="1">
      <c r="A117" s="61" t="s">
        <v>221</v>
      </c>
      <c r="B117" s="62"/>
      <c r="C117" s="63"/>
      <c r="D117" s="64"/>
      <c r="E117" s="65">
        <v>338</v>
      </c>
      <c r="F117" s="65"/>
      <c r="G117" s="65"/>
      <c r="H117" s="65"/>
      <c r="I117" s="65"/>
      <c r="J117" s="62"/>
      <c r="K117" s="76"/>
      <c r="L117" s="66"/>
      <c r="M117" s="17">
        <f>M118+M119</f>
        <v>0</v>
      </c>
    </row>
    <row r="118" spans="1:13" s="51" customFormat="1" ht="56.25">
      <c r="A118" s="47" t="s">
        <v>9</v>
      </c>
      <c r="B118" s="47" t="s">
        <v>203</v>
      </c>
      <c r="C118" s="48" t="s">
        <v>279</v>
      </c>
      <c r="D118" s="49"/>
      <c r="E118" s="50">
        <v>923</v>
      </c>
      <c r="F118" s="50">
        <v>338</v>
      </c>
      <c r="G118" s="50"/>
      <c r="H118" s="50">
        <v>11839</v>
      </c>
      <c r="I118" s="50"/>
      <c r="J118" s="47" t="s">
        <v>204</v>
      </c>
      <c r="K118" s="71">
        <v>30</v>
      </c>
      <c r="L118" s="54"/>
      <c r="M118" s="13">
        <f t="shared" si="1"/>
        <v>0</v>
      </c>
    </row>
    <row r="119" spans="1:13" s="51" customFormat="1">
      <c r="A119" s="47" t="s">
        <v>12</v>
      </c>
      <c r="B119" s="47" t="s">
        <v>205</v>
      </c>
      <c r="C119" s="48" t="s">
        <v>206</v>
      </c>
      <c r="D119" s="49"/>
      <c r="E119" s="50">
        <v>924</v>
      </c>
      <c r="F119" s="50">
        <v>338</v>
      </c>
      <c r="G119" s="50"/>
      <c r="H119" s="50">
        <v>11848</v>
      </c>
      <c r="I119" s="50"/>
      <c r="J119" s="47" t="s">
        <v>14</v>
      </c>
      <c r="K119" s="71">
        <v>1</v>
      </c>
      <c r="L119" s="54"/>
      <c r="M119" s="13">
        <f t="shared" si="1"/>
        <v>0</v>
      </c>
    </row>
    <row r="120" spans="1:13">
      <c r="K120" s="77"/>
    </row>
    <row r="121" spans="1:13">
      <c r="K121" s="77"/>
    </row>
    <row r="122" spans="1:13">
      <c r="K122" s="77"/>
    </row>
    <row r="123" spans="1:13">
      <c r="K123" s="77"/>
    </row>
    <row r="124" spans="1:13">
      <c r="K124" s="77"/>
    </row>
    <row r="125" spans="1:13">
      <c r="K125" s="77"/>
    </row>
    <row r="126" spans="1:13">
      <c r="K126" s="77"/>
    </row>
    <row r="127" spans="1:13">
      <c r="K127" s="77"/>
    </row>
    <row r="128" spans="1:13">
      <c r="K128" s="77"/>
    </row>
    <row r="129" spans="11:11">
      <c r="K129" s="77"/>
    </row>
    <row r="130" spans="11:11">
      <c r="K130" s="77"/>
    </row>
    <row r="131" spans="11:11">
      <c r="K131" s="77"/>
    </row>
    <row r="132" spans="11:11">
      <c r="K132" s="77"/>
    </row>
    <row r="133" spans="11:11">
      <c r="K133" s="77"/>
    </row>
    <row r="134" spans="11:11">
      <c r="K134" s="77"/>
    </row>
    <row r="135" spans="11:11">
      <c r="K135" s="77"/>
    </row>
    <row r="136" spans="11:11">
      <c r="K136" s="77"/>
    </row>
    <row r="137" spans="11:11">
      <c r="K137" s="77"/>
    </row>
    <row r="138" spans="11:11">
      <c r="K138" s="77"/>
    </row>
    <row r="139" spans="11:11">
      <c r="K139" s="77"/>
    </row>
    <row r="140" spans="11:11">
      <c r="K140" s="77"/>
    </row>
    <row r="141" spans="11:11">
      <c r="K141" s="77"/>
    </row>
    <row r="142" spans="11:11">
      <c r="K142" s="77"/>
    </row>
    <row r="143" spans="11:11">
      <c r="K143" s="77"/>
    </row>
    <row r="144" spans="11:11">
      <c r="K144" s="77"/>
    </row>
    <row r="145" spans="11:11">
      <c r="K145" s="77"/>
    </row>
    <row r="146" spans="11:11">
      <c r="K146" s="77"/>
    </row>
    <row r="147" spans="11:11">
      <c r="K147" s="77"/>
    </row>
    <row r="148" spans="11:11">
      <c r="K148" s="77"/>
    </row>
    <row r="149" spans="11:11">
      <c r="K149" s="77"/>
    </row>
    <row r="150" spans="11:11">
      <c r="K150" s="77"/>
    </row>
    <row r="151" spans="11:11">
      <c r="K151" s="77"/>
    </row>
    <row r="152" spans="11:11">
      <c r="K152" s="77"/>
    </row>
    <row r="153" spans="11:11">
      <c r="K153" s="77"/>
    </row>
    <row r="154" spans="11:11">
      <c r="K154" s="77"/>
    </row>
    <row r="155" spans="11:11">
      <c r="K155" s="77"/>
    </row>
    <row r="156" spans="11:11">
      <c r="K156" s="77"/>
    </row>
    <row r="157" spans="11:11">
      <c r="K157" s="77"/>
    </row>
    <row r="158" spans="11:11">
      <c r="K158" s="77"/>
    </row>
    <row r="159" spans="11:11">
      <c r="K159" s="77"/>
    </row>
    <row r="160" spans="11:11">
      <c r="K160" s="77"/>
    </row>
    <row r="161" spans="11:11">
      <c r="K161" s="77"/>
    </row>
    <row r="162" spans="11:11">
      <c r="K162" s="77"/>
    </row>
    <row r="163" spans="11:11">
      <c r="K163" s="77"/>
    </row>
    <row r="164" spans="11:11">
      <c r="K164" s="77"/>
    </row>
    <row r="165" spans="11:11">
      <c r="K165" s="77"/>
    </row>
    <row r="166" spans="11:11">
      <c r="K166" s="77"/>
    </row>
    <row r="167" spans="11:11">
      <c r="K167" s="77"/>
    </row>
    <row r="168" spans="11:11">
      <c r="K168" s="77"/>
    </row>
    <row r="169" spans="11:11">
      <c r="K169" s="77"/>
    </row>
    <row r="170" spans="11:11">
      <c r="K170" s="77"/>
    </row>
    <row r="171" spans="11:11">
      <c r="K171" s="77"/>
    </row>
    <row r="172" spans="11:11">
      <c r="K172" s="77"/>
    </row>
    <row r="173" spans="11:11">
      <c r="K173" s="77"/>
    </row>
    <row r="174" spans="11:11">
      <c r="K174" s="77"/>
    </row>
    <row r="175" spans="11:11">
      <c r="K175" s="77"/>
    </row>
    <row r="176" spans="11:11">
      <c r="K176" s="77"/>
    </row>
    <row r="177" spans="11:11">
      <c r="K177" s="77"/>
    </row>
    <row r="178" spans="11:11">
      <c r="K178" s="77"/>
    </row>
    <row r="179" spans="11:11">
      <c r="K179" s="77"/>
    </row>
    <row r="180" spans="11:11">
      <c r="K180" s="77"/>
    </row>
    <row r="181" spans="11:11">
      <c r="K181" s="77"/>
    </row>
    <row r="182" spans="11:11">
      <c r="K182" s="77"/>
    </row>
    <row r="183" spans="11:11">
      <c r="K183" s="77"/>
    </row>
    <row r="184" spans="11:11">
      <c r="K184" s="77"/>
    </row>
    <row r="185" spans="11:11">
      <c r="K185" s="77"/>
    </row>
    <row r="186" spans="11:11">
      <c r="K186" s="77"/>
    </row>
    <row r="187" spans="11:11">
      <c r="K187" s="77"/>
    </row>
    <row r="188" spans="11:11">
      <c r="K188" s="77"/>
    </row>
    <row r="189" spans="11:11">
      <c r="K189" s="77"/>
    </row>
    <row r="190" spans="11:11">
      <c r="K190" s="77"/>
    </row>
    <row r="191" spans="11:11">
      <c r="K191" s="77"/>
    </row>
    <row r="192" spans="11:11">
      <c r="K192" s="77"/>
    </row>
    <row r="193" spans="11:11">
      <c r="K193" s="77"/>
    </row>
    <row r="194" spans="11:11">
      <c r="K194" s="77"/>
    </row>
    <row r="195" spans="11:11">
      <c r="K195" s="77"/>
    </row>
    <row r="196" spans="11:11">
      <c r="K196" s="77"/>
    </row>
    <row r="197" spans="11:11">
      <c r="K197" s="77"/>
    </row>
    <row r="198" spans="11:11">
      <c r="K198" s="77"/>
    </row>
    <row r="199" spans="11:11">
      <c r="K199" s="77"/>
    </row>
    <row r="200" spans="11:11">
      <c r="K200" s="77"/>
    </row>
    <row r="201" spans="11:11">
      <c r="K201" s="77"/>
    </row>
    <row r="202" spans="11:11">
      <c r="K202" s="77"/>
    </row>
    <row r="203" spans="11:11">
      <c r="K203" s="77"/>
    </row>
    <row r="204" spans="11:11">
      <c r="K204" s="77"/>
    </row>
    <row r="205" spans="11:11">
      <c r="K205" s="77"/>
    </row>
    <row r="206" spans="11:11">
      <c r="K206" s="77"/>
    </row>
    <row r="207" spans="11:11">
      <c r="K207" s="77"/>
    </row>
    <row r="208" spans="11:11">
      <c r="K208" s="77"/>
    </row>
    <row r="209" spans="11:11">
      <c r="K209" s="77"/>
    </row>
    <row r="210" spans="11:11">
      <c r="K210" s="77"/>
    </row>
    <row r="211" spans="11:11">
      <c r="K211" s="77"/>
    </row>
    <row r="212" spans="11:11">
      <c r="K212" s="77"/>
    </row>
    <row r="213" spans="11:11">
      <c r="K213" s="77"/>
    </row>
    <row r="214" spans="11:11">
      <c r="K214" s="77"/>
    </row>
    <row r="215" spans="11:11">
      <c r="K215" s="77"/>
    </row>
    <row r="216" spans="11:11">
      <c r="K216" s="77"/>
    </row>
    <row r="217" spans="11:11">
      <c r="K217" s="77"/>
    </row>
    <row r="218" spans="11:11">
      <c r="K218" s="77"/>
    </row>
    <row r="219" spans="11:11">
      <c r="K219" s="77"/>
    </row>
    <row r="220" spans="11:11">
      <c r="K220" s="77"/>
    </row>
    <row r="221" spans="11:11">
      <c r="K221" s="77"/>
    </row>
    <row r="222" spans="11:11">
      <c r="K222" s="77"/>
    </row>
    <row r="223" spans="11:11">
      <c r="K223" s="77"/>
    </row>
    <row r="224" spans="11:11">
      <c r="K224" s="77"/>
    </row>
    <row r="225" spans="11:11">
      <c r="K225" s="77"/>
    </row>
    <row r="226" spans="11:11">
      <c r="K226" s="77"/>
    </row>
    <row r="227" spans="11:11">
      <c r="K227" s="77"/>
    </row>
    <row r="228" spans="11:11">
      <c r="K228" s="77"/>
    </row>
    <row r="229" spans="11:11">
      <c r="K229" s="77"/>
    </row>
    <row r="230" spans="11:11">
      <c r="K230" s="77"/>
    </row>
    <row r="231" spans="11:11">
      <c r="K231" s="77"/>
    </row>
    <row r="232" spans="11:11">
      <c r="K232" s="77"/>
    </row>
    <row r="233" spans="11:11">
      <c r="K233" s="77"/>
    </row>
    <row r="234" spans="11:11">
      <c r="K234" s="77"/>
    </row>
    <row r="235" spans="11:11">
      <c r="K235" s="77"/>
    </row>
    <row r="236" spans="11:11">
      <c r="K236" s="77"/>
    </row>
    <row r="237" spans="11:11">
      <c r="K237" s="77"/>
    </row>
    <row r="238" spans="11:11">
      <c r="K238" s="77"/>
    </row>
    <row r="239" spans="11:11">
      <c r="K239" s="77"/>
    </row>
    <row r="240" spans="11:11">
      <c r="K240" s="77"/>
    </row>
    <row r="241" spans="11:11">
      <c r="K241" s="77"/>
    </row>
    <row r="242" spans="11:11">
      <c r="K242" s="77"/>
    </row>
    <row r="243" spans="11:11">
      <c r="K243" s="77"/>
    </row>
    <row r="244" spans="11:11">
      <c r="K244" s="77"/>
    </row>
    <row r="245" spans="11:11">
      <c r="K245" s="77"/>
    </row>
    <row r="246" spans="11:11">
      <c r="K246" s="77"/>
    </row>
    <row r="247" spans="11:11">
      <c r="K247" s="77"/>
    </row>
    <row r="248" spans="11:11">
      <c r="K248" s="77"/>
    </row>
    <row r="249" spans="11:11">
      <c r="K249" s="77"/>
    </row>
    <row r="250" spans="11:11">
      <c r="K250" s="77"/>
    </row>
    <row r="251" spans="11:11">
      <c r="K251" s="77"/>
    </row>
    <row r="252" spans="11:11">
      <c r="K252" s="77"/>
    </row>
    <row r="253" spans="11:11">
      <c r="K253" s="77"/>
    </row>
    <row r="254" spans="11:11">
      <c r="K254" s="77"/>
    </row>
    <row r="255" spans="11:11">
      <c r="K255" s="77"/>
    </row>
    <row r="256" spans="11:11">
      <c r="K256" s="77"/>
    </row>
    <row r="257" spans="11:11">
      <c r="K257" s="77"/>
    </row>
    <row r="258" spans="11:11">
      <c r="K258" s="77"/>
    </row>
    <row r="259" spans="11:11">
      <c r="K259" s="77"/>
    </row>
    <row r="260" spans="11:11">
      <c r="K260" s="77"/>
    </row>
    <row r="261" spans="11:11">
      <c r="K261" s="77"/>
    </row>
    <row r="262" spans="11:11">
      <c r="K262" s="77"/>
    </row>
    <row r="263" spans="11:11">
      <c r="K263" s="77"/>
    </row>
    <row r="264" spans="11:11">
      <c r="K264" s="77"/>
    </row>
    <row r="265" spans="11:11">
      <c r="K265" s="77"/>
    </row>
    <row r="266" spans="11:11">
      <c r="K266" s="77"/>
    </row>
    <row r="267" spans="11:11">
      <c r="K267" s="77"/>
    </row>
    <row r="268" spans="11:11">
      <c r="K268" s="77"/>
    </row>
    <row r="269" spans="11:11">
      <c r="K269" s="77"/>
    </row>
    <row r="270" spans="11:11">
      <c r="K270" s="77"/>
    </row>
    <row r="271" spans="11:11">
      <c r="K271" s="77"/>
    </row>
    <row r="272" spans="11:11">
      <c r="K272" s="77"/>
    </row>
    <row r="273" spans="11:11">
      <c r="K273" s="77"/>
    </row>
    <row r="274" spans="11:11">
      <c r="K274" s="77"/>
    </row>
    <row r="275" spans="11:11">
      <c r="K275" s="77"/>
    </row>
    <row r="276" spans="11:11">
      <c r="K276" s="77"/>
    </row>
    <row r="277" spans="11:11">
      <c r="K277" s="77"/>
    </row>
    <row r="278" spans="11:11">
      <c r="K278" s="77"/>
    </row>
    <row r="279" spans="11:11">
      <c r="K279" s="77"/>
    </row>
    <row r="280" spans="11:11">
      <c r="K280" s="77"/>
    </row>
    <row r="281" spans="11:11">
      <c r="K281" s="77"/>
    </row>
    <row r="282" spans="11:11">
      <c r="K282" s="77"/>
    </row>
    <row r="283" spans="11:11">
      <c r="K283" s="77"/>
    </row>
    <row r="284" spans="11:11">
      <c r="K284" s="77"/>
    </row>
    <row r="285" spans="11:11">
      <c r="K285" s="77"/>
    </row>
    <row r="286" spans="11:11">
      <c r="K286" s="77"/>
    </row>
    <row r="287" spans="11:11">
      <c r="K287" s="77"/>
    </row>
    <row r="288" spans="11:11">
      <c r="K288" s="77"/>
    </row>
    <row r="289" spans="11:11">
      <c r="K289" s="77"/>
    </row>
    <row r="290" spans="11:11">
      <c r="K290" s="77"/>
    </row>
    <row r="291" spans="11:11">
      <c r="K291" s="77"/>
    </row>
    <row r="292" spans="11:11">
      <c r="K292" s="77"/>
    </row>
    <row r="293" spans="11:11">
      <c r="K293" s="77"/>
    </row>
    <row r="294" spans="11:11">
      <c r="K294" s="77"/>
    </row>
    <row r="295" spans="11:11">
      <c r="K295" s="77"/>
    </row>
    <row r="296" spans="11:11">
      <c r="K296" s="77"/>
    </row>
    <row r="297" spans="11:11">
      <c r="K297" s="77"/>
    </row>
    <row r="298" spans="11:11">
      <c r="K298" s="77"/>
    </row>
    <row r="299" spans="11:11">
      <c r="K299" s="77"/>
    </row>
    <row r="300" spans="11:11">
      <c r="K300" s="77"/>
    </row>
    <row r="301" spans="11:11">
      <c r="K301" s="77"/>
    </row>
    <row r="302" spans="11:11">
      <c r="K302" s="77"/>
    </row>
    <row r="303" spans="11:11">
      <c r="K303" s="77"/>
    </row>
    <row r="304" spans="11:11">
      <c r="K304" s="77"/>
    </row>
    <row r="305" spans="11:11">
      <c r="K305" s="77"/>
    </row>
    <row r="306" spans="11:11">
      <c r="K306" s="77"/>
    </row>
    <row r="307" spans="11:11">
      <c r="K307" s="77"/>
    </row>
    <row r="308" spans="11:11">
      <c r="K308" s="77"/>
    </row>
    <row r="309" spans="11:11">
      <c r="K309" s="77"/>
    </row>
    <row r="310" spans="11:11">
      <c r="K310" s="77"/>
    </row>
    <row r="311" spans="11:11">
      <c r="K311" s="77"/>
    </row>
    <row r="312" spans="11:11">
      <c r="K312" s="77"/>
    </row>
    <row r="313" spans="11:11">
      <c r="K313" s="77"/>
    </row>
    <row r="314" spans="11:11">
      <c r="K314" s="77"/>
    </row>
    <row r="315" spans="11:11">
      <c r="K315" s="77"/>
    </row>
    <row r="316" spans="11:11">
      <c r="K316" s="77"/>
    </row>
    <row r="317" spans="11:11">
      <c r="K317" s="77"/>
    </row>
    <row r="318" spans="11:11">
      <c r="K318" s="77"/>
    </row>
    <row r="319" spans="11:11">
      <c r="K319" s="77"/>
    </row>
    <row r="320" spans="11:11">
      <c r="K320" s="77"/>
    </row>
    <row r="321" spans="11:11">
      <c r="K321" s="77"/>
    </row>
    <row r="322" spans="11:11">
      <c r="K322" s="77"/>
    </row>
    <row r="323" spans="11:11">
      <c r="K323" s="77"/>
    </row>
    <row r="324" spans="11:11">
      <c r="K324" s="77"/>
    </row>
    <row r="325" spans="11:11">
      <c r="K325" s="77"/>
    </row>
    <row r="326" spans="11:11">
      <c r="K326" s="77"/>
    </row>
    <row r="327" spans="11:11">
      <c r="K327" s="77"/>
    </row>
    <row r="328" spans="11:11">
      <c r="K328" s="77"/>
    </row>
    <row r="329" spans="11:11">
      <c r="K329" s="77"/>
    </row>
    <row r="330" spans="11:11">
      <c r="K330" s="77"/>
    </row>
    <row r="331" spans="11:11">
      <c r="K331" s="77"/>
    </row>
    <row r="332" spans="11:11">
      <c r="K332" s="77"/>
    </row>
    <row r="333" spans="11:11">
      <c r="K333" s="77"/>
    </row>
    <row r="334" spans="11:11">
      <c r="K334" s="77"/>
    </row>
    <row r="335" spans="11:11">
      <c r="K335" s="77"/>
    </row>
    <row r="336" spans="11:11">
      <c r="K336" s="77"/>
    </row>
    <row r="337" spans="11:11">
      <c r="K337" s="77"/>
    </row>
    <row r="338" spans="11:11">
      <c r="K338" s="77"/>
    </row>
    <row r="339" spans="11:11">
      <c r="K339" s="77"/>
    </row>
    <row r="340" spans="11:11">
      <c r="K340" s="77"/>
    </row>
    <row r="341" spans="11:11">
      <c r="K341" s="77"/>
    </row>
    <row r="342" spans="11:11">
      <c r="K342" s="77"/>
    </row>
    <row r="343" spans="11:11">
      <c r="K343" s="77"/>
    </row>
    <row r="344" spans="11:11">
      <c r="K344" s="77"/>
    </row>
    <row r="345" spans="11:11">
      <c r="K345" s="77"/>
    </row>
    <row r="346" spans="11:11">
      <c r="K346" s="77"/>
    </row>
    <row r="347" spans="11:11">
      <c r="K347" s="77"/>
    </row>
    <row r="348" spans="11:11">
      <c r="K348" s="77"/>
    </row>
    <row r="349" spans="11:11">
      <c r="K349" s="77"/>
    </row>
    <row r="350" spans="11:11">
      <c r="K350" s="77"/>
    </row>
    <row r="351" spans="11:11">
      <c r="K351" s="77"/>
    </row>
    <row r="352" spans="11:11">
      <c r="K352" s="77"/>
    </row>
    <row r="353" spans="11:11">
      <c r="K353" s="77"/>
    </row>
    <row r="354" spans="11:11">
      <c r="K354" s="77"/>
    </row>
    <row r="355" spans="11:11">
      <c r="K355" s="77"/>
    </row>
    <row r="356" spans="11:11">
      <c r="K356" s="77"/>
    </row>
    <row r="357" spans="11:11">
      <c r="K357" s="77"/>
    </row>
    <row r="358" spans="11:11">
      <c r="K358" s="77"/>
    </row>
    <row r="359" spans="11:11">
      <c r="K359" s="77"/>
    </row>
    <row r="360" spans="11:11">
      <c r="K360" s="77"/>
    </row>
    <row r="361" spans="11:11">
      <c r="K361" s="77"/>
    </row>
    <row r="362" spans="11:11">
      <c r="K362" s="77"/>
    </row>
    <row r="363" spans="11:11">
      <c r="K363" s="77"/>
    </row>
    <row r="364" spans="11:11">
      <c r="K364" s="77"/>
    </row>
    <row r="365" spans="11:11">
      <c r="K365" s="77"/>
    </row>
    <row r="366" spans="11:11">
      <c r="K366" s="77"/>
    </row>
    <row r="367" spans="11:11">
      <c r="K367" s="77"/>
    </row>
    <row r="368" spans="11:11">
      <c r="K368" s="77"/>
    </row>
    <row r="369" spans="11:11">
      <c r="K369" s="77"/>
    </row>
    <row r="370" spans="11:11">
      <c r="K370" s="77"/>
    </row>
    <row r="371" spans="11:11">
      <c r="K371" s="77"/>
    </row>
    <row r="372" spans="11:11">
      <c r="K372" s="77"/>
    </row>
    <row r="373" spans="11:11">
      <c r="K373" s="77"/>
    </row>
    <row r="374" spans="11:11">
      <c r="K374" s="77"/>
    </row>
    <row r="375" spans="11:11">
      <c r="K375" s="77"/>
    </row>
    <row r="376" spans="11:11">
      <c r="K376" s="77"/>
    </row>
    <row r="377" spans="11:11">
      <c r="K377" s="77"/>
    </row>
    <row r="378" spans="11:11">
      <c r="K378" s="77"/>
    </row>
    <row r="379" spans="11:11">
      <c r="K379" s="77"/>
    </row>
    <row r="380" spans="11:11">
      <c r="K380" s="77"/>
    </row>
    <row r="381" spans="11:11">
      <c r="K381" s="77"/>
    </row>
    <row r="382" spans="11:11">
      <c r="K382" s="77"/>
    </row>
    <row r="383" spans="11:11">
      <c r="K383" s="77"/>
    </row>
    <row r="384" spans="11:11">
      <c r="K384" s="77"/>
    </row>
    <row r="385" spans="11:11">
      <c r="K385" s="77"/>
    </row>
    <row r="386" spans="11:11">
      <c r="K386" s="77"/>
    </row>
    <row r="387" spans="11:11">
      <c r="K387" s="77"/>
    </row>
    <row r="388" spans="11:11">
      <c r="K388" s="77"/>
    </row>
    <row r="389" spans="11:11">
      <c r="K389" s="77"/>
    </row>
    <row r="390" spans="11:11">
      <c r="K390" s="77"/>
    </row>
    <row r="391" spans="11:11">
      <c r="K391" s="77"/>
    </row>
    <row r="392" spans="11:11">
      <c r="K392" s="77"/>
    </row>
    <row r="393" spans="11:11">
      <c r="K393" s="77"/>
    </row>
    <row r="394" spans="11:11">
      <c r="K394" s="77"/>
    </row>
    <row r="395" spans="11:11">
      <c r="K395" s="77"/>
    </row>
    <row r="396" spans="11:11">
      <c r="K396" s="77"/>
    </row>
    <row r="397" spans="11:11">
      <c r="K397" s="77"/>
    </row>
    <row r="398" spans="11:11">
      <c r="K398" s="77"/>
    </row>
    <row r="399" spans="11:11">
      <c r="K399" s="77"/>
    </row>
    <row r="400" spans="11:11">
      <c r="K400" s="77"/>
    </row>
    <row r="401" spans="11:11">
      <c r="K401" s="77"/>
    </row>
    <row r="402" spans="11:11">
      <c r="K402" s="77"/>
    </row>
    <row r="403" spans="11:11">
      <c r="K403" s="77"/>
    </row>
    <row r="404" spans="11:11">
      <c r="K404" s="77"/>
    </row>
    <row r="405" spans="11:11">
      <c r="K405" s="77"/>
    </row>
    <row r="406" spans="11:11">
      <c r="K406" s="77"/>
    </row>
    <row r="407" spans="11:11">
      <c r="K407" s="77"/>
    </row>
    <row r="408" spans="11:11">
      <c r="K408" s="77"/>
    </row>
    <row r="409" spans="11:11">
      <c r="K409" s="77"/>
    </row>
    <row r="410" spans="11:11">
      <c r="K410" s="77"/>
    </row>
    <row r="411" spans="11:11">
      <c r="K411" s="77"/>
    </row>
    <row r="412" spans="11:11">
      <c r="K412" s="77"/>
    </row>
    <row r="413" spans="11:11">
      <c r="K413" s="77"/>
    </row>
    <row r="414" spans="11:11">
      <c r="K414" s="77"/>
    </row>
    <row r="415" spans="11:11">
      <c r="K415" s="77"/>
    </row>
    <row r="416" spans="11:11">
      <c r="K416" s="77"/>
    </row>
    <row r="417" spans="11:11">
      <c r="K417" s="77"/>
    </row>
    <row r="418" spans="11:11">
      <c r="K418" s="77"/>
    </row>
    <row r="419" spans="11:11">
      <c r="K419" s="77"/>
    </row>
    <row r="420" spans="11:11">
      <c r="K420" s="77"/>
    </row>
    <row r="421" spans="11:11">
      <c r="K421" s="77"/>
    </row>
    <row r="422" spans="11:11">
      <c r="K422" s="77"/>
    </row>
    <row r="423" spans="11:11">
      <c r="K423" s="77"/>
    </row>
    <row r="424" spans="11:11">
      <c r="K424" s="77"/>
    </row>
    <row r="425" spans="11:11">
      <c r="K425" s="77"/>
    </row>
    <row r="426" spans="11:11">
      <c r="K426" s="77"/>
    </row>
    <row r="427" spans="11:11">
      <c r="K427" s="77"/>
    </row>
    <row r="428" spans="11:11">
      <c r="K428" s="77"/>
    </row>
    <row r="429" spans="11:11">
      <c r="K429" s="77"/>
    </row>
    <row r="430" spans="11:11">
      <c r="K430" s="77"/>
    </row>
    <row r="431" spans="11:11">
      <c r="K431" s="77"/>
    </row>
    <row r="432" spans="11:11">
      <c r="K432" s="77"/>
    </row>
    <row r="433" spans="11:11">
      <c r="K433" s="77"/>
    </row>
    <row r="434" spans="11:11">
      <c r="K434" s="77"/>
    </row>
    <row r="435" spans="11:11">
      <c r="K435" s="77"/>
    </row>
    <row r="436" spans="11:11">
      <c r="K436" s="77"/>
    </row>
    <row r="437" spans="11:11">
      <c r="K437" s="77"/>
    </row>
    <row r="438" spans="11:11">
      <c r="K438" s="77"/>
    </row>
    <row r="439" spans="11:11">
      <c r="K439" s="77"/>
    </row>
    <row r="440" spans="11:11">
      <c r="K440" s="77"/>
    </row>
    <row r="441" spans="11:11">
      <c r="K441" s="77"/>
    </row>
    <row r="442" spans="11:11">
      <c r="K442" s="77"/>
    </row>
    <row r="443" spans="11:11">
      <c r="K443" s="77"/>
    </row>
    <row r="444" spans="11:11">
      <c r="K444" s="77"/>
    </row>
    <row r="445" spans="11:11">
      <c r="K445" s="77"/>
    </row>
    <row r="446" spans="11:11">
      <c r="K446" s="77"/>
    </row>
    <row r="447" spans="11:11">
      <c r="K447" s="77"/>
    </row>
    <row r="448" spans="11:11">
      <c r="K448" s="77"/>
    </row>
    <row r="449" spans="11:11">
      <c r="K449" s="77"/>
    </row>
    <row r="450" spans="11:11">
      <c r="K450" s="77"/>
    </row>
    <row r="451" spans="11:11">
      <c r="K451" s="77"/>
    </row>
    <row r="452" spans="11:11">
      <c r="K452" s="77"/>
    </row>
    <row r="453" spans="11:11">
      <c r="K453" s="77"/>
    </row>
    <row r="454" spans="11:11">
      <c r="K454" s="77"/>
    </row>
    <row r="455" spans="11:11">
      <c r="K455" s="77"/>
    </row>
    <row r="456" spans="11:11">
      <c r="K456" s="77"/>
    </row>
    <row r="457" spans="11:11">
      <c r="K457" s="77"/>
    </row>
    <row r="458" spans="11:11">
      <c r="K458" s="77"/>
    </row>
    <row r="459" spans="11:11">
      <c r="K459" s="77"/>
    </row>
    <row r="460" spans="11:11">
      <c r="K460" s="77"/>
    </row>
    <row r="461" spans="11:11">
      <c r="K461" s="77"/>
    </row>
    <row r="462" spans="11:11">
      <c r="K462" s="77"/>
    </row>
    <row r="463" spans="11:11">
      <c r="K463" s="77"/>
    </row>
    <row r="464" spans="11:11">
      <c r="K464" s="77"/>
    </row>
    <row r="465" spans="11:11">
      <c r="K465" s="77"/>
    </row>
    <row r="466" spans="11:11">
      <c r="K466" s="77"/>
    </row>
    <row r="467" spans="11:11">
      <c r="K467" s="77"/>
    </row>
    <row r="468" spans="11:11">
      <c r="K468" s="77"/>
    </row>
    <row r="469" spans="11:11">
      <c r="K469" s="77"/>
    </row>
    <row r="470" spans="11:11">
      <c r="K470" s="77"/>
    </row>
    <row r="471" spans="11:11">
      <c r="K471" s="77"/>
    </row>
    <row r="472" spans="11:11">
      <c r="K472" s="77"/>
    </row>
    <row r="473" spans="11:11">
      <c r="K473" s="77"/>
    </row>
    <row r="474" spans="11:11">
      <c r="K474" s="77"/>
    </row>
    <row r="475" spans="11:11">
      <c r="K475" s="77"/>
    </row>
    <row r="476" spans="11:11">
      <c r="K476" s="77"/>
    </row>
    <row r="477" spans="11:11">
      <c r="K477" s="77"/>
    </row>
    <row r="478" spans="11:11">
      <c r="K478" s="77"/>
    </row>
    <row r="479" spans="11:11">
      <c r="K479" s="77"/>
    </row>
    <row r="480" spans="11:11">
      <c r="K480" s="77"/>
    </row>
    <row r="481" spans="11:11">
      <c r="K481" s="77"/>
    </row>
    <row r="482" spans="11:11">
      <c r="K482" s="77"/>
    </row>
    <row r="483" spans="11:11">
      <c r="K483" s="77"/>
    </row>
    <row r="484" spans="11:11">
      <c r="K484" s="77"/>
    </row>
    <row r="485" spans="11:11">
      <c r="K485" s="77"/>
    </row>
    <row r="486" spans="11:11">
      <c r="K486" s="77"/>
    </row>
    <row r="487" spans="11:11">
      <c r="K487" s="77"/>
    </row>
    <row r="488" spans="11:11">
      <c r="K488" s="77"/>
    </row>
    <row r="489" spans="11:11">
      <c r="K489" s="77"/>
    </row>
    <row r="490" spans="11:11">
      <c r="K490" s="77"/>
    </row>
    <row r="491" spans="11:11">
      <c r="K491" s="77"/>
    </row>
    <row r="492" spans="11:11">
      <c r="K492" s="77"/>
    </row>
    <row r="493" spans="11:11">
      <c r="K493" s="77"/>
    </row>
    <row r="494" spans="11:11">
      <c r="K494" s="77"/>
    </row>
    <row r="495" spans="11:11">
      <c r="K495" s="77"/>
    </row>
    <row r="496" spans="11:11">
      <c r="K496" s="77"/>
    </row>
    <row r="497" spans="11:11">
      <c r="K497" s="77"/>
    </row>
    <row r="498" spans="11:11">
      <c r="K498" s="77"/>
    </row>
    <row r="499" spans="11:11">
      <c r="K499" s="77"/>
    </row>
    <row r="500" spans="11:11">
      <c r="K500" s="77"/>
    </row>
    <row r="501" spans="11:11">
      <c r="K501" s="77"/>
    </row>
    <row r="502" spans="11:11">
      <c r="K502" s="77"/>
    </row>
    <row r="503" spans="11:11">
      <c r="K503" s="77"/>
    </row>
    <row r="504" spans="11:11">
      <c r="K504" s="77"/>
    </row>
    <row r="505" spans="11:11">
      <c r="K505" s="77"/>
    </row>
    <row r="506" spans="11:11">
      <c r="K506" s="77"/>
    </row>
    <row r="507" spans="11:11">
      <c r="K507" s="77"/>
    </row>
    <row r="508" spans="11:11">
      <c r="K508" s="77"/>
    </row>
    <row r="509" spans="11:11">
      <c r="K509" s="77"/>
    </row>
    <row r="510" spans="11:11">
      <c r="K510" s="77"/>
    </row>
    <row r="511" spans="11:11">
      <c r="K511" s="77"/>
    </row>
    <row r="512" spans="11:11">
      <c r="K512" s="77"/>
    </row>
    <row r="513" spans="11:11">
      <c r="K513" s="77"/>
    </row>
    <row r="514" spans="11:11">
      <c r="K514" s="77"/>
    </row>
    <row r="515" spans="11:11">
      <c r="K515" s="77"/>
    </row>
    <row r="516" spans="11:11">
      <c r="K516" s="77"/>
    </row>
    <row r="517" spans="11:11">
      <c r="K517" s="77"/>
    </row>
    <row r="518" spans="11:11">
      <c r="K518" s="77"/>
    </row>
    <row r="519" spans="11:11">
      <c r="K519" s="77"/>
    </row>
    <row r="520" spans="11:11">
      <c r="K520" s="77"/>
    </row>
    <row r="521" spans="11:11">
      <c r="K521" s="77"/>
    </row>
    <row r="522" spans="11:11">
      <c r="K522" s="77"/>
    </row>
    <row r="523" spans="11:11">
      <c r="K523" s="77"/>
    </row>
    <row r="524" spans="11:11">
      <c r="K524" s="77"/>
    </row>
    <row r="525" spans="11:11">
      <c r="K525" s="77"/>
    </row>
    <row r="526" spans="11:11">
      <c r="K526" s="77"/>
    </row>
    <row r="527" spans="11:11">
      <c r="K527" s="77"/>
    </row>
    <row r="528" spans="11:11">
      <c r="K528" s="77"/>
    </row>
    <row r="529" spans="11:11">
      <c r="K529" s="77"/>
    </row>
    <row r="530" spans="11:11">
      <c r="K530" s="77"/>
    </row>
    <row r="531" spans="11:11">
      <c r="K531" s="77"/>
    </row>
    <row r="532" spans="11:11">
      <c r="K532" s="77"/>
    </row>
    <row r="533" spans="11:11">
      <c r="K533" s="77"/>
    </row>
    <row r="534" spans="11:11">
      <c r="K534" s="77"/>
    </row>
    <row r="535" spans="11:11">
      <c r="K535" s="77"/>
    </row>
    <row r="536" spans="11:11">
      <c r="K536" s="77"/>
    </row>
    <row r="537" spans="11:11">
      <c r="K537" s="77"/>
    </row>
    <row r="538" spans="11:11">
      <c r="K538" s="77"/>
    </row>
    <row r="539" spans="11:11">
      <c r="K539" s="77"/>
    </row>
    <row r="540" spans="11:11">
      <c r="K540" s="77"/>
    </row>
    <row r="541" spans="11:11">
      <c r="K541" s="77"/>
    </row>
    <row r="542" spans="11:11">
      <c r="K542" s="77"/>
    </row>
    <row r="543" spans="11:11">
      <c r="K543" s="77"/>
    </row>
    <row r="544" spans="11:11">
      <c r="K544" s="77"/>
    </row>
    <row r="545" spans="11:11">
      <c r="K545" s="77"/>
    </row>
    <row r="546" spans="11:11">
      <c r="K546" s="77"/>
    </row>
    <row r="547" spans="11:11">
      <c r="K547" s="77"/>
    </row>
    <row r="548" spans="11:11">
      <c r="K548" s="77"/>
    </row>
    <row r="549" spans="11:11">
      <c r="K549" s="77"/>
    </row>
    <row r="550" spans="11:11">
      <c r="K550" s="77"/>
    </row>
    <row r="551" spans="11:11">
      <c r="K551" s="77"/>
    </row>
    <row r="552" spans="11:11">
      <c r="K552" s="77"/>
    </row>
    <row r="553" spans="11:11">
      <c r="K553" s="77"/>
    </row>
    <row r="554" spans="11:11">
      <c r="K554" s="77"/>
    </row>
    <row r="555" spans="11:11">
      <c r="K555" s="77"/>
    </row>
    <row r="556" spans="11:11">
      <c r="K556" s="77"/>
    </row>
    <row r="557" spans="11:11">
      <c r="K557" s="77"/>
    </row>
    <row r="558" spans="11:11">
      <c r="K558" s="77"/>
    </row>
    <row r="559" spans="11:11">
      <c r="K559" s="77"/>
    </row>
    <row r="560" spans="11:11">
      <c r="K560" s="77"/>
    </row>
    <row r="561" spans="11:11">
      <c r="K561" s="77"/>
    </row>
    <row r="562" spans="11:11">
      <c r="K562" s="77"/>
    </row>
    <row r="563" spans="11:11">
      <c r="K563" s="77"/>
    </row>
    <row r="564" spans="11:11">
      <c r="K564" s="77"/>
    </row>
    <row r="565" spans="11:11">
      <c r="K565" s="77"/>
    </row>
    <row r="566" spans="11:11">
      <c r="K566" s="77"/>
    </row>
    <row r="567" spans="11:11">
      <c r="K567" s="77"/>
    </row>
    <row r="568" spans="11:11">
      <c r="K568" s="77"/>
    </row>
    <row r="569" spans="11:11">
      <c r="K569" s="77"/>
    </row>
    <row r="570" spans="11:11">
      <c r="K570" s="77"/>
    </row>
    <row r="571" spans="11:11">
      <c r="K571" s="77"/>
    </row>
    <row r="572" spans="11:11">
      <c r="K572" s="77"/>
    </row>
    <row r="573" spans="11:11">
      <c r="K573" s="77"/>
    </row>
    <row r="574" spans="11:11">
      <c r="K574" s="77"/>
    </row>
    <row r="575" spans="11:11">
      <c r="K575" s="77"/>
    </row>
    <row r="576" spans="11:11">
      <c r="K576" s="77"/>
    </row>
    <row r="577" spans="11:11">
      <c r="K577" s="77"/>
    </row>
    <row r="578" spans="11:11">
      <c r="K578" s="77"/>
    </row>
    <row r="579" spans="11:11">
      <c r="K579" s="77"/>
    </row>
    <row r="580" spans="11:11">
      <c r="K580" s="77"/>
    </row>
    <row r="581" spans="11:11">
      <c r="K581" s="77"/>
    </row>
    <row r="582" spans="11:11">
      <c r="K582" s="77"/>
    </row>
    <row r="583" spans="11:11">
      <c r="K583" s="77"/>
    </row>
    <row r="584" spans="11:11">
      <c r="K584" s="77"/>
    </row>
    <row r="585" spans="11:11">
      <c r="K585" s="77"/>
    </row>
    <row r="586" spans="11:11">
      <c r="K586" s="77"/>
    </row>
    <row r="587" spans="11:11">
      <c r="K587" s="77"/>
    </row>
    <row r="588" spans="11:11">
      <c r="K588" s="77"/>
    </row>
    <row r="589" spans="11:11">
      <c r="K589" s="77"/>
    </row>
    <row r="590" spans="11:11">
      <c r="K590" s="77"/>
    </row>
    <row r="591" spans="11:11">
      <c r="K591" s="77"/>
    </row>
    <row r="592" spans="11:11">
      <c r="K592" s="77"/>
    </row>
    <row r="593" spans="11:11">
      <c r="K593" s="77"/>
    </row>
    <row r="594" spans="11:11">
      <c r="K594" s="77"/>
    </row>
    <row r="595" spans="11:11">
      <c r="K595" s="77"/>
    </row>
    <row r="596" spans="11:11">
      <c r="K596" s="77"/>
    </row>
    <row r="597" spans="11:11">
      <c r="K597" s="77"/>
    </row>
    <row r="598" spans="11:11">
      <c r="K598" s="77"/>
    </row>
    <row r="599" spans="11:11">
      <c r="K599" s="77"/>
    </row>
    <row r="600" spans="11:11">
      <c r="K600" s="77"/>
    </row>
    <row r="601" spans="11:11">
      <c r="K601" s="77"/>
    </row>
    <row r="602" spans="11:11">
      <c r="K602" s="77"/>
    </row>
    <row r="603" spans="11:11">
      <c r="K603" s="77"/>
    </row>
    <row r="604" spans="11:11">
      <c r="K604" s="77"/>
    </row>
    <row r="605" spans="11:11">
      <c r="K605" s="77"/>
    </row>
    <row r="606" spans="11:11">
      <c r="K606" s="77"/>
    </row>
    <row r="607" spans="11:11">
      <c r="K607" s="77"/>
    </row>
    <row r="608" spans="11:11">
      <c r="K608" s="77"/>
    </row>
    <row r="609" spans="11:11">
      <c r="K609" s="77"/>
    </row>
    <row r="610" spans="11:11">
      <c r="K610" s="77"/>
    </row>
    <row r="611" spans="11:11">
      <c r="K611" s="77"/>
    </row>
    <row r="612" spans="11:11">
      <c r="K612" s="77"/>
    </row>
    <row r="613" spans="11:11">
      <c r="K613" s="77"/>
    </row>
    <row r="614" spans="11:11">
      <c r="K614" s="77"/>
    </row>
    <row r="615" spans="11:11">
      <c r="K615" s="77"/>
    </row>
    <row r="616" spans="11:11">
      <c r="K616" s="77"/>
    </row>
    <row r="617" spans="11:11">
      <c r="K617" s="77"/>
    </row>
    <row r="618" spans="11:11">
      <c r="K618" s="77"/>
    </row>
    <row r="619" spans="11:11">
      <c r="K619" s="77"/>
    </row>
    <row r="620" spans="11:11">
      <c r="K620" s="77"/>
    </row>
    <row r="621" spans="11:11">
      <c r="K621" s="77"/>
    </row>
    <row r="622" spans="11:11">
      <c r="K622" s="77"/>
    </row>
    <row r="623" spans="11:11">
      <c r="K623" s="77"/>
    </row>
    <row r="624" spans="11:11">
      <c r="K624" s="77"/>
    </row>
    <row r="625" spans="11:11">
      <c r="K625" s="77"/>
    </row>
    <row r="626" spans="11:11">
      <c r="K626" s="77"/>
    </row>
    <row r="627" spans="11:11">
      <c r="K627" s="77"/>
    </row>
    <row r="628" spans="11:11">
      <c r="K628" s="77"/>
    </row>
    <row r="629" spans="11:11">
      <c r="K629" s="77"/>
    </row>
    <row r="630" spans="11:11">
      <c r="K630" s="77"/>
    </row>
    <row r="631" spans="11:11">
      <c r="K631" s="77"/>
    </row>
    <row r="632" spans="11:11">
      <c r="K632" s="77"/>
    </row>
    <row r="633" spans="11:11">
      <c r="K633" s="77"/>
    </row>
    <row r="634" spans="11:11">
      <c r="K634" s="77"/>
    </row>
    <row r="635" spans="11:11">
      <c r="K635" s="77"/>
    </row>
    <row r="636" spans="11:11">
      <c r="K636" s="77"/>
    </row>
    <row r="637" spans="11:11">
      <c r="K637" s="77"/>
    </row>
    <row r="638" spans="11:11">
      <c r="K638" s="77"/>
    </row>
    <row r="639" spans="11:11">
      <c r="K639" s="77"/>
    </row>
    <row r="640" spans="11:11">
      <c r="K640" s="77"/>
    </row>
    <row r="641" spans="11:11">
      <c r="K641" s="77"/>
    </row>
    <row r="642" spans="11:11">
      <c r="K642" s="77"/>
    </row>
    <row r="643" spans="11:11">
      <c r="K643" s="77"/>
    </row>
    <row r="644" spans="11:11">
      <c r="K644" s="77"/>
    </row>
    <row r="645" spans="11:11">
      <c r="K645" s="77"/>
    </row>
    <row r="646" spans="11:11">
      <c r="K646" s="77"/>
    </row>
    <row r="647" spans="11:11">
      <c r="K647" s="77"/>
    </row>
    <row r="648" spans="11:11">
      <c r="K648" s="77"/>
    </row>
    <row r="649" spans="11:11">
      <c r="K649" s="77"/>
    </row>
    <row r="650" spans="11:11">
      <c r="K650" s="77"/>
    </row>
    <row r="651" spans="11:11">
      <c r="K651" s="77"/>
    </row>
    <row r="652" spans="11:11">
      <c r="K652" s="77"/>
    </row>
    <row r="653" spans="11:11">
      <c r="K653" s="77"/>
    </row>
    <row r="654" spans="11:11">
      <c r="K654" s="77"/>
    </row>
    <row r="655" spans="11:11">
      <c r="K655" s="77"/>
    </row>
    <row r="656" spans="11:11">
      <c r="K656" s="77"/>
    </row>
    <row r="657" spans="11:11">
      <c r="K657" s="77"/>
    </row>
    <row r="658" spans="11:11">
      <c r="K658" s="77"/>
    </row>
    <row r="659" spans="11:11">
      <c r="K659" s="77"/>
    </row>
    <row r="660" spans="11:11">
      <c r="K660" s="77"/>
    </row>
    <row r="661" spans="11:11">
      <c r="K661" s="77"/>
    </row>
    <row r="662" spans="11:11">
      <c r="K662" s="77"/>
    </row>
    <row r="663" spans="11:11">
      <c r="K663" s="77"/>
    </row>
    <row r="664" spans="11:11">
      <c r="K664" s="77"/>
    </row>
    <row r="665" spans="11:11">
      <c r="K665" s="77"/>
    </row>
    <row r="666" spans="11:11">
      <c r="K666" s="77"/>
    </row>
    <row r="667" spans="11:11">
      <c r="K667" s="77"/>
    </row>
    <row r="668" spans="11:11">
      <c r="K668" s="77"/>
    </row>
    <row r="669" spans="11:11">
      <c r="K669" s="77"/>
    </row>
    <row r="670" spans="11:11">
      <c r="K670" s="77"/>
    </row>
    <row r="671" spans="11:11">
      <c r="K671" s="77"/>
    </row>
    <row r="672" spans="11:11">
      <c r="K672" s="77"/>
    </row>
    <row r="673" spans="11:11">
      <c r="K673" s="77"/>
    </row>
    <row r="674" spans="11:11">
      <c r="K674" s="77"/>
    </row>
    <row r="675" spans="11:11">
      <c r="K675" s="77"/>
    </row>
    <row r="676" spans="11:11">
      <c r="K676" s="77"/>
    </row>
    <row r="677" spans="11:11">
      <c r="K677" s="77"/>
    </row>
    <row r="678" spans="11:11">
      <c r="K678" s="77"/>
    </row>
    <row r="679" spans="11:11">
      <c r="K679" s="77"/>
    </row>
    <row r="680" spans="11:11">
      <c r="K680" s="77"/>
    </row>
    <row r="681" spans="11:11">
      <c r="K681" s="77"/>
    </row>
    <row r="682" spans="11:11">
      <c r="K682" s="77"/>
    </row>
    <row r="683" spans="11:11">
      <c r="K683" s="77"/>
    </row>
    <row r="684" spans="11:11">
      <c r="K684" s="77"/>
    </row>
    <row r="685" spans="11:11">
      <c r="K685" s="77"/>
    </row>
    <row r="686" spans="11:11">
      <c r="K686" s="77"/>
    </row>
    <row r="687" spans="11:11">
      <c r="K687" s="77"/>
    </row>
    <row r="688" spans="11:11">
      <c r="K688" s="77"/>
    </row>
    <row r="689" spans="11:11">
      <c r="K689" s="77"/>
    </row>
    <row r="690" spans="11:11">
      <c r="K690" s="77"/>
    </row>
    <row r="691" spans="11:11">
      <c r="K691" s="77"/>
    </row>
    <row r="692" spans="11:11">
      <c r="K692" s="77"/>
    </row>
    <row r="693" spans="11:11">
      <c r="K693" s="77"/>
    </row>
    <row r="694" spans="11:11">
      <c r="K694" s="77"/>
    </row>
    <row r="695" spans="11:11">
      <c r="K695" s="77"/>
    </row>
    <row r="696" spans="11:11">
      <c r="K696" s="77"/>
    </row>
    <row r="697" spans="11:11">
      <c r="K697" s="77"/>
    </row>
    <row r="698" spans="11:11">
      <c r="K698" s="77"/>
    </row>
    <row r="699" spans="11:11">
      <c r="K699" s="77"/>
    </row>
    <row r="700" spans="11:11">
      <c r="K700" s="77"/>
    </row>
    <row r="701" spans="11:11">
      <c r="K701" s="77"/>
    </row>
    <row r="702" spans="11:11">
      <c r="K702" s="77"/>
    </row>
    <row r="703" spans="11:11">
      <c r="K703" s="77"/>
    </row>
    <row r="704" spans="11:11">
      <c r="K704" s="77"/>
    </row>
    <row r="705" spans="11:11">
      <c r="K705" s="77"/>
    </row>
    <row r="706" spans="11:11">
      <c r="K706" s="77"/>
    </row>
    <row r="707" spans="11:11">
      <c r="K707" s="77"/>
    </row>
    <row r="708" spans="11:11">
      <c r="K708" s="77"/>
    </row>
    <row r="709" spans="11:11">
      <c r="K709" s="77"/>
    </row>
    <row r="710" spans="11:11">
      <c r="K710" s="77"/>
    </row>
    <row r="711" spans="11:11">
      <c r="K711" s="77"/>
    </row>
    <row r="712" spans="11:11">
      <c r="K712" s="77"/>
    </row>
    <row r="713" spans="11:11">
      <c r="K713" s="77"/>
    </row>
    <row r="714" spans="11:11">
      <c r="K714" s="77"/>
    </row>
    <row r="715" spans="11:11">
      <c r="K715" s="77"/>
    </row>
    <row r="716" spans="11:11">
      <c r="K716" s="77"/>
    </row>
    <row r="717" spans="11:11">
      <c r="K717" s="77"/>
    </row>
    <row r="718" spans="11:11">
      <c r="K718" s="77"/>
    </row>
    <row r="719" spans="11:11">
      <c r="K719" s="77"/>
    </row>
    <row r="720" spans="11:11">
      <c r="K720" s="77"/>
    </row>
    <row r="721" spans="11:11">
      <c r="K721" s="77"/>
    </row>
    <row r="722" spans="11:11">
      <c r="K722" s="77"/>
    </row>
    <row r="723" spans="11:11">
      <c r="K723" s="77"/>
    </row>
    <row r="724" spans="11:11">
      <c r="K724" s="77"/>
    </row>
    <row r="725" spans="11:11">
      <c r="K725" s="77"/>
    </row>
    <row r="726" spans="11:11">
      <c r="K726" s="77"/>
    </row>
    <row r="727" spans="11:11">
      <c r="K727" s="77"/>
    </row>
    <row r="728" spans="11:11">
      <c r="K728" s="77"/>
    </row>
    <row r="729" spans="11:11">
      <c r="K729" s="77"/>
    </row>
    <row r="730" spans="11:11">
      <c r="K730" s="77"/>
    </row>
    <row r="731" spans="11:11">
      <c r="K731" s="77"/>
    </row>
    <row r="732" spans="11:11">
      <c r="K732" s="77"/>
    </row>
    <row r="733" spans="11:11">
      <c r="K733" s="77"/>
    </row>
    <row r="734" spans="11:11">
      <c r="K734" s="77"/>
    </row>
    <row r="735" spans="11:11">
      <c r="K735" s="77"/>
    </row>
    <row r="736" spans="11:11">
      <c r="K736" s="77"/>
    </row>
    <row r="737" spans="11:11">
      <c r="K737" s="77"/>
    </row>
    <row r="738" spans="11:11">
      <c r="K738" s="77"/>
    </row>
    <row r="739" spans="11:11">
      <c r="K739" s="77"/>
    </row>
    <row r="740" spans="11:11">
      <c r="K740" s="77"/>
    </row>
    <row r="741" spans="11:11">
      <c r="K741" s="77"/>
    </row>
    <row r="742" spans="11:11">
      <c r="K742" s="77"/>
    </row>
    <row r="743" spans="11:11">
      <c r="K743" s="77"/>
    </row>
    <row r="744" spans="11:11">
      <c r="K744" s="77"/>
    </row>
    <row r="745" spans="11:11">
      <c r="K745" s="77"/>
    </row>
    <row r="746" spans="11:11">
      <c r="K746" s="77"/>
    </row>
    <row r="747" spans="11:11">
      <c r="K747" s="77"/>
    </row>
    <row r="748" spans="11:11">
      <c r="K748" s="77"/>
    </row>
    <row r="749" spans="11:11">
      <c r="K749" s="77"/>
    </row>
    <row r="750" spans="11:11">
      <c r="K750" s="77"/>
    </row>
    <row r="751" spans="11:11">
      <c r="K751" s="77"/>
    </row>
    <row r="752" spans="11:11">
      <c r="K752" s="77"/>
    </row>
    <row r="753" spans="11:11">
      <c r="K753" s="77"/>
    </row>
    <row r="754" spans="11:11">
      <c r="K754" s="77"/>
    </row>
    <row r="755" spans="11:11">
      <c r="K755" s="77"/>
    </row>
    <row r="756" spans="11:11">
      <c r="K756" s="77"/>
    </row>
    <row r="757" spans="11:11">
      <c r="K757" s="77"/>
    </row>
    <row r="758" spans="11:11">
      <c r="K758" s="77"/>
    </row>
    <row r="759" spans="11:11">
      <c r="K759" s="77"/>
    </row>
    <row r="760" spans="11:11">
      <c r="K760" s="77"/>
    </row>
    <row r="761" spans="11:11">
      <c r="K761" s="77"/>
    </row>
    <row r="762" spans="11:11">
      <c r="K762" s="77"/>
    </row>
    <row r="763" spans="11:11">
      <c r="K763" s="77"/>
    </row>
    <row r="764" spans="11:11">
      <c r="K764" s="77"/>
    </row>
    <row r="765" spans="11:11">
      <c r="K765" s="77"/>
    </row>
    <row r="766" spans="11:11">
      <c r="K766" s="77"/>
    </row>
    <row r="767" spans="11:11">
      <c r="K767" s="77"/>
    </row>
    <row r="768" spans="11:11">
      <c r="K768" s="77"/>
    </row>
    <row r="769" spans="11:11">
      <c r="K769" s="77"/>
    </row>
    <row r="770" spans="11:11">
      <c r="K770" s="77"/>
    </row>
    <row r="771" spans="11:11">
      <c r="K771" s="77"/>
    </row>
    <row r="772" spans="11:11">
      <c r="K772" s="77"/>
    </row>
    <row r="773" spans="11:11">
      <c r="K773" s="77"/>
    </row>
    <row r="774" spans="11:11">
      <c r="K774" s="77"/>
    </row>
    <row r="775" spans="11:11">
      <c r="K775" s="77"/>
    </row>
    <row r="776" spans="11:11">
      <c r="K776" s="77"/>
    </row>
    <row r="777" spans="11:11">
      <c r="K777" s="77"/>
    </row>
    <row r="778" spans="11:11">
      <c r="K778" s="77"/>
    </row>
    <row r="779" spans="11:11">
      <c r="K779" s="77"/>
    </row>
    <row r="780" spans="11:11">
      <c r="K780" s="77"/>
    </row>
    <row r="781" spans="11:11">
      <c r="K781" s="77"/>
    </row>
    <row r="782" spans="11:11">
      <c r="K782" s="77"/>
    </row>
    <row r="783" spans="11:11">
      <c r="K783" s="77"/>
    </row>
    <row r="784" spans="11:11">
      <c r="K784" s="77"/>
    </row>
    <row r="785" spans="11:11">
      <c r="K785" s="77"/>
    </row>
    <row r="786" spans="11:11">
      <c r="K786" s="77"/>
    </row>
    <row r="787" spans="11:11">
      <c r="K787" s="77"/>
    </row>
    <row r="788" spans="11:11">
      <c r="K788" s="77"/>
    </row>
    <row r="789" spans="11:11">
      <c r="K789" s="77"/>
    </row>
    <row r="790" spans="11:11">
      <c r="K790" s="77"/>
    </row>
    <row r="791" spans="11:11">
      <c r="K791" s="77"/>
    </row>
    <row r="792" spans="11:11">
      <c r="K792" s="77"/>
    </row>
    <row r="793" spans="11:11">
      <c r="K793" s="77"/>
    </row>
    <row r="794" spans="11:11">
      <c r="K794" s="77"/>
    </row>
    <row r="795" spans="11:11">
      <c r="K795" s="77"/>
    </row>
    <row r="796" spans="11:11">
      <c r="K796" s="77"/>
    </row>
    <row r="797" spans="11:11">
      <c r="K797" s="77"/>
    </row>
    <row r="798" spans="11:11">
      <c r="K798" s="77"/>
    </row>
    <row r="799" spans="11:11">
      <c r="K799" s="77"/>
    </row>
    <row r="800" spans="11:11">
      <c r="K800" s="77"/>
    </row>
    <row r="801" spans="11:11">
      <c r="K801" s="77"/>
    </row>
    <row r="802" spans="11:11">
      <c r="K802" s="77"/>
    </row>
    <row r="803" spans="11:11">
      <c r="K803" s="77"/>
    </row>
    <row r="804" spans="11:11">
      <c r="K804" s="77"/>
    </row>
    <row r="805" spans="11:11">
      <c r="K805" s="77"/>
    </row>
    <row r="806" spans="11:11">
      <c r="K806" s="77"/>
    </row>
    <row r="807" spans="11:11">
      <c r="K807" s="77"/>
    </row>
    <row r="808" spans="11:11">
      <c r="K808" s="77"/>
    </row>
    <row r="809" spans="11:11">
      <c r="K809" s="77"/>
    </row>
    <row r="810" spans="11:11">
      <c r="K810" s="77"/>
    </row>
    <row r="811" spans="11:11">
      <c r="K811" s="77"/>
    </row>
    <row r="812" spans="11:11">
      <c r="K812" s="77"/>
    </row>
    <row r="813" spans="11:11">
      <c r="K813" s="77"/>
    </row>
    <row r="814" spans="11:11">
      <c r="K814" s="77"/>
    </row>
    <row r="815" spans="11:11">
      <c r="K815" s="77"/>
    </row>
    <row r="816" spans="11:11">
      <c r="K816" s="77"/>
    </row>
    <row r="817" spans="11:11">
      <c r="K817" s="77"/>
    </row>
    <row r="818" spans="11:11">
      <c r="K818" s="77"/>
    </row>
    <row r="819" spans="11:11">
      <c r="K819" s="77"/>
    </row>
    <row r="820" spans="11:11">
      <c r="K820" s="77"/>
    </row>
    <row r="821" spans="11:11">
      <c r="K821" s="77"/>
    </row>
    <row r="822" spans="11:11">
      <c r="K822" s="77"/>
    </row>
    <row r="823" spans="11:11">
      <c r="K823" s="77"/>
    </row>
    <row r="824" spans="11:11">
      <c r="K824" s="77"/>
    </row>
    <row r="825" spans="11:11">
      <c r="K825" s="77"/>
    </row>
    <row r="826" spans="11:11">
      <c r="K826" s="77"/>
    </row>
    <row r="827" spans="11:11">
      <c r="K827" s="77"/>
    </row>
    <row r="828" spans="11:11">
      <c r="K828" s="77"/>
    </row>
    <row r="829" spans="11:11">
      <c r="K829" s="77"/>
    </row>
    <row r="830" spans="11:11">
      <c r="K830" s="77"/>
    </row>
    <row r="831" spans="11:11">
      <c r="K831" s="77"/>
    </row>
    <row r="832" spans="11:11">
      <c r="K832" s="77"/>
    </row>
    <row r="833" spans="11:11">
      <c r="K833" s="77"/>
    </row>
    <row r="834" spans="11:11">
      <c r="K834" s="77"/>
    </row>
    <row r="835" spans="11:11">
      <c r="K835" s="77"/>
    </row>
    <row r="836" spans="11:11">
      <c r="K836" s="77"/>
    </row>
    <row r="837" spans="11:11">
      <c r="K837" s="77"/>
    </row>
    <row r="838" spans="11:11">
      <c r="K838" s="77"/>
    </row>
    <row r="839" spans="11:11">
      <c r="K839" s="77"/>
    </row>
    <row r="840" spans="11:11">
      <c r="K840" s="77"/>
    </row>
    <row r="841" spans="11:11">
      <c r="K841" s="77"/>
    </row>
    <row r="842" spans="11:11">
      <c r="K842" s="77"/>
    </row>
    <row r="843" spans="11:11">
      <c r="K843" s="77"/>
    </row>
    <row r="844" spans="11:11">
      <c r="K844" s="77"/>
    </row>
    <row r="845" spans="11:11">
      <c r="K845" s="77"/>
    </row>
    <row r="846" spans="11:11">
      <c r="K846" s="77"/>
    </row>
    <row r="847" spans="11:11">
      <c r="K847" s="77"/>
    </row>
    <row r="848" spans="11:11">
      <c r="K848" s="77"/>
    </row>
    <row r="849" spans="11:11">
      <c r="K849" s="77"/>
    </row>
    <row r="850" spans="11:11">
      <c r="K850" s="77"/>
    </row>
    <row r="851" spans="11:11">
      <c r="K851" s="77"/>
    </row>
    <row r="852" spans="11:11">
      <c r="K852" s="77"/>
    </row>
    <row r="853" spans="11:11">
      <c r="K853" s="77"/>
    </row>
    <row r="854" spans="11:11">
      <c r="K854" s="77"/>
    </row>
    <row r="855" spans="11:11">
      <c r="K855" s="77"/>
    </row>
    <row r="856" spans="11:11">
      <c r="K856" s="77"/>
    </row>
    <row r="857" spans="11:11">
      <c r="K857" s="77"/>
    </row>
    <row r="858" spans="11:11">
      <c r="K858" s="77"/>
    </row>
    <row r="859" spans="11:11">
      <c r="K859" s="77"/>
    </row>
    <row r="860" spans="11:11">
      <c r="K860" s="77"/>
    </row>
    <row r="861" spans="11:11">
      <c r="K861" s="77"/>
    </row>
    <row r="862" spans="11:11">
      <c r="K862" s="77"/>
    </row>
    <row r="863" spans="11:11">
      <c r="K863" s="77"/>
    </row>
    <row r="864" spans="11:11">
      <c r="K864" s="77"/>
    </row>
    <row r="865" spans="11:11">
      <c r="K865" s="77"/>
    </row>
    <row r="866" spans="11:11">
      <c r="K866" s="77"/>
    </row>
    <row r="867" spans="11:11">
      <c r="K867" s="77"/>
    </row>
    <row r="868" spans="11:11">
      <c r="K868" s="77"/>
    </row>
    <row r="869" spans="11:11">
      <c r="K869" s="77"/>
    </row>
    <row r="870" spans="11:11">
      <c r="K870" s="77"/>
    </row>
    <row r="871" spans="11:11">
      <c r="K871" s="77"/>
    </row>
    <row r="872" spans="11:11">
      <c r="K872" s="77"/>
    </row>
    <row r="873" spans="11:11">
      <c r="K873" s="77"/>
    </row>
    <row r="874" spans="11:11">
      <c r="K874" s="77"/>
    </row>
    <row r="875" spans="11:11">
      <c r="K875" s="77"/>
    </row>
    <row r="876" spans="11:11">
      <c r="K876" s="77"/>
    </row>
    <row r="877" spans="11:11">
      <c r="K877" s="77"/>
    </row>
    <row r="878" spans="11:11">
      <c r="K878" s="77"/>
    </row>
    <row r="879" spans="11:11">
      <c r="K879" s="77"/>
    </row>
    <row r="880" spans="11:11">
      <c r="K880" s="77"/>
    </row>
    <row r="881" spans="11:11">
      <c r="K881" s="77"/>
    </row>
    <row r="882" spans="11:11">
      <c r="K882" s="77"/>
    </row>
    <row r="883" spans="11:11">
      <c r="K883" s="77"/>
    </row>
    <row r="884" spans="11:11">
      <c r="K884" s="77"/>
    </row>
    <row r="885" spans="11:11">
      <c r="K885" s="77"/>
    </row>
    <row r="886" spans="11:11">
      <c r="K886" s="77"/>
    </row>
    <row r="887" spans="11:11">
      <c r="K887" s="77"/>
    </row>
    <row r="888" spans="11:11">
      <c r="K888" s="77"/>
    </row>
    <row r="889" spans="11:11">
      <c r="K889" s="77"/>
    </row>
    <row r="890" spans="11:11">
      <c r="K890" s="77"/>
    </row>
    <row r="891" spans="11:11">
      <c r="K891" s="77"/>
    </row>
    <row r="892" spans="11:11">
      <c r="K892" s="77"/>
    </row>
    <row r="893" spans="11:11">
      <c r="K893" s="77"/>
    </row>
    <row r="894" spans="11:11">
      <c r="K894" s="77"/>
    </row>
    <row r="895" spans="11:11">
      <c r="K895" s="77"/>
    </row>
    <row r="896" spans="11:11">
      <c r="K896" s="77"/>
    </row>
    <row r="897" spans="11:11">
      <c r="K897" s="77"/>
    </row>
    <row r="898" spans="11:11">
      <c r="K898" s="77"/>
    </row>
    <row r="899" spans="11:11">
      <c r="K899" s="77"/>
    </row>
    <row r="900" spans="11:11">
      <c r="K900" s="77"/>
    </row>
    <row r="901" spans="11:11">
      <c r="K901" s="77"/>
    </row>
    <row r="902" spans="11:11">
      <c r="K902" s="77"/>
    </row>
    <row r="903" spans="11:11">
      <c r="K903" s="77"/>
    </row>
    <row r="904" spans="11:11">
      <c r="K904" s="77"/>
    </row>
    <row r="905" spans="11:11">
      <c r="K905" s="77"/>
    </row>
    <row r="906" spans="11:11">
      <c r="K906" s="77"/>
    </row>
    <row r="907" spans="11:11">
      <c r="K907" s="77"/>
    </row>
    <row r="908" spans="11:11">
      <c r="K908" s="77"/>
    </row>
    <row r="909" spans="11:11">
      <c r="K909" s="77"/>
    </row>
    <row r="910" spans="11:11">
      <c r="K910" s="77"/>
    </row>
    <row r="911" spans="11:11">
      <c r="K911" s="77"/>
    </row>
    <row r="912" spans="11:11">
      <c r="K912" s="77"/>
    </row>
    <row r="913" spans="11:11">
      <c r="K913" s="77"/>
    </row>
    <row r="914" spans="11:11">
      <c r="K914" s="77"/>
    </row>
    <row r="915" spans="11:11">
      <c r="K915" s="77"/>
    </row>
    <row r="916" spans="11:11">
      <c r="K916" s="77"/>
    </row>
    <row r="917" spans="11:11">
      <c r="K917" s="77"/>
    </row>
    <row r="918" spans="11:11">
      <c r="K918" s="77"/>
    </row>
    <row r="919" spans="11:11">
      <c r="K919" s="77"/>
    </row>
    <row r="920" spans="11:11">
      <c r="K920" s="77"/>
    </row>
    <row r="921" spans="11:11">
      <c r="K921" s="77"/>
    </row>
    <row r="922" spans="11:11">
      <c r="K922" s="77"/>
    </row>
    <row r="923" spans="11:11">
      <c r="K923" s="77"/>
    </row>
    <row r="924" spans="11:11">
      <c r="K924" s="77"/>
    </row>
    <row r="925" spans="11:11">
      <c r="K925" s="77"/>
    </row>
    <row r="926" spans="11:11">
      <c r="K926" s="77"/>
    </row>
    <row r="927" spans="11:11">
      <c r="K927" s="77"/>
    </row>
    <row r="928" spans="11:11">
      <c r="K928" s="77"/>
    </row>
    <row r="929" spans="11:11">
      <c r="K929" s="77"/>
    </row>
    <row r="930" spans="11:11">
      <c r="K930" s="77"/>
    </row>
    <row r="931" spans="11:11">
      <c r="K931" s="77"/>
    </row>
    <row r="932" spans="11:11">
      <c r="K932" s="77"/>
    </row>
    <row r="933" spans="11:11">
      <c r="K933" s="77"/>
    </row>
    <row r="934" spans="11:11">
      <c r="K934" s="77"/>
    </row>
    <row r="935" spans="11:11">
      <c r="K935" s="77"/>
    </row>
    <row r="936" spans="11:11">
      <c r="K936" s="77"/>
    </row>
    <row r="937" spans="11:11">
      <c r="K937" s="77"/>
    </row>
    <row r="938" spans="11:11">
      <c r="K938" s="77"/>
    </row>
    <row r="939" spans="11:11">
      <c r="K939" s="77"/>
    </row>
    <row r="940" spans="11:11">
      <c r="K940" s="77"/>
    </row>
    <row r="941" spans="11:11">
      <c r="K941" s="77"/>
    </row>
    <row r="942" spans="11:11">
      <c r="K942" s="77"/>
    </row>
    <row r="943" spans="11:11">
      <c r="K943" s="77"/>
    </row>
    <row r="944" spans="11:11">
      <c r="K944" s="77"/>
    </row>
    <row r="945" spans="11:11">
      <c r="K945" s="77"/>
    </row>
    <row r="946" spans="11:11">
      <c r="K946" s="77"/>
    </row>
    <row r="947" spans="11:11">
      <c r="K947" s="77"/>
    </row>
    <row r="948" spans="11:11">
      <c r="K948" s="77"/>
    </row>
    <row r="949" spans="11:11">
      <c r="K949" s="77"/>
    </row>
    <row r="950" spans="11:11">
      <c r="K950" s="77"/>
    </row>
    <row r="951" spans="11:11">
      <c r="K951" s="77"/>
    </row>
    <row r="952" spans="11:11">
      <c r="K952" s="77"/>
    </row>
    <row r="953" spans="11:11">
      <c r="K953" s="77"/>
    </row>
    <row r="954" spans="11:11">
      <c r="K954" s="77"/>
    </row>
    <row r="955" spans="11:11">
      <c r="K955" s="77"/>
    </row>
    <row r="956" spans="11:11">
      <c r="K956" s="77"/>
    </row>
    <row r="957" spans="11:11">
      <c r="K957" s="77"/>
    </row>
    <row r="958" spans="11:11">
      <c r="K958" s="77"/>
    </row>
    <row r="959" spans="11:11">
      <c r="K959" s="77"/>
    </row>
    <row r="960" spans="11:11">
      <c r="K960" s="77"/>
    </row>
    <row r="961" spans="11:11">
      <c r="K961" s="77"/>
    </row>
    <row r="962" spans="11:11">
      <c r="K962" s="77"/>
    </row>
    <row r="963" spans="11:11">
      <c r="K963" s="77"/>
    </row>
    <row r="964" spans="11:11">
      <c r="K964" s="77"/>
    </row>
    <row r="965" spans="11:11">
      <c r="K965" s="77"/>
    </row>
    <row r="966" spans="11:11">
      <c r="K966" s="77"/>
    </row>
    <row r="967" spans="11:11">
      <c r="K967" s="77"/>
    </row>
    <row r="968" spans="11:11">
      <c r="K968" s="77"/>
    </row>
    <row r="969" spans="11:11">
      <c r="K969" s="77"/>
    </row>
    <row r="970" spans="11:11">
      <c r="K970" s="77"/>
    </row>
    <row r="971" spans="11:11">
      <c r="K971" s="77"/>
    </row>
    <row r="972" spans="11:11">
      <c r="K972" s="77"/>
    </row>
    <row r="973" spans="11:11">
      <c r="K973" s="77"/>
    </row>
    <row r="974" spans="11:11">
      <c r="K974" s="77"/>
    </row>
    <row r="975" spans="11:11">
      <c r="K975" s="77"/>
    </row>
    <row r="976" spans="11:11">
      <c r="K976" s="77"/>
    </row>
    <row r="977" spans="11:11">
      <c r="K977" s="77"/>
    </row>
    <row r="978" spans="11:11">
      <c r="K978" s="77"/>
    </row>
    <row r="979" spans="11:11">
      <c r="K979" s="77"/>
    </row>
    <row r="980" spans="11:11">
      <c r="K980" s="77"/>
    </row>
    <row r="981" spans="11:11">
      <c r="K981" s="77"/>
    </row>
    <row r="982" spans="11:11">
      <c r="K982" s="77"/>
    </row>
    <row r="983" spans="11:11">
      <c r="K983" s="77"/>
    </row>
    <row r="984" spans="11:11">
      <c r="K984" s="77"/>
    </row>
    <row r="985" spans="11:11">
      <c r="K985" s="77"/>
    </row>
    <row r="986" spans="11:11">
      <c r="K986" s="77"/>
    </row>
    <row r="987" spans="11:11">
      <c r="K987" s="77"/>
    </row>
    <row r="988" spans="11:11">
      <c r="K988" s="77"/>
    </row>
    <row r="989" spans="11:11">
      <c r="K989" s="77"/>
    </row>
    <row r="990" spans="11:11">
      <c r="K990" s="77"/>
    </row>
    <row r="991" spans="11:11">
      <c r="K991" s="77"/>
    </row>
    <row r="992" spans="11:11">
      <c r="K992" s="77"/>
    </row>
    <row r="993" spans="11:11">
      <c r="K993" s="77"/>
    </row>
    <row r="994" spans="11:11">
      <c r="K994" s="77"/>
    </row>
    <row r="995" spans="11:11">
      <c r="K995" s="77"/>
    </row>
    <row r="996" spans="11:11">
      <c r="K996" s="77"/>
    </row>
    <row r="997" spans="11:11">
      <c r="K997" s="77"/>
    </row>
    <row r="998" spans="11:11">
      <c r="K998" s="77"/>
    </row>
    <row r="999" spans="11:11">
      <c r="K999" s="77"/>
    </row>
    <row r="1000" spans="11:11">
      <c r="K1000" s="77"/>
    </row>
    <row r="1001" spans="11:11">
      <c r="K1001" s="77"/>
    </row>
    <row r="1002" spans="11:11">
      <c r="K1002" s="77"/>
    </row>
    <row r="1003" spans="11:11">
      <c r="K1003" s="77"/>
    </row>
    <row r="1004" spans="11:11">
      <c r="K1004" s="77"/>
    </row>
    <row r="1005" spans="11:11">
      <c r="K1005" s="77"/>
    </row>
    <row r="1006" spans="11:11">
      <c r="K1006" s="77"/>
    </row>
    <row r="1007" spans="11:11">
      <c r="K1007" s="77"/>
    </row>
    <row r="1008" spans="11:11">
      <c r="K1008" s="77"/>
    </row>
    <row r="1009" spans="11:11">
      <c r="K1009" s="77"/>
    </row>
    <row r="1010" spans="11:11">
      <c r="K1010" s="77"/>
    </row>
    <row r="1011" spans="11:11">
      <c r="K1011" s="77"/>
    </row>
    <row r="1012" spans="11:11">
      <c r="K1012" s="77"/>
    </row>
    <row r="1013" spans="11:11">
      <c r="K1013" s="77"/>
    </row>
    <row r="1014" spans="11:11">
      <c r="K1014" s="77"/>
    </row>
    <row r="1015" spans="11:11">
      <c r="K1015" s="77"/>
    </row>
    <row r="1016" spans="11:11">
      <c r="K1016" s="77"/>
    </row>
    <row r="1017" spans="11:11">
      <c r="K1017" s="77"/>
    </row>
    <row r="1018" spans="11:11">
      <c r="K1018" s="77"/>
    </row>
    <row r="1019" spans="11:11">
      <c r="K1019" s="77"/>
    </row>
    <row r="1020" spans="11:11">
      <c r="K1020" s="77"/>
    </row>
    <row r="1021" spans="11:11">
      <c r="K1021" s="77"/>
    </row>
    <row r="1022" spans="11:11">
      <c r="K1022" s="77"/>
    </row>
    <row r="1023" spans="11:11">
      <c r="K1023" s="77"/>
    </row>
    <row r="1024" spans="11:11">
      <c r="K1024" s="77"/>
    </row>
    <row r="1025" spans="11:11">
      <c r="K1025" s="77"/>
    </row>
    <row r="1026" spans="11:11">
      <c r="K1026" s="77"/>
    </row>
    <row r="1027" spans="11:11">
      <c r="K1027" s="77"/>
    </row>
    <row r="1028" spans="11:11">
      <c r="K1028" s="77"/>
    </row>
    <row r="1029" spans="11:11">
      <c r="K1029" s="77"/>
    </row>
    <row r="1030" spans="11:11">
      <c r="K1030" s="77"/>
    </row>
    <row r="1031" spans="11:11">
      <c r="K1031" s="77"/>
    </row>
    <row r="1032" spans="11:11">
      <c r="K1032" s="77"/>
    </row>
    <row r="1033" spans="11:11">
      <c r="K1033" s="77"/>
    </row>
    <row r="1034" spans="11:11">
      <c r="K1034" s="77"/>
    </row>
    <row r="1035" spans="11:11">
      <c r="K1035" s="77"/>
    </row>
    <row r="1036" spans="11:11">
      <c r="K1036" s="77"/>
    </row>
    <row r="1037" spans="11:11">
      <c r="K1037" s="77"/>
    </row>
    <row r="1038" spans="11:11">
      <c r="K1038" s="77"/>
    </row>
    <row r="1039" spans="11:11">
      <c r="K1039" s="77"/>
    </row>
    <row r="1040" spans="11:11">
      <c r="K1040" s="77"/>
    </row>
    <row r="1041" spans="11:11">
      <c r="K1041" s="77"/>
    </row>
    <row r="1042" spans="11:11">
      <c r="K1042" s="77"/>
    </row>
    <row r="1043" spans="11:11">
      <c r="K1043" s="77"/>
    </row>
    <row r="1044" spans="11:11">
      <c r="K1044" s="77"/>
    </row>
    <row r="1045" spans="11:11">
      <c r="K1045" s="77"/>
    </row>
    <row r="1046" spans="11:11">
      <c r="K1046" s="77"/>
    </row>
    <row r="1047" spans="11:11">
      <c r="K1047" s="77"/>
    </row>
    <row r="1048" spans="11:11">
      <c r="K1048" s="77"/>
    </row>
    <row r="1049" spans="11:11">
      <c r="K1049" s="77"/>
    </row>
    <row r="1050" spans="11:11">
      <c r="K1050" s="77"/>
    </row>
    <row r="1051" spans="11:11">
      <c r="K1051" s="77"/>
    </row>
    <row r="1052" spans="11:11">
      <c r="K1052" s="77"/>
    </row>
    <row r="1053" spans="11:11">
      <c r="K1053" s="77"/>
    </row>
    <row r="1054" spans="11:11">
      <c r="K1054" s="77"/>
    </row>
    <row r="1055" spans="11:11">
      <c r="K1055" s="77"/>
    </row>
    <row r="1056" spans="11:11">
      <c r="K1056" s="77"/>
    </row>
    <row r="1057" spans="11:11">
      <c r="K1057" s="77"/>
    </row>
    <row r="1058" spans="11:11">
      <c r="K1058" s="77"/>
    </row>
    <row r="1059" spans="11:11">
      <c r="K1059" s="77"/>
    </row>
    <row r="1060" spans="11:11">
      <c r="K1060" s="77"/>
    </row>
    <row r="1061" spans="11:11">
      <c r="K1061" s="77"/>
    </row>
    <row r="1062" spans="11:11">
      <c r="K1062" s="77"/>
    </row>
    <row r="1063" spans="11:11">
      <c r="K1063" s="77"/>
    </row>
    <row r="1064" spans="11:11">
      <c r="K1064" s="77"/>
    </row>
    <row r="1065" spans="11:11">
      <c r="K1065" s="77"/>
    </row>
    <row r="1066" spans="11:11">
      <c r="K1066" s="77"/>
    </row>
    <row r="1067" spans="11:11">
      <c r="K1067" s="77"/>
    </row>
    <row r="1068" spans="11:11">
      <c r="K1068" s="77"/>
    </row>
    <row r="1069" spans="11:11">
      <c r="K1069" s="77"/>
    </row>
    <row r="1070" spans="11:11">
      <c r="K1070" s="77"/>
    </row>
    <row r="1071" spans="11:11">
      <c r="K1071" s="77"/>
    </row>
    <row r="1072" spans="11:11">
      <c r="K1072" s="77"/>
    </row>
    <row r="1073" spans="11:11">
      <c r="K1073" s="77"/>
    </row>
    <row r="1074" spans="11:11">
      <c r="K1074" s="77"/>
    </row>
    <row r="1075" spans="11:11">
      <c r="K1075" s="77"/>
    </row>
    <row r="1076" spans="11:11">
      <c r="K1076" s="77"/>
    </row>
    <row r="1077" spans="11:11">
      <c r="K1077" s="77"/>
    </row>
    <row r="1078" spans="11:11">
      <c r="K1078" s="77"/>
    </row>
    <row r="1079" spans="11:11">
      <c r="K1079" s="77"/>
    </row>
    <row r="1080" spans="11:11">
      <c r="K1080" s="77"/>
    </row>
    <row r="1081" spans="11:11">
      <c r="K1081" s="77"/>
    </row>
    <row r="1082" spans="11:11">
      <c r="K1082" s="77"/>
    </row>
    <row r="1083" spans="11:11">
      <c r="K1083" s="77"/>
    </row>
    <row r="1084" spans="11:11">
      <c r="K1084" s="77"/>
    </row>
    <row r="1085" spans="11:11">
      <c r="K1085" s="77"/>
    </row>
    <row r="1086" spans="11:11">
      <c r="K1086" s="77"/>
    </row>
    <row r="1087" spans="11:11">
      <c r="K1087" s="77"/>
    </row>
    <row r="1088" spans="11:11">
      <c r="K1088" s="77"/>
    </row>
    <row r="1089" spans="11:11">
      <c r="K1089" s="77"/>
    </row>
    <row r="1090" spans="11:11">
      <c r="K1090" s="77"/>
    </row>
    <row r="1091" spans="11:11">
      <c r="K1091" s="77"/>
    </row>
    <row r="1092" spans="11:11">
      <c r="K1092" s="77"/>
    </row>
    <row r="1093" spans="11:11">
      <c r="K1093" s="77"/>
    </row>
    <row r="1094" spans="11:11">
      <c r="K1094" s="77"/>
    </row>
    <row r="1095" spans="11:11">
      <c r="K1095" s="77"/>
    </row>
    <row r="1096" spans="11:11">
      <c r="K1096" s="77"/>
    </row>
    <row r="1097" spans="11:11">
      <c r="K1097" s="77"/>
    </row>
    <row r="1098" spans="11:11">
      <c r="K1098" s="77"/>
    </row>
    <row r="1099" spans="11:11">
      <c r="K1099" s="77"/>
    </row>
    <row r="1100" spans="11:11">
      <c r="K1100" s="77"/>
    </row>
    <row r="1101" spans="11:11">
      <c r="K1101" s="77"/>
    </row>
    <row r="1102" spans="11:11">
      <c r="K1102" s="77"/>
    </row>
    <row r="1103" spans="11:11">
      <c r="K1103" s="77"/>
    </row>
    <row r="1104" spans="11:11">
      <c r="K1104" s="77"/>
    </row>
    <row r="1105" spans="11:11">
      <c r="K1105" s="77"/>
    </row>
    <row r="1106" spans="11:11">
      <c r="K1106" s="77"/>
    </row>
    <row r="1107" spans="11:11">
      <c r="K1107" s="77"/>
    </row>
    <row r="1108" spans="11:11">
      <c r="K1108" s="77"/>
    </row>
    <row r="1109" spans="11:11">
      <c r="K1109" s="77"/>
    </row>
    <row r="1110" spans="11:11">
      <c r="K1110" s="77"/>
    </row>
    <row r="1111" spans="11:11">
      <c r="K1111" s="77"/>
    </row>
    <row r="1112" spans="11:11">
      <c r="K1112" s="77"/>
    </row>
    <row r="1113" spans="11:11">
      <c r="K1113" s="77"/>
    </row>
    <row r="1114" spans="11:11">
      <c r="K1114" s="77"/>
    </row>
    <row r="1115" spans="11:11">
      <c r="K1115" s="77"/>
    </row>
    <row r="1116" spans="11:11">
      <c r="K1116" s="77"/>
    </row>
    <row r="1117" spans="11:11">
      <c r="K1117" s="77"/>
    </row>
    <row r="1118" spans="11:11">
      <c r="K1118" s="77"/>
    </row>
    <row r="1119" spans="11:11">
      <c r="K1119" s="77"/>
    </row>
    <row r="1120" spans="11:11">
      <c r="K1120" s="77"/>
    </row>
    <row r="1121" spans="11:11">
      <c r="K1121" s="77"/>
    </row>
    <row r="1122" spans="11:11">
      <c r="K1122" s="77"/>
    </row>
    <row r="1123" spans="11:11">
      <c r="K1123" s="77"/>
    </row>
    <row r="1124" spans="11:11">
      <c r="K1124" s="77"/>
    </row>
    <row r="1125" spans="11:11">
      <c r="K1125" s="77"/>
    </row>
    <row r="1126" spans="11:11">
      <c r="K1126" s="77"/>
    </row>
    <row r="1127" spans="11:11">
      <c r="K1127" s="77"/>
    </row>
    <row r="1128" spans="11:11">
      <c r="K1128" s="77"/>
    </row>
    <row r="1129" spans="11:11">
      <c r="K1129" s="77"/>
    </row>
    <row r="1130" spans="11:11">
      <c r="K1130" s="77"/>
    </row>
    <row r="1131" spans="11:11">
      <c r="K1131" s="77"/>
    </row>
    <row r="1132" spans="11:11">
      <c r="K1132" s="77"/>
    </row>
    <row r="1133" spans="11:11">
      <c r="K1133" s="77"/>
    </row>
    <row r="1134" spans="11:11">
      <c r="K1134" s="77"/>
    </row>
    <row r="1135" spans="11:11">
      <c r="K1135" s="77"/>
    </row>
    <row r="1136" spans="11:11">
      <c r="K1136" s="77"/>
    </row>
    <row r="1137" spans="11:11">
      <c r="K1137" s="77"/>
    </row>
    <row r="1138" spans="11:11">
      <c r="K1138" s="77"/>
    </row>
    <row r="1139" spans="11:11">
      <c r="K1139" s="77"/>
    </row>
    <row r="1140" spans="11:11">
      <c r="K1140" s="77"/>
    </row>
    <row r="1141" spans="11:11">
      <c r="K1141" s="77"/>
    </row>
    <row r="1142" spans="11:11">
      <c r="K1142" s="77"/>
    </row>
    <row r="1143" spans="11:11">
      <c r="K1143" s="77"/>
    </row>
    <row r="1144" spans="11:11">
      <c r="K1144" s="77"/>
    </row>
    <row r="1145" spans="11:11">
      <c r="K1145" s="77"/>
    </row>
    <row r="1146" spans="11:11">
      <c r="K1146" s="77"/>
    </row>
    <row r="1147" spans="11:11">
      <c r="K1147" s="77"/>
    </row>
    <row r="1148" spans="11:11">
      <c r="K1148" s="77"/>
    </row>
    <row r="1149" spans="11:11">
      <c r="K1149" s="77"/>
    </row>
    <row r="1150" spans="11:11">
      <c r="K1150" s="77"/>
    </row>
    <row r="1151" spans="11:11">
      <c r="K1151" s="77"/>
    </row>
    <row r="1152" spans="11:11">
      <c r="K1152" s="77"/>
    </row>
    <row r="1153" spans="11:11">
      <c r="K1153" s="77"/>
    </row>
    <row r="1154" spans="11:11">
      <c r="K1154" s="77"/>
    </row>
    <row r="1155" spans="11:11">
      <c r="K1155" s="77"/>
    </row>
    <row r="1156" spans="11:11">
      <c r="K1156" s="77"/>
    </row>
    <row r="1157" spans="11:11">
      <c r="K1157" s="77"/>
    </row>
    <row r="1158" spans="11:11">
      <c r="K1158" s="77"/>
    </row>
    <row r="1159" spans="11:11">
      <c r="K1159" s="77"/>
    </row>
    <row r="1160" spans="11:11">
      <c r="K1160" s="77"/>
    </row>
    <row r="1161" spans="11:11">
      <c r="K1161" s="77"/>
    </row>
    <row r="1162" spans="11:11">
      <c r="K1162" s="77"/>
    </row>
    <row r="1163" spans="11:11">
      <c r="K1163" s="77"/>
    </row>
    <row r="1164" spans="11:11">
      <c r="K1164" s="77"/>
    </row>
    <row r="1165" spans="11:11">
      <c r="K1165" s="77"/>
    </row>
    <row r="1166" spans="11:11">
      <c r="K1166" s="77"/>
    </row>
    <row r="1167" spans="11:11">
      <c r="K1167" s="77"/>
    </row>
    <row r="1168" spans="11:11">
      <c r="K1168" s="77"/>
    </row>
    <row r="1169" spans="11:11">
      <c r="K1169" s="77"/>
    </row>
    <row r="1170" spans="11:11">
      <c r="K1170" s="77"/>
    </row>
    <row r="1171" spans="11:11">
      <c r="K1171" s="77"/>
    </row>
    <row r="1172" spans="11:11">
      <c r="K1172" s="77"/>
    </row>
    <row r="1173" spans="11:11">
      <c r="K1173" s="77"/>
    </row>
    <row r="1174" spans="11:11">
      <c r="K1174" s="77"/>
    </row>
    <row r="1175" spans="11:11">
      <c r="K1175" s="77"/>
    </row>
    <row r="1176" spans="11:11">
      <c r="K1176" s="77"/>
    </row>
    <row r="1177" spans="11:11">
      <c r="K1177" s="77"/>
    </row>
    <row r="1178" spans="11:11">
      <c r="K1178" s="77"/>
    </row>
    <row r="1179" spans="11:11">
      <c r="K1179" s="77"/>
    </row>
    <row r="1180" spans="11:11">
      <c r="K1180" s="77"/>
    </row>
    <row r="1181" spans="11:11">
      <c r="K1181" s="77"/>
    </row>
    <row r="1182" spans="11:11">
      <c r="K1182" s="77"/>
    </row>
    <row r="1183" spans="11:11">
      <c r="K1183" s="77"/>
    </row>
    <row r="1184" spans="11:11">
      <c r="K1184" s="77"/>
    </row>
    <row r="1185" spans="11:11">
      <c r="K1185" s="77"/>
    </row>
    <row r="1186" spans="11:11">
      <c r="K1186" s="77"/>
    </row>
    <row r="1187" spans="11:11">
      <c r="K1187" s="77"/>
    </row>
    <row r="1188" spans="11:11">
      <c r="K1188" s="77"/>
    </row>
    <row r="1189" spans="11:11">
      <c r="K1189" s="77"/>
    </row>
    <row r="1190" spans="11:11">
      <c r="K1190" s="77"/>
    </row>
    <row r="1191" spans="11:11">
      <c r="K1191" s="77"/>
    </row>
    <row r="1192" spans="11:11">
      <c r="K1192" s="77"/>
    </row>
    <row r="1193" spans="11:11">
      <c r="K1193" s="77"/>
    </row>
    <row r="1194" spans="11:11">
      <c r="K1194" s="77"/>
    </row>
    <row r="1195" spans="11:11">
      <c r="K1195" s="77"/>
    </row>
    <row r="1196" spans="11:11">
      <c r="K1196" s="77"/>
    </row>
    <row r="1197" spans="11:11">
      <c r="K1197" s="77"/>
    </row>
    <row r="1198" spans="11:11">
      <c r="K1198" s="77"/>
    </row>
    <row r="1199" spans="11:11">
      <c r="K1199" s="77"/>
    </row>
    <row r="1200" spans="11:11">
      <c r="K1200" s="77"/>
    </row>
    <row r="1201" spans="11:11">
      <c r="K1201" s="77"/>
    </row>
    <row r="1202" spans="11:11">
      <c r="K1202" s="77"/>
    </row>
    <row r="1203" spans="11:11">
      <c r="K1203" s="77"/>
    </row>
    <row r="1204" spans="11:11">
      <c r="K1204" s="77"/>
    </row>
    <row r="1205" spans="11:11">
      <c r="K1205" s="77"/>
    </row>
    <row r="1206" spans="11:11">
      <c r="K1206" s="77"/>
    </row>
    <row r="1207" spans="11:11">
      <c r="K1207" s="77"/>
    </row>
    <row r="1208" spans="11:11">
      <c r="K1208" s="77"/>
    </row>
    <row r="1209" spans="11:11">
      <c r="K1209" s="77"/>
    </row>
    <row r="1210" spans="11:11">
      <c r="K1210" s="77"/>
    </row>
    <row r="1211" spans="11:11">
      <c r="K1211" s="77"/>
    </row>
    <row r="1212" spans="11:11">
      <c r="K1212" s="77"/>
    </row>
    <row r="1213" spans="11:11">
      <c r="K1213" s="77"/>
    </row>
    <row r="1214" spans="11:11">
      <c r="K1214" s="77"/>
    </row>
    <row r="1215" spans="11:11">
      <c r="K1215" s="77"/>
    </row>
    <row r="1216" spans="11:11">
      <c r="K1216" s="77"/>
    </row>
    <row r="1217" spans="11:11">
      <c r="K1217" s="77"/>
    </row>
    <row r="1218" spans="11:11">
      <c r="K1218" s="77"/>
    </row>
    <row r="1219" spans="11:11">
      <c r="K1219" s="77"/>
    </row>
    <row r="1220" spans="11:11">
      <c r="K1220" s="77"/>
    </row>
    <row r="1221" spans="11:11">
      <c r="K1221" s="77"/>
    </row>
    <row r="1222" spans="11:11">
      <c r="K1222" s="77"/>
    </row>
    <row r="1223" spans="11:11">
      <c r="K1223" s="77"/>
    </row>
    <row r="1224" spans="11:11">
      <c r="K1224" s="77"/>
    </row>
    <row r="1225" spans="11:11">
      <c r="K1225" s="77"/>
    </row>
    <row r="1226" spans="11:11">
      <c r="K1226" s="77"/>
    </row>
    <row r="1227" spans="11:11">
      <c r="K1227" s="77"/>
    </row>
    <row r="1228" spans="11:11">
      <c r="K1228" s="77"/>
    </row>
    <row r="1229" spans="11:11">
      <c r="K1229" s="77"/>
    </row>
    <row r="1230" spans="11:11">
      <c r="K1230" s="77"/>
    </row>
    <row r="1231" spans="11:11">
      <c r="K1231" s="77"/>
    </row>
    <row r="1232" spans="11:11">
      <c r="K1232" s="77"/>
    </row>
    <row r="1233" spans="11:11">
      <c r="K1233" s="77"/>
    </row>
    <row r="1234" spans="11:11">
      <c r="K1234" s="77"/>
    </row>
    <row r="1235" spans="11:11">
      <c r="K1235" s="77"/>
    </row>
    <row r="1236" spans="11:11">
      <c r="K1236" s="77"/>
    </row>
    <row r="1237" spans="11:11">
      <c r="K1237" s="77"/>
    </row>
    <row r="1238" spans="11:11">
      <c r="K1238" s="77"/>
    </row>
    <row r="1239" spans="11:11">
      <c r="K1239" s="77"/>
    </row>
    <row r="1240" spans="11:11">
      <c r="K1240" s="77"/>
    </row>
    <row r="1241" spans="11:11">
      <c r="K1241" s="77"/>
    </row>
    <row r="1242" spans="11:11">
      <c r="K1242" s="77"/>
    </row>
    <row r="1243" spans="11:11">
      <c r="K1243" s="77"/>
    </row>
    <row r="1244" spans="11:11">
      <c r="K1244" s="77"/>
    </row>
    <row r="1245" spans="11:11">
      <c r="K1245" s="77"/>
    </row>
    <row r="1246" spans="11:11">
      <c r="K1246" s="77"/>
    </row>
    <row r="1247" spans="11:11">
      <c r="K1247" s="77"/>
    </row>
    <row r="1248" spans="11:11">
      <c r="K1248" s="77"/>
    </row>
    <row r="1249" spans="11:11">
      <c r="K1249" s="77"/>
    </row>
    <row r="1250" spans="11:11">
      <c r="K1250" s="77"/>
    </row>
    <row r="1251" spans="11:11">
      <c r="K1251" s="77"/>
    </row>
    <row r="1252" spans="11:11">
      <c r="K1252" s="77"/>
    </row>
    <row r="1253" spans="11:11">
      <c r="K1253" s="77"/>
    </row>
    <row r="1254" spans="11:11">
      <c r="K1254" s="77"/>
    </row>
    <row r="1255" spans="11:11">
      <c r="K1255" s="77"/>
    </row>
    <row r="1256" spans="11:11">
      <c r="K1256" s="77"/>
    </row>
    <row r="1257" spans="11:11">
      <c r="K1257" s="77"/>
    </row>
    <row r="1258" spans="11:11">
      <c r="K1258" s="77"/>
    </row>
    <row r="1259" spans="11:11">
      <c r="K1259" s="77"/>
    </row>
    <row r="1260" spans="11:11">
      <c r="K1260" s="77"/>
    </row>
    <row r="1261" spans="11:11">
      <c r="K1261" s="77"/>
    </row>
    <row r="1262" spans="11:11">
      <c r="K1262" s="77"/>
    </row>
    <row r="1263" spans="11:11">
      <c r="K1263" s="77"/>
    </row>
    <row r="1264" spans="11:11">
      <c r="K1264" s="77"/>
    </row>
    <row r="1265" spans="11:11">
      <c r="K1265" s="77"/>
    </row>
    <row r="1266" spans="11:11">
      <c r="K1266" s="77"/>
    </row>
    <row r="1267" spans="11:11">
      <c r="K1267" s="77"/>
    </row>
    <row r="1268" spans="11:11">
      <c r="K1268" s="77"/>
    </row>
    <row r="1269" spans="11:11">
      <c r="K1269" s="77"/>
    </row>
    <row r="1270" spans="11:11">
      <c r="K1270" s="77"/>
    </row>
    <row r="1271" spans="11:11">
      <c r="K1271" s="77"/>
    </row>
    <row r="1272" spans="11:11">
      <c r="K1272" s="77"/>
    </row>
    <row r="1273" spans="11:11">
      <c r="K1273" s="77"/>
    </row>
    <row r="1274" spans="11:11">
      <c r="K1274" s="77"/>
    </row>
    <row r="1275" spans="11:11">
      <c r="K1275" s="77"/>
    </row>
    <row r="1276" spans="11:11">
      <c r="K1276" s="77"/>
    </row>
    <row r="1277" spans="11:11">
      <c r="K1277" s="77"/>
    </row>
    <row r="1278" spans="11:11">
      <c r="K1278" s="77"/>
    </row>
    <row r="1279" spans="11:11">
      <c r="K1279" s="77"/>
    </row>
    <row r="1280" spans="11:11">
      <c r="K1280" s="77"/>
    </row>
    <row r="1281" spans="11:11">
      <c r="K1281" s="77"/>
    </row>
    <row r="1282" spans="11:11">
      <c r="K1282" s="77"/>
    </row>
    <row r="1283" spans="11:11">
      <c r="K1283" s="77"/>
    </row>
    <row r="1284" spans="11:11">
      <c r="K1284" s="77"/>
    </row>
    <row r="1285" spans="11:11">
      <c r="K1285" s="77"/>
    </row>
    <row r="1286" spans="11:11">
      <c r="K1286" s="77"/>
    </row>
    <row r="1287" spans="11:11">
      <c r="K1287" s="77"/>
    </row>
    <row r="1288" spans="11:11">
      <c r="K1288" s="77"/>
    </row>
    <row r="1289" spans="11:11">
      <c r="K1289" s="77"/>
    </row>
    <row r="1290" spans="11:11">
      <c r="K1290" s="77"/>
    </row>
    <row r="1291" spans="11:11">
      <c r="K1291" s="77"/>
    </row>
    <row r="1292" spans="11:11">
      <c r="K1292" s="77"/>
    </row>
    <row r="1293" spans="11:11">
      <c r="K1293" s="77"/>
    </row>
    <row r="1294" spans="11:11">
      <c r="K1294" s="77"/>
    </row>
    <row r="1295" spans="11:11">
      <c r="K1295" s="77"/>
    </row>
    <row r="1296" spans="11:11">
      <c r="K1296" s="77"/>
    </row>
    <row r="1297" spans="11:11">
      <c r="K1297" s="77"/>
    </row>
    <row r="1298" spans="11:11">
      <c r="K1298" s="77"/>
    </row>
    <row r="1299" spans="11:11">
      <c r="K1299" s="77"/>
    </row>
    <row r="1300" spans="11:11">
      <c r="K1300" s="77"/>
    </row>
    <row r="1301" spans="11:11">
      <c r="K1301" s="77"/>
    </row>
    <row r="1302" spans="11:11">
      <c r="K1302" s="77"/>
    </row>
    <row r="1303" spans="11:11">
      <c r="K1303" s="77"/>
    </row>
    <row r="1304" spans="11:11">
      <c r="K1304" s="77"/>
    </row>
    <row r="1305" spans="11:11">
      <c r="K1305" s="77"/>
    </row>
    <row r="1306" spans="11:11">
      <c r="K1306" s="77"/>
    </row>
    <row r="1307" spans="11:11">
      <c r="K1307" s="77"/>
    </row>
    <row r="1308" spans="11:11">
      <c r="K1308" s="77"/>
    </row>
    <row r="1309" spans="11:11">
      <c r="K1309" s="77"/>
    </row>
    <row r="1310" spans="11:11">
      <c r="K1310" s="77"/>
    </row>
    <row r="1311" spans="11:11">
      <c r="K1311" s="77"/>
    </row>
    <row r="1312" spans="11:11">
      <c r="K1312" s="77"/>
    </row>
    <row r="1313" spans="11:11">
      <c r="K1313" s="77"/>
    </row>
    <row r="1314" spans="11:11">
      <c r="K1314" s="77"/>
    </row>
    <row r="1315" spans="11:11">
      <c r="K1315" s="77"/>
    </row>
    <row r="1316" spans="11:11">
      <c r="K1316" s="77"/>
    </row>
    <row r="1317" spans="11:11">
      <c r="K1317" s="77"/>
    </row>
    <row r="1318" spans="11:11">
      <c r="K1318" s="77"/>
    </row>
    <row r="1319" spans="11:11">
      <c r="K1319" s="77"/>
    </row>
    <row r="1320" spans="11:11">
      <c r="K1320" s="77"/>
    </row>
    <row r="1321" spans="11:11">
      <c r="K1321" s="77"/>
    </row>
    <row r="1322" spans="11:11">
      <c r="K1322" s="77"/>
    </row>
    <row r="1323" spans="11:11">
      <c r="K1323" s="77"/>
    </row>
    <row r="1324" spans="11:11">
      <c r="K1324" s="77"/>
    </row>
    <row r="1325" spans="11:11">
      <c r="K1325" s="77"/>
    </row>
    <row r="1326" spans="11:11">
      <c r="K1326" s="77"/>
    </row>
    <row r="1327" spans="11:11">
      <c r="K1327" s="77"/>
    </row>
    <row r="1328" spans="11:11">
      <c r="K1328" s="77"/>
    </row>
    <row r="1329" spans="11:11">
      <c r="K1329" s="77"/>
    </row>
    <row r="1330" spans="11:11">
      <c r="K1330" s="77"/>
    </row>
    <row r="1331" spans="11:11">
      <c r="K1331" s="77"/>
    </row>
    <row r="1332" spans="11:11">
      <c r="K1332" s="77"/>
    </row>
    <row r="1333" spans="11:11">
      <c r="K1333" s="77"/>
    </row>
    <row r="1334" spans="11:11">
      <c r="K1334" s="77"/>
    </row>
    <row r="1335" spans="11:11">
      <c r="K1335" s="77"/>
    </row>
    <row r="1336" spans="11:11">
      <c r="K1336" s="77"/>
    </row>
    <row r="1337" spans="11:11">
      <c r="K1337" s="77"/>
    </row>
    <row r="1338" spans="11:11">
      <c r="K1338" s="77"/>
    </row>
    <row r="1339" spans="11:11">
      <c r="K1339" s="77"/>
    </row>
    <row r="1340" spans="11:11">
      <c r="K1340" s="77"/>
    </row>
    <row r="1341" spans="11:11">
      <c r="K1341" s="77"/>
    </row>
    <row r="1342" spans="11:11">
      <c r="K1342" s="77"/>
    </row>
    <row r="1343" spans="11:11">
      <c r="K1343" s="77"/>
    </row>
    <row r="1344" spans="11:11">
      <c r="K1344" s="77"/>
    </row>
    <row r="1345" spans="11:11">
      <c r="K1345" s="77"/>
    </row>
    <row r="1346" spans="11:11">
      <c r="K1346" s="77"/>
    </row>
    <row r="1347" spans="11:11">
      <c r="K1347" s="77"/>
    </row>
    <row r="1348" spans="11:11">
      <c r="K1348" s="77"/>
    </row>
    <row r="1349" spans="11:11">
      <c r="K1349" s="77"/>
    </row>
    <row r="1350" spans="11:11">
      <c r="K1350" s="77"/>
    </row>
    <row r="1351" spans="11:11">
      <c r="K1351" s="77"/>
    </row>
    <row r="1352" spans="11:11">
      <c r="K1352" s="77"/>
    </row>
    <row r="1353" spans="11:11">
      <c r="K1353" s="77"/>
    </row>
    <row r="1354" spans="11:11">
      <c r="K1354" s="77"/>
    </row>
    <row r="1355" spans="11:11">
      <c r="K1355" s="77"/>
    </row>
    <row r="1356" spans="11:11">
      <c r="K1356" s="77"/>
    </row>
    <row r="1357" spans="11:11">
      <c r="K1357" s="77"/>
    </row>
    <row r="1358" spans="11:11">
      <c r="K1358" s="77"/>
    </row>
    <row r="1359" spans="11:11">
      <c r="K1359" s="77"/>
    </row>
    <row r="1360" spans="11:11">
      <c r="K1360" s="77"/>
    </row>
    <row r="1361" spans="11:11">
      <c r="K1361" s="77"/>
    </row>
    <row r="1362" spans="11:11">
      <c r="K1362" s="77"/>
    </row>
    <row r="1363" spans="11:11">
      <c r="K1363" s="77"/>
    </row>
    <row r="1364" spans="11:11">
      <c r="K1364" s="77"/>
    </row>
    <row r="1365" spans="11:11">
      <c r="K1365" s="77"/>
    </row>
    <row r="1366" spans="11:11">
      <c r="K1366" s="77"/>
    </row>
    <row r="1367" spans="11:11">
      <c r="K1367" s="77"/>
    </row>
    <row r="1368" spans="11:11">
      <c r="K1368" s="77"/>
    </row>
    <row r="1369" spans="11:11">
      <c r="K1369" s="77"/>
    </row>
    <row r="1370" spans="11:11">
      <c r="K1370" s="77"/>
    </row>
    <row r="1371" spans="11:11">
      <c r="K1371" s="77"/>
    </row>
    <row r="1372" spans="11:11">
      <c r="K1372" s="77"/>
    </row>
    <row r="1373" spans="11:11">
      <c r="K1373" s="77"/>
    </row>
    <row r="1374" spans="11:11">
      <c r="K1374" s="77"/>
    </row>
    <row r="1375" spans="11:11">
      <c r="K1375" s="77"/>
    </row>
    <row r="1376" spans="11:11">
      <c r="K1376" s="77"/>
    </row>
    <row r="1377" spans="11:11">
      <c r="K1377" s="77"/>
    </row>
    <row r="1378" spans="11:11">
      <c r="K1378" s="77"/>
    </row>
    <row r="1379" spans="11:11">
      <c r="K1379" s="77"/>
    </row>
    <row r="1380" spans="11:11">
      <c r="K1380" s="77"/>
    </row>
    <row r="1381" spans="11:11">
      <c r="K1381" s="77"/>
    </row>
    <row r="1382" spans="11:11">
      <c r="K1382" s="77"/>
    </row>
    <row r="1383" spans="11:11">
      <c r="K1383" s="77"/>
    </row>
    <row r="1384" spans="11:11">
      <c r="K1384" s="77"/>
    </row>
    <row r="1385" spans="11:11">
      <c r="K1385" s="77"/>
    </row>
    <row r="1386" spans="11:11">
      <c r="K1386" s="77"/>
    </row>
    <row r="1387" spans="11:11">
      <c r="K1387" s="77"/>
    </row>
    <row r="1388" spans="11:11">
      <c r="K1388" s="77"/>
    </row>
    <row r="1389" spans="11:11">
      <c r="K1389" s="77"/>
    </row>
    <row r="1390" spans="11:11">
      <c r="K1390" s="77"/>
    </row>
    <row r="1391" spans="11:11">
      <c r="K1391" s="77"/>
    </row>
    <row r="1392" spans="11:11">
      <c r="K1392" s="77"/>
    </row>
    <row r="1393" spans="11:11">
      <c r="K1393" s="77"/>
    </row>
    <row r="1394" spans="11:11">
      <c r="K1394" s="77"/>
    </row>
    <row r="1395" spans="11:11">
      <c r="K1395" s="77"/>
    </row>
    <row r="1396" spans="11:11">
      <c r="K1396" s="77"/>
    </row>
    <row r="1397" spans="11:11">
      <c r="K1397" s="77"/>
    </row>
    <row r="1398" spans="11:11">
      <c r="K1398" s="77"/>
    </row>
    <row r="1399" spans="11:11">
      <c r="K1399" s="77"/>
    </row>
    <row r="1400" spans="11:11">
      <c r="K1400" s="77"/>
    </row>
    <row r="1401" spans="11:11">
      <c r="K1401" s="77"/>
    </row>
    <row r="1402" spans="11:11">
      <c r="K1402" s="77"/>
    </row>
    <row r="1403" spans="11:11">
      <c r="K1403" s="77"/>
    </row>
    <row r="1404" spans="11:11">
      <c r="K1404" s="77"/>
    </row>
    <row r="1405" spans="11:11">
      <c r="K1405" s="77"/>
    </row>
    <row r="1406" spans="11:11">
      <c r="K1406" s="77"/>
    </row>
    <row r="1407" spans="11:11">
      <c r="K1407" s="77"/>
    </row>
    <row r="1408" spans="11:11">
      <c r="K1408" s="77"/>
    </row>
    <row r="1409" spans="11:11">
      <c r="K1409" s="77"/>
    </row>
    <row r="1410" spans="11:11">
      <c r="K1410" s="77"/>
    </row>
    <row r="1411" spans="11:11">
      <c r="K1411" s="77"/>
    </row>
    <row r="1412" spans="11:11">
      <c r="K1412" s="77"/>
    </row>
    <row r="1413" spans="11:11">
      <c r="K1413" s="77"/>
    </row>
    <row r="1414" spans="11:11">
      <c r="K1414" s="77"/>
    </row>
    <row r="1415" spans="11:11">
      <c r="K1415" s="77"/>
    </row>
    <row r="1416" spans="11:11">
      <c r="K1416" s="77"/>
    </row>
    <row r="1417" spans="11:11">
      <c r="K1417" s="77"/>
    </row>
    <row r="1418" spans="11:11">
      <c r="K1418" s="77"/>
    </row>
    <row r="1419" spans="11:11">
      <c r="K1419" s="77"/>
    </row>
    <row r="1420" spans="11:11">
      <c r="K1420" s="77"/>
    </row>
    <row r="1421" spans="11:11">
      <c r="K1421" s="77"/>
    </row>
    <row r="1422" spans="11:11">
      <c r="K1422" s="77"/>
    </row>
    <row r="1423" spans="11:11">
      <c r="K1423" s="77"/>
    </row>
    <row r="1424" spans="11:11">
      <c r="K1424" s="77"/>
    </row>
    <row r="1425" spans="11:11">
      <c r="K1425" s="77"/>
    </row>
    <row r="1426" spans="11:11">
      <c r="K1426" s="77"/>
    </row>
    <row r="1427" spans="11:11">
      <c r="K1427" s="77"/>
    </row>
    <row r="1428" spans="11:11">
      <c r="K1428" s="77"/>
    </row>
    <row r="1429" spans="11:11">
      <c r="K1429" s="77"/>
    </row>
    <row r="1430" spans="11:11">
      <c r="K1430" s="77"/>
    </row>
    <row r="1431" spans="11:11">
      <c r="K1431" s="77"/>
    </row>
    <row r="1432" spans="11:11">
      <c r="K1432" s="77"/>
    </row>
    <row r="1433" spans="11:11">
      <c r="K1433" s="77"/>
    </row>
    <row r="1434" spans="11:11">
      <c r="K1434" s="77"/>
    </row>
    <row r="1435" spans="11:11">
      <c r="K1435" s="77"/>
    </row>
    <row r="1436" spans="11:11">
      <c r="K1436" s="77"/>
    </row>
    <row r="1437" spans="11:11">
      <c r="K1437" s="77"/>
    </row>
    <row r="1438" spans="11:11">
      <c r="K1438" s="77"/>
    </row>
    <row r="1439" spans="11:11">
      <c r="K1439" s="77"/>
    </row>
    <row r="1440" spans="11:11">
      <c r="K1440" s="77"/>
    </row>
    <row r="1441" spans="11:11">
      <c r="K1441" s="77"/>
    </row>
    <row r="1442" spans="11:11">
      <c r="K1442" s="77"/>
    </row>
    <row r="1443" spans="11:11">
      <c r="K1443" s="77"/>
    </row>
    <row r="1444" spans="11:11">
      <c r="K1444" s="77"/>
    </row>
    <row r="1445" spans="11:11">
      <c r="K1445" s="77"/>
    </row>
    <row r="1446" spans="11:11">
      <c r="K1446" s="77"/>
    </row>
    <row r="1447" spans="11:11">
      <c r="K1447" s="77"/>
    </row>
    <row r="1448" spans="11:11">
      <c r="K1448" s="77"/>
    </row>
    <row r="1449" spans="11:11">
      <c r="K1449" s="77"/>
    </row>
    <row r="1450" spans="11:11">
      <c r="K1450" s="77"/>
    </row>
    <row r="1451" spans="11:11">
      <c r="K1451" s="77"/>
    </row>
    <row r="1452" spans="11:11">
      <c r="K1452" s="77"/>
    </row>
    <row r="1453" spans="11:11">
      <c r="K1453" s="77"/>
    </row>
    <row r="1454" spans="11:11">
      <c r="K1454" s="77"/>
    </row>
    <row r="1455" spans="11:11">
      <c r="K1455" s="77"/>
    </row>
    <row r="1456" spans="11:11">
      <c r="K1456" s="77"/>
    </row>
    <row r="1457" spans="11:11">
      <c r="K1457" s="77"/>
    </row>
    <row r="1458" spans="11:11">
      <c r="K1458" s="77"/>
    </row>
    <row r="1459" spans="11:11">
      <c r="K1459" s="77"/>
    </row>
    <row r="1460" spans="11:11">
      <c r="K1460" s="77"/>
    </row>
    <row r="1461" spans="11:11">
      <c r="K1461" s="77"/>
    </row>
    <row r="1462" spans="11:11">
      <c r="K1462" s="77"/>
    </row>
    <row r="1463" spans="11:11">
      <c r="K1463" s="77"/>
    </row>
    <row r="1464" spans="11:11">
      <c r="K1464" s="77"/>
    </row>
    <row r="1465" spans="11:11">
      <c r="K1465" s="77"/>
    </row>
    <row r="1466" spans="11:11">
      <c r="K1466" s="77"/>
    </row>
    <row r="1467" spans="11:11">
      <c r="K1467" s="77"/>
    </row>
    <row r="1468" spans="11:11">
      <c r="K1468" s="77"/>
    </row>
    <row r="1469" spans="11:11">
      <c r="K1469" s="77"/>
    </row>
    <row r="1470" spans="11:11">
      <c r="K1470" s="77"/>
    </row>
    <row r="1471" spans="11:11">
      <c r="K1471" s="77"/>
    </row>
    <row r="1472" spans="11:11">
      <c r="K1472" s="77"/>
    </row>
    <row r="1473" spans="11:11">
      <c r="K1473" s="77"/>
    </row>
    <row r="1474" spans="11:11">
      <c r="K1474" s="77"/>
    </row>
    <row r="1475" spans="11:11">
      <c r="K1475" s="77"/>
    </row>
    <row r="1476" spans="11:11">
      <c r="K1476" s="77"/>
    </row>
    <row r="1477" spans="11:11">
      <c r="K1477" s="77"/>
    </row>
    <row r="1478" spans="11:11">
      <c r="K1478" s="77"/>
    </row>
    <row r="1479" spans="11:11">
      <c r="K1479" s="77"/>
    </row>
    <row r="1480" spans="11:11">
      <c r="K1480" s="77"/>
    </row>
    <row r="1481" spans="11:11">
      <c r="K1481" s="77"/>
    </row>
    <row r="1482" spans="11:11">
      <c r="K1482" s="77"/>
    </row>
    <row r="1483" spans="11:11">
      <c r="K1483" s="77"/>
    </row>
    <row r="1484" spans="11:11">
      <c r="K1484" s="77"/>
    </row>
    <row r="1485" spans="11:11">
      <c r="K1485" s="77"/>
    </row>
    <row r="1486" spans="11:11">
      <c r="K1486" s="77"/>
    </row>
    <row r="1487" spans="11:11">
      <c r="K1487" s="77"/>
    </row>
    <row r="1488" spans="11:11">
      <c r="K1488" s="77"/>
    </row>
    <row r="1489" spans="11:11">
      <c r="K1489" s="77"/>
    </row>
    <row r="1490" spans="11:11">
      <c r="K1490" s="77"/>
    </row>
    <row r="1491" spans="11:11">
      <c r="K1491" s="77"/>
    </row>
    <row r="1492" spans="11:11">
      <c r="K1492" s="77"/>
    </row>
    <row r="1493" spans="11:11">
      <c r="K1493" s="77"/>
    </row>
    <row r="1494" spans="11:11">
      <c r="K1494" s="77"/>
    </row>
    <row r="1495" spans="11:11">
      <c r="K1495" s="77"/>
    </row>
    <row r="1496" spans="11:11">
      <c r="K1496" s="77"/>
    </row>
    <row r="1497" spans="11:11">
      <c r="K1497" s="77"/>
    </row>
    <row r="1498" spans="11:11">
      <c r="K1498" s="77"/>
    </row>
    <row r="1499" spans="11:11">
      <c r="K1499" s="77"/>
    </row>
    <row r="1500" spans="11:11">
      <c r="K1500" s="77"/>
    </row>
    <row r="1501" spans="11:11">
      <c r="K1501" s="77"/>
    </row>
    <row r="1502" spans="11:11">
      <c r="K1502" s="77"/>
    </row>
    <row r="1503" spans="11:11">
      <c r="K1503" s="77"/>
    </row>
    <row r="1504" spans="11:11">
      <c r="K1504" s="77"/>
    </row>
    <row r="1505" spans="11:11">
      <c r="K1505" s="77"/>
    </row>
    <row r="1506" spans="11:11">
      <c r="K1506" s="77"/>
    </row>
    <row r="1507" spans="11:11">
      <c r="K1507" s="77"/>
    </row>
    <row r="1508" spans="11:11">
      <c r="K1508" s="77"/>
    </row>
    <row r="1509" spans="11:11">
      <c r="K1509" s="77"/>
    </row>
    <row r="1510" spans="11:11">
      <c r="K1510" s="77"/>
    </row>
    <row r="1511" spans="11:11">
      <c r="K1511" s="77"/>
    </row>
    <row r="1512" spans="11:11">
      <c r="K1512" s="77"/>
    </row>
    <row r="1513" spans="11:11">
      <c r="K1513" s="77"/>
    </row>
    <row r="1514" spans="11:11">
      <c r="K1514" s="77"/>
    </row>
    <row r="1515" spans="11:11">
      <c r="K1515" s="77"/>
    </row>
    <row r="1516" spans="11:11">
      <c r="K1516" s="77"/>
    </row>
    <row r="1517" spans="11:11">
      <c r="K1517" s="77"/>
    </row>
    <row r="1518" spans="11:11">
      <c r="K1518" s="77"/>
    </row>
    <row r="1519" spans="11:11">
      <c r="K1519" s="77"/>
    </row>
    <row r="1520" spans="11:11">
      <c r="K1520" s="77"/>
    </row>
    <row r="1521" spans="11:11">
      <c r="K1521" s="77"/>
    </row>
    <row r="1522" spans="11:11">
      <c r="K1522" s="77"/>
    </row>
    <row r="1523" spans="11:11">
      <c r="K1523" s="77"/>
    </row>
    <row r="1524" spans="11:11">
      <c r="K1524" s="77"/>
    </row>
    <row r="1525" spans="11:11">
      <c r="K1525" s="77"/>
    </row>
    <row r="1526" spans="11:11">
      <c r="K1526" s="77"/>
    </row>
    <row r="1527" spans="11:11">
      <c r="K1527" s="77"/>
    </row>
    <row r="1528" spans="11:11">
      <c r="K1528" s="77"/>
    </row>
    <row r="1529" spans="11:11">
      <c r="K1529" s="77"/>
    </row>
    <row r="1530" spans="11:11">
      <c r="K1530" s="77"/>
    </row>
    <row r="1531" spans="11:11">
      <c r="K1531" s="77"/>
    </row>
    <row r="1532" spans="11:11">
      <c r="K1532" s="77"/>
    </row>
    <row r="1533" spans="11:11">
      <c r="K1533" s="77"/>
    </row>
    <row r="1534" spans="11:11">
      <c r="K1534" s="77"/>
    </row>
    <row r="1535" spans="11:11">
      <c r="K1535" s="77"/>
    </row>
    <row r="1536" spans="11:11">
      <c r="K1536" s="77"/>
    </row>
    <row r="1537" spans="11:11">
      <c r="K1537" s="77"/>
    </row>
    <row r="1538" spans="11:11">
      <c r="K1538" s="77"/>
    </row>
    <row r="1539" spans="11:11">
      <c r="K1539" s="77"/>
    </row>
    <row r="1540" spans="11:11">
      <c r="K1540" s="77"/>
    </row>
    <row r="1541" spans="11:11">
      <c r="K1541" s="77"/>
    </row>
    <row r="1542" spans="11:11">
      <c r="K1542" s="77"/>
    </row>
    <row r="1543" spans="11:11">
      <c r="K1543" s="77"/>
    </row>
    <row r="1544" spans="11:11">
      <c r="K1544" s="77"/>
    </row>
    <row r="1545" spans="11:11">
      <c r="K1545" s="77"/>
    </row>
    <row r="1546" spans="11:11">
      <c r="K1546" s="77"/>
    </row>
    <row r="1547" spans="11:11">
      <c r="K1547" s="77"/>
    </row>
    <row r="1548" spans="11:11">
      <c r="K1548" s="77"/>
    </row>
    <row r="1549" spans="11:11">
      <c r="K1549" s="77"/>
    </row>
    <row r="1550" spans="11:11">
      <c r="K1550" s="77"/>
    </row>
    <row r="1551" spans="11:11">
      <c r="K1551" s="77"/>
    </row>
    <row r="1552" spans="11:11">
      <c r="K1552" s="77"/>
    </row>
    <row r="1553" spans="11:11">
      <c r="K1553" s="77"/>
    </row>
    <row r="1554" spans="11:11">
      <c r="K1554" s="77"/>
    </row>
    <row r="1555" spans="11:11">
      <c r="K1555" s="77"/>
    </row>
    <row r="1556" spans="11:11">
      <c r="K1556" s="77"/>
    </row>
    <row r="1557" spans="11:11">
      <c r="K1557" s="77"/>
    </row>
    <row r="1558" spans="11:11">
      <c r="K1558" s="77"/>
    </row>
    <row r="1559" spans="11:11">
      <c r="K1559" s="77"/>
    </row>
    <row r="1560" spans="11:11">
      <c r="K1560" s="77"/>
    </row>
    <row r="1561" spans="11:11">
      <c r="K1561" s="77"/>
    </row>
    <row r="1562" spans="11:11">
      <c r="K1562" s="77"/>
    </row>
    <row r="1563" spans="11:11">
      <c r="K1563" s="77"/>
    </row>
    <row r="1564" spans="11:11">
      <c r="K1564" s="77"/>
    </row>
    <row r="1565" spans="11:11">
      <c r="K1565" s="77"/>
    </row>
    <row r="1566" spans="11:11">
      <c r="K1566" s="77"/>
    </row>
    <row r="1567" spans="11:11">
      <c r="K1567" s="77"/>
    </row>
    <row r="1568" spans="11:11">
      <c r="K1568" s="77"/>
    </row>
    <row r="1569" spans="11:11">
      <c r="K1569" s="77"/>
    </row>
    <row r="1570" spans="11:11">
      <c r="K1570" s="77"/>
    </row>
    <row r="1571" spans="11:11">
      <c r="K1571" s="77"/>
    </row>
    <row r="1572" spans="11:11">
      <c r="K1572" s="77"/>
    </row>
    <row r="1573" spans="11:11">
      <c r="K1573" s="77"/>
    </row>
    <row r="1574" spans="11:11">
      <c r="K1574" s="77"/>
    </row>
    <row r="1575" spans="11:11">
      <c r="K1575" s="77"/>
    </row>
    <row r="1576" spans="11:11">
      <c r="K1576" s="77"/>
    </row>
    <row r="1577" spans="11:11">
      <c r="K1577" s="77"/>
    </row>
    <row r="1578" spans="11:11">
      <c r="K1578" s="77"/>
    </row>
    <row r="1579" spans="11:11">
      <c r="K1579" s="77"/>
    </row>
    <row r="1580" spans="11:11">
      <c r="K1580" s="77"/>
    </row>
    <row r="1581" spans="11:11">
      <c r="K1581" s="77"/>
    </row>
    <row r="1582" spans="11:11">
      <c r="K1582" s="77"/>
    </row>
    <row r="1583" spans="11:11">
      <c r="K1583" s="77"/>
    </row>
    <row r="1584" spans="11:11">
      <c r="K1584" s="77"/>
    </row>
    <row r="1585" spans="11:11">
      <c r="K1585" s="77"/>
    </row>
    <row r="1586" spans="11:11">
      <c r="K1586" s="77"/>
    </row>
    <row r="1587" spans="11:11">
      <c r="K1587" s="77"/>
    </row>
    <row r="1588" spans="11:11">
      <c r="K1588" s="77"/>
    </row>
    <row r="1589" spans="11:11">
      <c r="K1589" s="77"/>
    </row>
    <row r="1590" spans="11:11">
      <c r="K1590" s="77"/>
    </row>
    <row r="1591" spans="11:11">
      <c r="K1591" s="77"/>
    </row>
    <row r="1592" spans="11:11">
      <c r="K1592" s="77"/>
    </row>
    <row r="1593" spans="11:11">
      <c r="K1593" s="77"/>
    </row>
    <row r="1594" spans="11:11">
      <c r="K1594" s="77"/>
    </row>
    <row r="1595" spans="11:11">
      <c r="K1595" s="77"/>
    </row>
    <row r="1596" spans="11:11">
      <c r="K1596" s="77"/>
    </row>
    <row r="1597" spans="11:11">
      <c r="K1597" s="77"/>
    </row>
    <row r="1598" spans="11:11">
      <c r="K1598" s="77"/>
    </row>
    <row r="1599" spans="11:11">
      <c r="K1599" s="77"/>
    </row>
    <row r="1600" spans="11:11">
      <c r="K1600" s="77"/>
    </row>
    <row r="1601" spans="11:11">
      <c r="K1601" s="77"/>
    </row>
    <row r="1602" spans="11:11">
      <c r="K1602" s="77"/>
    </row>
    <row r="1603" spans="11:11">
      <c r="K1603" s="77"/>
    </row>
    <row r="1604" spans="11:11">
      <c r="K1604" s="77"/>
    </row>
    <row r="1605" spans="11:11">
      <c r="K1605" s="77"/>
    </row>
    <row r="1606" spans="11:11">
      <c r="K1606" s="77"/>
    </row>
    <row r="1607" spans="11:11">
      <c r="K1607" s="77"/>
    </row>
    <row r="1608" spans="11:11">
      <c r="K1608" s="77"/>
    </row>
    <row r="1609" spans="11:11">
      <c r="K1609" s="77"/>
    </row>
    <row r="1610" spans="11:11">
      <c r="K1610" s="77"/>
    </row>
    <row r="1611" spans="11:11">
      <c r="K1611" s="77"/>
    </row>
    <row r="1612" spans="11:11">
      <c r="K1612" s="77"/>
    </row>
    <row r="1613" spans="11:11">
      <c r="K1613" s="77"/>
    </row>
    <row r="1614" spans="11:11">
      <c r="K1614" s="77"/>
    </row>
    <row r="1615" spans="11:11">
      <c r="K1615" s="77"/>
    </row>
    <row r="1616" spans="11:11">
      <c r="K1616" s="77"/>
    </row>
    <row r="1617" spans="11:11">
      <c r="K1617" s="77"/>
    </row>
    <row r="1618" spans="11:11">
      <c r="K1618" s="77"/>
    </row>
    <row r="1619" spans="11:11">
      <c r="K1619" s="77"/>
    </row>
    <row r="1620" spans="11:11">
      <c r="K1620" s="77"/>
    </row>
    <row r="1621" spans="11:11">
      <c r="K1621" s="77"/>
    </row>
    <row r="1622" spans="11:11">
      <c r="K1622" s="77"/>
    </row>
    <row r="1623" spans="11:11">
      <c r="K1623" s="77"/>
    </row>
    <row r="1624" spans="11:11">
      <c r="K1624" s="77"/>
    </row>
    <row r="1625" spans="11:11">
      <c r="K1625" s="77"/>
    </row>
    <row r="1626" spans="11:11">
      <c r="K1626" s="77"/>
    </row>
    <row r="1627" spans="11:11">
      <c r="K1627" s="77"/>
    </row>
    <row r="1628" spans="11:11">
      <c r="K1628" s="77"/>
    </row>
    <row r="1629" spans="11:11">
      <c r="K1629" s="77"/>
    </row>
    <row r="1630" spans="11:11">
      <c r="K1630" s="77"/>
    </row>
    <row r="1631" spans="11:11">
      <c r="K1631" s="77"/>
    </row>
    <row r="1632" spans="11:11">
      <c r="K1632" s="77"/>
    </row>
    <row r="1633" spans="11:11">
      <c r="K1633" s="77"/>
    </row>
    <row r="1634" spans="11:11">
      <c r="K1634" s="77"/>
    </row>
    <row r="1635" spans="11:11">
      <c r="K1635" s="77"/>
    </row>
    <row r="1636" spans="11:11">
      <c r="K1636" s="77"/>
    </row>
    <row r="1637" spans="11:11">
      <c r="K1637" s="77"/>
    </row>
    <row r="1638" spans="11:11">
      <c r="K1638" s="77"/>
    </row>
    <row r="1639" spans="11:11">
      <c r="K1639" s="77"/>
    </row>
    <row r="1640" spans="11:11">
      <c r="K1640" s="77"/>
    </row>
    <row r="1641" spans="11:11">
      <c r="K1641" s="77"/>
    </row>
    <row r="1642" spans="11:11">
      <c r="K1642" s="77"/>
    </row>
    <row r="1643" spans="11:11">
      <c r="K1643" s="77"/>
    </row>
    <row r="1644" spans="11:11">
      <c r="K1644" s="77"/>
    </row>
    <row r="1645" spans="11:11">
      <c r="K1645" s="77"/>
    </row>
    <row r="1646" spans="11:11">
      <c r="K1646" s="77"/>
    </row>
    <row r="1647" spans="11:11">
      <c r="K1647" s="77"/>
    </row>
    <row r="1648" spans="11:11">
      <c r="K1648" s="77"/>
    </row>
    <row r="1649" spans="11:11">
      <c r="K1649" s="77"/>
    </row>
    <row r="1650" spans="11:11">
      <c r="K1650" s="77"/>
    </row>
    <row r="1651" spans="11:11">
      <c r="K1651" s="77"/>
    </row>
    <row r="1652" spans="11:11">
      <c r="K1652" s="77"/>
    </row>
    <row r="1653" spans="11:11">
      <c r="K1653" s="77"/>
    </row>
    <row r="1654" spans="11:11">
      <c r="K1654" s="77"/>
    </row>
    <row r="1655" spans="11:11">
      <c r="K1655" s="77"/>
    </row>
    <row r="1656" spans="11:11">
      <c r="K1656" s="77"/>
    </row>
    <row r="1657" spans="11:11">
      <c r="K1657" s="77"/>
    </row>
    <row r="1658" spans="11:11">
      <c r="K1658" s="77"/>
    </row>
    <row r="1659" spans="11:11">
      <c r="K1659" s="77"/>
    </row>
    <row r="1660" spans="11:11">
      <c r="K1660" s="77"/>
    </row>
    <row r="1661" spans="11:11">
      <c r="K1661" s="77"/>
    </row>
    <row r="1662" spans="11:11">
      <c r="K1662" s="77"/>
    </row>
    <row r="1663" spans="11:11">
      <c r="K1663" s="77"/>
    </row>
    <row r="1664" spans="11:11">
      <c r="K1664" s="77"/>
    </row>
    <row r="1665" spans="11:11">
      <c r="K1665" s="77"/>
    </row>
    <row r="1666" spans="11:11">
      <c r="K1666" s="77"/>
    </row>
    <row r="1667" spans="11:11">
      <c r="K1667" s="77"/>
    </row>
    <row r="1668" spans="11:11">
      <c r="K1668" s="77"/>
    </row>
    <row r="1669" spans="11:11">
      <c r="K1669" s="77"/>
    </row>
    <row r="1670" spans="11:11">
      <c r="K1670" s="77"/>
    </row>
    <row r="1671" spans="11:11">
      <c r="K1671" s="77"/>
    </row>
    <row r="1672" spans="11:11">
      <c r="K1672" s="77"/>
    </row>
    <row r="1673" spans="11:11">
      <c r="K1673" s="77"/>
    </row>
    <row r="1674" spans="11:11">
      <c r="K1674" s="77"/>
    </row>
    <row r="1675" spans="11:11">
      <c r="K1675" s="77"/>
    </row>
    <row r="1676" spans="11:11">
      <c r="K1676" s="77"/>
    </row>
    <row r="1677" spans="11:11">
      <c r="K1677" s="77"/>
    </row>
    <row r="1678" spans="11:11">
      <c r="K1678" s="77"/>
    </row>
    <row r="1679" spans="11:11">
      <c r="K1679" s="77"/>
    </row>
    <row r="1680" spans="11:11">
      <c r="K1680" s="77"/>
    </row>
    <row r="1681" spans="11:11">
      <c r="K1681" s="77"/>
    </row>
    <row r="1682" spans="11:11">
      <c r="K1682" s="77"/>
    </row>
    <row r="1683" spans="11:11">
      <c r="K1683" s="77"/>
    </row>
    <row r="1684" spans="11:11">
      <c r="K1684" s="77"/>
    </row>
    <row r="1685" spans="11:11">
      <c r="K1685" s="77"/>
    </row>
    <row r="1686" spans="11:11">
      <c r="K1686" s="77"/>
    </row>
    <row r="1687" spans="11:11">
      <c r="K1687" s="77"/>
    </row>
    <row r="1688" spans="11:11">
      <c r="K1688" s="77"/>
    </row>
    <row r="1689" spans="11:11">
      <c r="K1689" s="77"/>
    </row>
    <row r="1690" spans="11:11">
      <c r="K1690" s="77"/>
    </row>
    <row r="1691" spans="11:11">
      <c r="K1691" s="77"/>
    </row>
    <row r="1692" spans="11:11">
      <c r="K1692" s="77"/>
    </row>
    <row r="1693" spans="11:11">
      <c r="K1693" s="77"/>
    </row>
    <row r="1694" spans="11:11">
      <c r="K1694" s="77"/>
    </row>
    <row r="1695" spans="11:11">
      <c r="K1695" s="77"/>
    </row>
    <row r="1696" spans="11:11">
      <c r="K1696" s="77"/>
    </row>
    <row r="1697" spans="11:11">
      <c r="K1697" s="77"/>
    </row>
    <row r="1698" spans="11:11">
      <c r="K1698" s="77"/>
    </row>
    <row r="1699" spans="11:11">
      <c r="K1699" s="77"/>
    </row>
    <row r="1700" spans="11:11">
      <c r="K1700" s="77"/>
    </row>
    <row r="1701" spans="11:11">
      <c r="K1701" s="77"/>
    </row>
    <row r="1702" spans="11:11">
      <c r="K1702" s="77"/>
    </row>
    <row r="1703" spans="11:11">
      <c r="K1703" s="77"/>
    </row>
    <row r="1704" spans="11:11">
      <c r="K1704" s="77"/>
    </row>
    <row r="1705" spans="11:11">
      <c r="K1705" s="77"/>
    </row>
    <row r="1706" spans="11:11">
      <c r="K1706" s="77"/>
    </row>
    <row r="1707" spans="11:11">
      <c r="K1707" s="77"/>
    </row>
    <row r="1708" spans="11:11">
      <c r="K1708" s="77"/>
    </row>
    <row r="1709" spans="11:11">
      <c r="K1709" s="77"/>
    </row>
    <row r="1710" spans="11:11">
      <c r="K1710" s="77"/>
    </row>
    <row r="1711" spans="11:11">
      <c r="K1711" s="77"/>
    </row>
    <row r="1712" spans="11:11">
      <c r="K1712" s="77"/>
    </row>
    <row r="1713" spans="11:11">
      <c r="K1713" s="77"/>
    </row>
    <row r="1714" spans="11:11">
      <c r="K1714" s="77"/>
    </row>
    <row r="1715" spans="11:11">
      <c r="K1715" s="77"/>
    </row>
    <row r="1716" spans="11:11">
      <c r="K1716" s="77"/>
    </row>
    <row r="1717" spans="11:11">
      <c r="K1717" s="77"/>
    </row>
    <row r="1718" spans="11:11">
      <c r="K1718" s="77"/>
    </row>
    <row r="1719" spans="11:11">
      <c r="K1719" s="77"/>
    </row>
    <row r="1720" spans="11:11">
      <c r="K1720" s="77"/>
    </row>
    <row r="1721" spans="11:11">
      <c r="K1721" s="77"/>
    </row>
    <row r="1722" spans="11:11">
      <c r="K1722" s="77"/>
    </row>
    <row r="1723" spans="11:11">
      <c r="K1723" s="77"/>
    </row>
    <row r="1724" spans="11:11">
      <c r="K1724" s="77"/>
    </row>
    <row r="1725" spans="11:11">
      <c r="K1725" s="77"/>
    </row>
    <row r="1726" spans="11:11">
      <c r="K1726" s="77"/>
    </row>
    <row r="1727" spans="11:11">
      <c r="K1727" s="77"/>
    </row>
    <row r="1728" spans="11:11">
      <c r="K1728" s="77"/>
    </row>
    <row r="1729" spans="11:11">
      <c r="K1729" s="77"/>
    </row>
    <row r="1730" spans="11:11">
      <c r="K1730" s="77"/>
    </row>
    <row r="1731" spans="11:11">
      <c r="K1731" s="77"/>
    </row>
    <row r="1732" spans="11:11">
      <c r="K1732" s="77"/>
    </row>
    <row r="1733" spans="11:11">
      <c r="K1733" s="77"/>
    </row>
    <row r="1734" spans="11:11">
      <c r="K1734" s="77"/>
    </row>
    <row r="1735" spans="11:11">
      <c r="K1735" s="77"/>
    </row>
    <row r="1736" spans="11:11">
      <c r="K1736" s="77"/>
    </row>
    <row r="1737" spans="11:11">
      <c r="K1737" s="77"/>
    </row>
    <row r="1738" spans="11:11">
      <c r="K1738" s="77"/>
    </row>
    <row r="1739" spans="11:11">
      <c r="K1739" s="77"/>
    </row>
    <row r="1740" spans="11:11">
      <c r="K1740" s="77"/>
    </row>
    <row r="1741" spans="11:11">
      <c r="K1741" s="77"/>
    </row>
    <row r="1742" spans="11:11">
      <c r="K1742" s="77"/>
    </row>
    <row r="1743" spans="11:11">
      <c r="K1743" s="77"/>
    </row>
    <row r="1744" spans="11:11">
      <c r="K1744" s="77"/>
    </row>
    <row r="1745" spans="11:11">
      <c r="K1745" s="77"/>
    </row>
    <row r="1746" spans="11:11">
      <c r="K1746" s="77"/>
    </row>
    <row r="1747" spans="11:11">
      <c r="K1747" s="77"/>
    </row>
    <row r="1748" spans="11:11">
      <c r="K1748" s="77"/>
    </row>
    <row r="1749" spans="11:11">
      <c r="K1749" s="77"/>
    </row>
    <row r="1750" spans="11:11">
      <c r="K1750" s="77"/>
    </row>
    <row r="1751" spans="11:11">
      <c r="K1751" s="77"/>
    </row>
    <row r="1752" spans="11:11">
      <c r="K1752" s="77"/>
    </row>
    <row r="1753" spans="11:11">
      <c r="K1753" s="77"/>
    </row>
    <row r="1754" spans="11:11">
      <c r="K1754" s="77"/>
    </row>
    <row r="1755" spans="11:11">
      <c r="K1755" s="77"/>
    </row>
    <row r="1756" spans="11:11">
      <c r="K1756" s="77"/>
    </row>
    <row r="1757" spans="11:11">
      <c r="K1757" s="77"/>
    </row>
    <row r="1758" spans="11:11">
      <c r="K1758" s="77"/>
    </row>
    <row r="1759" spans="11:11">
      <c r="K1759" s="77"/>
    </row>
    <row r="1760" spans="11:11">
      <c r="K1760" s="77"/>
    </row>
    <row r="1761" spans="11:11">
      <c r="K1761" s="77"/>
    </row>
    <row r="1762" spans="11:11">
      <c r="K1762" s="77"/>
    </row>
    <row r="1763" spans="11:11">
      <c r="K1763" s="77"/>
    </row>
    <row r="1764" spans="11:11">
      <c r="K1764" s="77"/>
    </row>
    <row r="1765" spans="11:11">
      <c r="K1765" s="77"/>
    </row>
    <row r="1766" spans="11:11">
      <c r="K1766" s="77"/>
    </row>
    <row r="1767" spans="11:11">
      <c r="K1767" s="77"/>
    </row>
    <row r="1768" spans="11:11">
      <c r="K1768" s="77"/>
    </row>
    <row r="1769" spans="11:11">
      <c r="K1769" s="77"/>
    </row>
    <row r="1770" spans="11:11">
      <c r="K1770" s="77"/>
    </row>
    <row r="1771" spans="11:11">
      <c r="K1771" s="77"/>
    </row>
    <row r="1772" spans="11:11">
      <c r="K1772" s="77"/>
    </row>
    <row r="1773" spans="11:11">
      <c r="K1773" s="77"/>
    </row>
    <row r="1774" spans="11:11">
      <c r="K1774" s="77"/>
    </row>
    <row r="1775" spans="11:11">
      <c r="K1775" s="77"/>
    </row>
    <row r="1776" spans="11:11">
      <c r="K1776" s="77"/>
    </row>
    <row r="1777" spans="11:11">
      <c r="K1777" s="77"/>
    </row>
    <row r="1778" spans="11:11">
      <c r="K1778" s="77"/>
    </row>
    <row r="1779" spans="11:11">
      <c r="K1779" s="77"/>
    </row>
    <row r="1780" spans="11:11">
      <c r="K1780" s="77"/>
    </row>
    <row r="1781" spans="11:11">
      <c r="K1781" s="77"/>
    </row>
    <row r="1782" spans="11:11">
      <c r="K1782" s="77"/>
    </row>
    <row r="1783" spans="11:11">
      <c r="K1783" s="77"/>
    </row>
    <row r="1784" spans="11:11">
      <c r="K1784" s="77"/>
    </row>
    <row r="1785" spans="11:11">
      <c r="K1785" s="77"/>
    </row>
    <row r="1786" spans="11:11">
      <c r="K1786" s="77"/>
    </row>
    <row r="1787" spans="11:11">
      <c r="K1787" s="77"/>
    </row>
    <row r="1788" spans="11:11">
      <c r="K1788" s="77"/>
    </row>
    <row r="1789" spans="11:11">
      <c r="K1789" s="77"/>
    </row>
    <row r="1790" spans="11:11">
      <c r="K1790" s="77"/>
    </row>
    <row r="1791" spans="11:11">
      <c r="K1791" s="77"/>
    </row>
    <row r="1792" spans="11:11">
      <c r="K1792" s="77"/>
    </row>
    <row r="1793" spans="11:11">
      <c r="K1793" s="77"/>
    </row>
    <row r="1794" spans="11:11">
      <c r="K1794" s="77"/>
    </row>
    <row r="1795" spans="11:11">
      <c r="K1795" s="77"/>
    </row>
    <row r="1796" spans="11:11">
      <c r="K1796" s="77"/>
    </row>
    <row r="1797" spans="11:11">
      <c r="K1797" s="77"/>
    </row>
    <row r="1798" spans="11:11">
      <c r="K1798" s="77"/>
    </row>
    <row r="1799" spans="11:11">
      <c r="K1799" s="77"/>
    </row>
    <row r="1800" spans="11:11">
      <c r="K1800" s="77"/>
    </row>
    <row r="1801" spans="11:11">
      <c r="K1801" s="77"/>
    </row>
    <row r="1802" spans="11:11">
      <c r="K1802" s="77"/>
    </row>
    <row r="1803" spans="11:11">
      <c r="K1803" s="77"/>
    </row>
    <row r="1804" spans="11:11">
      <c r="K1804" s="77"/>
    </row>
    <row r="1805" spans="11:11">
      <c r="K1805" s="77"/>
    </row>
    <row r="1806" spans="11:11">
      <c r="K1806" s="77"/>
    </row>
    <row r="1807" spans="11:11">
      <c r="K1807" s="77"/>
    </row>
    <row r="1808" spans="11:11">
      <c r="K1808" s="77"/>
    </row>
    <row r="1809" spans="11:11">
      <c r="K1809" s="77"/>
    </row>
    <row r="1810" spans="11:11">
      <c r="K1810" s="77"/>
    </row>
    <row r="1811" spans="11:11">
      <c r="K1811" s="77"/>
    </row>
    <row r="1812" spans="11:11">
      <c r="K1812" s="77"/>
    </row>
    <row r="1813" spans="11:11">
      <c r="K1813" s="77"/>
    </row>
    <row r="1814" spans="11:11">
      <c r="K1814" s="77"/>
    </row>
    <row r="1815" spans="11:11">
      <c r="K1815" s="77"/>
    </row>
    <row r="1816" spans="11:11">
      <c r="K1816" s="77"/>
    </row>
    <row r="1817" spans="11:11">
      <c r="K1817" s="77"/>
    </row>
    <row r="1818" spans="11:11">
      <c r="K1818" s="77"/>
    </row>
    <row r="1819" spans="11:11">
      <c r="K1819" s="77"/>
    </row>
    <row r="1820" spans="11:11">
      <c r="K1820" s="77"/>
    </row>
    <row r="1821" spans="11:11">
      <c r="K1821" s="77"/>
    </row>
    <row r="1822" spans="11:11">
      <c r="K1822" s="77"/>
    </row>
    <row r="1823" spans="11:11">
      <c r="K1823" s="77"/>
    </row>
    <row r="1824" spans="11:11">
      <c r="K1824" s="77"/>
    </row>
    <row r="1825" spans="11:11">
      <c r="K1825" s="77"/>
    </row>
    <row r="1826" spans="11:11">
      <c r="K1826" s="77"/>
    </row>
    <row r="1827" spans="11:11">
      <c r="K1827" s="77"/>
    </row>
    <row r="1828" spans="11:11">
      <c r="K1828" s="77"/>
    </row>
    <row r="1829" spans="11:11">
      <c r="K1829" s="77"/>
    </row>
    <row r="1830" spans="11:11">
      <c r="K1830" s="77"/>
    </row>
    <row r="1831" spans="11:11">
      <c r="K1831" s="77"/>
    </row>
    <row r="1832" spans="11:11">
      <c r="K1832" s="77"/>
    </row>
    <row r="1833" spans="11:11">
      <c r="K1833" s="77"/>
    </row>
    <row r="1834" spans="11:11">
      <c r="K1834" s="77"/>
    </row>
    <row r="1835" spans="11:11">
      <c r="K1835" s="77"/>
    </row>
    <row r="1836" spans="11:11">
      <c r="K1836" s="77"/>
    </row>
    <row r="1837" spans="11:11">
      <c r="K1837" s="77"/>
    </row>
    <row r="1838" spans="11:11">
      <c r="K1838" s="77"/>
    </row>
    <row r="1839" spans="11:11">
      <c r="K1839" s="77"/>
    </row>
    <row r="1840" spans="11:11">
      <c r="K1840" s="77"/>
    </row>
    <row r="1841" spans="11:11">
      <c r="K1841" s="77"/>
    </row>
    <row r="1842" spans="11:11">
      <c r="K1842" s="77"/>
    </row>
    <row r="1843" spans="11:11">
      <c r="K1843" s="77"/>
    </row>
    <row r="1844" spans="11:11">
      <c r="K1844" s="77"/>
    </row>
    <row r="1845" spans="11:11">
      <c r="K1845" s="77"/>
    </row>
    <row r="1846" spans="11:11">
      <c r="K1846" s="77"/>
    </row>
    <row r="1847" spans="11:11">
      <c r="K1847" s="77"/>
    </row>
    <row r="1848" spans="11:11">
      <c r="K1848" s="77"/>
    </row>
    <row r="1849" spans="11:11">
      <c r="K1849" s="77"/>
    </row>
    <row r="1850" spans="11:11">
      <c r="K1850" s="77"/>
    </row>
    <row r="1851" spans="11:11">
      <c r="K1851" s="77"/>
    </row>
    <row r="1852" spans="11:11">
      <c r="K1852" s="77"/>
    </row>
    <row r="1853" spans="11:11">
      <c r="K1853" s="77"/>
    </row>
    <row r="1854" spans="11:11">
      <c r="K1854" s="77"/>
    </row>
    <row r="1855" spans="11:11">
      <c r="K1855" s="77"/>
    </row>
    <row r="1856" spans="11:11">
      <c r="K1856" s="77"/>
    </row>
    <row r="1857" spans="11:11">
      <c r="K1857" s="77"/>
    </row>
    <row r="1858" spans="11:11">
      <c r="K1858" s="77"/>
    </row>
    <row r="1859" spans="11:11">
      <c r="K1859" s="77"/>
    </row>
    <row r="1860" spans="11:11">
      <c r="K1860" s="77"/>
    </row>
    <row r="1861" spans="11:11">
      <c r="K1861" s="77"/>
    </row>
    <row r="1862" spans="11:11">
      <c r="K1862" s="77"/>
    </row>
    <row r="1863" spans="11:11">
      <c r="K1863" s="77"/>
    </row>
    <row r="1864" spans="11:11">
      <c r="K1864" s="77"/>
    </row>
    <row r="1865" spans="11:11">
      <c r="K1865" s="77"/>
    </row>
    <row r="1866" spans="11:11">
      <c r="K1866" s="77"/>
    </row>
    <row r="1867" spans="11:11">
      <c r="K1867" s="77"/>
    </row>
    <row r="1868" spans="11:11">
      <c r="K1868" s="77"/>
    </row>
    <row r="1869" spans="11:11">
      <c r="K1869" s="77"/>
    </row>
    <row r="1870" spans="11:11">
      <c r="K1870" s="77"/>
    </row>
    <row r="1871" spans="11:11">
      <c r="K1871" s="77"/>
    </row>
    <row r="1872" spans="11:11">
      <c r="K1872" s="77"/>
    </row>
    <row r="1873" spans="11:11">
      <c r="K1873" s="77"/>
    </row>
    <row r="1874" spans="11:11">
      <c r="K1874" s="77"/>
    </row>
    <row r="1875" spans="11:11">
      <c r="K1875" s="77"/>
    </row>
    <row r="1876" spans="11:11">
      <c r="K1876" s="77"/>
    </row>
    <row r="1877" spans="11:11">
      <c r="K1877" s="77"/>
    </row>
    <row r="1878" spans="11:11">
      <c r="K1878" s="77"/>
    </row>
    <row r="1879" spans="11:11">
      <c r="K1879" s="77"/>
    </row>
    <row r="1880" spans="11:11">
      <c r="K1880" s="77"/>
    </row>
    <row r="1881" spans="11:11">
      <c r="K1881" s="77"/>
    </row>
    <row r="1882" spans="11:11">
      <c r="K1882" s="77"/>
    </row>
    <row r="1883" spans="11:11">
      <c r="K1883" s="77"/>
    </row>
    <row r="1884" spans="11:11">
      <c r="K1884" s="77"/>
    </row>
    <row r="1885" spans="11:11">
      <c r="K1885" s="77"/>
    </row>
    <row r="1886" spans="11:11">
      <c r="K1886" s="77"/>
    </row>
    <row r="1887" spans="11:11">
      <c r="K1887" s="77"/>
    </row>
    <row r="1888" spans="11:11">
      <c r="K1888" s="77"/>
    </row>
    <row r="1889" spans="11:11">
      <c r="K1889" s="77"/>
    </row>
    <row r="1890" spans="11:11">
      <c r="K1890" s="77"/>
    </row>
    <row r="1891" spans="11:11">
      <c r="K1891" s="77"/>
    </row>
    <row r="1892" spans="11:11">
      <c r="K1892" s="77"/>
    </row>
    <row r="1893" spans="11:11">
      <c r="K1893" s="77"/>
    </row>
    <row r="1894" spans="11:11">
      <c r="K1894" s="77"/>
    </row>
    <row r="1895" spans="11:11">
      <c r="K1895" s="77"/>
    </row>
    <row r="1896" spans="11:11">
      <c r="K1896" s="77"/>
    </row>
    <row r="1897" spans="11:11">
      <c r="K1897" s="77"/>
    </row>
    <row r="1898" spans="11:11">
      <c r="K1898" s="77"/>
    </row>
    <row r="1899" spans="11:11">
      <c r="K1899" s="77"/>
    </row>
    <row r="1900" spans="11:11">
      <c r="K1900" s="77"/>
    </row>
    <row r="1901" spans="11:11">
      <c r="K1901" s="77"/>
    </row>
    <row r="1902" spans="11:11">
      <c r="K1902" s="77"/>
    </row>
    <row r="1903" spans="11:11">
      <c r="K1903" s="77"/>
    </row>
    <row r="1904" spans="11:11">
      <c r="K1904" s="77"/>
    </row>
    <row r="1905" spans="11:11">
      <c r="K1905" s="77"/>
    </row>
    <row r="1906" spans="11:11">
      <c r="K1906" s="77"/>
    </row>
    <row r="1907" spans="11:11">
      <c r="K1907" s="77"/>
    </row>
    <row r="1908" spans="11:11">
      <c r="K1908" s="77"/>
    </row>
    <row r="1909" spans="11:11">
      <c r="K1909" s="77"/>
    </row>
    <row r="1910" spans="11:11">
      <c r="K1910" s="77"/>
    </row>
    <row r="1911" spans="11:11">
      <c r="K1911" s="77"/>
    </row>
    <row r="1912" spans="11:11">
      <c r="K1912" s="77"/>
    </row>
    <row r="1913" spans="11:11">
      <c r="K1913" s="77"/>
    </row>
    <row r="1914" spans="11:11">
      <c r="K1914" s="77"/>
    </row>
    <row r="1915" spans="11:11">
      <c r="K1915" s="77"/>
    </row>
    <row r="1916" spans="11:11">
      <c r="K1916" s="77"/>
    </row>
    <row r="1917" spans="11:11">
      <c r="K1917" s="77"/>
    </row>
    <row r="1918" spans="11:11">
      <c r="K1918" s="77"/>
    </row>
    <row r="1919" spans="11:11">
      <c r="K1919" s="77"/>
    </row>
    <row r="1920" spans="11:11">
      <c r="K1920" s="77"/>
    </row>
    <row r="1921" spans="11:11">
      <c r="K1921" s="77"/>
    </row>
    <row r="1922" spans="11:11">
      <c r="K1922" s="77"/>
    </row>
    <row r="1923" spans="11:11">
      <c r="K1923" s="77"/>
    </row>
    <row r="1924" spans="11:11">
      <c r="K1924" s="77"/>
    </row>
    <row r="1925" spans="11:11">
      <c r="K1925" s="77"/>
    </row>
    <row r="1926" spans="11:11">
      <c r="K1926" s="77"/>
    </row>
    <row r="1927" spans="11:11">
      <c r="K1927" s="77"/>
    </row>
    <row r="1928" spans="11:11">
      <c r="K1928" s="77"/>
    </row>
    <row r="1929" spans="11:11">
      <c r="K1929" s="77"/>
    </row>
    <row r="1930" spans="11:11">
      <c r="K1930" s="77"/>
    </row>
    <row r="1931" spans="11:11">
      <c r="K1931" s="77"/>
    </row>
    <row r="1932" spans="11:11">
      <c r="K1932" s="77"/>
    </row>
    <row r="1933" spans="11:11">
      <c r="K1933" s="77"/>
    </row>
    <row r="1934" spans="11:11">
      <c r="K1934" s="77"/>
    </row>
    <row r="1935" spans="11:11">
      <c r="K1935" s="77"/>
    </row>
    <row r="1936" spans="11:11">
      <c r="K1936" s="77"/>
    </row>
    <row r="1937" spans="11:11">
      <c r="K1937" s="77"/>
    </row>
    <row r="1938" spans="11:11">
      <c r="K1938" s="77"/>
    </row>
    <row r="1939" spans="11:11">
      <c r="K1939" s="77"/>
    </row>
    <row r="1940" spans="11:11">
      <c r="K1940" s="77"/>
    </row>
    <row r="1941" spans="11:11">
      <c r="K1941" s="77"/>
    </row>
    <row r="1942" spans="11:11">
      <c r="K1942" s="77"/>
    </row>
    <row r="1943" spans="11:11">
      <c r="K1943" s="77"/>
    </row>
    <row r="1944" spans="11:11">
      <c r="K1944" s="77"/>
    </row>
    <row r="1945" spans="11:11">
      <c r="K1945" s="77"/>
    </row>
    <row r="1946" spans="11:11">
      <c r="K1946" s="77"/>
    </row>
    <row r="1947" spans="11:11">
      <c r="K1947" s="77"/>
    </row>
    <row r="1948" spans="11:11">
      <c r="K1948" s="77"/>
    </row>
    <row r="1949" spans="11:11">
      <c r="K1949" s="77"/>
    </row>
    <row r="1950" spans="11:11">
      <c r="K1950" s="77"/>
    </row>
    <row r="1951" spans="11:11">
      <c r="K1951" s="77"/>
    </row>
    <row r="1952" spans="11:11">
      <c r="K1952" s="77"/>
    </row>
    <row r="1953" spans="11:11">
      <c r="K1953" s="77"/>
    </row>
    <row r="1954" spans="11:11">
      <c r="K1954" s="77"/>
    </row>
    <row r="1955" spans="11:11">
      <c r="K1955" s="77"/>
    </row>
    <row r="1956" spans="11:11">
      <c r="K1956" s="77"/>
    </row>
    <row r="1957" spans="11:11">
      <c r="K1957" s="77"/>
    </row>
    <row r="1958" spans="11:11">
      <c r="K1958" s="77"/>
    </row>
    <row r="1959" spans="11:11">
      <c r="K1959" s="77"/>
    </row>
    <row r="1960" spans="11:11">
      <c r="K1960" s="77"/>
    </row>
    <row r="1961" spans="11:11">
      <c r="K1961" s="77"/>
    </row>
    <row r="1962" spans="11:11">
      <c r="K1962" s="77"/>
    </row>
    <row r="1963" spans="11:11">
      <c r="K1963" s="77"/>
    </row>
    <row r="1964" spans="11:11">
      <c r="K1964" s="77"/>
    </row>
    <row r="1965" spans="11:11">
      <c r="K1965" s="77"/>
    </row>
    <row r="1966" spans="11:11">
      <c r="K1966" s="77"/>
    </row>
    <row r="1967" spans="11:11">
      <c r="K1967" s="77"/>
    </row>
    <row r="1968" spans="11:11">
      <c r="K1968" s="77"/>
    </row>
    <row r="1969" spans="11:11">
      <c r="K1969" s="77"/>
    </row>
    <row r="1970" spans="11:11">
      <c r="K1970" s="77"/>
    </row>
    <row r="1971" spans="11:11">
      <c r="K1971" s="77"/>
    </row>
    <row r="1972" spans="11:11">
      <c r="K1972" s="77"/>
    </row>
    <row r="1973" spans="11:11">
      <c r="K1973" s="77"/>
    </row>
    <row r="1974" spans="11:11">
      <c r="K1974" s="77"/>
    </row>
    <row r="1975" spans="11:11">
      <c r="K1975" s="77"/>
    </row>
    <row r="1976" spans="11:11">
      <c r="K1976" s="77"/>
    </row>
    <row r="1977" spans="11:11">
      <c r="K1977" s="77"/>
    </row>
    <row r="1978" spans="11:11">
      <c r="K1978" s="77"/>
    </row>
    <row r="1979" spans="11:11">
      <c r="K1979" s="77"/>
    </row>
    <row r="1980" spans="11:11">
      <c r="K1980" s="77"/>
    </row>
    <row r="1981" spans="11:11">
      <c r="K1981" s="77"/>
    </row>
    <row r="1982" spans="11:11">
      <c r="K1982" s="77"/>
    </row>
    <row r="1983" spans="11:11">
      <c r="K1983" s="77"/>
    </row>
    <row r="1984" spans="11:11">
      <c r="K1984" s="77"/>
    </row>
    <row r="1985" spans="11:11">
      <c r="K1985" s="77"/>
    </row>
    <row r="1986" spans="11:11">
      <c r="K1986" s="77"/>
    </row>
    <row r="1987" spans="11:11">
      <c r="K1987" s="77"/>
    </row>
    <row r="1988" spans="11:11">
      <c r="K1988" s="77"/>
    </row>
    <row r="1989" spans="11:11">
      <c r="K1989" s="77"/>
    </row>
    <row r="1990" spans="11:11">
      <c r="K1990" s="77"/>
    </row>
    <row r="1991" spans="11:11">
      <c r="K1991" s="77"/>
    </row>
    <row r="1992" spans="11:11">
      <c r="K1992" s="77"/>
    </row>
    <row r="1993" spans="11:11">
      <c r="K1993" s="77"/>
    </row>
    <row r="1994" spans="11:11">
      <c r="K1994" s="77"/>
    </row>
    <row r="1995" spans="11:11">
      <c r="K1995" s="77"/>
    </row>
    <row r="1996" spans="11:11">
      <c r="K1996" s="77"/>
    </row>
    <row r="1997" spans="11:11">
      <c r="K1997" s="77"/>
    </row>
    <row r="1998" spans="11:11">
      <c r="K1998" s="77"/>
    </row>
    <row r="1999" spans="11:11">
      <c r="K1999" s="77"/>
    </row>
    <row r="2000" spans="11:11">
      <c r="K2000" s="77"/>
    </row>
    <row r="2001" spans="11:11">
      <c r="K2001" s="77"/>
    </row>
    <row r="2002" spans="11:11">
      <c r="K2002" s="77"/>
    </row>
    <row r="2003" spans="11:11">
      <c r="K2003" s="77"/>
    </row>
    <row r="2004" spans="11:11">
      <c r="K2004" s="77"/>
    </row>
    <row r="2005" spans="11:11">
      <c r="K2005" s="77"/>
    </row>
    <row r="2006" spans="11:11">
      <c r="K2006" s="77"/>
    </row>
    <row r="2007" spans="11:11">
      <c r="K2007" s="77"/>
    </row>
    <row r="2008" spans="11:11">
      <c r="K2008" s="77"/>
    </row>
    <row r="2009" spans="11:11">
      <c r="K2009" s="77"/>
    </row>
    <row r="2010" spans="11:11">
      <c r="K2010" s="77"/>
    </row>
    <row r="2011" spans="11:11">
      <c r="K2011" s="77"/>
    </row>
    <row r="2012" spans="11:11">
      <c r="K2012" s="77"/>
    </row>
    <row r="2013" spans="11:11">
      <c r="K2013" s="77"/>
    </row>
    <row r="2014" spans="11:11">
      <c r="K2014" s="77"/>
    </row>
    <row r="2015" spans="11:11">
      <c r="K2015" s="77"/>
    </row>
    <row r="2016" spans="11:11">
      <c r="K2016" s="77"/>
    </row>
    <row r="2017" spans="11:11">
      <c r="K2017" s="77"/>
    </row>
    <row r="2018" spans="11:11">
      <c r="K2018" s="77"/>
    </row>
    <row r="2019" spans="11:11">
      <c r="K2019" s="77"/>
    </row>
    <row r="2020" spans="11:11">
      <c r="K2020" s="77"/>
    </row>
    <row r="2021" spans="11:11">
      <c r="K2021" s="77"/>
    </row>
    <row r="2022" spans="11:11">
      <c r="K2022" s="77"/>
    </row>
    <row r="2023" spans="11:11">
      <c r="K2023" s="77"/>
    </row>
    <row r="2024" spans="11:11">
      <c r="K2024" s="77"/>
    </row>
    <row r="2025" spans="11:11">
      <c r="K2025" s="77"/>
    </row>
    <row r="2026" spans="11:11">
      <c r="K2026" s="77"/>
    </row>
    <row r="2027" spans="11:11">
      <c r="K2027" s="77"/>
    </row>
    <row r="2028" spans="11:11">
      <c r="K2028" s="77"/>
    </row>
    <row r="2029" spans="11:11">
      <c r="K2029" s="77"/>
    </row>
    <row r="2030" spans="11:11">
      <c r="K2030" s="77"/>
    </row>
    <row r="2031" spans="11:11">
      <c r="K2031" s="77"/>
    </row>
    <row r="2032" spans="11:11">
      <c r="K2032" s="77"/>
    </row>
    <row r="2033" spans="11:11">
      <c r="K2033" s="77"/>
    </row>
    <row r="2034" spans="11:11">
      <c r="K2034" s="77"/>
    </row>
    <row r="2035" spans="11:11">
      <c r="K2035" s="77"/>
    </row>
    <row r="2036" spans="11:11">
      <c r="K2036" s="77"/>
    </row>
    <row r="2037" spans="11:11">
      <c r="K2037" s="77"/>
    </row>
    <row r="2038" spans="11:11">
      <c r="K2038" s="77"/>
    </row>
    <row r="2039" spans="11:11">
      <c r="K2039" s="77"/>
    </row>
    <row r="2040" spans="11:11">
      <c r="K2040" s="77"/>
    </row>
    <row r="2041" spans="11:11">
      <c r="K2041" s="77"/>
    </row>
    <row r="2042" spans="11:11">
      <c r="K2042" s="77"/>
    </row>
    <row r="2043" spans="11:11">
      <c r="K2043" s="77"/>
    </row>
    <row r="2044" spans="11:11">
      <c r="K2044" s="77"/>
    </row>
    <row r="2045" spans="11:11">
      <c r="K2045" s="77"/>
    </row>
    <row r="2046" spans="11:11">
      <c r="K2046" s="77"/>
    </row>
    <row r="2047" spans="11:11">
      <c r="K2047" s="77"/>
    </row>
    <row r="2048" spans="11:11">
      <c r="K2048" s="77"/>
    </row>
    <row r="2049" spans="11:11">
      <c r="K2049" s="77"/>
    </row>
    <row r="2050" spans="11:11">
      <c r="K2050" s="77"/>
    </row>
    <row r="2051" spans="11:11">
      <c r="K2051" s="77"/>
    </row>
    <row r="2052" spans="11:11">
      <c r="K2052" s="77"/>
    </row>
    <row r="2053" spans="11:11">
      <c r="K2053" s="77"/>
    </row>
    <row r="2054" spans="11:11">
      <c r="K2054" s="77"/>
    </row>
    <row r="2055" spans="11:11">
      <c r="K2055" s="77"/>
    </row>
    <row r="2056" spans="11:11">
      <c r="K2056" s="77"/>
    </row>
    <row r="2057" spans="11:11">
      <c r="K2057" s="77"/>
    </row>
    <row r="2058" spans="11:11">
      <c r="K2058" s="77"/>
    </row>
    <row r="2059" spans="11:11">
      <c r="K2059" s="77"/>
    </row>
    <row r="2060" spans="11:11">
      <c r="K2060" s="77"/>
    </row>
    <row r="2061" spans="11:11">
      <c r="K2061" s="77"/>
    </row>
    <row r="2062" spans="11:11">
      <c r="K2062" s="77"/>
    </row>
    <row r="2063" spans="11:11">
      <c r="K2063" s="77"/>
    </row>
    <row r="2064" spans="11:11">
      <c r="K2064" s="77"/>
    </row>
    <row r="2065" spans="11:11">
      <c r="K2065" s="77"/>
    </row>
    <row r="2066" spans="11:11">
      <c r="K2066" s="77"/>
    </row>
    <row r="2067" spans="11:11">
      <c r="K2067" s="77"/>
    </row>
    <row r="2068" spans="11:11">
      <c r="K2068" s="77"/>
    </row>
    <row r="2069" spans="11:11">
      <c r="K2069" s="77"/>
    </row>
    <row r="2070" spans="11:11">
      <c r="K2070" s="77"/>
    </row>
    <row r="2071" spans="11:11">
      <c r="K2071" s="77"/>
    </row>
    <row r="2072" spans="11:11">
      <c r="K2072" s="77"/>
    </row>
    <row r="2073" spans="11:11">
      <c r="K2073" s="77"/>
    </row>
    <row r="2074" spans="11:11">
      <c r="K2074" s="77"/>
    </row>
    <row r="2075" spans="11:11">
      <c r="K2075" s="77"/>
    </row>
    <row r="2076" spans="11:11">
      <c r="K2076" s="77"/>
    </row>
    <row r="2077" spans="11:11">
      <c r="K2077" s="77"/>
    </row>
    <row r="2078" spans="11:11">
      <c r="K2078" s="77"/>
    </row>
    <row r="2079" spans="11:11">
      <c r="K2079" s="77"/>
    </row>
    <row r="2080" spans="11:11">
      <c r="K2080" s="77"/>
    </row>
    <row r="2081" spans="11:11">
      <c r="K2081" s="77"/>
    </row>
    <row r="2082" spans="11:11">
      <c r="K2082" s="77"/>
    </row>
    <row r="2083" spans="11:11">
      <c r="K2083" s="77"/>
    </row>
    <row r="2084" spans="11:11">
      <c r="K2084" s="77"/>
    </row>
    <row r="2085" spans="11:11">
      <c r="K2085" s="77"/>
    </row>
    <row r="2086" spans="11:11">
      <c r="K2086" s="77"/>
    </row>
    <row r="2087" spans="11:11">
      <c r="K2087" s="77"/>
    </row>
    <row r="2088" spans="11:11">
      <c r="K2088" s="77"/>
    </row>
    <row r="2089" spans="11:11">
      <c r="K2089" s="77"/>
    </row>
    <row r="2090" spans="11:11">
      <c r="K2090" s="77"/>
    </row>
    <row r="2091" spans="11:11">
      <c r="K2091" s="77"/>
    </row>
    <row r="2092" spans="11:11">
      <c r="K2092" s="77"/>
    </row>
    <row r="2093" spans="11:11">
      <c r="K2093" s="77"/>
    </row>
    <row r="2094" spans="11:11">
      <c r="K2094" s="77"/>
    </row>
    <row r="2095" spans="11:11">
      <c r="K2095" s="77"/>
    </row>
    <row r="2096" spans="11:11">
      <c r="K2096" s="77"/>
    </row>
    <row r="2097" spans="11:11">
      <c r="K2097" s="77"/>
    </row>
    <row r="2098" spans="11:11">
      <c r="K2098" s="77"/>
    </row>
    <row r="2099" spans="11:11">
      <c r="K2099" s="77"/>
    </row>
    <row r="2100" spans="11:11">
      <c r="K2100" s="77"/>
    </row>
    <row r="2101" spans="11:11">
      <c r="K2101" s="77"/>
    </row>
    <row r="2102" spans="11:11">
      <c r="K2102" s="77"/>
    </row>
    <row r="2103" spans="11:11">
      <c r="K2103" s="77"/>
    </row>
    <row r="2104" spans="11:11">
      <c r="K2104" s="77"/>
    </row>
    <row r="2105" spans="11:11">
      <c r="K2105" s="77"/>
    </row>
    <row r="2106" spans="11:11">
      <c r="K2106" s="77"/>
    </row>
    <row r="2107" spans="11:11">
      <c r="K2107" s="77"/>
    </row>
    <row r="2108" spans="11:11">
      <c r="K2108" s="77"/>
    </row>
    <row r="2109" spans="11:11">
      <c r="K2109" s="77"/>
    </row>
    <row r="2110" spans="11:11">
      <c r="K2110" s="77"/>
    </row>
    <row r="2111" spans="11:11">
      <c r="K2111" s="77"/>
    </row>
    <row r="2112" spans="11:11">
      <c r="K2112" s="77"/>
    </row>
    <row r="2113" spans="11:11">
      <c r="K2113" s="77"/>
    </row>
    <row r="2114" spans="11:11">
      <c r="K2114" s="77"/>
    </row>
    <row r="2115" spans="11:11">
      <c r="K2115" s="77"/>
    </row>
    <row r="2116" spans="11:11">
      <c r="K2116" s="77"/>
    </row>
    <row r="2117" spans="11:11">
      <c r="K2117" s="77"/>
    </row>
    <row r="2118" spans="11:11">
      <c r="K2118" s="77"/>
    </row>
    <row r="2119" spans="11:11">
      <c r="K2119" s="77"/>
    </row>
    <row r="2120" spans="11:11">
      <c r="K2120" s="77"/>
    </row>
    <row r="2121" spans="11:11">
      <c r="K2121" s="77"/>
    </row>
    <row r="2122" spans="11:11">
      <c r="K2122" s="77"/>
    </row>
    <row r="2123" spans="11:11">
      <c r="K2123" s="77"/>
    </row>
    <row r="2124" spans="11:11">
      <c r="K2124" s="77"/>
    </row>
    <row r="2125" spans="11:11">
      <c r="K2125" s="77"/>
    </row>
    <row r="2126" spans="11:11">
      <c r="K2126" s="77"/>
    </row>
    <row r="2127" spans="11:11">
      <c r="K2127" s="77"/>
    </row>
    <row r="2128" spans="11:11">
      <c r="K2128" s="77"/>
    </row>
    <row r="2129" spans="11:11">
      <c r="K2129" s="77"/>
    </row>
    <row r="2130" spans="11:11">
      <c r="K2130" s="77"/>
    </row>
    <row r="2131" spans="11:11">
      <c r="K2131" s="77"/>
    </row>
    <row r="2132" spans="11:11">
      <c r="K2132" s="77"/>
    </row>
    <row r="2133" spans="11:11">
      <c r="K2133" s="77"/>
    </row>
    <row r="2134" spans="11:11">
      <c r="K2134" s="77"/>
    </row>
    <row r="2135" spans="11:11">
      <c r="K2135" s="77"/>
    </row>
    <row r="2136" spans="11:11">
      <c r="K2136" s="77"/>
    </row>
    <row r="2137" spans="11:11">
      <c r="K2137" s="77"/>
    </row>
    <row r="2138" spans="11:11">
      <c r="K2138" s="77"/>
    </row>
    <row r="2139" spans="11:11">
      <c r="K2139" s="77"/>
    </row>
    <row r="2140" spans="11:11">
      <c r="K2140" s="77"/>
    </row>
    <row r="2141" spans="11:11">
      <c r="K2141" s="77"/>
    </row>
    <row r="2142" spans="11:11">
      <c r="K2142" s="77"/>
    </row>
    <row r="2143" spans="11:11">
      <c r="K2143" s="77"/>
    </row>
    <row r="2144" spans="11:11">
      <c r="K2144" s="77"/>
    </row>
    <row r="2145" spans="11:11">
      <c r="K2145" s="77"/>
    </row>
    <row r="2146" spans="11:11">
      <c r="K2146" s="77"/>
    </row>
    <row r="2147" spans="11:11">
      <c r="K2147" s="77"/>
    </row>
    <row r="2148" spans="11:11">
      <c r="K2148" s="77"/>
    </row>
    <row r="2149" spans="11:11">
      <c r="K2149" s="77"/>
    </row>
    <row r="2150" spans="11:11">
      <c r="K2150" s="77"/>
    </row>
    <row r="2151" spans="11:11">
      <c r="K2151" s="77"/>
    </row>
    <row r="2152" spans="11:11">
      <c r="K2152" s="77"/>
    </row>
    <row r="2153" spans="11:11">
      <c r="K2153" s="77"/>
    </row>
    <row r="2154" spans="11:11">
      <c r="K2154" s="77"/>
    </row>
    <row r="2155" spans="11:11">
      <c r="K2155" s="77"/>
    </row>
    <row r="2156" spans="11:11">
      <c r="K2156" s="77"/>
    </row>
    <row r="2157" spans="11:11">
      <c r="K2157" s="77"/>
    </row>
    <row r="2158" spans="11:11">
      <c r="K2158" s="77"/>
    </row>
    <row r="2159" spans="11:11">
      <c r="K2159" s="77"/>
    </row>
    <row r="2160" spans="11:11">
      <c r="K2160" s="77"/>
    </row>
    <row r="2161" spans="11:11">
      <c r="K2161" s="77"/>
    </row>
    <row r="2162" spans="11:11">
      <c r="K2162" s="77"/>
    </row>
    <row r="2163" spans="11:11">
      <c r="K2163" s="77"/>
    </row>
    <row r="2164" spans="11:11">
      <c r="K2164" s="77"/>
    </row>
    <row r="2165" spans="11:11">
      <c r="K2165" s="77"/>
    </row>
    <row r="2166" spans="11:11">
      <c r="K2166" s="77"/>
    </row>
    <row r="2167" spans="11:11">
      <c r="K2167" s="77"/>
    </row>
    <row r="2168" spans="11:11">
      <c r="K2168" s="77"/>
    </row>
    <row r="2169" spans="11:11">
      <c r="K2169" s="77"/>
    </row>
    <row r="2170" spans="11:11">
      <c r="K2170" s="77"/>
    </row>
    <row r="2171" spans="11:11">
      <c r="K2171" s="77"/>
    </row>
    <row r="2172" spans="11:11">
      <c r="K2172" s="77"/>
    </row>
    <row r="2173" spans="11:11">
      <c r="K2173" s="77"/>
    </row>
    <row r="2174" spans="11:11">
      <c r="K2174" s="77"/>
    </row>
    <row r="2175" spans="11:11">
      <c r="K2175" s="77"/>
    </row>
    <row r="2176" spans="11:11">
      <c r="K2176" s="77"/>
    </row>
    <row r="2177" spans="11:11">
      <c r="K2177" s="77"/>
    </row>
    <row r="2178" spans="11:11">
      <c r="K2178" s="77"/>
    </row>
    <row r="2179" spans="11:11">
      <c r="K2179" s="77"/>
    </row>
    <row r="2180" spans="11:11">
      <c r="K2180" s="77"/>
    </row>
    <row r="2181" spans="11:11">
      <c r="K2181" s="77"/>
    </row>
    <row r="2182" spans="11:11">
      <c r="K2182" s="77"/>
    </row>
    <row r="2183" spans="11:11">
      <c r="K2183" s="77"/>
    </row>
    <row r="2184" spans="11:11">
      <c r="K2184" s="77"/>
    </row>
    <row r="2185" spans="11:11">
      <c r="K2185" s="77"/>
    </row>
    <row r="2186" spans="11:11">
      <c r="K2186" s="77"/>
    </row>
    <row r="2187" spans="11:11">
      <c r="K2187" s="77"/>
    </row>
    <row r="2188" spans="11:11">
      <c r="K2188" s="77"/>
    </row>
    <row r="2189" spans="11:11">
      <c r="K2189" s="77"/>
    </row>
    <row r="2190" spans="11:11">
      <c r="K2190" s="77"/>
    </row>
    <row r="2191" spans="11:11">
      <c r="K2191" s="77"/>
    </row>
    <row r="2192" spans="11:11">
      <c r="K2192" s="77"/>
    </row>
    <row r="2193" spans="11:11">
      <c r="K2193" s="77"/>
    </row>
    <row r="2194" spans="11:11">
      <c r="K2194" s="77"/>
    </row>
    <row r="2195" spans="11:11">
      <c r="K2195" s="77"/>
    </row>
    <row r="2196" spans="11:11">
      <c r="K2196" s="77"/>
    </row>
    <row r="2197" spans="11:11">
      <c r="K2197" s="77"/>
    </row>
    <row r="2198" spans="11:11">
      <c r="K2198" s="77"/>
    </row>
    <row r="2199" spans="11:11">
      <c r="K2199" s="77"/>
    </row>
    <row r="2200" spans="11:11">
      <c r="K2200" s="77"/>
    </row>
    <row r="2201" spans="11:11">
      <c r="K2201" s="77"/>
    </row>
    <row r="2202" spans="11:11">
      <c r="K2202" s="77"/>
    </row>
    <row r="2203" spans="11:11">
      <c r="K2203" s="77"/>
    </row>
    <row r="2204" spans="11:11">
      <c r="K2204" s="77"/>
    </row>
    <row r="2205" spans="11:11">
      <c r="K2205" s="77"/>
    </row>
    <row r="2206" spans="11:11">
      <c r="K2206" s="77"/>
    </row>
    <row r="2207" spans="11:11">
      <c r="K2207" s="77"/>
    </row>
    <row r="2208" spans="11:11">
      <c r="K2208" s="77"/>
    </row>
    <row r="2209" spans="11:11">
      <c r="K2209" s="77"/>
    </row>
    <row r="2210" spans="11:11">
      <c r="K2210" s="77"/>
    </row>
    <row r="2211" spans="11:11">
      <c r="K2211" s="77"/>
    </row>
    <row r="2212" spans="11:11">
      <c r="K2212" s="77"/>
    </row>
    <row r="2213" spans="11:11">
      <c r="K2213" s="77"/>
    </row>
    <row r="2214" spans="11:11">
      <c r="K2214" s="77"/>
    </row>
    <row r="2215" spans="11:11">
      <c r="K2215" s="77"/>
    </row>
    <row r="2216" spans="11:11">
      <c r="K2216" s="77"/>
    </row>
    <row r="2217" spans="11:11">
      <c r="K2217" s="77"/>
    </row>
    <row r="2218" spans="11:11">
      <c r="K2218" s="77"/>
    </row>
    <row r="2219" spans="11:11">
      <c r="K2219" s="77"/>
    </row>
    <row r="2220" spans="11:11">
      <c r="K2220" s="77"/>
    </row>
    <row r="2221" spans="11:11">
      <c r="K2221" s="77"/>
    </row>
    <row r="2222" spans="11:11">
      <c r="K2222" s="77"/>
    </row>
    <row r="2223" spans="11:11">
      <c r="K2223" s="77"/>
    </row>
    <row r="2224" spans="11:11">
      <c r="K2224" s="77"/>
    </row>
    <row r="2225" spans="11:11">
      <c r="K2225" s="77"/>
    </row>
    <row r="2226" spans="11:11">
      <c r="K2226" s="77"/>
    </row>
    <row r="2227" spans="11:11">
      <c r="K2227" s="77"/>
    </row>
    <row r="2228" spans="11:11">
      <c r="K2228" s="77"/>
    </row>
    <row r="2229" spans="11:11">
      <c r="K2229" s="77"/>
    </row>
    <row r="2230" spans="11:11">
      <c r="K2230" s="77"/>
    </row>
    <row r="2231" spans="11:11">
      <c r="K2231" s="77"/>
    </row>
    <row r="2232" spans="11:11">
      <c r="K2232" s="77"/>
    </row>
    <row r="2233" spans="11:11">
      <c r="K2233" s="77"/>
    </row>
    <row r="2234" spans="11:11">
      <c r="K2234" s="77"/>
    </row>
    <row r="2235" spans="11:11">
      <c r="K2235" s="77"/>
    </row>
    <row r="2236" spans="11:11">
      <c r="K2236" s="77"/>
    </row>
    <row r="2237" spans="11:11">
      <c r="K2237" s="77"/>
    </row>
    <row r="2238" spans="11:11">
      <c r="K2238" s="77"/>
    </row>
    <row r="2239" spans="11:11">
      <c r="K2239" s="77"/>
    </row>
    <row r="2240" spans="11:11">
      <c r="K2240" s="77"/>
    </row>
    <row r="2241" spans="11:11">
      <c r="K2241" s="77"/>
    </row>
    <row r="2242" spans="11:11">
      <c r="K2242" s="77"/>
    </row>
    <row r="2243" spans="11:11">
      <c r="K2243" s="77"/>
    </row>
    <row r="2244" spans="11:11">
      <c r="K2244" s="77"/>
    </row>
    <row r="2245" spans="11:11">
      <c r="K2245" s="77"/>
    </row>
    <row r="2246" spans="11:11">
      <c r="K2246" s="77"/>
    </row>
    <row r="2247" spans="11:11">
      <c r="K2247" s="77"/>
    </row>
    <row r="2248" spans="11:11">
      <c r="K2248" s="77"/>
    </row>
    <row r="2249" spans="11:11">
      <c r="K2249" s="77"/>
    </row>
    <row r="2250" spans="11:11">
      <c r="K2250" s="77"/>
    </row>
    <row r="2251" spans="11:11">
      <c r="K2251" s="77"/>
    </row>
    <row r="2252" spans="11:11">
      <c r="K2252" s="77"/>
    </row>
    <row r="2253" spans="11:11">
      <c r="K2253" s="77"/>
    </row>
    <row r="2254" spans="11:11">
      <c r="K2254" s="77"/>
    </row>
    <row r="2255" spans="11:11">
      <c r="K2255" s="77"/>
    </row>
    <row r="2256" spans="11:11">
      <c r="K2256" s="77"/>
    </row>
    <row r="2257" spans="11:11">
      <c r="K2257" s="77"/>
    </row>
    <row r="2258" spans="11:11">
      <c r="K2258" s="77"/>
    </row>
    <row r="2259" spans="11:11">
      <c r="K2259" s="77"/>
    </row>
    <row r="2260" spans="11:11">
      <c r="K2260" s="77"/>
    </row>
    <row r="2261" spans="11:11">
      <c r="K2261" s="77"/>
    </row>
    <row r="2262" spans="11:11">
      <c r="K2262" s="77"/>
    </row>
    <row r="2263" spans="11:11">
      <c r="K2263" s="77"/>
    </row>
    <row r="2264" spans="11:11">
      <c r="K2264" s="77"/>
    </row>
    <row r="2265" spans="11:11">
      <c r="K2265" s="77"/>
    </row>
    <row r="2266" spans="11:11">
      <c r="K2266" s="77"/>
    </row>
    <row r="2267" spans="11:11">
      <c r="K2267" s="77"/>
    </row>
    <row r="2268" spans="11:11">
      <c r="K2268" s="77"/>
    </row>
    <row r="2269" spans="11:11">
      <c r="K2269" s="77"/>
    </row>
    <row r="2270" spans="11:11">
      <c r="K2270" s="77"/>
    </row>
    <row r="2271" spans="11:11">
      <c r="K2271" s="77"/>
    </row>
    <row r="2272" spans="11:11">
      <c r="K2272" s="77"/>
    </row>
    <row r="2273" spans="11:11">
      <c r="K2273" s="77"/>
    </row>
    <row r="2274" spans="11:11">
      <c r="K2274" s="77"/>
    </row>
    <row r="2275" spans="11:11">
      <c r="K2275" s="77"/>
    </row>
    <row r="2276" spans="11:11">
      <c r="K2276" s="77"/>
    </row>
    <row r="2277" spans="11:11">
      <c r="K2277" s="77"/>
    </row>
    <row r="2278" spans="11:11">
      <c r="K2278" s="77"/>
    </row>
    <row r="2279" spans="11:11">
      <c r="K2279" s="77"/>
    </row>
    <row r="2280" spans="11:11">
      <c r="K2280" s="77"/>
    </row>
    <row r="2281" spans="11:11">
      <c r="K2281" s="77"/>
    </row>
    <row r="2282" spans="11:11">
      <c r="K2282" s="77"/>
    </row>
    <row r="2283" spans="11:11">
      <c r="K2283" s="77"/>
    </row>
    <row r="2284" spans="11:11">
      <c r="K2284" s="77"/>
    </row>
    <row r="2285" spans="11:11">
      <c r="K2285" s="77"/>
    </row>
    <row r="2286" spans="11:11">
      <c r="K2286" s="77"/>
    </row>
    <row r="2287" spans="11:11">
      <c r="K2287" s="77"/>
    </row>
    <row r="2288" spans="11:11">
      <c r="K2288" s="77"/>
    </row>
    <row r="2289" spans="11:11">
      <c r="K2289" s="77"/>
    </row>
    <row r="2290" spans="11:11">
      <c r="K2290" s="77"/>
    </row>
    <row r="2291" spans="11:11">
      <c r="K2291" s="77"/>
    </row>
    <row r="2292" spans="11:11">
      <c r="K2292" s="77"/>
    </row>
    <row r="2293" spans="11:11">
      <c r="K2293" s="77"/>
    </row>
    <row r="2294" spans="11:11">
      <c r="K2294" s="77"/>
    </row>
    <row r="2295" spans="11:11">
      <c r="K2295" s="77"/>
    </row>
    <row r="2296" spans="11:11">
      <c r="K2296" s="77"/>
    </row>
    <row r="2297" spans="11:11">
      <c r="K2297" s="77"/>
    </row>
    <row r="2298" spans="11:11">
      <c r="K2298" s="77"/>
    </row>
    <row r="2299" spans="11:11">
      <c r="K2299" s="77"/>
    </row>
    <row r="2300" spans="11:11">
      <c r="K2300" s="77"/>
    </row>
    <row r="2301" spans="11:11">
      <c r="K2301" s="77"/>
    </row>
    <row r="2302" spans="11:11">
      <c r="K2302" s="77"/>
    </row>
    <row r="2303" spans="11:11">
      <c r="K2303" s="77"/>
    </row>
    <row r="2304" spans="11:11">
      <c r="K2304" s="77"/>
    </row>
    <row r="2305" spans="11:11">
      <c r="K2305" s="77"/>
    </row>
    <row r="2306" spans="11:11">
      <c r="K2306" s="77"/>
    </row>
    <row r="2307" spans="11:11">
      <c r="K2307" s="77"/>
    </row>
    <row r="2308" spans="11:11">
      <c r="K2308" s="77"/>
    </row>
    <row r="2309" spans="11:11">
      <c r="K2309" s="77"/>
    </row>
    <row r="2310" spans="11:11">
      <c r="K2310" s="77"/>
    </row>
    <row r="2311" spans="11:11">
      <c r="K2311" s="77"/>
    </row>
    <row r="2312" spans="11:11">
      <c r="K2312" s="77"/>
    </row>
    <row r="2313" spans="11:11">
      <c r="K2313" s="77"/>
    </row>
    <row r="2314" spans="11:11">
      <c r="K2314" s="77"/>
    </row>
    <row r="2315" spans="11:11">
      <c r="K2315" s="77"/>
    </row>
    <row r="2316" spans="11:11">
      <c r="K2316" s="77"/>
    </row>
    <row r="2317" spans="11:11">
      <c r="K2317" s="77"/>
    </row>
    <row r="2318" spans="11:11">
      <c r="K2318" s="77"/>
    </row>
    <row r="2319" spans="11:11">
      <c r="K2319" s="77"/>
    </row>
    <row r="2320" spans="11:11">
      <c r="K2320" s="77"/>
    </row>
    <row r="2321" spans="11:11">
      <c r="K2321" s="77"/>
    </row>
    <row r="2322" spans="11:11">
      <c r="K2322" s="77"/>
    </row>
    <row r="2323" spans="11:11">
      <c r="K2323" s="77"/>
    </row>
    <row r="2324" spans="11:11">
      <c r="K2324" s="77"/>
    </row>
    <row r="2325" spans="11:11">
      <c r="K2325" s="77"/>
    </row>
    <row r="2326" spans="11:11">
      <c r="K2326" s="77"/>
    </row>
    <row r="2327" spans="11:11">
      <c r="K2327" s="77"/>
    </row>
    <row r="2328" spans="11:11">
      <c r="K2328" s="77"/>
    </row>
    <row r="2329" spans="11:11">
      <c r="K2329" s="77"/>
    </row>
    <row r="2330" spans="11:11">
      <c r="K2330" s="77"/>
    </row>
    <row r="2331" spans="11:11">
      <c r="K2331" s="77"/>
    </row>
    <row r="2332" spans="11:11">
      <c r="K2332" s="77"/>
    </row>
    <row r="2333" spans="11:11">
      <c r="K2333" s="77"/>
    </row>
    <row r="2334" spans="11:11">
      <c r="K2334" s="77"/>
    </row>
    <row r="2335" spans="11:11">
      <c r="K2335" s="77"/>
    </row>
    <row r="2336" spans="11:11">
      <c r="K2336" s="77"/>
    </row>
    <row r="2337" spans="11:11">
      <c r="K2337" s="77"/>
    </row>
    <row r="2338" spans="11:11">
      <c r="K2338" s="77"/>
    </row>
    <row r="2339" spans="11:11">
      <c r="K2339" s="77"/>
    </row>
    <row r="2340" spans="11:11">
      <c r="K2340" s="77"/>
    </row>
    <row r="2341" spans="11:11">
      <c r="K2341" s="77"/>
    </row>
    <row r="2342" spans="11:11">
      <c r="K2342" s="77"/>
    </row>
    <row r="2343" spans="11:11">
      <c r="K2343" s="77"/>
    </row>
    <row r="2344" spans="11:11">
      <c r="K2344" s="77"/>
    </row>
    <row r="2345" spans="11:11">
      <c r="K2345" s="77"/>
    </row>
    <row r="2346" spans="11:11">
      <c r="K2346" s="77"/>
    </row>
    <row r="2347" spans="11:11">
      <c r="K2347" s="77"/>
    </row>
    <row r="2348" spans="11:11">
      <c r="K2348" s="77"/>
    </row>
    <row r="2349" spans="11:11">
      <c r="K2349" s="77"/>
    </row>
    <row r="2350" spans="11:11">
      <c r="K2350" s="77"/>
    </row>
    <row r="2351" spans="11:11">
      <c r="K2351" s="77"/>
    </row>
    <row r="2352" spans="11:11">
      <c r="K2352" s="77"/>
    </row>
    <row r="2353" spans="11:11">
      <c r="K2353" s="77"/>
    </row>
    <row r="2354" spans="11:11">
      <c r="K2354" s="77"/>
    </row>
    <row r="2355" spans="11:11">
      <c r="K2355" s="77"/>
    </row>
    <row r="2356" spans="11:11">
      <c r="K2356" s="77"/>
    </row>
    <row r="2357" spans="11:11">
      <c r="K2357" s="77"/>
    </row>
    <row r="2358" spans="11:11">
      <c r="K2358" s="77"/>
    </row>
    <row r="2359" spans="11:11">
      <c r="K2359" s="77"/>
    </row>
    <row r="2360" spans="11:11">
      <c r="K2360" s="77"/>
    </row>
    <row r="2361" spans="11:11">
      <c r="K2361" s="77"/>
    </row>
    <row r="2362" spans="11:11">
      <c r="K2362" s="77"/>
    </row>
    <row r="2363" spans="11:11">
      <c r="K2363" s="77"/>
    </row>
    <row r="2364" spans="11:11">
      <c r="K2364" s="77"/>
    </row>
    <row r="2365" spans="11:11">
      <c r="K2365" s="77"/>
    </row>
    <row r="2366" spans="11:11">
      <c r="K2366" s="77"/>
    </row>
    <row r="2367" spans="11:11">
      <c r="K2367" s="77"/>
    </row>
    <row r="2368" spans="11:11">
      <c r="K2368" s="77"/>
    </row>
    <row r="2369" spans="11:11">
      <c r="K2369" s="77"/>
    </row>
    <row r="2370" spans="11:11">
      <c r="K2370" s="77"/>
    </row>
    <row r="2371" spans="11:11">
      <c r="K2371" s="77"/>
    </row>
    <row r="2372" spans="11:11">
      <c r="K2372" s="77"/>
    </row>
    <row r="2373" spans="11:11">
      <c r="K2373" s="77"/>
    </row>
    <row r="2374" spans="11:11">
      <c r="K2374" s="77"/>
    </row>
    <row r="2375" spans="11:11">
      <c r="K2375" s="77"/>
    </row>
    <row r="2376" spans="11:11">
      <c r="K2376" s="77"/>
    </row>
    <row r="2377" spans="11:11">
      <c r="K2377" s="77"/>
    </row>
    <row r="2378" spans="11:11">
      <c r="K2378" s="77"/>
    </row>
    <row r="2379" spans="11:11">
      <c r="K2379" s="77"/>
    </row>
    <row r="2380" spans="11:11">
      <c r="K2380" s="77"/>
    </row>
    <row r="2381" spans="11:11">
      <c r="K2381" s="77"/>
    </row>
    <row r="2382" spans="11:11">
      <c r="K2382" s="77"/>
    </row>
    <row r="2383" spans="11:11">
      <c r="K2383" s="77"/>
    </row>
    <row r="2384" spans="11:11">
      <c r="K2384" s="77"/>
    </row>
    <row r="2385" spans="11:11">
      <c r="K2385" s="77"/>
    </row>
    <row r="2386" spans="11:11">
      <c r="K2386" s="77"/>
    </row>
    <row r="2387" spans="11:11">
      <c r="K2387" s="77"/>
    </row>
    <row r="2388" spans="11:11">
      <c r="K2388" s="77"/>
    </row>
    <row r="2389" spans="11:11">
      <c r="K2389" s="77"/>
    </row>
    <row r="2390" spans="11:11">
      <c r="K2390" s="77"/>
    </row>
    <row r="2391" spans="11:11">
      <c r="K2391" s="77"/>
    </row>
    <row r="2392" spans="11:11">
      <c r="K2392" s="77"/>
    </row>
    <row r="2393" spans="11:11">
      <c r="K2393" s="77"/>
    </row>
    <row r="2394" spans="11:11">
      <c r="K2394" s="77"/>
    </row>
    <row r="2395" spans="11:11">
      <c r="K2395" s="77"/>
    </row>
    <row r="2396" spans="11:11">
      <c r="K2396" s="77"/>
    </row>
    <row r="2397" spans="11:11">
      <c r="K2397" s="77"/>
    </row>
    <row r="2398" spans="11:11">
      <c r="K2398" s="77"/>
    </row>
    <row r="2399" spans="11:11">
      <c r="K2399" s="77"/>
    </row>
    <row r="2400" spans="11:11">
      <c r="K2400" s="77"/>
    </row>
    <row r="2401" spans="11:11">
      <c r="K2401" s="77"/>
    </row>
    <row r="2402" spans="11:11">
      <c r="K2402" s="77"/>
    </row>
    <row r="2403" spans="11:11">
      <c r="K2403" s="77"/>
    </row>
  </sheetData>
  <sheetProtection password="B91D" sheet="1" objects="1" scenarios="1" selectLockedCells="1"/>
  <phoneticPr fontId="1" type="noConversion"/>
  <pageMargins left="0.39370078740157483" right="0.39370078740157483" top="0.98425196850393704" bottom="0.39370078740157483" header="0.39370078740157483" footer="0.39370078740157483"/>
  <pageSetup paperSize="9" orientation="landscape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3"/>
  <sheetViews>
    <sheetView view="pageBreakPreview" zoomScaleNormal="100" zoomScaleSheetLayoutView="100" workbookViewId="0">
      <selection activeCell="K23" sqref="K23"/>
    </sheetView>
  </sheetViews>
  <sheetFormatPr defaultRowHeight="12.75"/>
  <cols>
    <col min="6" max="6" width="14.7109375" style="10" bestFit="1" customWidth="1"/>
  </cols>
  <sheetData>
    <row r="2" spans="2:6" ht="15">
      <c r="B2" s="67" t="s">
        <v>214</v>
      </c>
      <c r="C2" s="67"/>
      <c r="D2" s="67"/>
      <c r="E2" s="67"/>
    </row>
    <row r="3" spans="2:6" ht="15">
      <c r="B3" s="67" t="s">
        <v>213</v>
      </c>
      <c r="C3" s="67"/>
      <c r="D3" s="67"/>
      <c r="E3" s="67"/>
    </row>
    <row r="5" spans="2:6">
      <c r="B5" s="14" t="s">
        <v>7</v>
      </c>
      <c r="C5" s="15"/>
      <c r="D5" s="15"/>
      <c r="E5" s="18"/>
      <c r="F5" s="23">
        <f>'Popis del jp 774030'!M4</f>
        <v>0</v>
      </c>
    </row>
    <row r="6" spans="2:6">
      <c r="B6" s="14" t="s">
        <v>61</v>
      </c>
      <c r="C6" s="15"/>
      <c r="D6" s="15"/>
      <c r="E6" s="18"/>
      <c r="F6" s="23">
        <f>'Popis del jp 774030'!M22</f>
        <v>0</v>
      </c>
    </row>
    <row r="7" spans="2:6">
      <c r="B7" s="14" t="s">
        <v>208</v>
      </c>
      <c r="C7" s="15"/>
      <c r="D7" s="15"/>
      <c r="E7" s="18"/>
      <c r="F7" s="23">
        <f>'Popis del jp 774030'!M38</f>
        <v>0</v>
      </c>
    </row>
    <row r="8" spans="2:6">
      <c r="B8" s="14" t="s">
        <v>130</v>
      </c>
      <c r="C8" s="15"/>
      <c r="D8" s="15"/>
      <c r="E8" s="18"/>
      <c r="F8" s="23">
        <f>'Popis del jp 774030'!M58</f>
        <v>0</v>
      </c>
    </row>
    <row r="9" spans="2:6">
      <c r="B9" s="14" t="s">
        <v>209</v>
      </c>
      <c r="C9" s="15"/>
      <c r="D9" s="15"/>
      <c r="E9" s="18"/>
      <c r="F9" s="23">
        <f>'Popis del jp 774030'!M101</f>
        <v>0</v>
      </c>
    </row>
    <row r="10" spans="2:6">
      <c r="B10" s="14" t="s">
        <v>202</v>
      </c>
      <c r="C10" s="15"/>
      <c r="D10" s="15"/>
      <c r="E10" s="18"/>
      <c r="F10" s="23">
        <f>'Popis del jp 774030'!M116</f>
        <v>0</v>
      </c>
    </row>
    <row r="11" spans="2:6">
      <c r="B11" s="19" t="s">
        <v>210</v>
      </c>
      <c r="C11" s="24"/>
      <c r="D11" s="24"/>
      <c r="E11" s="24"/>
      <c r="F11" s="25">
        <f>SUM(F5:F10)</f>
        <v>0</v>
      </c>
    </row>
    <row r="12" spans="2:6">
      <c r="B12" s="20" t="s">
        <v>211</v>
      </c>
      <c r="C12" s="22"/>
      <c r="D12" s="22"/>
      <c r="E12" s="22"/>
      <c r="F12" s="68">
        <f>F11*0.2</f>
        <v>0</v>
      </c>
    </row>
    <row r="13" spans="2:6">
      <c r="B13" s="21" t="s">
        <v>212</v>
      </c>
      <c r="C13" s="26"/>
      <c r="D13" s="26"/>
      <c r="E13" s="26"/>
      <c r="F13" s="27">
        <f>F12+F11</f>
        <v>0</v>
      </c>
    </row>
  </sheetData>
  <sheetProtection password="B91D" sheet="1" objects="1" scenarios="1" selectLockedCells="1"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Popis del jp 774030</vt:lpstr>
      <vt:lpstr>Rekapitulacija </vt:lpstr>
      <vt:lpstr>'Rekapitulacija '!Področje_tiskanja</vt:lpstr>
    </vt:vector>
  </TitlesOfParts>
  <Company>pti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Uporabnik</cp:lastModifiedBy>
  <cp:lastPrinted>2012-04-10T09:01:13Z</cp:lastPrinted>
  <dcterms:created xsi:type="dcterms:W3CDTF">2004-11-23T09:42:44Z</dcterms:created>
  <dcterms:modified xsi:type="dcterms:W3CDTF">2012-04-10T12:53:24Z</dcterms:modified>
</cp:coreProperties>
</file>