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6155" windowHeight="11925" tabRatio="658" activeTab="0"/>
  </bookViews>
  <sheets>
    <sheet name=" PREDRAČUN KZ" sheetId="1" r:id="rId1"/>
    <sheet name="List1" sheetId="2" r:id="rId2"/>
    <sheet name="List2" sheetId="3" r:id="rId3"/>
  </sheets>
  <definedNames>
    <definedName name="_xlnm.Print_Area" localSheetId="0">' PREDRAČUN KZ'!$A$1:$F$74</definedName>
    <definedName name="_xlnm.Print_Titles" localSheetId="0">' PREDRAČUN KZ'!$3:$3</definedName>
  </definedNames>
  <calcPr fullCalcOnLoad="1"/>
</workbook>
</file>

<file path=xl/sharedStrings.xml><?xml version="1.0" encoding="utf-8"?>
<sst xmlns="http://schemas.openxmlformats.org/spreadsheetml/2006/main" count="145" uniqueCount="93">
  <si>
    <t>oznaka postavke</t>
  </si>
  <si>
    <t>opis postavke</t>
  </si>
  <si>
    <t>količina postavke</t>
  </si>
  <si>
    <t>enota</t>
  </si>
  <si>
    <t>količina x cena</t>
  </si>
  <si>
    <t>PREDDELA</t>
  </si>
  <si>
    <t>kos</t>
  </si>
  <si>
    <t>ZEMELJSKA DELA IN TEMELJENJE</t>
  </si>
  <si>
    <t>2.1</t>
  </si>
  <si>
    <t>IZKOPI</t>
  </si>
  <si>
    <r>
      <t>m</t>
    </r>
    <r>
      <rPr>
        <vertAlign val="superscript"/>
        <sz val="9"/>
        <rFont val="Arial CE"/>
        <family val="2"/>
      </rPr>
      <t>3</t>
    </r>
  </si>
  <si>
    <t>2.4</t>
  </si>
  <si>
    <t>NASIPI, ZASIPI, KLINI, POSTELJICA IN GLINASTI NABOJ</t>
  </si>
  <si>
    <r>
      <t>m</t>
    </r>
    <r>
      <rPr>
        <vertAlign val="superscript"/>
        <sz val="9"/>
        <rFont val="Arial CE"/>
        <family val="2"/>
      </rPr>
      <t>2</t>
    </r>
  </si>
  <si>
    <t>ODVODNJAVANJE</t>
  </si>
  <si>
    <r>
      <t>m</t>
    </r>
    <r>
      <rPr>
        <vertAlign val="superscript"/>
        <sz val="9"/>
        <rFont val="Arial CE"/>
        <family val="2"/>
      </rPr>
      <t>1</t>
    </r>
  </si>
  <si>
    <t>GRADBENA IN OBRTNIŠKA DELA</t>
  </si>
  <si>
    <t>DELA S CEMENTNIM BETONOM</t>
  </si>
  <si>
    <t>1.1</t>
  </si>
  <si>
    <t>GEODETSKA DELA</t>
  </si>
  <si>
    <t>2</t>
  </si>
  <si>
    <t>4.2</t>
  </si>
  <si>
    <t>GLOBINSKO ODVODNJAVANJE - DRENAŽE</t>
  </si>
  <si>
    <t>ZIDARSKA IN KAMNOSEŠKA DELA</t>
  </si>
  <si>
    <t>cena po enoti</t>
  </si>
  <si>
    <t>SKUPAJ Z DDV</t>
  </si>
  <si>
    <t>4</t>
  </si>
  <si>
    <t>Obnovitev in zavarovanje zakoličbe trase</t>
  </si>
  <si>
    <t>2.2</t>
  </si>
  <si>
    <t>PLANUM TEMELJNIH TAL</t>
  </si>
  <si>
    <t>4.1</t>
  </si>
  <si>
    <t>4.3</t>
  </si>
  <si>
    <t>GLOBINSKO ODVODNJAVANJE - KANALIZACIJA</t>
  </si>
  <si>
    <t>REKAPITULACIJA</t>
  </si>
  <si>
    <t>1</t>
  </si>
  <si>
    <t>SKUPAJ BREZ DDV</t>
  </si>
  <si>
    <t>Postavitev in zavarovanje prečnih profilov</t>
  </si>
  <si>
    <t>km</t>
  </si>
  <si>
    <t>BREŽINE IN ZELENICE</t>
  </si>
  <si>
    <t>2.3</t>
  </si>
  <si>
    <t>20 % DDV</t>
  </si>
  <si>
    <t>Planum naravnih temeljnih tal v lahki zemljini (planum tal pod temeljem)</t>
  </si>
  <si>
    <t>Zidanje z lomljencem iz karbonatnih kamnin  na eno lice, prerez nad 0,5 m3/m2, premer kamna 60 do 100 cm. Količina skal 60 % glede na celoten prerez zidu.</t>
  </si>
  <si>
    <r>
      <t>Priprava in vgraditev mešanice ojačenega cementnega betona C 25/30, X F2, in XD2 v prerez od 0.31 do 0,50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-m</t>
    </r>
    <r>
      <rPr>
        <vertAlign val="superscript"/>
        <sz val="9"/>
        <rFont val="Arial CE"/>
        <family val="2"/>
      </rPr>
      <t>1</t>
    </r>
    <r>
      <rPr>
        <sz val="9"/>
        <rFont val="Arial CE"/>
        <family val="0"/>
      </rPr>
      <t>, v kamnito zložbo, upoštevati je potrebno vgradnjo v kampadah dolžine 5 m. Količina betona 40% glede na celoten prerez zidu)</t>
    </r>
  </si>
  <si>
    <t>Izkop vezljive zemljine/zrnate kamnine - 3. kategorije za gradbene jame za objekte, globine 2,1 do 4 m - strojno, planiranje dna ročno</t>
  </si>
  <si>
    <t>Izdelava barbakan iz cevi iz plastičnih mas vgrajenih v KZ</t>
  </si>
  <si>
    <t>Površinski izkopi slabše zemljine</t>
  </si>
  <si>
    <r>
      <t xml:space="preserve">Izdelava kanalizacije iz cevi iz plastičnih mas vgrajenih na podložno plast iz cementnega betona </t>
    </r>
    <r>
      <rPr>
        <sz val="9"/>
        <rFont val="Arial"/>
        <family val="0"/>
      </rPr>
      <t>Ø 15 cm</t>
    </r>
  </si>
  <si>
    <t>Dobava in vgraditev AB jaška v beton 50 cm na koncu zidu</t>
  </si>
  <si>
    <t>Zasipanje z kvalitetnim materialom pridobljenim iz izkopa (zasip za in pred steno zidu -komprimiranje po plasteh  30cm)</t>
  </si>
  <si>
    <t>Humusiranje brežin brez valjanja (humusiranje brežine pod KZ)</t>
  </si>
  <si>
    <t>TESARSKA DELA</t>
  </si>
  <si>
    <t>Izdelava podprtega opaža za ravne temelje</t>
  </si>
  <si>
    <t>DELA Z JEKLOM ZA OJAČITEV</t>
  </si>
  <si>
    <t>Priprava in postavitev rebrastih žic iz visokovrednega trdega jekla S 500 s premerom do 12 mm za srednje zahtevno  ojačitev</t>
  </si>
  <si>
    <t>kg</t>
  </si>
  <si>
    <t>Priprava in postavitev rebrastih žic iz visokovrednega trdega jekla S 500 s premerom  14 mm ali več za srednje zahtevno  ojačitev</t>
  </si>
  <si>
    <t>KLJUČAVNIČARSKA DELA</t>
  </si>
  <si>
    <t>m</t>
  </si>
  <si>
    <t>Priprava in vgraditev mešanice navadnega cementnega betona C 25/30 v temelj in AB krono podpornega zidu kvalitete XC2, XD2, XF2</t>
  </si>
  <si>
    <t>Priprava in vgraditev mešanice ojačenega cementnega betona C 25/30,XC4, PV II robni venec kamnite zložbe</t>
  </si>
  <si>
    <t>Izdelava vezanega opaža za AB krono in AB robni venec</t>
  </si>
  <si>
    <t>Metlanje površine kamnite zložbe s cementno malto, metlanje AB robnega venca</t>
  </si>
  <si>
    <t>1.1.1</t>
  </si>
  <si>
    <t>1.1.2</t>
  </si>
  <si>
    <t>2.1.1</t>
  </si>
  <si>
    <t>2.1.2</t>
  </si>
  <si>
    <t>2.2.1</t>
  </si>
  <si>
    <t>2.3.1</t>
  </si>
  <si>
    <t>2.4.1</t>
  </si>
  <si>
    <t>3</t>
  </si>
  <si>
    <t>3.1</t>
  </si>
  <si>
    <t>3.1.1</t>
  </si>
  <si>
    <t>3.1.2</t>
  </si>
  <si>
    <t>3.1.3</t>
  </si>
  <si>
    <t>3.1.4</t>
  </si>
  <si>
    <t>4.1.1</t>
  </si>
  <si>
    <t>4.1.2</t>
  </si>
  <si>
    <t>4.2.1</t>
  </si>
  <si>
    <t>4.2.2.</t>
  </si>
  <si>
    <t>4.3.1</t>
  </si>
  <si>
    <t>4.3.2</t>
  </si>
  <si>
    <t>4.3.3</t>
  </si>
  <si>
    <t>4.4</t>
  </si>
  <si>
    <t>4.4.1</t>
  </si>
  <si>
    <t>4.4.2</t>
  </si>
  <si>
    <t>4.4.3</t>
  </si>
  <si>
    <t>4.5</t>
  </si>
  <si>
    <t>4.5.1</t>
  </si>
  <si>
    <t>Dobava in vgraditev jeklene, vročecinkane, palične ograje za pešce, detajl po projektu, višine 120cm</t>
  </si>
  <si>
    <t>Vgraditev dvignjenih robnikov iz naravnega kamna s prerezom 20/23 cm</t>
  </si>
  <si>
    <t>Izvedba drenažnega sloja iz gramoza globinsko odvodnjavanje v zaledju kamnite zložbe v debelini 50 cm</t>
  </si>
  <si>
    <t>Predračun za oporni zid KZ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</si>
</sst>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0"/>
    </font>
    <font>
      <sz val="9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sz val="9"/>
      <color indexed="56"/>
      <name val="Arial CE"/>
      <family val="2"/>
    </font>
    <font>
      <b/>
      <sz val="9"/>
      <color indexed="10"/>
      <name val="Arial CE"/>
      <family val="2"/>
    </font>
    <font>
      <vertAlign val="superscript"/>
      <sz val="9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41" applyFont="1" applyBorder="1" applyAlignment="1">
      <alignment horizontal="justify" vertical="top" wrapText="1"/>
      <protection/>
    </xf>
    <xf numFmtId="49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4" fontId="8" fillId="0" borderId="15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2162175</xdr:colOff>
      <xdr:row>26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8575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Normal="75" zoomScaleSheetLayoutView="100" zoomScalePageLayoutView="0" workbookViewId="0" topLeftCell="A1">
      <selection activeCell="E56" sqref="E56"/>
    </sheetView>
  </sheetViews>
  <sheetFormatPr defaultColWidth="9.140625" defaultRowHeight="18" customHeight="1"/>
  <cols>
    <col min="1" max="1" width="10.421875" style="11" customWidth="1"/>
    <col min="2" max="2" width="39.00390625" style="9" customWidth="1"/>
    <col min="3" max="3" width="10.140625" style="10" customWidth="1"/>
    <col min="4" max="4" width="9.57421875" style="5" customWidth="1"/>
    <col min="5" max="5" width="18.00390625" style="10" customWidth="1"/>
    <col min="6" max="6" width="19.28125" style="13" customWidth="1"/>
    <col min="7" max="7" width="11.28125" style="1" bestFit="1" customWidth="1"/>
    <col min="8" max="8" width="12.8515625" style="1" customWidth="1"/>
    <col min="9" max="9" width="18.28125" style="1" customWidth="1"/>
    <col min="10" max="19" width="9.140625" style="1" customWidth="1"/>
    <col min="20" max="20" width="11.57421875" style="1" customWidth="1"/>
    <col min="21" max="16384" width="9.140625" style="1" customWidth="1"/>
  </cols>
  <sheetData>
    <row r="1" spans="2:6" s="8" customFormat="1" ht="18" customHeight="1">
      <c r="B1" s="92"/>
      <c r="C1" s="93"/>
      <c r="D1" s="5"/>
      <c r="E1" s="6"/>
      <c r="F1" s="7"/>
    </row>
    <row r="2" spans="1:19" s="8" customFormat="1" ht="18" customHeight="1" thickBot="1">
      <c r="A2" s="91" t="s">
        <v>92</v>
      </c>
      <c r="B2" s="92"/>
      <c r="C2" s="93"/>
      <c r="D2" s="5"/>
      <c r="E2" s="6"/>
      <c r="F2" s="7"/>
      <c r="G2" s="39"/>
      <c r="H2" s="40"/>
      <c r="S2" s="40"/>
    </row>
    <row r="3" spans="1:18" s="4" customFormat="1" ht="30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45" t="s">
        <v>24</v>
      </c>
      <c r="F3" s="47" t="s">
        <v>4</v>
      </c>
      <c r="J3" s="73"/>
      <c r="R3" s="73"/>
    </row>
    <row r="4" spans="1:18" s="2" customFormat="1" ht="25.5" customHeight="1">
      <c r="A4" s="59">
        <v>1</v>
      </c>
      <c r="B4" s="60" t="s">
        <v>5</v>
      </c>
      <c r="C4" s="61"/>
      <c r="D4" s="62"/>
      <c r="E4" s="61"/>
      <c r="F4" s="63"/>
      <c r="J4" s="74"/>
      <c r="R4" s="74"/>
    </row>
    <row r="5" spans="1:18" ht="25.5" customHeight="1">
      <c r="A5" s="64" t="s">
        <v>18</v>
      </c>
      <c r="B5" s="51" t="s">
        <v>19</v>
      </c>
      <c r="C5" s="52"/>
      <c r="D5" s="53"/>
      <c r="E5" s="52"/>
      <c r="F5" s="65"/>
      <c r="J5" s="75"/>
      <c r="R5" s="75"/>
    </row>
    <row r="6" spans="1:18" ht="25.5" customHeight="1">
      <c r="A6" s="64" t="s">
        <v>63</v>
      </c>
      <c r="B6" s="51" t="s">
        <v>27</v>
      </c>
      <c r="C6" s="52">
        <v>0.55</v>
      </c>
      <c r="D6" s="53" t="s">
        <v>37</v>
      </c>
      <c r="E6" s="107"/>
      <c r="F6" s="65">
        <f>C6*E6</f>
        <v>0</v>
      </c>
      <c r="J6" s="75"/>
      <c r="R6" s="75"/>
    </row>
    <row r="7" spans="1:18" ht="25.5" customHeight="1">
      <c r="A7" s="64" t="s">
        <v>64</v>
      </c>
      <c r="B7" s="51" t="s">
        <v>36</v>
      </c>
      <c r="C7" s="52">
        <v>8</v>
      </c>
      <c r="D7" s="53" t="s">
        <v>6</v>
      </c>
      <c r="E7" s="107"/>
      <c r="F7" s="65">
        <f>C7*E7</f>
        <v>0</v>
      </c>
      <c r="J7" s="75"/>
      <c r="R7" s="75"/>
    </row>
    <row r="8" spans="1:18" s="3" customFormat="1" ht="25.5" customHeight="1">
      <c r="A8" s="64" t="s">
        <v>18</v>
      </c>
      <c r="B8" s="51" t="s">
        <v>19</v>
      </c>
      <c r="C8" s="52"/>
      <c r="D8" s="53"/>
      <c r="E8" s="52"/>
      <c r="F8" s="65">
        <f>F6+F7</f>
        <v>0</v>
      </c>
      <c r="J8" s="76"/>
      <c r="R8" s="76"/>
    </row>
    <row r="9" spans="1:18" ht="25.5" customHeight="1">
      <c r="A9" s="67">
        <v>1</v>
      </c>
      <c r="B9" s="48" t="s">
        <v>5</v>
      </c>
      <c r="C9" s="52"/>
      <c r="D9" s="53"/>
      <c r="E9" s="52"/>
      <c r="F9" s="94">
        <f>F8</f>
        <v>0</v>
      </c>
      <c r="J9" s="75"/>
      <c r="R9" s="75"/>
    </row>
    <row r="10" spans="1:18" ht="17.25" customHeight="1">
      <c r="A10" s="66"/>
      <c r="B10" s="27"/>
      <c r="C10" s="52"/>
      <c r="D10" s="53"/>
      <c r="E10" s="52"/>
      <c r="F10" s="88"/>
      <c r="J10" s="75"/>
      <c r="R10" s="75"/>
    </row>
    <row r="11" spans="1:18" ht="25.5" customHeight="1">
      <c r="A11" s="67">
        <v>2</v>
      </c>
      <c r="B11" s="48" t="s">
        <v>7</v>
      </c>
      <c r="C11" s="49"/>
      <c r="D11" s="50"/>
      <c r="E11" s="49"/>
      <c r="F11" s="68"/>
      <c r="I11" s="42"/>
      <c r="J11" s="80"/>
      <c r="K11" s="72"/>
      <c r="L11" s="72"/>
      <c r="M11" s="72"/>
      <c r="N11" s="72"/>
      <c r="O11" s="72"/>
      <c r="P11" s="72"/>
      <c r="R11" s="75"/>
    </row>
    <row r="12" spans="1:18" ht="25.5" customHeight="1">
      <c r="A12" s="64" t="s">
        <v>8</v>
      </c>
      <c r="B12" s="51" t="s">
        <v>9</v>
      </c>
      <c r="C12" s="52"/>
      <c r="D12" s="53"/>
      <c r="E12" s="52"/>
      <c r="F12" s="65"/>
      <c r="I12" s="42"/>
      <c r="J12" s="77"/>
      <c r="K12" s="71"/>
      <c r="L12" s="71"/>
      <c r="M12" s="71"/>
      <c r="N12" s="71"/>
      <c r="O12" s="71"/>
      <c r="P12" s="71"/>
      <c r="Q12" s="71"/>
      <c r="R12" s="77"/>
    </row>
    <row r="13" spans="1:18" ht="25.5" customHeight="1">
      <c r="A13" s="64" t="s">
        <v>65</v>
      </c>
      <c r="B13" s="51" t="s">
        <v>46</v>
      </c>
      <c r="C13" s="52">
        <v>106</v>
      </c>
      <c r="D13" s="53" t="s">
        <v>10</v>
      </c>
      <c r="E13" s="107"/>
      <c r="F13" s="65">
        <f>C13*E13</f>
        <v>0</v>
      </c>
      <c r="I13" s="42"/>
      <c r="J13" s="77"/>
      <c r="K13" s="71"/>
      <c r="L13" s="71"/>
      <c r="M13" s="71"/>
      <c r="N13" s="71"/>
      <c r="O13" s="71"/>
      <c r="P13" s="71"/>
      <c r="Q13" s="71"/>
      <c r="R13" s="78"/>
    </row>
    <row r="14" spans="1:10" s="2" customFormat="1" ht="42" customHeight="1">
      <c r="A14" s="64" t="s">
        <v>66</v>
      </c>
      <c r="B14" s="51" t="s">
        <v>44</v>
      </c>
      <c r="C14" s="52">
        <v>423</v>
      </c>
      <c r="D14" s="53" t="s">
        <v>10</v>
      </c>
      <c r="E14" s="107"/>
      <c r="F14" s="65">
        <f>C14*E14</f>
        <v>0</v>
      </c>
      <c r="H14" s="4"/>
      <c r="I14" s="4"/>
      <c r="J14" s="73"/>
    </row>
    <row r="15" spans="1:10" ht="12.75">
      <c r="A15" s="95" t="s">
        <v>8</v>
      </c>
      <c r="B15" s="96" t="s">
        <v>9</v>
      </c>
      <c r="C15" s="97"/>
      <c r="D15" s="98"/>
      <c r="E15" s="97"/>
      <c r="F15" s="99">
        <f>F13+F14</f>
        <v>0</v>
      </c>
      <c r="H15" s="4"/>
      <c r="J15" s="73"/>
    </row>
    <row r="16" spans="1:17" ht="12.75">
      <c r="A16" s="64" t="s">
        <v>28</v>
      </c>
      <c r="B16" s="51" t="s">
        <v>29</v>
      </c>
      <c r="C16" s="52"/>
      <c r="D16" s="53"/>
      <c r="E16" s="52"/>
      <c r="F16" s="65"/>
      <c r="H16" s="42"/>
      <c r="J16" s="81"/>
      <c r="Q16" s="71"/>
    </row>
    <row r="17" spans="1:10" ht="24">
      <c r="A17" s="64" t="s">
        <v>67</v>
      </c>
      <c r="B17" s="51" t="s">
        <v>41</v>
      </c>
      <c r="C17" s="52">
        <v>132</v>
      </c>
      <c r="D17" s="53" t="s">
        <v>13</v>
      </c>
      <c r="E17" s="107"/>
      <c r="F17" s="65">
        <f>C17*E17</f>
        <v>0</v>
      </c>
      <c r="J17" s="75"/>
    </row>
    <row r="18" spans="1:10" ht="12.75">
      <c r="A18" s="95" t="s">
        <v>28</v>
      </c>
      <c r="B18" s="96" t="s">
        <v>29</v>
      </c>
      <c r="C18" s="97"/>
      <c r="D18" s="98"/>
      <c r="E18" s="97"/>
      <c r="F18" s="99">
        <f>F17</f>
        <v>0</v>
      </c>
      <c r="J18" s="75"/>
    </row>
    <row r="19" spans="1:10" ht="25.5" customHeight="1">
      <c r="A19" s="64" t="s">
        <v>39</v>
      </c>
      <c r="B19" s="51" t="s">
        <v>12</v>
      </c>
      <c r="C19" s="52"/>
      <c r="D19" s="53"/>
      <c r="E19" s="52"/>
      <c r="F19" s="65"/>
      <c r="I19" s="3"/>
      <c r="J19" s="75"/>
    </row>
    <row r="20" spans="1:10" s="3" customFormat="1" ht="45.75" customHeight="1">
      <c r="A20" s="64" t="s">
        <v>68</v>
      </c>
      <c r="B20" s="51" t="s">
        <v>49</v>
      </c>
      <c r="C20" s="52">
        <v>350</v>
      </c>
      <c r="D20" s="53" t="s">
        <v>10</v>
      </c>
      <c r="E20" s="107"/>
      <c r="F20" s="41">
        <f>C20*E20</f>
        <v>0</v>
      </c>
      <c r="I20" s="85"/>
      <c r="J20" s="76"/>
    </row>
    <row r="21" spans="1:10" s="3" customFormat="1" ht="25.5" customHeight="1">
      <c r="A21" s="95" t="s">
        <v>39</v>
      </c>
      <c r="B21" s="96" t="s">
        <v>12</v>
      </c>
      <c r="C21" s="97"/>
      <c r="D21" s="98"/>
      <c r="E21" s="97"/>
      <c r="F21" s="99">
        <f>F20</f>
        <v>0</v>
      </c>
      <c r="I21" s="85"/>
      <c r="J21" s="76"/>
    </row>
    <row r="22" spans="1:17" s="3" customFormat="1" ht="12.75">
      <c r="A22" s="64" t="s">
        <v>11</v>
      </c>
      <c r="B22" s="51" t="s">
        <v>38</v>
      </c>
      <c r="C22" s="52"/>
      <c r="D22" s="53"/>
      <c r="E22" s="52"/>
      <c r="F22" s="65"/>
      <c r="I22" s="85"/>
      <c r="J22" s="76"/>
      <c r="K22" s="76"/>
      <c r="L22" s="76"/>
      <c r="M22" s="76"/>
      <c r="N22" s="76"/>
      <c r="O22" s="76"/>
      <c r="P22" s="76"/>
      <c r="Q22" s="76"/>
    </row>
    <row r="23" spans="1:17" s="3" customFormat="1" ht="25.5" customHeight="1">
      <c r="A23" s="64" t="s">
        <v>69</v>
      </c>
      <c r="B23" s="51" t="s">
        <v>50</v>
      </c>
      <c r="C23" s="52">
        <v>110</v>
      </c>
      <c r="D23" s="53" t="s">
        <v>13</v>
      </c>
      <c r="E23" s="107"/>
      <c r="F23" s="41">
        <f>C23*E23</f>
        <v>0</v>
      </c>
      <c r="J23" s="76"/>
      <c r="K23" s="76"/>
      <c r="L23" s="76"/>
      <c r="M23" s="76"/>
      <c r="N23" s="76"/>
      <c r="O23" s="76"/>
      <c r="P23" s="76"/>
      <c r="Q23" s="76"/>
    </row>
    <row r="24" spans="1:10" ht="25.5" customHeight="1">
      <c r="A24" s="95" t="s">
        <v>11</v>
      </c>
      <c r="B24" s="96" t="s">
        <v>38</v>
      </c>
      <c r="C24" s="97"/>
      <c r="D24" s="98"/>
      <c r="E24" s="97"/>
      <c r="F24" s="99">
        <f>F23</f>
        <v>0</v>
      </c>
      <c r="J24" s="75"/>
    </row>
    <row r="25" spans="1:10" ht="25.5" customHeight="1">
      <c r="A25" s="100" t="s">
        <v>20</v>
      </c>
      <c r="B25" s="48" t="s">
        <v>7</v>
      </c>
      <c r="C25" s="52"/>
      <c r="D25" s="53"/>
      <c r="E25" s="52"/>
      <c r="F25" s="94">
        <f>F15+F18+F21+F24</f>
        <v>0</v>
      </c>
      <c r="J25" s="75"/>
    </row>
    <row r="26" spans="1:10" ht="15" customHeight="1">
      <c r="A26" s="66"/>
      <c r="B26" s="27"/>
      <c r="C26" s="52"/>
      <c r="D26" s="53"/>
      <c r="E26" s="52"/>
      <c r="F26" s="88"/>
      <c r="J26" s="75"/>
    </row>
    <row r="27" spans="1:10" ht="25.5" customHeight="1">
      <c r="A27" s="67" t="s">
        <v>70</v>
      </c>
      <c r="B27" s="48" t="s">
        <v>14</v>
      </c>
      <c r="C27" s="56"/>
      <c r="D27" s="50"/>
      <c r="E27" s="56"/>
      <c r="F27" s="69"/>
      <c r="J27" s="75"/>
    </row>
    <row r="28" spans="1:10" s="12" customFormat="1" ht="25.5" customHeight="1">
      <c r="A28" s="64" t="s">
        <v>71</v>
      </c>
      <c r="B28" s="51" t="s">
        <v>32</v>
      </c>
      <c r="C28" s="52"/>
      <c r="D28" s="53"/>
      <c r="E28" s="52"/>
      <c r="F28" s="65"/>
      <c r="J28" s="82"/>
    </row>
    <row r="29" spans="1:10" s="12" customFormat="1" ht="37.5" customHeight="1">
      <c r="A29" s="64" t="s">
        <v>72</v>
      </c>
      <c r="B29" s="51" t="s">
        <v>45</v>
      </c>
      <c r="C29" s="52">
        <v>24</v>
      </c>
      <c r="D29" s="53" t="s">
        <v>15</v>
      </c>
      <c r="E29" s="107"/>
      <c r="F29" s="41">
        <f>C29*E29</f>
        <v>0</v>
      </c>
      <c r="J29" s="82"/>
    </row>
    <row r="30" spans="1:10" ht="33" customHeight="1">
      <c r="A30" s="64" t="s">
        <v>73</v>
      </c>
      <c r="B30" s="51" t="s">
        <v>47</v>
      </c>
      <c r="C30" s="52">
        <v>60</v>
      </c>
      <c r="D30" s="53" t="s">
        <v>15</v>
      </c>
      <c r="E30" s="107"/>
      <c r="F30" s="41">
        <f>C30*E30</f>
        <v>0</v>
      </c>
      <c r="J30" s="75"/>
    </row>
    <row r="31" spans="1:10" ht="33" customHeight="1">
      <c r="A31" s="64" t="s">
        <v>74</v>
      </c>
      <c r="B31" s="51" t="s">
        <v>48</v>
      </c>
      <c r="C31" s="52">
        <v>2</v>
      </c>
      <c r="D31" s="53" t="s">
        <v>6</v>
      </c>
      <c r="E31" s="107"/>
      <c r="F31" s="41">
        <f>C31*E31</f>
        <v>0</v>
      </c>
      <c r="J31" s="75"/>
    </row>
    <row r="32" spans="1:10" s="3" customFormat="1" ht="36" customHeight="1">
      <c r="A32" s="64" t="s">
        <v>75</v>
      </c>
      <c r="B32" s="51" t="s">
        <v>91</v>
      </c>
      <c r="C32" s="52">
        <v>55</v>
      </c>
      <c r="D32" s="53" t="s">
        <v>10</v>
      </c>
      <c r="E32" s="107"/>
      <c r="F32" s="41">
        <f>C32*E32</f>
        <v>0</v>
      </c>
      <c r="J32" s="76"/>
    </row>
    <row r="33" spans="1:18" ht="12.75">
      <c r="A33" s="95" t="s">
        <v>71</v>
      </c>
      <c r="B33" s="96" t="s">
        <v>22</v>
      </c>
      <c r="C33" s="97"/>
      <c r="D33" s="98"/>
      <c r="E33" s="97"/>
      <c r="F33" s="99">
        <f>SUM(F29:F32)</f>
        <v>0</v>
      </c>
      <c r="J33" s="73"/>
      <c r="K33" s="4"/>
      <c r="L33" s="4"/>
      <c r="M33" s="4"/>
      <c r="N33" s="4"/>
      <c r="O33" s="4"/>
      <c r="P33" s="4"/>
      <c r="Q33" s="4"/>
      <c r="R33" s="73"/>
    </row>
    <row r="34" spans="1:18" s="12" customFormat="1" ht="25.5" customHeight="1">
      <c r="A34" s="100" t="s">
        <v>70</v>
      </c>
      <c r="B34" s="48" t="s">
        <v>14</v>
      </c>
      <c r="C34" s="56"/>
      <c r="D34" s="50"/>
      <c r="E34" s="56"/>
      <c r="F34" s="94">
        <f>F33</f>
        <v>0</v>
      </c>
      <c r="H34" s="1"/>
      <c r="I34" s="42"/>
      <c r="J34" s="80"/>
      <c r="K34" s="72"/>
      <c r="L34" s="72"/>
      <c r="M34" s="72"/>
      <c r="N34" s="72"/>
      <c r="O34" s="72"/>
      <c r="P34" s="72"/>
      <c r="Q34" s="4"/>
      <c r="R34" s="73"/>
    </row>
    <row r="35" spans="1:18" s="12" customFormat="1" ht="18.75" customHeight="1">
      <c r="A35" s="66"/>
      <c r="B35" s="27"/>
      <c r="C35" s="57"/>
      <c r="D35" s="58"/>
      <c r="E35" s="57"/>
      <c r="F35" s="87"/>
      <c r="H35" s="1"/>
      <c r="I35" s="42"/>
      <c r="J35" s="80"/>
      <c r="K35" s="72"/>
      <c r="L35" s="72"/>
      <c r="M35" s="72"/>
      <c r="N35" s="72"/>
      <c r="O35" s="72"/>
      <c r="P35" s="72"/>
      <c r="Q35" s="4"/>
      <c r="R35" s="73"/>
    </row>
    <row r="36" spans="1:10" ht="25.5" customHeight="1">
      <c r="A36" s="67" t="s">
        <v>26</v>
      </c>
      <c r="B36" s="48" t="s">
        <v>16</v>
      </c>
      <c r="C36" s="49"/>
      <c r="D36" s="50"/>
      <c r="E36" s="49"/>
      <c r="F36" s="68"/>
      <c r="J36" s="75"/>
    </row>
    <row r="37" spans="1:6" ht="12.75">
      <c r="A37" s="64" t="s">
        <v>30</v>
      </c>
      <c r="B37" s="51" t="s">
        <v>51</v>
      </c>
      <c r="C37" s="52"/>
      <c r="D37" s="53"/>
      <c r="E37" s="52"/>
      <c r="F37" s="65"/>
    </row>
    <row r="38" spans="1:6" ht="13.5">
      <c r="A38" s="64" t="s">
        <v>76</v>
      </c>
      <c r="B38" s="51" t="s">
        <v>52</v>
      </c>
      <c r="C38" s="52">
        <v>55</v>
      </c>
      <c r="D38" s="53" t="s">
        <v>13</v>
      </c>
      <c r="E38" s="107"/>
      <c r="F38" s="41">
        <f>C38*E38</f>
        <v>0</v>
      </c>
    </row>
    <row r="39" spans="1:13" s="12" customFormat="1" ht="25.5" customHeight="1">
      <c r="A39" s="64" t="s">
        <v>77</v>
      </c>
      <c r="B39" s="51" t="s">
        <v>61</v>
      </c>
      <c r="C39" s="52">
        <v>160</v>
      </c>
      <c r="D39" s="53" t="s">
        <v>13</v>
      </c>
      <c r="E39" s="107"/>
      <c r="F39" s="41">
        <f>C39*E39</f>
        <v>0</v>
      </c>
      <c r="H39" s="1"/>
      <c r="I39" s="1"/>
      <c r="J39" s="1"/>
      <c r="K39" s="1"/>
      <c r="L39" s="1"/>
      <c r="M39" s="42"/>
    </row>
    <row r="40" spans="1:6" ht="25.5" customHeight="1">
      <c r="A40" s="95" t="s">
        <v>30</v>
      </c>
      <c r="B40" s="96" t="s">
        <v>51</v>
      </c>
      <c r="C40" s="97"/>
      <c r="D40" s="98"/>
      <c r="E40" s="97"/>
      <c r="F40" s="101">
        <f>F38+F39</f>
        <v>0</v>
      </c>
    </row>
    <row r="41" spans="1:6" ht="25.5" customHeight="1">
      <c r="A41" s="64" t="s">
        <v>21</v>
      </c>
      <c r="B41" s="51" t="s">
        <v>53</v>
      </c>
      <c r="C41" s="52"/>
      <c r="D41" s="53"/>
      <c r="E41" s="52"/>
      <c r="F41" s="65"/>
    </row>
    <row r="42" spans="1:6" ht="48" customHeight="1">
      <c r="A42" s="64" t="s">
        <v>78</v>
      </c>
      <c r="B42" s="51" t="s">
        <v>54</v>
      </c>
      <c r="C42" s="52">
        <f>H41*0.6</f>
        <v>0</v>
      </c>
      <c r="D42" s="53" t="s">
        <v>55</v>
      </c>
      <c r="E42" s="107"/>
      <c r="F42" s="41">
        <f>C42*E42</f>
        <v>0</v>
      </c>
    </row>
    <row r="43" spans="1:8" ht="48" customHeight="1">
      <c r="A43" s="64" t="s">
        <v>79</v>
      </c>
      <c r="B43" s="51" t="s">
        <v>56</v>
      </c>
      <c r="C43" s="52">
        <f>H41*0.4</f>
        <v>0</v>
      </c>
      <c r="D43" s="53" t="s">
        <v>55</v>
      </c>
      <c r="E43" s="107"/>
      <c r="F43" s="41">
        <f>C43*E43</f>
        <v>0</v>
      </c>
      <c r="H43" s="86"/>
    </row>
    <row r="44" spans="1:6" ht="25.5" customHeight="1">
      <c r="A44" s="95" t="s">
        <v>21</v>
      </c>
      <c r="B44" s="96" t="s">
        <v>53</v>
      </c>
      <c r="C44" s="97"/>
      <c r="D44" s="98"/>
      <c r="E44" s="97"/>
      <c r="F44" s="101">
        <f>F42+F43</f>
        <v>0</v>
      </c>
    </row>
    <row r="45" spans="1:6" ht="25.5" customHeight="1">
      <c r="A45" s="64" t="s">
        <v>31</v>
      </c>
      <c r="B45" s="51" t="s">
        <v>17</v>
      </c>
      <c r="C45" s="52"/>
      <c r="D45" s="53"/>
      <c r="E45" s="52"/>
      <c r="F45" s="65"/>
    </row>
    <row r="46" spans="1:7" ht="73.5">
      <c r="A46" s="64" t="s">
        <v>80</v>
      </c>
      <c r="B46" s="51" t="s">
        <v>43</v>
      </c>
      <c r="C46" s="52">
        <v>70</v>
      </c>
      <c r="D46" s="53" t="s">
        <v>10</v>
      </c>
      <c r="E46" s="107"/>
      <c r="F46" s="41">
        <f>C46*E46</f>
        <v>0</v>
      </c>
      <c r="G46" s="42"/>
    </row>
    <row r="47" spans="1:18" ht="52.5" customHeight="1">
      <c r="A47" s="64" t="s">
        <v>81</v>
      </c>
      <c r="B47" s="51" t="s">
        <v>59</v>
      </c>
      <c r="C47" s="52">
        <v>71</v>
      </c>
      <c r="D47" s="53" t="s">
        <v>10</v>
      </c>
      <c r="E47" s="107"/>
      <c r="F47" s="41">
        <f>C47*E47</f>
        <v>0</v>
      </c>
      <c r="I47" s="42"/>
      <c r="R47" s="42"/>
    </row>
    <row r="48" spans="1:6" ht="51.75" customHeight="1">
      <c r="A48" s="64" t="s">
        <v>82</v>
      </c>
      <c r="B48" s="51" t="s">
        <v>60</v>
      </c>
      <c r="C48" s="52">
        <v>32</v>
      </c>
      <c r="D48" s="53" t="s">
        <v>10</v>
      </c>
      <c r="E48" s="107"/>
      <c r="F48" s="41">
        <f>C48*E48</f>
        <v>0</v>
      </c>
    </row>
    <row r="49" spans="1:6" ht="25.5" customHeight="1">
      <c r="A49" s="95" t="s">
        <v>31</v>
      </c>
      <c r="B49" s="96" t="s">
        <v>17</v>
      </c>
      <c r="C49" s="97"/>
      <c r="D49" s="98"/>
      <c r="E49" s="97"/>
      <c r="F49" s="99">
        <f>F46+F47+F48</f>
        <v>0</v>
      </c>
    </row>
    <row r="50" spans="1:6" ht="25.5" customHeight="1">
      <c r="A50" s="64" t="s">
        <v>83</v>
      </c>
      <c r="B50" s="51" t="s">
        <v>23</v>
      </c>
      <c r="C50" s="52"/>
      <c r="D50" s="53"/>
      <c r="E50" s="52"/>
      <c r="F50" s="65"/>
    </row>
    <row r="51" spans="1:10" ht="57" customHeight="1">
      <c r="A51" s="64" t="s">
        <v>84</v>
      </c>
      <c r="B51" s="28" t="s">
        <v>42</v>
      </c>
      <c r="C51" s="52">
        <v>105</v>
      </c>
      <c r="D51" s="53" t="s">
        <v>10</v>
      </c>
      <c r="E51" s="107"/>
      <c r="F51" s="41">
        <f>C51*E51</f>
        <v>0</v>
      </c>
      <c r="J51" s="75"/>
    </row>
    <row r="52" spans="1:10" ht="25.5" customHeight="1">
      <c r="A52" s="64" t="s">
        <v>85</v>
      </c>
      <c r="B52" s="51" t="s">
        <v>62</v>
      </c>
      <c r="C52" s="52">
        <v>160</v>
      </c>
      <c r="D52" s="53" t="s">
        <v>13</v>
      </c>
      <c r="E52" s="107"/>
      <c r="F52" s="41">
        <f>C52*E52</f>
        <v>0</v>
      </c>
      <c r="J52" s="75"/>
    </row>
    <row r="53" spans="1:10" ht="25.5" customHeight="1">
      <c r="A53" s="64" t="s">
        <v>86</v>
      </c>
      <c r="B53" s="51" t="s">
        <v>90</v>
      </c>
      <c r="C53" s="52">
        <v>55</v>
      </c>
      <c r="D53" s="53" t="s">
        <v>58</v>
      </c>
      <c r="E53" s="107"/>
      <c r="F53" s="41">
        <f>C53*E53</f>
        <v>0</v>
      </c>
      <c r="J53" s="75"/>
    </row>
    <row r="54" spans="1:10" ht="12.75">
      <c r="A54" s="95" t="s">
        <v>83</v>
      </c>
      <c r="B54" s="96" t="s">
        <v>23</v>
      </c>
      <c r="C54" s="97"/>
      <c r="D54" s="98"/>
      <c r="E54" s="97"/>
      <c r="F54" s="99">
        <f>SUM(F51:F53)</f>
        <v>0</v>
      </c>
      <c r="J54" s="75"/>
    </row>
    <row r="55" spans="1:6" ht="25.5" customHeight="1">
      <c r="A55" s="64" t="s">
        <v>87</v>
      </c>
      <c r="B55" s="51" t="s">
        <v>57</v>
      </c>
      <c r="C55" s="54"/>
      <c r="D55" s="55"/>
      <c r="E55" s="54"/>
      <c r="F55" s="70"/>
    </row>
    <row r="56" spans="1:6" ht="35.25" customHeight="1">
      <c r="A56" s="64" t="s">
        <v>88</v>
      </c>
      <c r="B56" s="51" t="s">
        <v>89</v>
      </c>
      <c r="C56" s="52">
        <v>60</v>
      </c>
      <c r="D56" s="53" t="s">
        <v>58</v>
      </c>
      <c r="E56" s="107"/>
      <c r="F56" s="41">
        <f>C56*E56</f>
        <v>0</v>
      </c>
    </row>
    <row r="57" spans="1:6" ht="25.5" customHeight="1">
      <c r="A57" s="95" t="s">
        <v>87</v>
      </c>
      <c r="B57" s="96" t="s">
        <v>57</v>
      </c>
      <c r="C57" s="97"/>
      <c r="D57" s="98"/>
      <c r="E57" s="97"/>
      <c r="F57" s="101">
        <f>F56</f>
        <v>0</v>
      </c>
    </row>
    <row r="58" spans="1:18" s="12" customFormat="1" ht="25.5" customHeight="1">
      <c r="A58" s="100" t="s">
        <v>26</v>
      </c>
      <c r="B58" s="48" t="s">
        <v>16</v>
      </c>
      <c r="C58" s="56"/>
      <c r="D58" s="50"/>
      <c r="E58" s="56"/>
      <c r="F58" s="94">
        <f>F40+F44+F49+F54+F57</f>
        <v>0</v>
      </c>
      <c r="H58" s="1"/>
      <c r="I58" s="42"/>
      <c r="J58" s="80"/>
      <c r="K58" s="72"/>
      <c r="L58" s="72"/>
      <c r="M58" s="72"/>
      <c r="N58" s="72"/>
      <c r="O58" s="72"/>
      <c r="P58" s="72"/>
      <c r="Q58" s="4"/>
      <c r="R58" s="73"/>
    </row>
    <row r="59" spans="1:18" s="12" customFormat="1" ht="25.5" customHeight="1">
      <c r="A59" s="66"/>
      <c r="B59" s="27"/>
      <c r="C59" s="57"/>
      <c r="D59" s="58"/>
      <c r="E59" s="57"/>
      <c r="F59" s="87"/>
      <c r="H59" s="1"/>
      <c r="I59" s="42"/>
      <c r="J59" s="80"/>
      <c r="K59" s="72"/>
      <c r="L59" s="72"/>
      <c r="M59" s="72"/>
      <c r="N59" s="72"/>
      <c r="O59" s="72"/>
      <c r="P59" s="72"/>
      <c r="Q59" s="4"/>
      <c r="R59" s="73"/>
    </row>
    <row r="60" spans="1:10" ht="18" customHeight="1">
      <c r="A60" s="34"/>
      <c r="B60" s="24" t="s">
        <v>35</v>
      </c>
      <c r="C60" s="25"/>
      <c r="D60" s="26"/>
      <c r="E60" s="25"/>
      <c r="F60" s="89">
        <f>F9+F25+F34+F58</f>
        <v>0</v>
      </c>
      <c r="J60" s="75"/>
    </row>
    <row r="61" spans="1:10" ht="18" customHeight="1">
      <c r="A61" s="34"/>
      <c r="B61" s="21" t="s">
        <v>40</v>
      </c>
      <c r="C61" s="22"/>
      <c r="D61" s="1"/>
      <c r="E61" s="22"/>
      <c r="F61" s="90">
        <f>F60*0.2</f>
        <v>0</v>
      </c>
      <c r="J61" s="75"/>
    </row>
    <row r="62" spans="1:10" ht="18" customHeight="1" thickBot="1">
      <c r="A62" s="38"/>
      <c r="B62" s="102" t="s">
        <v>25</v>
      </c>
      <c r="C62" s="103"/>
      <c r="D62" s="104"/>
      <c r="E62" s="103"/>
      <c r="F62" s="105">
        <f>F60+F61</f>
        <v>0</v>
      </c>
      <c r="J62" s="75"/>
    </row>
    <row r="63" spans="1:10" s="16" customFormat="1" ht="12.75" customHeight="1">
      <c r="A63" s="23"/>
      <c r="B63" s="9"/>
      <c r="C63" s="10"/>
      <c r="D63" s="5"/>
      <c r="E63" s="14"/>
      <c r="F63" s="14"/>
      <c r="J63" s="83"/>
    </row>
    <row r="64" spans="1:10" ht="18" customHeight="1">
      <c r="A64" s="23"/>
      <c r="E64" s="14"/>
      <c r="F64" s="14"/>
      <c r="J64" s="75"/>
    </row>
    <row r="65" spans="1:10" ht="18" customHeight="1">
      <c r="A65" s="111"/>
      <c r="B65" s="111"/>
      <c r="C65" s="111"/>
      <c r="D65" s="111"/>
      <c r="E65" s="111"/>
      <c r="F65" s="111"/>
      <c r="J65" s="75"/>
    </row>
    <row r="66" spans="1:10" ht="18" customHeight="1">
      <c r="A66" s="111" t="s">
        <v>33</v>
      </c>
      <c r="B66" s="111"/>
      <c r="C66" s="111"/>
      <c r="D66" s="111"/>
      <c r="E66" s="111"/>
      <c r="F66" s="111"/>
      <c r="J66" s="75"/>
    </row>
    <row r="67" spans="1:10" s="15" customFormat="1" ht="33.75" customHeight="1" thickBot="1">
      <c r="A67" s="18"/>
      <c r="B67" s="19"/>
      <c r="C67" s="20"/>
      <c r="D67" s="4"/>
      <c r="E67" s="20"/>
      <c r="F67" s="17"/>
      <c r="J67" s="84"/>
    </row>
    <row r="68" spans="1:10" ht="18" customHeight="1">
      <c r="A68" s="29" t="s">
        <v>34</v>
      </c>
      <c r="B68" s="30" t="s">
        <v>5</v>
      </c>
      <c r="C68" s="31"/>
      <c r="D68" s="32"/>
      <c r="E68" s="31"/>
      <c r="F68" s="33">
        <f>F9</f>
        <v>0</v>
      </c>
      <c r="J68" s="75"/>
    </row>
    <row r="69" spans="1:10" ht="18" customHeight="1">
      <c r="A69" s="34" t="s">
        <v>20</v>
      </c>
      <c r="B69" s="21" t="s">
        <v>7</v>
      </c>
      <c r="C69" s="22"/>
      <c r="D69" s="1"/>
      <c r="E69" s="22"/>
      <c r="F69" s="35">
        <f>F25</f>
        <v>0</v>
      </c>
      <c r="J69" s="75"/>
    </row>
    <row r="70" spans="1:10" ht="24" customHeight="1">
      <c r="A70" s="34" t="s">
        <v>70</v>
      </c>
      <c r="B70" s="21" t="s">
        <v>14</v>
      </c>
      <c r="C70" s="22"/>
      <c r="D70" s="1"/>
      <c r="E70" s="22"/>
      <c r="F70" s="35">
        <f>F34</f>
        <v>0</v>
      </c>
      <c r="J70" s="75"/>
    </row>
    <row r="71" spans="1:10" ht="18" customHeight="1">
      <c r="A71" s="34" t="s">
        <v>26</v>
      </c>
      <c r="B71" s="21" t="s">
        <v>16</v>
      </c>
      <c r="C71" s="22"/>
      <c r="D71" s="1"/>
      <c r="E71" s="22"/>
      <c r="F71" s="35">
        <f>F58</f>
        <v>0</v>
      </c>
      <c r="J71" s="75"/>
    </row>
    <row r="72" spans="1:10" ht="18" customHeight="1">
      <c r="A72" s="34"/>
      <c r="B72" s="24" t="s">
        <v>35</v>
      </c>
      <c r="C72" s="25"/>
      <c r="D72" s="26"/>
      <c r="E72" s="25"/>
      <c r="F72" s="36">
        <f>SUM(F68:F71)</f>
        <v>0</v>
      </c>
      <c r="J72" s="75"/>
    </row>
    <row r="73" spans="1:10" ht="18" customHeight="1">
      <c r="A73" s="34"/>
      <c r="B73" s="21" t="s">
        <v>40</v>
      </c>
      <c r="C73" s="22"/>
      <c r="D73" s="1"/>
      <c r="E73" s="22"/>
      <c r="F73" s="37">
        <f>F72*0.2</f>
        <v>0</v>
      </c>
      <c r="J73" s="75"/>
    </row>
    <row r="74" spans="1:10" ht="18" customHeight="1" thickBot="1">
      <c r="A74" s="38"/>
      <c r="B74" s="102" t="s">
        <v>25</v>
      </c>
      <c r="C74" s="103"/>
      <c r="D74" s="104"/>
      <c r="E74" s="103"/>
      <c r="F74" s="105">
        <f>F72+F73</f>
        <v>0</v>
      </c>
      <c r="J74" s="75"/>
    </row>
    <row r="75" ht="18" customHeight="1">
      <c r="J75" s="79"/>
    </row>
  </sheetData>
  <sheetProtection password="D6DC" sheet="1" selectLockedCells="1"/>
  <mergeCells count="2">
    <mergeCell ref="A66:F66"/>
    <mergeCell ref="A65:F65"/>
  </mergeCells>
  <printOptions/>
  <pageMargins left="0.7480314960629921" right="0.15748031496062992" top="0.5905511811023623" bottom="0.5905511811023623" header="0.5118110236220472" footer="0.1968503937007874"/>
  <pageSetup horizontalDpi="300" verticalDpi="300" orientation="portrait" paperSize="9" scale="85" r:id="rId2"/>
  <rowBreaks count="1" manualBreakCount="1">
    <brk id="3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6.7109375" style="0" customWidth="1"/>
    <col min="3" max="3" width="32.57421875" style="0" bestFit="1" customWidth="1"/>
    <col min="4" max="6" width="4.57421875" style="0" bestFit="1" customWidth="1"/>
  </cols>
  <sheetData>
    <row r="2" spans="1:8" ht="15.75">
      <c r="A2" s="108"/>
      <c r="B2" s="108"/>
      <c r="C2" s="109"/>
      <c r="D2" s="106"/>
      <c r="E2" s="106"/>
      <c r="F2" s="106"/>
      <c r="G2" s="106"/>
      <c r="H2" s="108"/>
    </row>
    <row r="3" spans="1:8" ht="12.75">
      <c r="A3" s="108"/>
      <c r="B3" s="106"/>
      <c r="C3" s="106"/>
      <c r="D3" s="106"/>
      <c r="E3" s="106"/>
      <c r="F3" s="106"/>
      <c r="G3" s="106"/>
      <c r="H3" s="108"/>
    </row>
    <row r="4" spans="1:8" ht="12.75">
      <c r="A4" s="108"/>
      <c r="B4" s="106"/>
      <c r="C4" s="106"/>
      <c r="D4" s="106"/>
      <c r="E4" s="106"/>
      <c r="F4" s="106"/>
      <c r="G4" s="106"/>
      <c r="H4" s="108"/>
    </row>
    <row r="5" spans="1:8" ht="12.75">
      <c r="A5" s="108"/>
      <c r="B5" s="106"/>
      <c r="C5" s="106"/>
      <c r="D5" s="106"/>
      <c r="E5" s="106"/>
      <c r="F5" s="106"/>
      <c r="G5" s="106"/>
      <c r="H5" s="108"/>
    </row>
    <row r="6" spans="1:8" ht="12.75">
      <c r="A6" s="108"/>
      <c r="B6" s="106"/>
      <c r="C6" s="106"/>
      <c r="D6" s="106"/>
      <c r="E6" s="106"/>
      <c r="F6" s="106"/>
      <c r="G6" s="106"/>
      <c r="H6" s="108"/>
    </row>
    <row r="7" spans="1:8" ht="12.75">
      <c r="A7" s="108"/>
      <c r="B7" s="106"/>
      <c r="C7" s="106"/>
      <c r="D7" s="106"/>
      <c r="E7" s="106"/>
      <c r="F7" s="106"/>
      <c r="G7" s="106"/>
      <c r="H7" s="108"/>
    </row>
    <row r="8" spans="1:8" ht="12.75">
      <c r="A8" s="108"/>
      <c r="B8" s="106"/>
      <c r="C8" s="106"/>
      <c r="D8" s="106"/>
      <c r="E8" s="106"/>
      <c r="F8" s="106"/>
      <c r="G8" s="106"/>
      <c r="H8" s="108"/>
    </row>
    <row r="9" spans="1:8" ht="12.75">
      <c r="A9" s="108"/>
      <c r="B9" s="108"/>
      <c r="C9" s="110"/>
      <c r="D9" s="108"/>
      <c r="E9" s="108"/>
      <c r="F9" s="108"/>
      <c r="G9" s="106"/>
      <c r="H9" s="108"/>
    </row>
    <row r="10" spans="1:8" ht="12.75">
      <c r="A10" s="108"/>
      <c r="B10" s="108"/>
      <c r="C10" s="110"/>
      <c r="D10" s="108"/>
      <c r="E10" s="108"/>
      <c r="F10" s="108"/>
      <c r="G10" s="106"/>
      <c r="H10" s="108"/>
    </row>
    <row r="11" spans="1:8" ht="12.75">
      <c r="A11" s="108"/>
      <c r="B11" s="108"/>
      <c r="C11" s="108"/>
      <c r="D11" s="108"/>
      <c r="E11" s="108"/>
      <c r="F11" s="108"/>
      <c r="G11" s="108"/>
      <c r="H11" s="108"/>
    </row>
    <row r="12" spans="1:8" ht="12.75">
      <c r="A12" s="108"/>
      <c r="B12" s="108"/>
      <c r="C12" s="108"/>
      <c r="D12" s="108"/>
      <c r="E12" s="108"/>
      <c r="F12" s="108"/>
      <c r="G12" s="108"/>
      <c r="H12" s="108"/>
    </row>
    <row r="13" spans="1:8" ht="12.75">
      <c r="A13" s="108"/>
      <c r="B13" s="108"/>
      <c r="C13" s="108"/>
      <c r="D13" s="108"/>
      <c r="E13" s="108"/>
      <c r="F13" s="108"/>
      <c r="G13" s="108"/>
      <c r="H13" s="108"/>
    </row>
    <row r="14" spans="1:8" ht="12.75">
      <c r="A14" s="108"/>
      <c r="B14" s="108"/>
      <c r="C14" s="108"/>
      <c r="D14" s="108"/>
      <c r="E14" s="108"/>
      <c r="F14" s="108"/>
      <c r="G14" s="108"/>
      <c r="H14" s="10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G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PIBERL FRANC</dc:creator>
  <cp:keywords/>
  <dc:description/>
  <cp:lastModifiedBy>Uporabnik</cp:lastModifiedBy>
  <cp:lastPrinted>2011-07-05T07:03:19Z</cp:lastPrinted>
  <dcterms:created xsi:type="dcterms:W3CDTF">1998-05-28T14:46:17Z</dcterms:created>
  <dcterms:modified xsi:type="dcterms:W3CDTF">2012-04-10T09:56:36Z</dcterms:modified>
  <cp:category/>
  <cp:version/>
  <cp:contentType/>
  <cp:contentStatus/>
</cp:coreProperties>
</file>