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https://zeleninpartnerjidoo-my.sharepoint.com/personal/mirjana_zelen_zelen-partnerji_eu/Documents/Desktop/"/>
    </mc:Choice>
  </mc:AlternateContent>
  <xr:revisionPtr revIDLastSave="0" documentId="8_{0064BF0A-8756-411A-8F8A-1E3BF2B0CAEB}" xr6:coauthVersionLast="45" xr6:coauthVersionMax="45" xr10:uidLastSave="{00000000-0000-0000-0000-000000000000}"/>
  <bookViews>
    <workbookView xWindow="-120" yWindow="-120" windowWidth="29040" windowHeight="15840" tabRatio="256"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 l="1"/>
  <c r="F93" i="1" l="1"/>
  <c r="F91" i="1"/>
  <c r="F266" i="1"/>
  <c r="F252" i="1"/>
  <c r="F280" i="1" l="1"/>
  <c r="F278" i="1"/>
  <c r="F274" i="1"/>
  <c r="F272" i="1"/>
  <c r="F269" i="1"/>
  <c r="F264" i="1"/>
  <c r="F262" i="1"/>
  <c r="F260" i="1"/>
  <c r="F258" i="1"/>
  <c r="F256" i="1"/>
  <c r="F254" i="1"/>
  <c r="F250" i="1"/>
  <c r="F248" i="1"/>
  <c r="F246" i="1"/>
  <c r="F244" i="1"/>
  <c r="F242" i="1"/>
  <c r="F240" i="1"/>
  <c r="F238" i="1"/>
  <c r="F236" i="1"/>
  <c r="F230" i="1"/>
  <c r="F229" i="1"/>
  <c r="F228" i="1"/>
  <c r="F224" i="1"/>
  <c r="F221" i="1"/>
  <c r="F218" i="1"/>
  <c r="F216" i="1"/>
  <c r="F214" i="1"/>
  <c r="F212" i="1"/>
  <c r="F210" i="1"/>
  <c r="F208" i="1"/>
  <c r="F206" i="1"/>
  <c r="F204" i="1"/>
  <c r="F202" i="1"/>
  <c r="F200" i="1"/>
  <c r="F198" i="1"/>
  <c r="F196" i="1"/>
  <c r="F194" i="1"/>
  <c r="F191" i="1"/>
  <c r="F189" i="1"/>
  <c r="F187" i="1"/>
  <c r="F185" i="1"/>
  <c r="F183" i="1"/>
  <c r="F181" i="1"/>
  <c r="F179" i="1"/>
  <c r="F177" i="1"/>
  <c r="F175" i="1"/>
  <c r="F172" i="1"/>
  <c r="F170" i="1"/>
  <c r="F168" i="1"/>
  <c r="F166" i="1"/>
  <c r="F164" i="1"/>
  <c r="F162" i="1"/>
  <c r="F160" i="1"/>
  <c r="F158" i="1"/>
  <c r="F156" i="1"/>
  <c r="F154" i="1"/>
  <c r="F152" i="1"/>
  <c r="F150" i="1"/>
  <c r="F148" i="1"/>
  <c r="F146" i="1"/>
  <c r="F144" i="1"/>
  <c r="F142" i="1"/>
  <c r="F140" i="1"/>
  <c r="F138" i="1"/>
  <c r="F136" i="1"/>
  <c r="F134" i="1"/>
  <c r="F132" i="1"/>
  <c r="F130" i="1"/>
  <c r="F128" i="1"/>
  <c r="F126" i="1"/>
  <c r="F124" i="1"/>
  <c r="F282" i="1" l="1"/>
  <c r="F231" i="1"/>
  <c r="F275" i="1"/>
  <c r="F113" i="1"/>
  <c r="F111" i="1"/>
  <c r="F109" i="1"/>
  <c r="F107" i="1"/>
  <c r="F105" i="1"/>
  <c r="F103" i="1"/>
  <c r="F101" i="1"/>
  <c r="F99" i="1"/>
  <c r="F24" i="1" l="1"/>
  <c r="F115" i="1"/>
  <c r="F23" i="1" s="1"/>
  <c r="F89" i="1"/>
  <c r="F87" i="1"/>
  <c r="F85" i="1"/>
  <c r="F94" i="1" s="1"/>
  <c r="D79" i="1" l="1"/>
  <c r="F79" i="1" s="1"/>
  <c r="D77" i="1"/>
  <c r="F77" i="1" s="1"/>
  <c r="D75" i="1"/>
  <c r="F75" i="1" s="1"/>
  <c r="D73" i="1"/>
  <c r="F73" i="1" s="1"/>
  <c r="D71" i="1"/>
  <c r="F71" i="1" s="1"/>
  <c r="D69" i="1"/>
  <c r="F69" i="1" s="1"/>
  <c r="F67" i="1"/>
  <c r="F65" i="1"/>
  <c r="F80" i="1" l="1"/>
  <c r="F59" i="1"/>
  <c r="F57" i="1"/>
  <c r="F55" i="1"/>
  <c r="F53" i="1"/>
  <c r="F51" i="1"/>
  <c r="F49" i="1"/>
  <c r="F47" i="1"/>
  <c r="F60" i="1" l="1"/>
  <c r="D39" i="1"/>
  <c r="D41" i="1" s="1"/>
  <c r="F41" i="1" s="1"/>
  <c r="F33" i="1"/>
  <c r="F39" i="1" l="1"/>
  <c r="F42" i="1" s="1"/>
  <c r="F34" i="1"/>
  <c r="F22" i="1"/>
  <c r="F21" i="1" s="1"/>
  <c r="F20" i="1" s="1"/>
  <c r="F19" i="1" l="1"/>
  <c r="F25" i="1" s="1"/>
  <c r="F26" i="1" l="1"/>
  <c r="F27" i="1" s="1"/>
</calcChain>
</file>

<file path=xl/sharedStrings.xml><?xml version="1.0" encoding="utf-8"?>
<sst xmlns="http://schemas.openxmlformats.org/spreadsheetml/2006/main" count="323" uniqueCount="160">
  <si>
    <t>M2</t>
  </si>
  <si>
    <t>M3</t>
  </si>
  <si>
    <t>KD</t>
  </si>
  <si>
    <t xml:space="preserve">NAROČNIK:  </t>
  </si>
  <si>
    <t xml:space="preserve">OBJEKT:     </t>
  </si>
  <si>
    <t xml:space="preserve">   </t>
  </si>
  <si>
    <t xml:space="preserve">ZADEVA:    </t>
  </si>
  <si>
    <t>POPIS DEL IN PREDIZMERE</t>
  </si>
  <si>
    <t xml:space="preserve">S PREDRAČUNOM </t>
  </si>
  <si>
    <t>zap.</t>
  </si>
  <si>
    <t>vrsta blaga oziroma storitve</t>
  </si>
  <si>
    <t xml:space="preserve">merska </t>
  </si>
  <si>
    <t>količina</t>
  </si>
  <si>
    <t xml:space="preserve">cena </t>
  </si>
  <si>
    <t>vrednost</t>
  </si>
  <si>
    <t>št.</t>
  </si>
  <si>
    <t>enota</t>
  </si>
  <si>
    <t>na enoto</t>
  </si>
  <si>
    <t>IZDELAVA VARNOSTNEGA ELABORATA IN KOORDINACIJA IZ VARSTVA PRI DELU</t>
  </si>
  <si>
    <t>UREDITEV GRADBIŠČA</t>
  </si>
  <si>
    <t>PLANIRANJE ZEMELJSKEGA PLANUMA S TOČNOSTJO +- 3 CM Z UTRDITVIJO POD UTRJENIMI  POVRŠINAMI</t>
  </si>
  <si>
    <t>DDV  22%</t>
  </si>
  <si>
    <t>M1</t>
  </si>
  <si>
    <t>ODKOP HUMUSA V SLOJU DEB. DO 10 CM Z DEPONIRANJEM IZKOPANEGA MATERIALA OB TRASI ZA KASNEJŠO UPORABO</t>
  </si>
  <si>
    <t>UREDITEV BANKIN ŠIRINE 50 CM S HUMUSOM IZ GRADBIŠČNE DEPONIJE - DEPONIRAN OB TRASI</t>
  </si>
  <si>
    <t>ZAKOLIČBA TRASE IN POSTAVITEV POTREBNIH GRADBENIH PROFILOV ZA VSA DELA. OBRAČUNA SE 1X CELOTNA OBDELANA DOLŽINA TRASE</t>
  </si>
  <si>
    <t>ŠIROKI ODKOP V TERENU III.-IV. KTG. TER ZASIP NA NIŽJI TEREN S PLANIRANJEM IN UTRJEVANJEM</t>
  </si>
  <si>
    <t>OBČINA MIREN - KOSTANJEVICA, Miren 137, 5291 Miren</t>
  </si>
  <si>
    <t>ZA GRADBENA DELA IN OPREMO</t>
  </si>
  <si>
    <t>TRASA A skupaj</t>
  </si>
  <si>
    <t>DOBAVA IN ZASIP POSAMIČNIH JAM GLOBINE DO 10 CM S TAMPONOM frakcije 0/32mm S PLANIRANJEM IN UTRJEVANJEM</t>
  </si>
  <si>
    <t>TRASA B skupaj</t>
  </si>
  <si>
    <t>TRASA C skupaj</t>
  </si>
  <si>
    <t>ODSTRANITEV GRMOVJA S POSEKOM TER ODVOZOM V STALNO DEPONIJO.</t>
  </si>
  <si>
    <t xml:space="preserve">DOBAVA IN VGRAJEVANJE TAMPONA frakcije 0/32mm V SLOJU DEB. 15 CM Z IZRAVNAVO POVRŠINE IN UTRJEVANJEM </t>
  </si>
  <si>
    <t>TRASA D skupaj</t>
  </si>
  <si>
    <t>SKUPNA REKAPITULACIJA</t>
  </si>
  <si>
    <t>TRASA A</t>
  </si>
  <si>
    <t>TRASA B</t>
  </si>
  <si>
    <t>TRASA C</t>
  </si>
  <si>
    <t>TRASA D</t>
  </si>
  <si>
    <t>SKUPAJ Z DDV eur</t>
  </si>
  <si>
    <t>SKUPAJ BREZ DDV eur</t>
  </si>
  <si>
    <t>SKUPNA DELA ZA TRASE A, B, C IN D</t>
  </si>
  <si>
    <t>SKUPNA DELA ZA TRASE A, B, C IN D skupaj</t>
  </si>
  <si>
    <t>ZAVAROVANJE PROMETA PO NAVODILIH CESTNO PROMETNE SLUŽBE</t>
  </si>
  <si>
    <t>TRASA V OBSTOJEČIH ASFALTIH</t>
  </si>
  <si>
    <t xml:space="preserve">VSTOPNA TOČKA </t>
  </si>
  <si>
    <t>DOBAVA IN VGRAJEVANJE PESKA frakcije 0/8mm V SLOJU DEB. 2 CM S PLANIRANJEM IN UTRJEVANJEM</t>
  </si>
  <si>
    <t xml:space="preserve">DOBAVA IN VGRAJEVANJE TAMPONA frakcije 0/32mm V SLOJU DEB. 25 CM Z IZRAVNAVO POVRŠINE IN UTRJEVANJEM </t>
  </si>
  <si>
    <t>TRASA D: TRAVNIKI IN BREŽINE L=2.560 m</t>
  </si>
  <si>
    <t>TRASA B: OBSTOJEČI DOTRAJAN MAKADAM L=23.930m</t>
  </si>
  <si>
    <t>OPREMA - TABLE IN KOLIČKI</t>
  </si>
  <si>
    <t>DOBAVA IN MONTAŽA AB MONTAŽNEGA TEMELJA VEL. 30X30X30 CM, OPREMLJEN ZGORAJ S KOVINSKIM PODSTAVKOM IZ PLOŠČATEGA ŽELEZA 2X 80X500X6mm Z DVEMA VIJAKOMA FI 10 mm VKLJUČNO S POTREBNIMI ZEMELJSKIMI DELI. TEMELJ SLUŽI ZA SIDRANJE KOLIČKA.</t>
  </si>
  <si>
    <r>
      <t>DOBAVA IN MONTAŽA KOLIČKA IZ MACESNOVEGA LESA 12X12 CM, VIŠ. 120 CM, VRHNJI ROB ZAOBLJEN FI 1 CM, NA KOLIČEK JE PRIVIJAČEN USMERJEVALNI PIKTOGRAM NA KOVINSKI PLOŠČICI 9X9 CM</t>
    </r>
    <r>
      <rPr>
        <sz val="10"/>
        <rFont val="SL Dutch"/>
        <charset val="238"/>
      </rPr>
      <t xml:space="preserve"> (zajeti v ceno!). </t>
    </r>
    <r>
      <rPr>
        <sz val="10"/>
        <color indexed="8"/>
        <rFont val="SL Dutch"/>
      </rPr>
      <t>LES JE SKOBLAN TER ANTIINSEKTICIDNO IN ANTIGLJIVIČNO PREMAZAN. KOLIČEK SE SIDRA NA TEMELJ.</t>
    </r>
  </si>
  <si>
    <t>DOBAVA IN MONTAŽA AB MONTAŽNEGA TEMELJA VEL. 30X30X40 CM OPREMLJEN ZGORAJ S KOVINSKIM PODSTAVKOM IZ PLOŠČATEGA ŽELEZA 2X 80X500X6mm Z DVEMA VIJAKOMA FI 10 mm VKLJUČNO S POTREBNIMI ZEMELJSKIMI DELI. TEMELJ SLUŽI ZA SIDRANJE KOLA.</t>
  </si>
  <si>
    <t xml:space="preserve">DOBAVA IN MONTAŽA KOLA IZ MACESNOVEGA LESA 12X12 CM, VIŠ. 180 CM, VRHNJI ROB ZAOBLJEN FI 1 CM. LES JE SKOBLAN TER ANTIINSEKTICIDNO IN ANTIGLJIVIČNO PREMAZAN. KOL SE SIDRA NA TEMELJ. KOL SLUŽI ZA PRIVIJAČENJE INFORMATIVNIH TABEL IN DIBOND PLOŠČ. </t>
  </si>
  <si>
    <t>DOBAVA IN PRIVIJAČENJE INFORMATIVNE TABLE DIBOND PLOŠČE VEL. 70X92 CM, DEB. 3 MM (ALU 0,3+POLIESTER DEB. 2,4 + ALU DEB. 0,3 MM) NA KOLE</t>
  </si>
  <si>
    <t>DOBAVA IN PRITRDITEV DIBOND PLOŠČE VEL. 140X92 CM, DEB. 3 MM (ALU 0,3+POLIESTER DEB. 2,4 + ALU DEB. 0,3 MM) NA KOLE</t>
  </si>
  <si>
    <t>DOBAVA IN PRIVIJAČENJE INFORMATIVNE TABLE DIBOND PLOŠČE VEL. 70X100 CM, DEB. 3 MM (ALU 0,3+POLIESTER DEB. 2,4 + ALU DEB. 0,3 MM) NA STENE PTIČJE OPAZOVALNICE. IZDELAVA PO DETAJLNEM NAČRTU PROJEKTANTA ARHITEKTURE!</t>
  </si>
  <si>
    <t>IZDELAVA NAPISOV IN RISB NA DIBOND PLOŠČE TER PRIPRAVA ZA TISK</t>
  </si>
  <si>
    <t>OPREMA skupaj</t>
  </si>
  <si>
    <t>PLATO</t>
  </si>
  <si>
    <t>OPOMBA!</t>
  </si>
  <si>
    <t>VSA IZKOPNA DELA IN TRANSPORTI IZKOPNIH MATERIALOV SE OBRAČUNAJO PO PROSTORNINI ZEMLJINE V RAŠČENEM STANJU. VSA NASIPNA DELA SE OBRAČUNAJO PO PROSTORNINI ZEMLJINE V VGRAJENEM STANJU. MOREBITNE ZAČASNE DEPONIJE ZEMELJSKEGA MATERIALA IN POTREBNE TRANSPORTE V ZVEZI  S TEM JE POTREBNO UPOŠTEVATI V ENOTNIH CENAH.</t>
  </si>
  <si>
    <t>Opis</t>
  </si>
  <si>
    <t>EM</t>
  </si>
  <si>
    <t>Kol.</t>
  </si>
  <si>
    <t>Cena</t>
  </si>
  <si>
    <t>Znesek</t>
  </si>
  <si>
    <t xml:space="preserve">ZAKOLIČBA POVRŠIN IN ZAVAROVANJE ZAKOLIČBE TER POSTAVITEV POTREBNIH GRADBENIH PROFILOV ZA VSA DELA VKLJUČNO ODSTRANITEV PO ODRABI. OBRAČUNA SE 1X CELOTNA OBDELANA POVRŠINA - UTRJENE IN ZATRAVLJENE POVRŠINE.  </t>
  </si>
  <si>
    <t>ZAKOLIČBA OBSTOJEČIH KOMUNALNIH NAPRAV.</t>
  </si>
  <si>
    <t>ZAVAROVANJE PROMETA PO NAVODILIH CESTNO PROMETNE SLUŽBE.</t>
  </si>
  <si>
    <t>UREDITEV IN ORGANIZACIJA GRADBIŠČA SKLADNO Z VARNOSTNIM NAČRTOM IN TEHNOLOGIJO IZVAJALCA DEL: - POSTAVITEV GRADBIŠČNE ZAŠČITNE OGRAJE Z VRATI, POSTAVITEV GRADBIŠČNE TABLE SKLADNO Z ZGO, POSTAVITEV OPOZORILNIH TABEL IN PROMETNE SIGNALIZACIJE SKLADNO Z VARNOSTNIM NAČRTOM, POSTAVITEV GRADBIŠČNIH KONTEJNERJEV IN BARAK, UREDITEV GRADBIŠČNE DEPONIJE IN PLATOJEV, UREDITEV DOSTOPOV, UREDITEV ZAČASNE GRADBIŠČNE DEPONIJE ZA LOČENO ZBIRANJE GRADBENIH ODPADKOV, PRIKLOP IN POSTAVITEV GRADBIŠČNE ELEKTROOMARICE, UREDITEV GRADBIŠČNE VODOVODNE INŠTALACIJE, NAJEM IN POSTAVITEV KEMIČNEGA STRANIŠČA ZA CELOTEN ČAS GRADNJE IPD (PO TEM PREDRAČUNU). V CENI JE ZAJETI TUDI ODSTRANITEV VSEH ELEMENTOV (OGRAJA, TABLE, KONTEJNERJI...) PO ZAKLJUČENIH GO DELIH PO TEM PREDRAČUNU.</t>
  </si>
  <si>
    <t>RUŠENJE OBSTOJEČEGA ASFALTA DEB. DO 10 CM Z ODVOZOM V KRAJEVNO DEPONIJO NA RAZDALJI DO 10,0 KM VKLJUČNO S PLAČILOM VSEH KOMUNALNIH PRISTOJBIN IN TAKS.</t>
  </si>
  <si>
    <t>RUŠENJE OBSTOJEČIH BETONSKIH ROBNIKOV 15X25 CM VKLJUČNO S TEMELJEM IN OBBETONIRANJEM Z ODVOZOM V KRAJEVNO DEPONIJO NA RAZDALJI DO 10,0 KM VKLJUČNO S PLAČILOM VSEH KOMUNALNIH PRISTOJBIN IN TAKS.</t>
  </si>
  <si>
    <t>ODSTRANITEV OBSTOJEČE PALME FI 30 CM VKLJUČNO S PANJEM IN KORENINAMI Z ODVOZOM V KRAJEVNO DEPONIJO NA RAZDALJI DO 10,0 KM VKLJUČNO S PLAČILOM VSEH KOMUNALNIH PRISTOJBIN IN TAKS.</t>
  </si>
  <si>
    <t>KOS</t>
  </si>
  <si>
    <t>STROJNI ŠIROKI POVRŠINSKI ODKOP V TERENU III.-IV. KTG. Z DEPONIRANJEM BOLJŠEGA (TAMPONSKEGA) IZKOPANEGA MATERIALA NA GRADBIŠČNI DEPONIJI ZA KASNEJŠI ZASIP.</t>
  </si>
  <si>
    <t>STROJNI ŠIROKI POVRŠINSKI ODKOP V TERENU III.-IV. KTG. Z ODVOZOM IZKOPANEGA MATERIALA  V KRAJEVNO DEPONIJO NA RAZDALJI DO 10,00 KM VKLJUČNO S PLAČILOM VSEH KOMUNALNIH PRISTOJBIN IN TAKS</t>
  </si>
  <si>
    <t>STROJNI PREKOP IN PLANIRANJE ZATRAVLJENIH POVRŠIN</t>
  </si>
  <si>
    <t>DOBAVA IN POLAGANJE PP GEOTEKSTILA 300 g/m2  POD UTRJENIMI  IN ZATRAVLJENIMI POVRŠINAMI VKLJUČNO Z MIN. PREKLOPOM GEOTEKSTILA 30 CM.</t>
  </si>
  <si>
    <t>DOBAVA IN VGRAJEVANJE TAMPONA FRAKCIJE 0/32 MM V SLOJU DEB. 20 CM Z IZRAVNAVO POVRŠINE S TOČNOSTJO +- 1 CM  IN UTRJEVANJEM NA PREDVIDEN MODUL STISLJIVOSTI Ev2 =min. 80 MN/M2 - POD UTRJENIMI POVRŠINAMI.</t>
  </si>
  <si>
    <t>DOBAVA IN HUMUZIRANJE ZATRAVLJENIH POVRŠIN IN GREDIC V SLOJU DEB. 20-30 CM S HUMUSOM -RASTNI SUBSTRAT S PLANIRANJEM</t>
  </si>
  <si>
    <t>DOBAVA IN IZDELAVA AB TLAKA DEB. 15 CM Z BETONOM C 25/30 S PRANO POVRŠINO. UPORABITI JE TEMU PRIMERNO FRAKCIJO AGREGATA.</t>
  </si>
  <si>
    <t>REZANJE TALNIH DILATACIJ V AB TLAKU</t>
  </si>
  <si>
    <t>DOBAVA IN ZATESNITEV TALNIH DILATACIJ Z DVOKOMPONENTNIM TRAJNO ELASTIČNIM KITOM (Kit v barvnem odtenku po izboru arhitekta).</t>
  </si>
  <si>
    <t>DOBAVA IN POLAGANJE ARMATURNE MREŽE S500 Q257 V AB TLAK</t>
  </si>
  <si>
    <t>KG</t>
  </si>
  <si>
    <t>NAPRAVA, MONTAŽA IN DEMONTAŽA OPAŽA ROBA AB TLAKA VIŠINE 15 CM</t>
  </si>
  <si>
    <t>DOBAVA IN MONTAŽA TALNE RAZMEJITVENE OBROBE IZ ALU PLOČEVINE 4X200 MM OPREMLJENA S SIDRI NA MALO PODLOŽNEGA BETONA C 12/15.</t>
  </si>
  <si>
    <t>DOBAVA IN IZDELAVA PEŠČENE POVRŠINE V SLOJU DEB. 4 CM S KAMENO FRAKCIJO 4/8 mm S PLANIRANJEM IN VALJANJEM</t>
  </si>
  <si>
    <t>KANALIZACIJA - ODVODNJAVANJE TLAKOVANE POVRŠINE</t>
  </si>
  <si>
    <t>ZAREZANJE OBSTOJEČEGA ASFALTA DEB. DO 10 CM</t>
  </si>
  <si>
    <t>STROJNI IZKOP JARKOV IN JAM ZA KANALIZACIJO V TERENU III.-IV. KTG. Z ZASIPOM PO POLOŽENIH CEVEH Z MATERIALOM OD IZKOPA Z UTRJEVANJEM IN ODVOZOM ODVEČNEGA IZKOPANEGA MATERIALA V KRAJEVNO DEPONIJO NA RAZDALJI DO 10,00 KM VKLJUČNO S PLAČILOM VSEH KOMUNALNIH PRISTOJBIN IN TAKS.</t>
  </si>
  <si>
    <t>ROČNO PLANIRANJE DNA JARKOV IN JAM ZA KANALIZACIJO S TOČNOSTJO +- 3 CM Z UTRJEVANJEM</t>
  </si>
  <si>
    <t xml:space="preserve">DOBAVA IN MONTAŽA TALNE LINIJSKE KANALETE Z REGO OBREMENITVENEGA RAZREDA  C 250 KN (NPR. ACO SLOTLINE; REGA SLOTTOP SINGLE IN KANALETA V1000S; NW 150 MM) VKLJUČNO OB KONCU REVIZIJSKI ELEMENT DIM. 50X18 CM, KI OMOGOČA TAKO ČIŠČENJE KANALETE KOT NADALJEVANJE KANALIZACIJE TER Z OBBETONIRANJEM </t>
  </si>
  <si>
    <t>DOBAVA IN POLAGANJE PVC KANALIZACIJSKIH CEVI SN4 DN 160 MM VKLJUČNO Z NAPRAVO BETONSKE POSTELJICE DEB. 10+DN/10 CM S POLNIM OBBETONIRANJEM CEVI V DEBELINI 10 CM, BETON C16/20 VKLJUČNO S FAZONSKIMI KOSI (KOLENA, REDUKCIJE,…)</t>
  </si>
  <si>
    <t>NAPRAVA VODOTESNEGA PRIKLJUČKA NOVE KANALIZACIJE S PVC KANALIZACIJSKO CEVJO SN4 DN 160 MM NA OBSTOJEČ JAŠEK METEORNE KANALIZACIJE</t>
  </si>
  <si>
    <t xml:space="preserve">DOBAVA IN POLAGANJE OBRABNEGA SLOJA ASFALTBETON V DEBELINI 6 CM, frakcije 0-8 mm </t>
  </si>
  <si>
    <t>PREDINŠTALACIJE - RAZVOD ELEKTROINŠTALACIJ</t>
  </si>
  <si>
    <t xml:space="preserve">ROČNI IZKOP JARKOV IN JAM ZA KABELSKO KANALIZACIJO ZA ELEKTRIKO V TERENU III.-IV. KTG. Z ZASIPOM PO POLOŽENIH CEVEH Z MATERIALOM OD IZKOPA V PLASTEH Z UTRJEVANJEM IN ODVOZOM ODVEČNEGA IZKOPANEGA MATERIALA V KRAJEVNO DEPONIJO NA RAZDALJI DO 10,00 KM VKLJUČNO S PLAČILOM VSEH KOMUNALNIH PRISTOJBIN IN TAKS. IZKOP SE IZVAJA NA MESTU KRIŽANJ Z EV. ELEKTRO KABLI, PTT KABLI, OZEMLJITVAMI IN ZARADI ISKANJA OBSTOJEČIH VODOV. </t>
  </si>
  <si>
    <t>PLANIRANJE DNA JARKOV ZA KABELSKO KANALIZACIJO ZA ELEKTRIKO S TOČNOSTJO +- 3 CM Z UTRDITVIJO</t>
  </si>
  <si>
    <t xml:space="preserve">DOBAVA IN POLAGANJE STIGMAFLEKS CEVI DN 100 MM </t>
  </si>
  <si>
    <t xml:space="preserve">DOBAVA IN POLAGANJE STIGMAFLEKS CEVI DN 50 MM </t>
  </si>
  <si>
    <t xml:space="preserve">DOBAVA IN IZDELAVA PEŠČENE POSTELJICE DO DEB. 10 CM TER ZASUTJE S PESKOM GRANULACIJE 0/4 MM DO DEBELINE 10 CM NAD CEVJO </t>
  </si>
  <si>
    <t>DOBAVA IN POLAGANJE PVC OPOZORILNEGA TRAKU Z NAPISOM ELEKTRIKA V JAREK</t>
  </si>
  <si>
    <t>DOBAVA IN POLAGANJE OZEMLJITVENEGA VALJANCA FE-ZN 25X4 MM VKLJUČNO S KRIŽNIMI SPONKAMI V JAREK</t>
  </si>
  <si>
    <t>DOBAVA IN IZDELAVA PREFABRICIRANEGA BETONSKEGA JAŠKA ZA ELEKTRIKO VEL. 60X60 CM, GLOBINE DO 1,00 M, Z NAPRAVO BETONSKEGA DNA IN PRIKLJUČKOV, LTŽ POKROV VEL. 600X600 MM 50 KN Z NAPISOM "ELEKTRIKA" VKLJUČNO Z IZDELAVO AB OKVIRJA.</t>
  </si>
  <si>
    <t xml:space="preserve">PRANJE IN ČIŠČENJE OBSTOJEČEGA ZIDU Z VODNIM CURKOM, OBRIZG Z REDKO CEMENTNO MALTO (1:1), GROBI OMET S PODALJŠANO APNENO CEMENTNO MALTO (1:2:6), ZAKLJUČNI OMET (OBRIZG Z ZIDARSKO ŽLICO PO VZORCU) </t>
  </si>
  <si>
    <t>OZELENITEV - DREVESA</t>
  </si>
  <si>
    <t>DOBAVA IN ZASADITEV DREVESA MURVA BREZ PLODOV (Morus alba "Frutiless") KOMPLET Z IZKOPOM, ZASIPOM IN TREMI LESENIMI OPORNIKI/KOLI ZA PRIVEZ IN PRIVEZOM. SADI NAJ SE FUNKCIONALNA DREVESA Z OBSEGOM DEBLA 18-20 CM NA VIŠINI 1,0 M OD TAL PO SADITVI IN VIŠINO DEBLA 2,2 M. ZAGOTOVITI JE POTREBNO USTREZNO VZDRŽEVANJE, PREDVSEM ZALIVANJE V ČASU DOKLER SE RASTLINE NE PRIMEJO.</t>
  </si>
  <si>
    <t>TRATA</t>
  </si>
  <si>
    <t xml:space="preserve">DOBAVA IN ZATRAVITEV ŽE HUMUZIRANIH ZATRAVLJENIH POVRŠIN Z AVTOHTONIMI TRAVIŠČNIMI MEŠANICAMI IN VZDRŽEVANJE DO POZELENITVE </t>
  </si>
  <si>
    <t xml:space="preserve">RAZNA MANJŠA DELA V REŽIJI - OCENA. OBRAČUN SE BO VRŠIL NA PODLAGI DEJANSKO PORABLJENEGA ČASA IN MATERIALA EVIDENTIRAN V GRADBENEM DNEVNIKU IN POTRJEN OD NADZORNEGA ORGANA NAROČNIKA. </t>
  </si>
  <si>
    <t xml:space="preserve">KVD  </t>
  </si>
  <si>
    <t>UR</t>
  </si>
  <si>
    <t xml:space="preserve">PKVD </t>
  </si>
  <si>
    <t>GRADBENI MATERIAL EUR 100,00</t>
  </si>
  <si>
    <t xml:space="preserve">PLATO SKUPAJ </t>
  </si>
  <si>
    <t xml:space="preserve">OPREMA </t>
  </si>
  <si>
    <t>DOBAVA IN MONTAŽA TRIKOTNIH LETVIC ZA POSNETE ROBOVE.</t>
  </si>
  <si>
    <t>DOBAVA IN ZATESNITEV STIKA MED AB KUBUSOM IN AB TLAKOM Z DVOKOMPONENTNIM TRAJNO ELASTIČNIM KITOM (Kit v barvnem odtenku po izboru arhitekta).</t>
  </si>
  <si>
    <t>DOPLAČILO ZA IZVEDBO NIŠE/REŽE GLOBINE 35 CM, VIŠINE 40 CM, ŠIRINE 6-8 CM V AB KUBUSU ZA PARKIRANJE KOLES</t>
  </si>
  <si>
    <t>OPREMA - KAMNITI PODSTAVEK (KOS 3)</t>
  </si>
  <si>
    <t xml:space="preserve">DOBAVA IN MONTAŽA ŠTOKANEGA KAMNITEGA PODSTAVKA IZ KRAŠKEGA KAMNA REPEN VEL. 30X30X40 CM. </t>
  </si>
  <si>
    <t>OPREMA - INFORMATIVNA TABLA (KPL 1)</t>
  </si>
  <si>
    <t>DOBAVA IN MONTAŽA KOMPLET INFORMATIVNE TABLE SESTOJEČA IZ TREH STEBROV IZ JEKLENIH ŠKATLASTIH PROFILOV 70/70/3 MM, VIŠINE 1930 MM V OSNEM RAZMAKU 700 MM VKLJUČNO S TREMI PREFABRICIRANIMI AB TOČKOVNIMI TEMELJI DIM. 30X30X40 CM, STEBRI SIDRANI V AB TOČKOVNE TEMELJE PREKO JEKLENE SIDRNE PLOČEVINE IN JEKLENIH SIDRNIH VIJAKOV VKLJUČNO JEKLENA PRITRDILNA PLOČEVINA IN JEKLENA ROBNA PLOČEVINA. VSI JEKL. ELEMENTI SO CINKANI, PROTIKOROZIJSKO ZAŠČITENI IN 2X PLESKANI V BARVI PO IZBORU ARHITEKTA IN NAROČNIKA. IZVEDBA PO DETAJLU ARHITEKTA IN STATIČNEM IZRAČUNU.Važno: Izvajalec mora v ceni upoštevati izdelavo delavniških risb, katere potrdi statik, za nosilne konstrukcije mora izvajalec pridobiti atest za montirano konstrukcijo . Kvaliteta jeklene konstrukcije mora biti S235 , vijačni material jeklo kvalitete 8.8. NA TRI STEBRE JE PRIVIJAČENA TABLA: -  INFORMATIVNA TABLA DIBOND PLOŠČA 140X92 CM DEB. 3 MM (KOS 1). Usmeritvena in informativna oprema poti naj bo izvedena v skladu s "Pravilnikom o označevanju zavarovanih območij naravnih vrednot" (Uradni list RS, št. 117/02 in 53/05)</t>
  </si>
  <si>
    <t>KPL</t>
  </si>
  <si>
    <t>IZDELAVA NAPISOV NA DIBOND INFORMATIVNO TABLO. Usmeritvena in informativna oprema poti naj bo izvedena v skladu s "Pravilnikom o označevanju zavarovanih območij naravnih vrednot" (Uradni list RS, št. 117/02 in 53/05)</t>
  </si>
  <si>
    <t>OPREMA SKUPAJ</t>
  </si>
  <si>
    <t>DOBAVA IN IZDELAVA AB TLAKA DEB. 20 CM Z BETONOM C 25/30 Z GROBO BRUŠENO POVRŠINO. UPORABITI JE TEMU PRIMERNO FRAKCIJO AGREGATA.</t>
  </si>
  <si>
    <t>DOBAVA IN IZDELAVA TALNIH BORDUR ŠIRINE 40 CM, DEB. 20 CM Z BETONOM C 25/30 S PRANO POVRŠINO. UPORABITI JE TEMU PRIMERNO FRAKCIJO AGREGATA.</t>
  </si>
  <si>
    <t>PREMESTITEV OBSTOJEČE OGRAJE VIŠINE NAD 4 DO 5 M, SESTAVLJENE IZ VERTIKALNIH JEKLENIH CEVI, MREŽE IN NOSILNE ŽICE. NAPRAVA NOVIH AB TOČKOVNIH TTEMELJEV.</t>
  </si>
  <si>
    <t>DOBAVA IN MONTAŽA PREFABRICIRANEGA BETONSKEGA ROBNIKA PREREZA 8X20 CM, VKLJUČNO Z OBBETONIRANJEM IN ZEMELJSKIMI DELI</t>
  </si>
  <si>
    <t>OPREMA - KLOPI (KOS 9)</t>
  </si>
  <si>
    <t>DOBAVA IN BETONIRANJE PODLOŽNEGA BETONA DEB. 10 CM Z BETONOM C 12/15 POD AB KUBUSI ZA KLOPI (KOS 9)</t>
  </si>
  <si>
    <t>DOBAVA IN VGRAJEVANJE BETONA C 25/30 V AB KUBUSE ZA KLOPI Z BRUŠENO POVRŠINO. UPORABITI JE TEMU PRIMERNO FRAKCIJO AGREGATA.(KOS 9)</t>
  </si>
  <si>
    <t>DOPLAČILO ZA BRUŠENJE VIDNIH BETONSKIH POVRŠIN KUBUSOV ZA KLOPI.</t>
  </si>
  <si>
    <t>DOBAVA IN MONTAŽA REBRASTE ARMATURE S 500 IN ARMATURNIH MREŽ V AB KUBUSE ZA KLOPI (KOS 9)</t>
  </si>
  <si>
    <t>NAPRAVA, MOTAŽA IN DEMONTAŽA OPAŽA ZA AB KUBUSE ZA KLOPI. VIDNI BETON! (KOS 9)</t>
  </si>
  <si>
    <t xml:space="preserve">DOPLAČILO ZA IZVEDBO HORIZONTALNEGA UTORA PREREZA 3X2 CM V AB KUBUSU ZA MONTAŽO LED TRAKU V VIŠINI 15 CM NAD TLAKOM </t>
  </si>
  <si>
    <t xml:space="preserve">SEDIŠČE KLOPI OZNAKA K1 TLORISNE VELIKOSTI 339X70 CM, DOBAVA IN MONTAŽA LESENEGA SEDIŠČA (SIBIRSKI MACESEN I. KAKOVOSTNI RAZRED, IMPREGNIRAN Z 1X ANTIGLJIVIČNIM IN ANTIINSEKTICIDNIM PREMAZOM TER OLJEN) IZ FINALIZIRANIH LESENIH LETEV ŠIRINE 130 MM, DEBELINE50 MM, KI SE VIJAČIJO S SAMOREZNIMI VIJAKI Z UGREZNJENO GLAVO OD SPODAJ PREKO DISTANČNIKOV 15X40 MM, NATO PA SE MED RAZMIKI MED LETVAMI SEDALO PRIVIJAČI V AB KUBUS. RAZMIK MED LETVAMI JE 12,5 MM. IZVEDBA PO SHEMI KLOPI IN PO DETAJLU IN NAVODILIH ARHITEKTA. </t>
  </si>
  <si>
    <r>
      <t xml:space="preserve">SEDIŠČE KLOPI OZNAKA K2 TLORISNE VELIKOSTI </t>
    </r>
    <r>
      <rPr>
        <sz val="10"/>
        <rFont val="Arial"/>
        <family val="2"/>
        <charset val="238"/>
      </rPr>
      <t>390X70</t>
    </r>
    <r>
      <rPr>
        <sz val="10"/>
        <color indexed="8"/>
        <rFont val="Arial"/>
        <family val="2"/>
        <charset val="238"/>
      </rPr>
      <t xml:space="preserve"> CM, DOBAVA IN MONTAŽA LESENEGA SEDIŠČA (SIBIRSKI MACESEN I. KAKOVOSTNI RAZRED, IMPREGNIRAN Z 1X ANTIGLJIVIČNIM IN ANTIINSEKTICIDNIM PREMAZOM TER OLJEN) IZ FINALIZIRANIH LESENIH LETEV ŠIRINE 130 MM, DEBELINE 24 MM, KI SE VIJAČIJO S SAMOREZNIMI VIJAKI Z UGREZNJENO GLAVO OD SPODAJ PREKO DISTANČNIKOV 15X40 MM, NATO PA SE MED RAZMIKI MED LETVAMI SEDALO PRIVIJAČI V AB KUBUS. RAZMIK MED LETVAMI JE 12,5 MM. IZVEDBA PO SHEMI KLOPI IN PO DETAJLU IN NAVODILIH ARHITEKTA. </t>
    </r>
  </si>
  <si>
    <r>
      <t xml:space="preserve">SEDIŠČE KLOPI OZNAKA K3 IN K8 TLORISNE VELIKOSTI </t>
    </r>
    <r>
      <rPr>
        <sz val="10"/>
        <rFont val="Arial"/>
        <family val="2"/>
        <charset val="238"/>
      </rPr>
      <t>340X70</t>
    </r>
    <r>
      <rPr>
        <sz val="10"/>
        <color indexed="8"/>
        <rFont val="Arial"/>
        <family val="2"/>
        <charset val="238"/>
      </rPr>
      <t xml:space="preserve"> CM, DOBAVA IN MONTAŽA LESENEGA SEDIŠČA (SIBIRSKI MACESEN I. KAKOVOSTNI RAZRED, IMPREGNIRAN Z 1X ANTIGLJIVIČNIM IN ANTIINSEKTICIDNIM PREMAZOM TER OLJEN) IZ FINALIZIRANIH LESENIH LETEV ŠIRINE 130 MM, DEBELINE 50 MM, KI SE VIJAČIJO S SAMOREZNIMI VIJAKI Z UGREZNJENO GLAVO OD SPODAJ PREKO DISTANČNIKOV 15X40 MM, NATO PA SE MED RAZMIKI MED LETVAMI SEDALO PRIVIJAČI V AB KUBUS. RAZMIK MED LETVAMI JE 12,5 MM. IZVEDBA PO SHEMI KLOPI IN PO DETAJLU IN NAVODILIH ARHITEKTA. </t>
    </r>
  </si>
  <si>
    <r>
      <t xml:space="preserve">SEDIŠČE KLOPI OZNAKA K4 IN K7 TLORISNE VELIKOSTI </t>
    </r>
    <r>
      <rPr>
        <sz val="10"/>
        <rFont val="Arial"/>
        <family val="2"/>
        <charset val="238"/>
      </rPr>
      <t>290X70</t>
    </r>
    <r>
      <rPr>
        <sz val="10"/>
        <color indexed="8"/>
        <rFont val="Arial"/>
        <family val="2"/>
        <charset val="238"/>
      </rPr>
      <t xml:space="preserve"> CM, DOBAVA IN MONTAŽA LESENEGA SEDIŠČA (SIBIRSKI MACESEN I. KAKOVOSTNI RAZRED, IMPREGNIRAN Z 1X ANTIGLJIVIČNIM IN ANTIINSEKTICIDNIM PREMAZOM TER OLJEN) IZ FINALIZIRANIH LESENIH LETEV ŠIRINE 130 MM, DEBELINE 50 MM, KI SE VIJAČIJO S SAMOREZNIMI VIJAKI Z UGREZNJENO GLAVO OD SPODAJ PREKO DISTANČNIKOV 15X40 MM, NATO PA SE MED RAZMIKI MED LETVAMI SEDALO PRIVIJAČI V AB KUBUS. RAZMIK MED LETVAMI JE 12,5 MM. IZVEDBA PO SHEMI KLOPI IN PO DETAJLU IN NAVODILIH ARHITEKTA. </t>
    </r>
  </si>
  <si>
    <r>
      <t xml:space="preserve">SEDIŠČE KLOPI OZNAKA K5 TLORISNE VELIKOSTI </t>
    </r>
    <r>
      <rPr>
        <sz val="10"/>
        <rFont val="Arial"/>
        <family val="2"/>
        <charset val="238"/>
      </rPr>
      <t>229-235X70</t>
    </r>
    <r>
      <rPr>
        <sz val="10"/>
        <color rgb="FFFF0000"/>
        <rFont val="Arial"/>
        <family val="2"/>
        <charset val="238"/>
      </rPr>
      <t xml:space="preserve"> </t>
    </r>
    <r>
      <rPr>
        <sz val="10"/>
        <color indexed="8"/>
        <rFont val="Arial"/>
        <family val="2"/>
        <charset val="238"/>
      </rPr>
      <t xml:space="preserve">CM, DOBAVA IN MONTAŽA LESENEGA SEDIŠČA (SIBIRSKI MACESEN I. KAKOVOSTNI RAZRED, IMPREGNIRAN Z 1X ANTIGLJIVIČNIM IN ANTIINSEKTICIDNIM PREMAZOM TER OLJEN) IZ FINALIZIRANIH LESENIH LETEV ŠIRINE 130 MM, DEBELINE 50 MM, KI SE VIJAČIJO S SAMOREZNIMI VIJAKI Z UGREZNJENO GLAVO OD SPODAJ PREKO DISTANČNIKOV 15X40 MM, NATO PA SE MED RAZMIKI MED LETVAMI SEDALO PRIVIJAČI V AB KUBUS. RAZMIK MED LETVAMI JE 12,5 MM. IZVEDBA PO SHEMI KLOPI IN PO DETAJLU IN NAVODILIH ARHITEKTA. </t>
    </r>
  </si>
  <si>
    <r>
      <t xml:space="preserve">SEDIŠČE KLOPI OZNAKA K6 TLORISNE VELIKOSTI </t>
    </r>
    <r>
      <rPr>
        <sz val="10"/>
        <rFont val="Arial"/>
        <family val="2"/>
        <charset val="238"/>
      </rPr>
      <t>300X70</t>
    </r>
    <r>
      <rPr>
        <sz val="10"/>
        <color indexed="8"/>
        <rFont val="Arial"/>
        <family val="2"/>
        <charset val="238"/>
      </rPr>
      <t xml:space="preserve"> CM, DOBAVA IN MONTAŽA LESENEGA SEDIŠČA (SIBIRSKI MACESEN I. KAKOVOSTNI RAZRED, IMPREGNIRAN Z 1X ANTIGLJIVIČNIM IN ANTIINSEKTICIDNIM PREMAZOM TER OLJEN) IZ FINALIZIRANIH LESENIH LETEV ŠIRINE 130 MM, DEBELINE 50 MM, KI SE VIJAČIJO S SAMOREZNIMI VIJAKI Z UGREZNJENO GLAVO OD SPODAJ PREKO DISTANČNIKOV 15X40 MM, NATO PA SE MED RAZMIKI MED LETVAMI SEDALO PRIVIJAČI V AB KUBUS. RAZMIK MED LETVAMI JE 12,5 MM. IZVEDBA PO SHEMI KLOPI IN PO DETAJLU IN NAVODILIH ARHITEKTA. </t>
    </r>
  </si>
  <si>
    <r>
      <t xml:space="preserve">SEDIŠČE KLOPI OZNAKA K9 TLORISNE VELIKOSTI </t>
    </r>
    <r>
      <rPr>
        <sz val="10"/>
        <rFont val="Arial"/>
        <family val="2"/>
        <charset val="238"/>
      </rPr>
      <t>270X70</t>
    </r>
    <r>
      <rPr>
        <sz val="10"/>
        <color indexed="8"/>
        <rFont val="Arial"/>
        <family val="2"/>
        <charset val="238"/>
      </rPr>
      <t xml:space="preserve"> CM, DOBAVA IN MONTAŽA LESENEGA SEDIŠČA (SIBIRSKI MACESEN I. KAKOVOSTNI RAZRED, IMPREGNIRAN Z 1X ANTIGLJIVIČNIM IN ANTIINSEKTICIDNIM PREMAZOM TER OLJEN) IZ FINALIZIRANIH LESENIH LETEV ŠIRINE 130 MM, DEBELINE 50 MM, KI SE VIJAČIJO S SAMOREZNIMI VIJAKI Z UGREZNJENO GLAVO OD SPODAJ PREKO DISTANČNIKOV 15X40 MM, NATO PA SE MED RAZMIKI MED LETVAMI SEDALO PRIVIJAČI V AB KUBUS. RAZMIK MED LETVAMI JE 12,5 MM. IZVEDBA PO SHEMI KLOPI IN PO DETAJLU IN NAVODILIH ARHITEKTA. </t>
    </r>
  </si>
  <si>
    <t xml:space="preserve">OSVETLITEV </t>
  </si>
  <si>
    <t>Dobava in montaža LED traku</t>
  </si>
  <si>
    <t xml:space="preserve">Dobava in montaža Al profila za montažo LED traku </t>
  </si>
  <si>
    <t>OSVETLITEV SKUPAJ</t>
  </si>
  <si>
    <t>PROJEKTANTSKE URE</t>
  </si>
  <si>
    <t>IZDELAVA PIDa</t>
  </si>
  <si>
    <t>TRASA A: OBSTOJEČI ASFALT L=17.813m</t>
  </si>
  <si>
    <t>TRASA C: TRAVNIKI L=3.815m</t>
  </si>
  <si>
    <r>
      <t xml:space="preserve">DATUM:              </t>
    </r>
    <r>
      <rPr>
        <b/>
        <sz val="10"/>
        <rFont val="Arial"/>
        <family val="2"/>
        <charset val="238"/>
      </rPr>
      <t xml:space="preserve"> julij 2020</t>
    </r>
  </si>
  <si>
    <t>TEMATSKA UČNA POT OB REKI VIPAVI</t>
  </si>
  <si>
    <r>
      <t xml:space="preserve">ŠT. PROJEKTA: </t>
    </r>
    <r>
      <rPr>
        <b/>
        <sz val="10"/>
        <rFont val="Arial"/>
        <family val="2"/>
        <charset val="238"/>
      </rPr>
      <t xml:space="preserve">02/2018 - KA , Nova Gorica, korekcija: julij 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</si>
</sst>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14">
    <font>
      <sz val="10"/>
      <name val="Arial"/>
      <charset val="238"/>
    </font>
    <font>
      <sz val="10"/>
      <name val="Arial"/>
      <family val="2"/>
      <charset val="238"/>
    </font>
    <font>
      <b/>
      <sz val="10"/>
      <name val="Arial"/>
      <family val="2"/>
      <charset val="238"/>
    </font>
    <font>
      <sz val="10"/>
      <color indexed="8"/>
      <name val="Arial"/>
      <family val="2"/>
      <charset val="238"/>
    </font>
    <font>
      <b/>
      <sz val="10"/>
      <color indexed="8"/>
      <name val="Arial"/>
      <family val="2"/>
      <charset val="238"/>
    </font>
    <font>
      <b/>
      <sz val="10"/>
      <color rgb="FFFF0000"/>
      <name val="Arial"/>
      <family val="2"/>
      <charset val="238"/>
    </font>
    <font>
      <sz val="10"/>
      <color theme="6" tint="-0.499984740745262"/>
      <name val="Arial"/>
      <family val="2"/>
      <charset val="238"/>
    </font>
    <font>
      <b/>
      <sz val="10"/>
      <color theme="6" tint="-0.499984740745262"/>
      <name val="Arial"/>
      <family val="2"/>
      <charset val="238"/>
    </font>
    <font>
      <b/>
      <sz val="10"/>
      <color theme="3" tint="0.39997558519241921"/>
      <name val="Arial"/>
      <family val="2"/>
      <charset val="238"/>
    </font>
    <font>
      <b/>
      <sz val="10"/>
      <color indexed="8"/>
      <name val="SL Dutch"/>
      <charset val="238"/>
    </font>
    <font>
      <sz val="10"/>
      <color indexed="8"/>
      <name val="SL Dutch"/>
    </font>
    <font>
      <sz val="10"/>
      <name val="SL Dutch"/>
      <charset val="238"/>
    </font>
    <font>
      <sz val="10"/>
      <color indexed="8"/>
      <name val="SL Dutch"/>
      <charset val="238"/>
    </font>
    <font>
      <sz val="10"/>
      <color rgb="FFFF000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s>
  <cellStyleXfs count="1">
    <xf numFmtId="0" fontId="0" fillId="0" borderId="0"/>
  </cellStyleXfs>
  <cellXfs count="107">
    <xf numFmtId="0" fontId="0" fillId="0" borderId="0" xfId="0"/>
    <xf numFmtId="4" fontId="0" fillId="0" borderId="0" xfId="0" applyNumberFormat="1"/>
    <xf numFmtId="3" fontId="0" fillId="0" borderId="0" xfId="0" applyNumberFormat="1"/>
    <xf numFmtId="0" fontId="0" fillId="0" borderId="0" xfId="0" applyBorder="1"/>
    <xf numFmtId="0" fontId="2" fillId="0" borderId="0" xfId="0" applyFont="1"/>
    <xf numFmtId="0" fontId="2" fillId="0" borderId="1" xfId="0" applyFont="1" applyBorder="1"/>
    <xf numFmtId="4" fontId="2" fillId="0" borderId="0" xfId="0" applyNumberFormat="1" applyFont="1"/>
    <xf numFmtId="4" fontId="2" fillId="0" borderId="1" xfId="0" applyNumberFormat="1" applyFont="1" applyBorder="1"/>
    <xf numFmtId="0" fontId="0" fillId="0" borderId="0" xfId="0" applyFill="1" applyBorder="1"/>
    <xf numFmtId="0" fontId="0" fillId="0" borderId="0" xfId="0" applyFill="1"/>
    <xf numFmtId="4" fontId="2" fillId="0" borderId="0" xfId="0" applyNumberFormat="1" applyFont="1" applyFill="1"/>
    <xf numFmtId="0" fontId="1" fillId="0" borderId="1" xfId="0" applyFont="1" applyBorder="1"/>
    <xf numFmtId="0" fontId="1" fillId="0" borderId="0" xfId="0" applyFont="1"/>
    <xf numFmtId="3" fontId="1" fillId="0" borderId="0" xfId="0" applyNumberFormat="1" applyFont="1"/>
    <xf numFmtId="4" fontId="1" fillId="0" borderId="0" xfId="0" applyNumberFormat="1" applyFont="1"/>
    <xf numFmtId="0" fontId="3" fillId="0" borderId="0" xfId="0" applyFont="1" applyBorder="1" applyAlignment="1">
      <alignment vertical="top" wrapText="1"/>
    </xf>
    <xf numFmtId="0" fontId="3" fillId="0" borderId="0" xfId="0" applyNumberFormat="1" applyFont="1" applyBorder="1" applyAlignment="1">
      <alignment vertical="top" wrapText="1"/>
    </xf>
    <xf numFmtId="0" fontId="1" fillId="0" borderId="0" xfId="0" applyFont="1" applyBorder="1"/>
    <xf numFmtId="3" fontId="1" fillId="0" borderId="0" xfId="0" applyNumberFormat="1" applyFont="1" applyBorder="1"/>
    <xf numFmtId="4" fontId="1" fillId="0" borderId="0" xfId="0" applyNumberFormat="1" applyFont="1" applyBorder="1"/>
    <xf numFmtId="3" fontId="1" fillId="0" borderId="1" xfId="0" applyNumberFormat="1" applyFont="1" applyBorder="1"/>
    <xf numFmtId="4" fontId="1" fillId="0" borderId="1" xfId="0" applyNumberFormat="1" applyFont="1" applyBorder="1"/>
    <xf numFmtId="9" fontId="1" fillId="0" borderId="1" xfId="0" applyNumberFormat="1" applyFont="1" applyBorder="1"/>
    <xf numFmtId="9" fontId="1" fillId="0" borderId="0" xfId="0" applyNumberFormat="1" applyFont="1"/>
    <xf numFmtId="0" fontId="4" fillId="0" borderId="0" xfId="0" applyFont="1" applyBorder="1" applyAlignment="1">
      <alignment vertical="top" wrapText="1"/>
    </xf>
    <xf numFmtId="0" fontId="4" fillId="2" borderId="0" xfId="0" applyFont="1" applyFill="1" applyBorder="1" applyAlignment="1">
      <alignment wrapText="1"/>
    </xf>
    <xf numFmtId="4" fontId="3" fillId="0" borderId="0" xfId="0" applyNumberFormat="1" applyFont="1" applyBorder="1" applyAlignment="1">
      <alignment vertical="top" wrapText="1"/>
    </xf>
    <xf numFmtId="0" fontId="3" fillId="0" borderId="0" xfId="0" applyNumberFormat="1" applyFont="1" applyAlignment="1">
      <alignment vertical="top" wrapText="1"/>
    </xf>
    <xf numFmtId="1" fontId="1" fillId="0" borderId="0" xfId="0" applyNumberFormat="1" applyFont="1" applyAlignment="1">
      <alignment horizontal="right" vertical="center"/>
    </xf>
    <xf numFmtId="0" fontId="1" fillId="0" borderId="1" xfId="0" applyFont="1" applyFill="1" applyBorder="1" applyAlignment="1">
      <alignment vertical="top" wrapText="1"/>
    </xf>
    <xf numFmtId="0" fontId="1" fillId="0" borderId="1" xfId="0" applyFont="1" applyFill="1" applyBorder="1"/>
    <xf numFmtId="4" fontId="1" fillId="0" borderId="1" xfId="0" applyNumberFormat="1" applyFont="1" applyFill="1" applyBorder="1"/>
    <xf numFmtId="0" fontId="4" fillId="0" borderId="0" xfId="0" applyFont="1" applyFill="1" applyBorder="1" applyAlignment="1">
      <alignment vertical="top" wrapText="1"/>
    </xf>
    <xf numFmtId="0" fontId="1" fillId="0" borderId="0" xfId="0" applyFont="1" applyFill="1"/>
    <xf numFmtId="4" fontId="1" fillId="0" borderId="0" xfId="0" applyNumberFormat="1" applyFont="1" applyFill="1"/>
    <xf numFmtId="0" fontId="4" fillId="2" borderId="0" xfId="0" applyFont="1" applyFill="1" applyBorder="1" applyAlignment="1">
      <alignment vertical="top" wrapText="1"/>
    </xf>
    <xf numFmtId="0" fontId="3" fillId="0" borderId="1" xfId="0" applyFont="1" applyBorder="1" applyAlignment="1">
      <alignment vertical="top" wrapText="1"/>
    </xf>
    <xf numFmtId="4" fontId="4" fillId="0" borderId="0" xfId="0" applyNumberFormat="1" applyFont="1" applyBorder="1" applyAlignment="1">
      <alignment vertical="top" wrapText="1"/>
    </xf>
    <xf numFmtId="0" fontId="3" fillId="0" borderId="0" xfId="0" applyFont="1" applyFill="1" applyBorder="1" applyAlignment="1">
      <alignment vertical="top" wrapText="1"/>
    </xf>
    <xf numFmtId="0" fontId="4" fillId="0" borderId="2" xfId="0" applyFont="1" applyBorder="1" applyAlignment="1">
      <alignment vertical="top" wrapText="1"/>
    </xf>
    <xf numFmtId="0" fontId="3" fillId="0" borderId="2" xfId="0" applyFont="1" applyBorder="1" applyAlignment="1">
      <alignment vertical="top" wrapText="1"/>
    </xf>
    <xf numFmtId="4" fontId="3" fillId="0" borderId="2" xfId="0" applyNumberFormat="1" applyFont="1" applyBorder="1" applyAlignment="1">
      <alignment vertical="top" wrapText="1"/>
    </xf>
    <xf numFmtId="4" fontId="4" fillId="0" borderId="2" xfId="0" applyNumberFormat="1" applyFont="1" applyBorder="1" applyAlignment="1">
      <alignment vertical="top" wrapText="1"/>
    </xf>
    <xf numFmtId="0" fontId="4" fillId="2" borderId="0" xfId="0" applyNumberFormat="1" applyFont="1" applyFill="1" applyAlignment="1">
      <alignment wrapText="1"/>
    </xf>
    <xf numFmtId="0" fontId="4" fillId="0" borderId="0" xfId="0" applyNumberFormat="1" applyFont="1" applyAlignment="1">
      <alignment vertical="top" wrapText="1"/>
    </xf>
    <xf numFmtId="0" fontId="5" fillId="0" borderId="0" xfId="0" applyFont="1" applyBorder="1"/>
    <xf numFmtId="0" fontId="5" fillId="0" borderId="0" xfId="0" applyFont="1" applyFill="1" applyBorder="1"/>
    <xf numFmtId="164" fontId="0" fillId="0" borderId="0" xfId="0" applyNumberFormat="1"/>
    <xf numFmtId="164" fontId="2" fillId="0" borderId="0" xfId="0" applyNumberFormat="1" applyFont="1"/>
    <xf numFmtId="0" fontId="5" fillId="0" borderId="0" xfId="0" applyFont="1"/>
    <xf numFmtId="0" fontId="5" fillId="0" borderId="0" xfId="0" applyFont="1" applyBorder="1" applyAlignment="1">
      <alignment horizontal="center"/>
    </xf>
    <xf numFmtId="164" fontId="6" fillId="0" borderId="0" xfId="0" applyNumberFormat="1" applyFont="1"/>
    <xf numFmtId="164" fontId="7" fillId="0" borderId="0" xfId="0" applyNumberFormat="1" applyFont="1"/>
    <xf numFmtId="2" fontId="0" fillId="0" borderId="0" xfId="0" applyNumberFormat="1"/>
    <xf numFmtId="164" fontId="8" fillId="0" borderId="0" xfId="0" applyNumberFormat="1" applyFont="1"/>
    <xf numFmtId="165" fontId="0" fillId="0" borderId="0" xfId="0" applyNumberFormat="1"/>
    <xf numFmtId="165" fontId="1" fillId="0" borderId="0" xfId="0" applyNumberFormat="1" applyFont="1"/>
    <xf numFmtId="0" fontId="3" fillId="0" borderId="1" xfId="0" applyNumberFormat="1" applyFont="1" applyFill="1" applyBorder="1" applyAlignment="1">
      <alignment vertical="top" wrapText="1"/>
    </xf>
    <xf numFmtId="1" fontId="0" fillId="0" borderId="0" xfId="0" applyNumberFormat="1" applyAlignment="1">
      <alignment horizontal="right" vertical="center"/>
    </xf>
    <xf numFmtId="0" fontId="9" fillId="2" borderId="0" xfId="0" applyFont="1" applyFill="1" applyBorder="1" applyAlignment="1">
      <alignment wrapText="1"/>
    </xf>
    <xf numFmtId="0" fontId="10" fillId="0" borderId="0" xfId="0" applyFont="1" applyBorder="1" applyAlignment="1">
      <alignment vertical="top" wrapText="1"/>
    </xf>
    <xf numFmtId="4" fontId="0" fillId="0" borderId="0" xfId="0" applyNumberFormat="1" applyFill="1"/>
    <xf numFmtId="0" fontId="12" fillId="0" borderId="0" xfId="0" applyFont="1" applyBorder="1" applyAlignment="1">
      <alignment vertical="top" wrapText="1"/>
    </xf>
    <xf numFmtId="49" fontId="0" fillId="0" borderId="0" xfId="0" applyNumberFormat="1" applyAlignment="1">
      <alignment horizontal="left"/>
    </xf>
    <xf numFmtId="1" fontId="0" fillId="0" borderId="0" xfId="0" applyNumberFormat="1" applyFill="1" applyAlignment="1">
      <alignment horizontal="right" vertical="center"/>
    </xf>
    <xf numFmtId="0" fontId="3" fillId="0" borderId="0" xfId="0" applyFont="1" applyAlignment="1">
      <alignment vertical="top" wrapText="1"/>
    </xf>
    <xf numFmtId="0" fontId="4" fillId="0" borderId="0" xfId="0" applyFont="1" applyFill="1" applyBorder="1" applyAlignment="1">
      <alignment vertical="center" wrapText="1"/>
    </xf>
    <xf numFmtId="0" fontId="3" fillId="0" borderId="3" xfId="0" applyFont="1" applyBorder="1" applyAlignment="1">
      <alignment vertical="top" wrapText="1"/>
    </xf>
    <xf numFmtId="0" fontId="1" fillId="0" borderId="3" xfId="0" applyFont="1" applyBorder="1"/>
    <xf numFmtId="4" fontId="1" fillId="0" borderId="3" xfId="0" applyNumberFormat="1" applyFont="1" applyBorder="1"/>
    <xf numFmtId="4" fontId="2" fillId="0" borderId="0" xfId="0" applyNumberFormat="1" applyFont="1" applyBorder="1"/>
    <xf numFmtId="4" fontId="1" fillId="0" borderId="4" xfId="0" applyNumberFormat="1" applyFont="1" applyBorder="1"/>
    <xf numFmtId="0" fontId="4" fillId="0" borderId="0" xfId="0" applyFont="1" applyFill="1" applyBorder="1" applyAlignment="1">
      <alignment wrapText="1"/>
    </xf>
    <xf numFmtId="0" fontId="1" fillId="0" borderId="0" xfId="0" applyFont="1" applyFill="1" applyBorder="1" applyAlignment="1">
      <alignment vertical="top" wrapText="1"/>
    </xf>
    <xf numFmtId="0" fontId="2" fillId="0" borderId="2" xfId="0" applyFont="1" applyFill="1" applyBorder="1"/>
    <xf numFmtId="0" fontId="0" fillId="0" borderId="2" xfId="0" applyBorder="1"/>
    <xf numFmtId="3" fontId="0" fillId="0" borderId="2" xfId="0" applyNumberFormat="1" applyBorder="1"/>
    <xf numFmtId="4" fontId="0" fillId="0" borderId="2" xfId="0" applyNumberFormat="1" applyBorder="1"/>
    <xf numFmtId="4" fontId="2" fillId="0" borderId="2" xfId="0" applyNumberFormat="1" applyFont="1" applyBorder="1"/>
    <xf numFmtId="0" fontId="1" fillId="2" borderId="0" xfId="0" applyFont="1" applyFill="1"/>
    <xf numFmtId="3" fontId="1" fillId="2" borderId="0" xfId="0" applyNumberFormat="1" applyFont="1" applyFill="1"/>
    <xf numFmtId="4" fontId="1" fillId="2" borderId="0" xfId="0" applyNumberFormat="1" applyFont="1" applyFill="1"/>
    <xf numFmtId="0" fontId="10" fillId="0" borderId="0" xfId="0" applyFont="1" applyFill="1" applyBorder="1" applyAlignment="1">
      <alignment vertical="top" wrapText="1"/>
    </xf>
    <xf numFmtId="0" fontId="1" fillId="0" borderId="0" xfId="0" applyFont="1" applyFill="1" applyBorder="1"/>
    <xf numFmtId="4" fontId="0" fillId="0" borderId="0" xfId="0" applyNumberFormat="1" applyFill="1" applyBorder="1"/>
    <xf numFmtId="1" fontId="0" fillId="0" borderId="0" xfId="0" applyNumberFormat="1" applyFill="1" applyBorder="1" applyAlignment="1">
      <alignment horizontal="right" vertical="center"/>
    </xf>
    <xf numFmtId="0" fontId="1" fillId="0" borderId="2" xfId="0" applyFont="1" applyBorder="1"/>
    <xf numFmtId="0" fontId="9" fillId="0" borderId="2" xfId="0" applyFont="1" applyBorder="1" applyAlignment="1">
      <alignment vertical="top" wrapText="1"/>
    </xf>
    <xf numFmtId="0" fontId="10" fillId="0" borderId="2" xfId="0" applyFont="1" applyBorder="1" applyAlignment="1">
      <alignment vertical="top" wrapText="1"/>
    </xf>
    <xf numFmtId="4" fontId="10" fillId="0" borderId="2" xfId="0" applyNumberFormat="1" applyFont="1" applyBorder="1" applyAlignment="1">
      <alignment vertical="top" wrapText="1"/>
    </xf>
    <xf numFmtId="4" fontId="9" fillId="0" borderId="2" xfId="0" applyNumberFormat="1" applyFont="1" applyBorder="1" applyAlignment="1">
      <alignment vertical="top" wrapText="1"/>
    </xf>
    <xf numFmtId="3" fontId="0" fillId="0" borderId="0" xfId="0" applyNumberFormat="1" applyBorder="1"/>
    <xf numFmtId="4" fontId="0" fillId="0" borderId="0" xfId="0" applyNumberFormat="1" applyBorder="1"/>
    <xf numFmtId="0" fontId="0" fillId="3" borderId="0" xfId="0" applyFill="1"/>
    <xf numFmtId="0" fontId="3" fillId="3" borderId="0" xfId="0" applyFont="1" applyFill="1" applyBorder="1" applyAlignment="1">
      <alignment vertical="top" wrapText="1"/>
    </xf>
    <xf numFmtId="0" fontId="1" fillId="3" borderId="0" xfId="0" applyFont="1" applyFill="1"/>
    <xf numFmtId="4" fontId="1" fillId="3" borderId="0" xfId="0" applyNumberFormat="1" applyFont="1" applyFill="1"/>
    <xf numFmtId="4" fontId="1" fillId="0" borderId="1" xfId="0" applyNumberFormat="1" applyFont="1" applyFill="1" applyBorder="1" applyProtection="1">
      <protection locked="0"/>
    </xf>
    <xf numFmtId="4" fontId="1" fillId="0" borderId="0" xfId="0" applyNumberFormat="1" applyFont="1" applyProtection="1">
      <protection locked="0"/>
    </xf>
    <xf numFmtId="4" fontId="1" fillId="0" borderId="0" xfId="0" applyNumberFormat="1" applyFont="1" applyBorder="1" applyProtection="1">
      <protection locked="0"/>
    </xf>
    <xf numFmtId="4" fontId="1" fillId="0" borderId="1" xfId="0" applyNumberFormat="1" applyFont="1" applyBorder="1" applyProtection="1">
      <protection locked="0"/>
    </xf>
    <xf numFmtId="4" fontId="0" fillId="0" borderId="0" xfId="0" applyNumberFormat="1" applyProtection="1">
      <protection locked="0"/>
    </xf>
    <xf numFmtId="4" fontId="0" fillId="0" borderId="0" xfId="0" applyNumberFormat="1" applyFill="1" applyProtection="1">
      <protection locked="0"/>
    </xf>
    <xf numFmtId="4" fontId="0" fillId="0" borderId="0" xfId="0" applyNumberFormat="1" applyFill="1" applyBorder="1" applyProtection="1">
      <protection locked="0"/>
    </xf>
    <xf numFmtId="4" fontId="1" fillId="3" borderId="0" xfId="0" applyNumberFormat="1" applyFont="1" applyFill="1" applyProtection="1">
      <protection locked="0"/>
    </xf>
    <xf numFmtId="4" fontId="1" fillId="0" borderId="3" xfId="0" applyNumberFormat="1" applyFont="1" applyBorder="1" applyProtection="1">
      <protection locked="0"/>
    </xf>
    <xf numFmtId="4" fontId="1" fillId="0" borderId="0" xfId="0" applyNumberFormat="1" applyFont="1" applyFill="1" applyProtection="1">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0"/>
  <sheetViews>
    <sheetView tabSelected="1" zoomScaleNormal="100" workbookViewId="0">
      <selection activeCell="E39" sqref="E39"/>
    </sheetView>
  </sheetViews>
  <sheetFormatPr defaultRowHeight="12.75"/>
  <cols>
    <col min="1" max="1" width="4.5703125" bestFit="1" customWidth="1"/>
    <col min="2" max="2" width="49" customWidth="1"/>
    <col min="3" max="3" width="7.28515625" bestFit="1" customWidth="1"/>
    <col min="4" max="4" width="9.85546875" style="2" bestFit="1" customWidth="1"/>
    <col min="5" max="5" width="8.7109375" style="1" bestFit="1" customWidth="1"/>
    <col min="6" max="6" width="11" style="1" bestFit="1" customWidth="1"/>
    <col min="7" max="7" width="10.140625" hidden="1" customWidth="1"/>
    <col min="9" max="9" width="15" customWidth="1"/>
    <col min="10" max="10" width="12.140625" bestFit="1" customWidth="1"/>
    <col min="11" max="11" width="9.28515625" bestFit="1" customWidth="1"/>
    <col min="12" max="12" width="11.42578125" bestFit="1" customWidth="1"/>
    <col min="19" max="19" width="9.140625" customWidth="1"/>
  </cols>
  <sheetData>
    <row r="1" spans="2:6">
      <c r="B1" s="12" t="s">
        <v>3</v>
      </c>
      <c r="C1" s="12"/>
      <c r="D1" s="13"/>
      <c r="E1" s="14"/>
      <c r="F1" s="14"/>
    </row>
    <row r="2" spans="2:6">
      <c r="B2" s="4" t="s">
        <v>27</v>
      </c>
      <c r="C2" s="12"/>
      <c r="D2" s="13"/>
      <c r="E2" s="14"/>
      <c r="F2" s="14"/>
    </row>
    <row r="3" spans="2:6">
      <c r="B3" s="12"/>
      <c r="C3" s="12"/>
      <c r="D3" s="13"/>
      <c r="E3" s="14"/>
      <c r="F3" s="14"/>
    </row>
    <row r="4" spans="2:6">
      <c r="B4" s="12" t="s">
        <v>4</v>
      </c>
      <c r="C4" s="12"/>
      <c r="D4" s="13"/>
      <c r="E4" s="14"/>
      <c r="F4" s="14"/>
    </row>
    <row r="5" spans="2:6">
      <c r="B5" s="44" t="s">
        <v>158</v>
      </c>
      <c r="C5" s="12"/>
      <c r="D5" s="13"/>
      <c r="E5" s="14"/>
      <c r="F5" s="14"/>
    </row>
    <row r="6" spans="2:6">
      <c r="B6" s="4"/>
      <c r="C6" s="12"/>
      <c r="D6" s="13"/>
      <c r="E6" s="14"/>
      <c r="F6" s="14"/>
    </row>
    <row r="7" spans="2:6">
      <c r="B7" s="12" t="s">
        <v>159</v>
      </c>
      <c r="C7" s="12"/>
      <c r="D7" s="13"/>
      <c r="E7" s="14"/>
      <c r="F7" s="14"/>
    </row>
    <row r="8" spans="2:6">
      <c r="B8" s="12" t="s">
        <v>5</v>
      </c>
      <c r="C8" s="12"/>
      <c r="D8" s="13"/>
      <c r="E8" s="14"/>
      <c r="F8" s="14"/>
    </row>
    <row r="9" spans="2:6">
      <c r="B9" s="12" t="s">
        <v>157</v>
      </c>
      <c r="C9" s="12"/>
      <c r="D9" s="13"/>
      <c r="E9" s="14"/>
      <c r="F9" s="14"/>
    </row>
    <row r="10" spans="2:6">
      <c r="B10" s="12"/>
      <c r="C10" s="12"/>
      <c r="D10" s="13"/>
      <c r="E10" s="14"/>
      <c r="F10" s="14"/>
    </row>
    <row r="11" spans="2:6">
      <c r="B11" s="12" t="s">
        <v>6</v>
      </c>
      <c r="C11" s="12"/>
      <c r="D11" s="13"/>
      <c r="E11" s="14"/>
      <c r="F11" s="14"/>
    </row>
    <row r="12" spans="2:6">
      <c r="B12" s="4" t="s">
        <v>7</v>
      </c>
      <c r="C12" s="12"/>
      <c r="D12" s="13"/>
      <c r="E12" s="14"/>
      <c r="F12" s="14"/>
    </row>
    <row r="13" spans="2:6">
      <c r="B13" s="4" t="s">
        <v>8</v>
      </c>
      <c r="C13" s="12"/>
      <c r="D13" s="13"/>
      <c r="E13" s="14"/>
      <c r="F13" s="14"/>
    </row>
    <row r="14" spans="2:6">
      <c r="B14" s="4" t="s">
        <v>28</v>
      </c>
      <c r="C14" s="12"/>
      <c r="D14" s="13"/>
      <c r="E14" s="14"/>
      <c r="F14" s="14"/>
    </row>
    <row r="15" spans="2:6">
      <c r="B15" s="4"/>
      <c r="C15" s="12"/>
      <c r="D15" s="13"/>
      <c r="E15" s="14"/>
      <c r="F15" s="14"/>
    </row>
    <row r="16" spans="2:6">
      <c r="B16" s="4"/>
      <c r="C16" s="12"/>
      <c r="D16" s="13"/>
      <c r="E16" s="14"/>
      <c r="F16" s="14"/>
    </row>
    <row r="17" spans="1:10">
      <c r="A17" s="12"/>
      <c r="B17" s="4" t="s">
        <v>36</v>
      </c>
      <c r="C17" s="12"/>
      <c r="D17" s="13"/>
      <c r="E17" s="14"/>
      <c r="F17" s="14"/>
    </row>
    <row r="18" spans="1:10">
      <c r="A18" s="12"/>
      <c r="B18" s="15" t="s">
        <v>37</v>
      </c>
      <c r="C18" s="12"/>
      <c r="D18" s="13"/>
      <c r="E18" s="14"/>
      <c r="F18" s="14">
        <f>F34</f>
        <v>0</v>
      </c>
    </row>
    <row r="19" spans="1:10">
      <c r="A19" s="12"/>
      <c r="B19" s="15" t="s">
        <v>38</v>
      </c>
      <c r="C19" s="12"/>
      <c r="D19" s="13"/>
      <c r="E19" s="14"/>
      <c r="F19" s="14">
        <f>F42</f>
        <v>0</v>
      </c>
      <c r="I19" s="1"/>
    </row>
    <row r="20" spans="1:10">
      <c r="A20" s="12"/>
      <c r="B20" s="15" t="s">
        <v>39</v>
      </c>
      <c r="C20" s="12"/>
      <c r="D20" s="13"/>
      <c r="E20" s="14"/>
      <c r="F20" s="14">
        <f>F60</f>
        <v>0</v>
      </c>
      <c r="I20" s="54"/>
    </row>
    <row r="21" spans="1:10">
      <c r="A21" s="12"/>
      <c r="B21" s="15" t="s">
        <v>40</v>
      </c>
      <c r="C21" s="12"/>
      <c r="D21" s="13"/>
      <c r="E21" s="14"/>
      <c r="F21" s="14">
        <f>F80</f>
        <v>0</v>
      </c>
    </row>
    <row r="22" spans="1:10">
      <c r="A22" s="12"/>
      <c r="B22" s="16" t="s">
        <v>43</v>
      </c>
      <c r="C22" s="17"/>
      <c r="D22" s="18"/>
      <c r="E22" s="19"/>
      <c r="F22" s="19">
        <f>F94</f>
        <v>0</v>
      </c>
    </row>
    <row r="23" spans="1:10">
      <c r="A23" s="12"/>
      <c r="B23" s="16" t="s">
        <v>52</v>
      </c>
      <c r="C23" s="17"/>
      <c r="D23" s="18"/>
      <c r="E23" s="19"/>
      <c r="F23" s="19">
        <f>F115</f>
        <v>0</v>
      </c>
    </row>
    <row r="24" spans="1:10">
      <c r="A24" s="12"/>
      <c r="B24" s="57" t="s">
        <v>47</v>
      </c>
      <c r="C24" s="11"/>
      <c r="D24" s="20"/>
      <c r="E24" s="21"/>
      <c r="F24" s="21">
        <f>F231+F275+F282+F284+F286</f>
        <v>0</v>
      </c>
      <c r="J24" s="1"/>
    </row>
    <row r="25" spans="1:10">
      <c r="A25" s="12"/>
      <c r="B25" s="4" t="s">
        <v>42</v>
      </c>
      <c r="C25" s="12"/>
      <c r="D25" s="13"/>
      <c r="E25" s="14"/>
      <c r="F25" s="6">
        <f>SUM(F18:F24)</f>
        <v>0</v>
      </c>
    </row>
    <row r="26" spans="1:10">
      <c r="A26" s="12"/>
      <c r="B26" s="5" t="s">
        <v>21</v>
      </c>
      <c r="C26" s="22"/>
      <c r="D26" s="20"/>
      <c r="E26" s="21"/>
      <c r="F26" s="7">
        <f>F25*22%</f>
        <v>0</v>
      </c>
    </row>
    <row r="27" spans="1:10">
      <c r="A27" s="12"/>
      <c r="B27" s="4" t="s">
        <v>41</v>
      </c>
      <c r="C27" s="23"/>
      <c r="D27" s="13"/>
      <c r="E27" s="14"/>
      <c r="F27" s="6">
        <f>F25+F26</f>
        <v>0</v>
      </c>
    </row>
    <row r="28" spans="1:10">
      <c r="A28" s="12"/>
      <c r="B28" s="24"/>
      <c r="C28" s="23"/>
      <c r="D28" s="13"/>
      <c r="E28" s="14"/>
      <c r="F28" s="14"/>
    </row>
    <row r="29" spans="1:10" ht="24.75" customHeight="1">
      <c r="A29" s="12"/>
      <c r="B29" s="12"/>
      <c r="C29" s="12"/>
      <c r="D29" s="13"/>
      <c r="E29" s="14"/>
      <c r="F29" s="14"/>
      <c r="G29" s="3"/>
      <c r="H29" s="3"/>
    </row>
    <row r="30" spans="1:10">
      <c r="A30" s="12"/>
      <c r="B30" s="25" t="s">
        <v>155</v>
      </c>
      <c r="C30" s="15"/>
      <c r="D30" s="26"/>
      <c r="E30" s="26"/>
      <c r="F30" s="26"/>
      <c r="G30" s="3"/>
      <c r="H30" s="3"/>
    </row>
    <row r="31" spans="1:10">
      <c r="A31" s="12" t="s">
        <v>9</v>
      </c>
      <c r="B31" s="27" t="s">
        <v>10</v>
      </c>
      <c r="C31" s="15" t="s">
        <v>11</v>
      </c>
      <c r="D31" s="26" t="s">
        <v>12</v>
      </c>
      <c r="E31" s="26" t="s">
        <v>13</v>
      </c>
      <c r="F31" s="26" t="s">
        <v>14</v>
      </c>
      <c r="G31" s="3"/>
      <c r="H31" s="3"/>
    </row>
    <row r="32" spans="1:10">
      <c r="A32" s="12" t="s">
        <v>15</v>
      </c>
      <c r="B32" s="15"/>
      <c r="C32" s="15" t="s">
        <v>16</v>
      </c>
      <c r="D32" s="26"/>
      <c r="E32" s="26" t="s">
        <v>17</v>
      </c>
      <c r="F32" s="26"/>
      <c r="G32" s="3"/>
      <c r="H32" s="3"/>
    </row>
    <row r="33" spans="1:15">
      <c r="A33" s="28">
        <v>1</v>
      </c>
      <c r="B33" s="29" t="s">
        <v>46</v>
      </c>
      <c r="C33" s="30" t="s">
        <v>22</v>
      </c>
      <c r="D33" s="31">
        <v>17813</v>
      </c>
      <c r="E33" s="97">
        <v>0</v>
      </c>
      <c r="F33" s="31">
        <f>D33*E33</f>
        <v>0</v>
      </c>
      <c r="G33" s="3"/>
      <c r="H33" s="3"/>
    </row>
    <row r="34" spans="1:15">
      <c r="A34" s="28"/>
      <c r="B34" s="32" t="s">
        <v>29</v>
      </c>
      <c r="C34" s="33"/>
      <c r="D34" s="34"/>
      <c r="E34" s="34"/>
      <c r="F34" s="10">
        <f>SUM(F33)</f>
        <v>0</v>
      </c>
      <c r="G34" s="3"/>
      <c r="H34" s="3"/>
    </row>
    <row r="35" spans="1:15">
      <c r="A35" s="28"/>
      <c r="B35" s="15"/>
      <c r="C35" s="12"/>
      <c r="D35" s="14"/>
      <c r="E35" s="14"/>
      <c r="F35" s="14"/>
      <c r="G35" s="3"/>
      <c r="H35" s="50"/>
      <c r="I35" s="50"/>
      <c r="L35" s="47"/>
    </row>
    <row r="36" spans="1:15" ht="25.5">
      <c r="A36" s="12"/>
      <c r="B36" s="35" t="s">
        <v>51</v>
      </c>
      <c r="C36" s="15"/>
      <c r="D36" s="26"/>
      <c r="E36" s="26"/>
      <c r="F36" s="26"/>
      <c r="G36" s="3"/>
      <c r="H36" s="3"/>
    </row>
    <row r="37" spans="1:15">
      <c r="A37" s="12" t="s">
        <v>9</v>
      </c>
      <c r="B37" s="27" t="s">
        <v>10</v>
      </c>
      <c r="C37" s="15" t="s">
        <v>11</v>
      </c>
      <c r="D37" s="26" t="s">
        <v>12</v>
      </c>
      <c r="E37" s="26" t="s">
        <v>13</v>
      </c>
      <c r="F37" s="26" t="s">
        <v>14</v>
      </c>
      <c r="G37" s="3"/>
      <c r="H37" s="3"/>
    </row>
    <row r="38" spans="1:15">
      <c r="A38" s="12" t="s">
        <v>15</v>
      </c>
      <c r="B38" s="15"/>
      <c r="C38" s="15" t="s">
        <v>16</v>
      </c>
      <c r="D38" s="26"/>
      <c r="E38" s="26" t="s">
        <v>17</v>
      </c>
      <c r="F38" s="26"/>
      <c r="G38" s="3"/>
      <c r="H38" s="45"/>
      <c r="I38" s="47"/>
      <c r="J38" s="47"/>
      <c r="K38" s="53"/>
      <c r="L38" s="47"/>
    </row>
    <row r="39" spans="1:15" ht="38.25">
      <c r="A39" s="28">
        <v>1</v>
      </c>
      <c r="B39" s="15" t="s">
        <v>30</v>
      </c>
      <c r="C39" s="12" t="s">
        <v>0</v>
      </c>
      <c r="D39" s="14">
        <f>23930*2.5</f>
        <v>59825</v>
      </c>
      <c r="E39" s="98">
        <v>0</v>
      </c>
      <c r="F39" s="14">
        <f>D39*E39</f>
        <v>0</v>
      </c>
      <c r="G39" s="3"/>
      <c r="H39" s="3"/>
      <c r="I39" s="47"/>
      <c r="J39" s="47"/>
    </row>
    <row r="40" spans="1:15">
      <c r="A40" s="28"/>
      <c r="B40" s="15"/>
      <c r="C40" s="12"/>
      <c r="D40" s="14"/>
      <c r="E40" s="14"/>
      <c r="F40" s="14"/>
      <c r="G40" s="3"/>
      <c r="H40" s="45"/>
      <c r="I40" s="47"/>
      <c r="J40" s="47"/>
      <c r="K40" s="53"/>
      <c r="L40" s="47"/>
    </row>
    <row r="41" spans="1:15" ht="24.75" customHeight="1">
      <c r="A41" s="28">
        <v>2</v>
      </c>
      <c r="B41" s="36" t="s">
        <v>48</v>
      </c>
      <c r="C41" s="11" t="s">
        <v>1</v>
      </c>
      <c r="D41" s="21">
        <f>D39*0.02</f>
        <v>1196.5</v>
      </c>
      <c r="E41" s="98">
        <v>0</v>
      </c>
      <c r="F41" s="21">
        <f>D41*E41</f>
        <v>0</v>
      </c>
      <c r="G41" s="3"/>
      <c r="H41" s="3"/>
      <c r="I41" s="48"/>
      <c r="J41" s="52"/>
      <c r="L41" s="54"/>
    </row>
    <row r="42" spans="1:15">
      <c r="A42" s="12"/>
      <c r="B42" s="24" t="s">
        <v>31</v>
      </c>
      <c r="C42" s="15"/>
      <c r="D42" s="26"/>
      <c r="E42" s="41"/>
      <c r="F42" s="37">
        <f>SUM(F39:F41)</f>
        <v>0</v>
      </c>
      <c r="G42" s="3"/>
      <c r="H42" s="3"/>
      <c r="J42" s="52"/>
    </row>
    <row r="43" spans="1:15" ht="24.75" customHeight="1">
      <c r="A43" s="12"/>
      <c r="B43" s="15"/>
      <c r="C43" s="15"/>
      <c r="D43" s="26"/>
      <c r="E43" s="26"/>
      <c r="F43" s="26"/>
      <c r="G43" s="3"/>
      <c r="H43" s="3"/>
      <c r="J43" s="52"/>
    </row>
    <row r="44" spans="1:15">
      <c r="A44" s="12"/>
      <c r="B44" s="25" t="s">
        <v>156</v>
      </c>
      <c r="C44" s="15"/>
      <c r="D44" s="26"/>
      <c r="E44" s="26"/>
      <c r="F44" s="26"/>
      <c r="G44" s="3"/>
      <c r="H44" s="3"/>
      <c r="J44" s="52"/>
    </row>
    <row r="45" spans="1:15">
      <c r="A45" s="12" t="s">
        <v>9</v>
      </c>
      <c r="B45" s="27" t="s">
        <v>10</v>
      </c>
      <c r="C45" s="15" t="s">
        <v>11</v>
      </c>
      <c r="D45" s="26" t="s">
        <v>12</v>
      </c>
      <c r="E45" s="26" t="s">
        <v>13</v>
      </c>
      <c r="F45" s="26" t="s">
        <v>14</v>
      </c>
      <c r="G45" s="3"/>
      <c r="H45" s="3"/>
      <c r="J45" s="52"/>
    </row>
    <row r="46" spans="1:15">
      <c r="A46" s="12" t="s">
        <v>15</v>
      </c>
      <c r="B46" s="15"/>
      <c r="C46" s="15" t="s">
        <v>16</v>
      </c>
      <c r="D46" s="26"/>
      <c r="E46" s="26" t="s">
        <v>17</v>
      </c>
      <c r="F46" s="26"/>
      <c r="G46" s="3"/>
      <c r="H46" s="45"/>
      <c r="I46" s="47"/>
      <c r="J46" s="51"/>
      <c r="K46" s="55"/>
      <c r="L46" s="47"/>
      <c r="O46" s="56"/>
    </row>
    <row r="47" spans="1:15" ht="38.25">
      <c r="A47" s="28">
        <v>1</v>
      </c>
      <c r="B47" s="15" t="s">
        <v>25</v>
      </c>
      <c r="C47" s="12" t="s">
        <v>22</v>
      </c>
      <c r="D47" s="14">
        <v>3815</v>
      </c>
      <c r="E47" s="98">
        <v>0</v>
      </c>
      <c r="F47" s="14">
        <f>D47*E47</f>
        <v>0</v>
      </c>
      <c r="G47" s="3"/>
      <c r="H47" s="3"/>
      <c r="I47" s="47"/>
      <c r="J47" s="51"/>
      <c r="K47" s="55"/>
      <c r="L47" s="47"/>
      <c r="O47" s="55"/>
    </row>
    <row r="48" spans="1:15">
      <c r="A48" s="28"/>
      <c r="B48" s="15"/>
      <c r="C48" s="12"/>
      <c r="D48" s="14"/>
      <c r="E48" s="14"/>
      <c r="F48" s="14"/>
      <c r="G48" s="3"/>
      <c r="H48" s="45"/>
      <c r="I48" s="47"/>
      <c r="J48" s="51"/>
      <c r="K48" s="55"/>
      <c r="L48" s="47"/>
      <c r="O48" s="55"/>
    </row>
    <row r="49" spans="1:15" ht="25.5">
      <c r="A49" s="28">
        <v>2</v>
      </c>
      <c r="B49" s="15" t="s">
        <v>33</v>
      </c>
      <c r="C49" s="12" t="s">
        <v>0</v>
      </c>
      <c r="D49" s="14">
        <v>299.60000000000002</v>
      </c>
      <c r="E49" s="98">
        <v>0</v>
      </c>
      <c r="F49" s="14">
        <f>D49*E49</f>
        <v>0</v>
      </c>
      <c r="G49" s="3"/>
      <c r="H49" s="3"/>
      <c r="I49" s="47"/>
      <c r="J49" s="51"/>
      <c r="K49" s="55"/>
      <c r="L49" s="47"/>
      <c r="O49" s="55"/>
    </row>
    <row r="50" spans="1:15">
      <c r="A50" s="28"/>
      <c r="B50" s="15"/>
      <c r="C50" s="12"/>
      <c r="D50" s="14"/>
      <c r="E50" s="14"/>
      <c r="F50" s="14"/>
      <c r="G50" s="8"/>
      <c r="H50" s="46"/>
      <c r="I50" s="47"/>
      <c r="J50" s="51"/>
      <c r="K50" s="55"/>
      <c r="L50" s="34"/>
      <c r="O50" s="55"/>
    </row>
    <row r="51" spans="1:15" ht="38.25">
      <c r="A51" s="28">
        <v>3</v>
      </c>
      <c r="B51" s="38" t="s">
        <v>23</v>
      </c>
      <c r="C51" s="33" t="s">
        <v>1</v>
      </c>
      <c r="D51" s="34">
        <v>686.7</v>
      </c>
      <c r="E51" s="98">
        <v>0</v>
      </c>
      <c r="F51" s="34">
        <f t="shared" ref="F51:F59" si="0">D51*E51</f>
        <v>0</v>
      </c>
      <c r="G51" s="3"/>
      <c r="H51" s="3"/>
      <c r="I51" s="47"/>
      <c r="J51" s="51"/>
      <c r="K51" s="55"/>
      <c r="L51" s="47"/>
      <c r="O51" s="55"/>
    </row>
    <row r="52" spans="1:15">
      <c r="A52" s="28"/>
      <c r="B52" s="15"/>
      <c r="C52" s="12"/>
      <c r="D52" s="14"/>
      <c r="E52" s="14"/>
      <c r="F52" s="14"/>
      <c r="G52" s="3"/>
      <c r="H52" s="45"/>
      <c r="I52" s="47"/>
      <c r="J52" s="51"/>
      <c r="K52" s="55"/>
      <c r="L52" s="47"/>
      <c r="O52" s="55"/>
    </row>
    <row r="53" spans="1:15" ht="38.25">
      <c r="A53" s="28">
        <v>4</v>
      </c>
      <c r="B53" s="15" t="s">
        <v>20</v>
      </c>
      <c r="C53" s="12" t="s">
        <v>0</v>
      </c>
      <c r="D53" s="14">
        <v>11445</v>
      </c>
      <c r="E53" s="98">
        <v>0</v>
      </c>
      <c r="F53" s="14">
        <f t="shared" si="0"/>
        <v>0</v>
      </c>
      <c r="G53" s="3"/>
      <c r="H53" s="3"/>
      <c r="I53" s="47"/>
      <c r="J53" s="51"/>
      <c r="K53" s="55"/>
      <c r="L53" s="47"/>
      <c r="O53" s="55"/>
    </row>
    <row r="54" spans="1:15">
      <c r="A54" s="28"/>
      <c r="B54" s="15"/>
      <c r="C54" s="12"/>
      <c r="D54" s="14"/>
      <c r="E54" s="14"/>
      <c r="F54" s="14"/>
      <c r="G54" s="3"/>
      <c r="H54" s="45"/>
      <c r="I54" s="47"/>
      <c r="J54" s="51"/>
      <c r="K54" s="55"/>
      <c r="L54" s="47"/>
      <c r="O54" s="55"/>
    </row>
    <row r="55" spans="1:15" ht="38.25">
      <c r="A55" s="28">
        <v>5</v>
      </c>
      <c r="B55" s="15" t="s">
        <v>34</v>
      </c>
      <c r="C55" s="12" t="s">
        <v>1</v>
      </c>
      <c r="D55" s="14">
        <v>1430.6</v>
      </c>
      <c r="E55" s="98">
        <v>0</v>
      </c>
      <c r="F55" s="14">
        <f t="shared" si="0"/>
        <v>0</v>
      </c>
      <c r="G55" s="3"/>
      <c r="H55" s="3"/>
      <c r="I55" s="47"/>
      <c r="J55" s="51"/>
      <c r="K55" s="55"/>
      <c r="L55" s="47"/>
      <c r="O55" s="55"/>
    </row>
    <row r="56" spans="1:15">
      <c r="A56" s="28"/>
      <c r="B56" s="15"/>
      <c r="C56" s="12"/>
      <c r="D56" s="14"/>
      <c r="E56" s="14"/>
      <c r="F56" s="14"/>
      <c r="G56" s="3"/>
      <c r="H56" s="45"/>
      <c r="I56" s="47"/>
      <c r="J56" s="51"/>
      <c r="K56" s="55"/>
      <c r="L56" s="47"/>
      <c r="O56" s="55"/>
    </row>
    <row r="57" spans="1:15" ht="26.25" customHeight="1">
      <c r="A57" s="28">
        <v>6</v>
      </c>
      <c r="B57" s="15" t="s">
        <v>48</v>
      </c>
      <c r="C57" s="12" t="s">
        <v>1</v>
      </c>
      <c r="D57" s="14">
        <v>190.75</v>
      </c>
      <c r="E57" s="98">
        <v>0</v>
      </c>
      <c r="F57" s="14">
        <f t="shared" si="0"/>
        <v>0</v>
      </c>
      <c r="G57" s="3"/>
      <c r="H57" s="3"/>
      <c r="I57" s="47"/>
      <c r="J57" s="51"/>
      <c r="K57" s="55"/>
      <c r="L57" s="47"/>
      <c r="O57" s="55"/>
    </row>
    <row r="58" spans="1:15">
      <c r="A58" s="28"/>
      <c r="B58" s="15"/>
      <c r="C58" s="12"/>
      <c r="D58" s="14"/>
      <c r="E58" s="14"/>
      <c r="F58" s="14"/>
      <c r="G58" s="3"/>
      <c r="H58" s="45"/>
      <c r="I58" s="47"/>
      <c r="J58" s="51"/>
      <c r="K58" s="55"/>
      <c r="L58" s="47"/>
      <c r="O58" s="55"/>
    </row>
    <row r="59" spans="1:15" ht="25.5">
      <c r="A59" s="28">
        <v>7</v>
      </c>
      <c r="B59" s="36" t="s">
        <v>24</v>
      </c>
      <c r="C59" s="11" t="s">
        <v>22</v>
      </c>
      <c r="D59" s="21">
        <v>7630</v>
      </c>
      <c r="E59" s="98">
        <v>0</v>
      </c>
      <c r="F59" s="21">
        <f t="shared" si="0"/>
        <v>0</v>
      </c>
      <c r="G59" s="3"/>
      <c r="H59" s="3"/>
      <c r="I59" s="48"/>
      <c r="J59" s="52"/>
      <c r="L59" s="54"/>
    </row>
    <row r="60" spans="1:15">
      <c r="A60" s="12"/>
      <c r="B60" s="24" t="s">
        <v>32</v>
      </c>
      <c r="C60" s="15"/>
      <c r="D60" s="26"/>
      <c r="E60" s="41"/>
      <c r="F60" s="37">
        <f>SUM(F47:F59)</f>
        <v>0</v>
      </c>
      <c r="G60" s="3"/>
      <c r="H60" s="3"/>
      <c r="J60" s="52"/>
    </row>
    <row r="61" spans="1:15" ht="24.75" customHeight="1">
      <c r="A61" s="12"/>
      <c r="B61" s="15"/>
      <c r="C61" s="15"/>
      <c r="D61" s="26"/>
      <c r="E61" s="26"/>
      <c r="F61" s="26"/>
      <c r="G61" s="3"/>
      <c r="H61" s="3"/>
      <c r="J61" s="52"/>
    </row>
    <row r="62" spans="1:15">
      <c r="A62" s="12"/>
      <c r="B62" s="25" t="s">
        <v>50</v>
      </c>
      <c r="C62" s="15"/>
      <c r="D62" s="26"/>
      <c r="E62" s="26"/>
      <c r="F62" s="26"/>
      <c r="G62" s="3"/>
      <c r="H62" s="3"/>
      <c r="J62" s="52"/>
    </row>
    <row r="63" spans="1:15">
      <c r="A63" s="12" t="s">
        <v>9</v>
      </c>
      <c r="B63" s="27" t="s">
        <v>10</v>
      </c>
      <c r="C63" s="15" t="s">
        <v>11</v>
      </c>
      <c r="D63" s="26" t="s">
        <v>12</v>
      </c>
      <c r="E63" s="26" t="s">
        <v>13</v>
      </c>
      <c r="F63" s="26" t="s">
        <v>14</v>
      </c>
      <c r="G63" s="3"/>
      <c r="H63" s="3"/>
      <c r="J63" s="52"/>
    </row>
    <row r="64" spans="1:15">
      <c r="A64" s="12" t="s">
        <v>15</v>
      </c>
      <c r="B64" s="15"/>
      <c r="C64" s="15" t="s">
        <v>16</v>
      </c>
      <c r="D64" s="26"/>
      <c r="E64" s="26" t="s">
        <v>17</v>
      </c>
      <c r="F64" s="26"/>
      <c r="G64" s="3"/>
      <c r="H64" s="45"/>
      <c r="I64" s="47"/>
      <c r="J64" s="51"/>
      <c r="L64" s="47"/>
    </row>
    <row r="65" spans="1:12" ht="38.25">
      <c r="A65" s="28">
        <v>1</v>
      </c>
      <c r="B65" s="15" t="s">
        <v>25</v>
      </c>
      <c r="C65" s="12" t="s">
        <v>22</v>
      </c>
      <c r="D65" s="14">
        <v>2560</v>
      </c>
      <c r="E65" s="98">
        <v>0</v>
      </c>
      <c r="F65" s="14">
        <f>D65*E65</f>
        <v>0</v>
      </c>
      <c r="G65" s="3"/>
      <c r="H65" s="45"/>
      <c r="I65" s="47"/>
      <c r="J65" s="51"/>
    </row>
    <row r="66" spans="1:12">
      <c r="A66" s="12"/>
      <c r="B66" s="15"/>
      <c r="C66" s="15"/>
      <c r="D66" s="26"/>
      <c r="E66" s="14"/>
      <c r="F66" s="14"/>
      <c r="G66" s="3"/>
      <c r="H66" s="45"/>
      <c r="I66" s="47"/>
      <c r="J66" s="51"/>
      <c r="L66" s="47"/>
    </row>
    <row r="67" spans="1:12" ht="25.5">
      <c r="A67" s="28">
        <v>2</v>
      </c>
      <c r="B67" s="15" t="s">
        <v>33</v>
      </c>
      <c r="C67" s="12" t="s">
        <v>0</v>
      </c>
      <c r="D67" s="14">
        <v>600</v>
      </c>
      <c r="E67" s="98">
        <v>0</v>
      </c>
      <c r="F67" s="14">
        <f>D67*E67</f>
        <v>0</v>
      </c>
      <c r="G67" s="3"/>
      <c r="H67" s="45"/>
      <c r="I67" s="47"/>
      <c r="J67" s="51"/>
    </row>
    <row r="68" spans="1:12">
      <c r="A68" s="28"/>
      <c r="B68" s="15"/>
      <c r="C68" s="12"/>
      <c r="D68" s="14"/>
      <c r="E68" s="14"/>
      <c r="F68" s="14"/>
      <c r="G68" s="3"/>
      <c r="H68" s="45"/>
      <c r="I68" s="47"/>
      <c r="J68" s="51"/>
      <c r="K68" s="9"/>
      <c r="L68" s="47"/>
    </row>
    <row r="69" spans="1:12" ht="38.25">
      <c r="A69" s="28">
        <v>3</v>
      </c>
      <c r="B69" s="38" t="s">
        <v>23</v>
      </c>
      <c r="C69" s="33" t="s">
        <v>1</v>
      </c>
      <c r="D69" s="34">
        <f>2560*3*0.06</f>
        <v>460.79999999999995</v>
      </c>
      <c r="E69" s="98">
        <v>0</v>
      </c>
      <c r="F69" s="14">
        <f>D69*E69</f>
        <v>0</v>
      </c>
      <c r="G69" s="3"/>
      <c r="H69" s="45"/>
      <c r="I69" s="47"/>
      <c r="J69" s="51"/>
    </row>
    <row r="70" spans="1:12">
      <c r="A70" s="12"/>
      <c r="B70" s="15"/>
      <c r="C70" s="12"/>
      <c r="D70" s="14"/>
      <c r="E70" s="14"/>
      <c r="F70" s="14"/>
      <c r="G70" s="3"/>
      <c r="H70" s="45"/>
      <c r="I70" s="47"/>
      <c r="J70" s="51"/>
      <c r="L70" s="47"/>
    </row>
    <row r="71" spans="1:12" ht="25.5">
      <c r="A71" s="28">
        <v>4</v>
      </c>
      <c r="B71" s="15" t="s">
        <v>26</v>
      </c>
      <c r="C71" s="12" t="s">
        <v>1</v>
      </c>
      <c r="D71" s="14">
        <f>2560*3*0.2</f>
        <v>1536</v>
      </c>
      <c r="E71" s="98">
        <v>0</v>
      </c>
      <c r="F71" s="14">
        <f>D71*E71</f>
        <v>0</v>
      </c>
      <c r="G71" s="3"/>
      <c r="H71" s="45"/>
      <c r="I71" s="47"/>
      <c r="J71" s="51"/>
    </row>
    <row r="72" spans="1:12">
      <c r="A72" s="28"/>
      <c r="B72" s="15"/>
      <c r="C72" s="12"/>
      <c r="D72" s="14"/>
      <c r="E72" s="14"/>
      <c r="F72" s="14"/>
      <c r="G72" s="3"/>
      <c r="H72" s="45"/>
      <c r="I72" s="47"/>
      <c r="J72" s="51"/>
      <c r="L72" s="47"/>
    </row>
    <row r="73" spans="1:12" ht="38.25">
      <c r="A73" s="28">
        <v>5</v>
      </c>
      <c r="B73" s="15" t="s">
        <v>20</v>
      </c>
      <c r="C73" s="12" t="s">
        <v>0</v>
      </c>
      <c r="D73" s="14">
        <f>2560*3.5</f>
        <v>8960</v>
      </c>
      <c r="E73" s="98">
        <v>0</v>
      </c>
      <c r="F73" s="14">
        <f>D73*E73</f>
        <v>0</v>
      </c>
      <c r="G73" s="3"/>
      <c r="H73" s="45"/>
      <c r="I73" s="47"/>
      <c r="J73" s="51"/>
    </row>
    <row r="74" spans="1:12">
      <c r="A74" s="12"/>
      <c r="B74" s="15"/>
      <c r="C74" s="12"/>
      <c r="D74" s="14"/>
      <c r="E74" s="14"/>
      <c r="F74" s="14"/>
      <c r="G74" s="3"/>
      <c r="H74" s="45"/>
      <c r="I74" s="47"/>
      <c r="J74" s="51"/>
      <c r="L74" s="47"/>
    </row>
    <row r="75" spans="1:12" ht="38.25">
      <c r="A75" s="28">
        <v>6</v>
      </c>
      <c r="B75" s="38" t="s">
        <v>49</v>
      </c>
      <c r="C75" s="33" t="s">
        <v>1</v>
      </c>
      <c r="D75" s="34">
        <f>2560*3.1*0.25</f>
        <v>1984</v>
      </c>
      <c r="E75" s="98">
        <v>0</v>
      </c>
      <c r="F75" s="14">
        <f>D75*E75</f>
        <v>0</v>
      </c>
      <c r="G75" s="3"/>
      <c r="H75" s="45"/>
      <c r="I75" s="47"/>
      <c r="J75" s="51"/>
    </row>
    <row r="76" spans="1:12">
      <c r="A76" s="28"/>
      <c r="B76" s="15"/>
      <c r="C76" s="12"/>
      <c r="D76" s="14"/>
      <c r="E76" s="14"/>
      <c r="F76" s="14"/>
      <c r="G76" s="3"/>
      <c r="H76" s="45"/>
      <c r="I76" s="47"/>
      <c r="J76" s="51"/>
      <c r="L76" s="47"/>
    </row>
    <row r="77" spans="1:12" ht="24.75" customHeight="1">
      <c r="A77" s="28">
        <v>7</v>
      </c>
      <c r="B77" s="15" t="s">
        <v>48</v>
      </c>
      <c r="C77" s="12" t="s">
        <v>1</v>
      </c>
      <c r="D77" s="14">
        <f>2560*2.5*0.02</f>
        <v>128</v>
      </c>
      <c r="E77" s="98">
        <v>0</v>
      </c>
      <c r="F77" s="14">
        <f>D77*E77</f>
        <v>0</v>
      </c>
      <c r="G77" s="3"/>
      <c r="H77" s="45"/>
      <c r="I77" s="47"/>
      <c r="J77" s="51"/>
    </row>
    <row r="78" spans="1:12">
      <c r="A78" s="12"/>
      <c r="B78" s="15"/>
      <c r="C78" s="12"/>
      <c r="D78" s="14"/>
      <c r="E78" s="14"/>
      <c r="F78" s="14"/>
      <c r="G78" s="3"/>
      <c r="H78" s="45"/>
      <c r="I78" s="47"/>
      <c r="J78" s="51"/>
      <c r="L78" s="47"/>
    </row>
    <row r="79" spans="1:12" ht="25.5">
      <c r="A79" s="28">
        <v>8</v>
      </c>
      <c r="B79" s="15" t="s">
        <v>24</v>
      </c>
      <c r="C79" s="12" t="s">
        <v>22</v>
      </c>
      <c r="D79" s="14">
        <f>2560*2</f>
        <v>5120</v>
      </c>
      <c r="E79" s="98">
        <v>0</v>
      </c>
      <c r="F79" s="14">
        <f>D79*E79</f>
        <v>0</v>
      </c>
      <c r="G79" s="3"/>
      <c r="H79" s="3"/>
      <c r="I79" s="48"/>
      <c r="J79" s="52"/>
      <c r="L79" s="54"/>
    </row>
    <row r="80" spans="1:12">
      <c r="A80" s="28"/>
      <c r="B80" s="39" t="s">
        <v>35</v>
      </c>
      <c r="C80" s="40"/>
      <c r="D80" s="41"/>
      <c r="E80" s="41"/>
      <c r="F80" s="42">
        <f>SUM(F65:F79)</f>
        <v>0</v>
      </c>
      <c r="G80" s="3"/>
      <c r="H80" s="3"/>
      <c r="J80" s="52"/>
    </row>
    <row r="81" spans="1:10" ht="24.75" customHeight="1">
      <c r="A81" s="28"/>
      <c r="B81" s="24"/>
      <c r="C81" s="15"/>
      <c r="D81" s="26"/>
      <c r="E81" s="26"/>
      <c r="F81" s="37"/>
      <c r="G81" s="3"/>
      <c r="H81" s="3"/>
      <c r="J81" s="52"/>
    </row>
    <row r="82" spans="1:10">
      <c r="A82" s="12"/>
      <c r="B82" s="43" t="s">
        <v>43</v>
      </c>
      <c r="C82" s="15"/>
      <c r="D82" s="26"/>
      <c r="E82" s="26"/>
      <c r="F82" s="26"/>
      <c r="G82" s="3"/>
      <c r="H82" s="3"/>
      <c r="J82" s="52"/>
    </row>
    <row r="83" spans="1:10">
      <c r="A83" s="12" t="s">
        <v>9</v>
      </c>
      <c r="B83" s="27" t="s">
        <v>10</v>
      </c>
      <c r="C83" s="15" t="s">
        <v>11</v>
      </c>
      <c r="D83" s="26" t="s">
        <v>12</v>
      </c>
      <c r="E83" s="26" t="s">
        <v>13</v>
      </c>
      <c r="F83" s="26" t="s">
        <v>14</v>
      </c>
      <c r="G83" s="3"/>
      <c r="H83" s="3"/>
      <c r="J83" s="52"/>
    </row>
    <row r="84" spans="1:10">
      <c r="A84" s="12" t="s">
        <v>15</v>
      </c>
      <c r="B84" s="15"/>
      <c r="C84" s="15" t="s">
        <v>16</v>
      </c>
      <c r="D84" s="26"/>
      <c r="E84" s="26" t="s">
        <v>17</v>
      </c>
      <c r="F84" s="26"/>
      <c r="G84" s="3"/>
      <c r="H84" s="45"/>
      <c r="I84" s="47"/>
      <c r="J84" s="51"/>
    </row>
    <row r="85" spans="1:10" ht="25.5">
      <c r="A85" s="28">
        <v>1</v>
      </c>
      <c r="B85" s="15" t="s">
        <v>45</v>
      </c>
      <c r="C85" s="12" t="s">
        <v>2</v>
      </c>
      <c r="D85" s="14">
        <v>1</v>
      </c>
      <c r="E85" s="98">
        <v>0</v>
      </c>
      <c r="F85" s="14">
        <f>D85*E85</f>
        <v>0</v>
      </c>
      <c r="G85" s="3"/>
      <c r="H85" s="45"/>
      <c r="I85" s="47"/>
      <c r="J85" s="51"/>
    </row>
    <row r="86" spans="1:10">
      <c r="A86" s="12"/>
      <c r="B86" s="15"/>
      <c r="C86" s="12"/>
      <c r="D86" s="14"/>
      <c r="E86" s="14"/>
      <c r="F86" s="14"/>
      <c r="G86" s="3"/>
      <c r="H86" s="45"/>
      <c r="I86" s="47"/>
      <c r="J86" s="51"/>
    </row>
    <row r="87" spans="1:10" ht="25.5">
      <c r="A87" s="28">
        <v>2</v>
      </c>
      <c r="B87" s="15" t="s">
        <v>18</v>
      </c>
      <c r="C87" s="12" t="s">
        <v>2</v>
      </c>
      <c r="D87" s="14">
        <v>1</v>
      </c>
      <c r="E87" s="98">
        <v>0</v>
      </c>
      <c r="F87" s="14">
        <f>D87*E87</f>
        <v>0</v>
      </c>
      <c r="G87" s="3"/>
      <c r="H87" s="45"/>
      <c r="I87" s="47"/>
      <c r="J87" s="51"/>
    </row>
    <row r="88" spans="1:10">
      <c r="A88" s="28"/>
      <c r="B88" s="15"/>
      <c r="C88" s="12"/>
      <c r="D88" s="14"/>
      <c r="E88" s="14"/>
      <c r="F88" s="14"/>
      <c r="G88" s="3"/>
      <c r="H88" s="45"/>
      <c r="I88" s="47"/>
      <c r="J88" s="51"/>
    </row>
    <row r="89" spans="1:10">
      <c r="A89" s="28">
        <v>3</v>
      </c>
      <c r="B89" s="15" t="s">
        <v>19</v>
      </c>
      <c r="C89" s="17" t="s">
        <v>2</v>
      </c>
      <c r="D89" s="19">
        <v>1</v>
      </c>
      <c r="E89" s="99">
        <v>0</v>
      </c>
      <c r="F89" s="19">
        <f>D89*E89</f>
        <v>0</v>
      </c>
      <c r="G89" s="3"/>
      <c r="H89" s="3"/>
      <c r="I89" s="48"/>
      <c r="J89" s="52"/>
    </row>
    <row r="90" spans="1:10">
      <c r="A90" s="28"/>
      <c r="B90" s="15"/>
      <c r="C90" s="17"/>
      <c r="D90" s="19"/>
      <c r="E90" s="19"/>
      <c r="F90" s="19"/>
      <c r="G90" s="3"/>
      <c r="H90" s="3"/>
      <c r="I90" s="48"/>
      <c r="J90" s="52"/>
    </row>
    <row r="91" spans="1:10">
      <c r="A91" s="28">
        <v>4</v>
      </c>
      <c r="B91" s="15" t="s">
        <v>153</v>
      </c>
      <c r="C91" s="17" t="s">
        <v>116</v>
      </c>
      <c r="D91" s="19">
        <v>30</v>
      </c>
      <c r="E91" s="99">
        <v>0</v>
      </c>
      <c r="F91" s="19">
        <f>D91*E91</f>
        <v>0</v>
      </c>
      <c r="G91" s="3"/>
      <c r="H91" s="3"/>
      <c r="I91" s="48"/>
      <c r="J91" s="52"/>
    </row>
    <row r="92" spans="1:10">
      <c r="A92" s="28"/>
      <c r="B92" s="15"/>
      <c r="C92" s="17"/>
      <c r="D92" s="19"/>
      <c r="E92" s="19"/>
      <c r="F92" s="19"/>
      <c r="G92" s="3"/>
      <c r="H92" s="3"/>
      <c r="I92" s="48"/>
      <c r="J92" s="52"/>
    </row>
    <row r="93" spans="1:10">
      <c r="A93" s="28">
        <v>5</v>
      </c>
      <c r="B93" s="36" t="s">
        <v>154</v>
      </c>
      <c r="C93" s="11" t="s">
        <v>2</v>
      </c>
      <c r="D93" s="21">
        <v>1</v>
      </c>
      <c r="E93" s="100">
        <v>0</v>
      </c>
      <c r="F93" s="21">
        <f>E93*D93</f>
        <v>0</v>
      </c>
      <c r="G93" s="3"/>
      <c r="H93" s="3"/>
      <c r="I93" s="48"/>
      <c r="J93" s="52"/>
    </row>
    <row r="94" spans="1:10">
      <c r="A94" s="12"/>
      <c r="B94" s="44" t="s">
        <v>44</v>
      </c>
      <c r="C94" s="12"/>
      <c r="D94" s="14"/>
      <c r="E94" s="14"/>
      <c r="F94" s="6">
        <f>SUM(F85:G93)</f>
        <v>0</v>
      </c>
      <c r="G94" s="3"/>
      <c r="H94" s="3"/>
      <c r="J94" s="52"/>
    </row>
    <row r="95" spans="1:10" ht="24.75" customHeight="1">
      <c r="A95" s="28"/>
      <c r="B95" s="12"/>
      <c r="C95" s="12"/>
      <c r="D95" s="13"/>
      <c r="E95" s="14"/>
      <c r="F95" s="14"/>
      <c r="G95" s="3"/>
      <c r="H95" s="3"/>
      <c r="J95" s="52"/>
    </row>
    <row r="96" spans="1:10">
      <c r="A96" s="58"/>
      <c r="B96" s="59" t="s">
        <v>52</v>
      </c>
      <c r="C96" s="12"/>
      <c r="D96" s="1"/>
      <c r="G96" s="3"/>
      <c r="H96" s="3"/>
      <c r="J96" s="52"/>
    </row>
    <row r="97" spans="1:10">
      <c r="A97" s="12" t="s">
        <v>9</v>
      </c>
      <c r="B97" s="27" t="s">
        <v>10</v>
      </c>
      <c r="C97" s="15" t="s">
        <v>11</v>
      </c>
      <c r="D97" s="26" t="s">
        <v>12</v>
      </c>
      <c r="E97" s="26" t="s">
        <v>13</v>
      </c>
      <c r="F97" s="26" t="s">
        <v>14</v>
      </c>
      <c r="G97" s="3"/>
      <c r="H97" s="3"/>
      <c r="J97" s="52"/>
    </row>
    <row r="98" spans="1:10">
      <c r="A98" s="12" t="s">
        <v>15</v>
      </c>
      <c r="B98" s="15"/>
      <c r="C98" s="15" t="s">
        <v>16</v>
      </c>
      <c r="D98" s="26"/>
      <c r="E98" s="26" t="s">
        <v>17</v>
      </c>
      <c r="F98" s="26"/>
      <c r="G98" s="3"/>
      <c r="H98" s="3"/>
      <c r="J98" s="52"/>
    </row>
    <row r="99" spans="1:10" ht="64.5" customHeight="1">
      <c r="A99" s="58">
        <v>9</v>
      </c>
      <c r="B99" s="60" t="s">
        <v>53</v>
      </c>
      <c r="C99" s="12" t="s">
        <v>2</v>
      </c>
      <c r="D99" s="1">
        <v>70</v>
      </c>
      <c r="E99" s="101">
        <v>0</v>
      </c>
      <c r="F99" s="1">
        <f>D99*E99</f>
        <v>0</v>
      </c>
      <c r="G99" s="3"/>
      <c r="H99" s="3"/>
      <c r="J99" s="51"/>
    </row>
    <row r="100" spans="1:10">
      <c r="A100" s="12"/>
      <c r="B100" s="60"/>
      <c r="C100" s="12"/>
      <c r="D100" s="1"/>
      <c r="G100" s="3"/>
      <c r="H100" s="3"/>
      <c r="J100" s="51"/>
    </row>
    <row r="101" spans="1:10" ht="89.25" customHeight="1">
      <c r="A101" s="58">
        <v>10</v>
      </c>
      <c r="B101" s="60" t="s">
        <v>54</v>
      </c>
      <c r="C101" s="12" t="s">
        <v>2</v>
      </c>
      <c r="D101" s="1">
        <v>70</v>
      </c>
      <c r="E101" s="101">
        <v>0</v>
      </c>
      <c r="F101" s="1">
        <f>D101*E101</f>
        <v>0</v>
      </c>
      <c r="G101" s="3"/>
      <c r="H101" s="45"/>
      <c r="I101" s="47"/>
      <c r="J101" s="51"/>
    </row>
    <row r="102" spans="1:10">
      <c r="A102" s="58"/>
      <c r="B102" s="60"/>
      <c r="C102" s="12"/>
      <c r="D102" s="1"/>
      <c r="G102" s="3"/>
      <c r="H102" s="45"/>
      <c r="I102" s="47"/>
      <c r="J102" s="51"/>
    </row>
    <row r="103" spans="1:10" ht="63" customHeight="1">
      <c r="A103" s="58">
        <v>11</v>
      </c>
      <c r="B103" s="60" t="s">
        <v>55</v>
      </c>
      <c r="C103" s="12" t="s">
        <v>2</v>
      </c>
      <c r="D103" s="1">
        <v>20</v>
      </c>
      <c r="E103" s="101">
        <v>0</v>
      </c>
      <c r="F103" s="1">
        <f>D103*E103</f>
        <v>0</v>
      </c>
      <c r="G103" s="3"/>
      <c r="H103" s="45"/>
      <c r="I103" s="47"/>
      <c r="J103" s="51"/>
    </row>
    <row r="104" spans="1:10">
      <c r="A104" s="12"/>
      <c r="B104" s="60"/>
      <c r="C104" s="12"/>
      <c r="D104" s="1"/>
      <c r="G104" s="3"/>
      <c r="H104" s="45"/>
      <c r="I104" s="47"/>
      <c r="J104" s="51"/>
    </row>
    <row r="105" spans="1:10" ht="77.25" customHeight="1">
      <c r="A105" s="58">
        <v>12</v>
      </c>
      <c r="B105" s="60" t="s">
        <v>56</v>
      </c>
      <c r="C105" s="12" t="s">
        <v>2</v>
      </c>
      <c r="D105" s="1">
        <v>20</v>
      </c>
      <c r="E105" s="101">
        <v>0</v>
      </c>
      <c r="F105" s="1">
        <f>D105*E105</f>
        <v>0</v>
      </c>
      <c r="G105" s="3"/>
      <c r="H105" s="45"/>
      <c r="I105" s="47"/>
      <c r="J105" s="51"/>
    </row>
    <row r="106" spans="1:10">
      <c r="A106" s="58"/>
      <c r="B106" s="60"/>
      <c r="C106" s="12"/>
      <c r="D106" s="1"/>
      <c r="G106" s="3"/>
      <c r="H106" s="45"/>
      <c r="I106" s="47"/>
      <c r="J106" s="51"/>
    </row>
    <row r="107" spans="1:10" ht="50.25" customHeight="1">
      <c r="A107" s="58">
        <v>13</v>
      </c>
      <c r="B107" s="60" t="s">
        <v>57</v>
      </c>
      <c r="C107" s="12" t="s">
        <v>2</v>
      </c>
      <c r="D107" s="1">
        <v>4</v>
      </c>
      <c r="E107" s="102">
        <v>0</v>
      </c>
      <c r="F107" s="1">
        <f>D107*E107</f>
        <v>0</v>
      </c>
      <c r="G107" s="3"/>
      <c r="H107" s="45"/>
      <c r="I107" s="47"/>
      <c r="J107" s="51"/>
    </row>
    <row r="108" spans="1:10">
      <c r="A108" s="12"/>
      <c r="B108" s="60"/>
      <c r="C108" s="12"/>
      <c r="D108" s="1"/>
      <c r="E108" s="61"/>
      <c r="G108" s="3"/>
      <c r="H108" s="45"/>
      <c r="I108" s="47"/>
      <c r="J108" s="51"/>
    </row>
    <row r="109" spans="1:10" ht="39" customHeight="1">
      <c r="A109" s="58">
        <v>14</v>
      </c>
      <c r="B109" s="60" t="s">
        <v>58</v>
      </c>
      <c r="C109" s="12" t="s">
        <v>2</v>
      </c>
      <c r="D109" s="1">
        <v>4</v>
      </c>
      <c r="E109" s="102">
        <v>0</v>
      </c>
      <c r="F109" s="1">
        <f>D109*E109</f>
        <v>0</v>
      </c>
      <c r="G109" s="3"/>
      <c r="H109" s="45"/>
      <c r="I109" s="47"/>
      <c r="J109" s="51"/>
    </row>
    <row r="110" spans="1:10">
      <c r="A110" s="58"/>
      <c r="B110" s="60"/>
      <c r="C110" s="12"/>
      <c r="D110" s="1"/>
      <c r="E110" s="61"/>
      <c r="G110" s="3"/>
      <c r="H110" s="45"/>
      <c r="I110" s="47"/>
      <c r="J110" s="51"/>
    </row>
    <row r="111" spans="1:10" ht="66.75" customHeight="1">
      <c r="A111" s="58">
        <v>15</v>
      </c>
      <c r="B111" s="62" t="s">
        <v>59</v>
      </c>
      <c r="C111" s="63" t="s">
        <v>2</v>
      </c>
      <c r="D111" s="1">
        <v>3</v>
      </c>
      <c r="E111" s="101">
        <v>0</v>
      </c>
      <c r="F111" s="1">
        <f t="shared" ref="F111" si="1">D111*E111</f>
        <v>0</v>
      </c>
      <c r="G111" s="3"/>
      <c r="H111" s="45"/>
      <c r="I111" s="47"/>
      <c r="J111" s="51"/>
    </row>
    <row r="112" spans="1:10" ht="11.25" customHeight="1">
      <c r="A112" s="60"/>
      <c r="B112" s="60"/>
      <c r="C112" s="12"/>
      <c r="D112" s="1"/>
      <c r="H112" s="49"/>
      <c r="I112" s="47"/>
      <c r="J112" s="51"/>
    </row>
    <row r="113" spans="1:10" ht="27" customHeight="1">
      <c r="A113" s="64">
        <v>16</v>
      </c>
      <c r="B113" s="82" t="s">
        <v>60</v>
      </c>
      <c r="C113" s="83" t="s">
        <v>2</v>
      </c>
      <c r="D113" s="84">
        <v>11</v>
      </c>
      <c r="E113" s="103">
        <v>0</v>
      </c>
      <c r="F113" s="84">
        <f>D113*E113</f>
        <v>0</v>
      </c>
      <c r="H113" s="49"/>
      <c r="I113" s="47"/>
      <c r="J113" s="51"/>
    </row>
    <row r="114" spans="1:10" ht="12" customHeight="1">
      <c r="A114" s="85"/>
      <c r="B114" s="82"/>
      <c r="C114" s="83"/>
      <c r="D114" s="84"/>
      <c r="E114" s="84"/>
      <c r="F114" s="84"/>
      <c r="H114" s="49"/>
      <c r="I114" s="47"/>
      <c r="J114" s="51"/>
    </row>
    <row r="115" spans="1:10">
      <c r="A115" s="86"/>
      <c r="B115" s="87" t="s">
        <v>61</v>
      </c>
      <c r="C115" s="88"/>
      <c r="D115" s="89"/>
      <c r="E115" s="89"/>
      <c r="F115" s="90">
        <f>SUM(F99:F114)</f>
        <v>0</v>
      </c>
      <c r="H115" s="49"/>
      <c r="I115" s="47"/>
      <c r="J115" s="51"/>
    </row>
    <row r="116" spans="1:10">
      <c r="A116" s="12"/>
      <c r="H116" s="49"/>
      <c r="I116" s="47"/>
      <c r="J116" s="51"/>
    </row>
    <row r="117" spans="1:10">
      <c r="H117" s="49"/>
      <c r="I117" s="47"/>
      <c r="J117" s="51"/>
    </row>
    <row r="118" spans="1:10">
      <c r="A118" s="79"/>
      <c r="B118" s="25" t="s">
        <v>47</v>
      </c>
      <c r="C118" s="79"/>
      <c r="D118" s="80"/>
      <c r="E118" s="81"/>
      <c r="F118" s="81"/>
    </row>
    <row r="119" spans="1:10">
      <c r="A119" s="12"/>
      <c r="B119" s="12"/>
      <c r="C119" s="12"/>
      <c r="D119" s="13"/>
      <c r="E119" s="14"/>
      <c r="F119" s="14"/>
    </row>
    <row r="120" spans="1:10" ht="12" customHeight="1">
      <c r="A120" s="12"/>
      <c r="B120" s="35" t="s">
        <v>62</v>
      </c>
      <c r="C120" s="15"/>
      <c r="D120" s="26"/>
      <c r="E120" s="26"/>
      <c r="F120" s="26"/>
    </row>
    <row r="121" spans="1:10">
      <c r="A121" s="12"/>
      <c r="B121" s="65" t="s">
        <v>63</v>
      </c>
      <c r="C121" s="15"/>
      <c r="D121" s="26"/>
      <c r="E121" s="26"/>
      <c r="F121" s="26"/>
    </row>
    <row r="122" spans="1:10" ht="120" customHeight="1">
      <c r="A122" s="28"/>
      <c r="B122" s="27" t="s">
        <v>64</v>
      </c>
      <c r="C122" s="15"/>
      <c r="D122" s="26"/>
      <c r="E122" s="26"/>
      <c r="F122" s="26"/>
    </row>
    <row r="123" spans="1:10">
      <c r="A123" s="12"/>
      <c r="B123" s="15" t="s">
        <v>65</v>
      </c>
      <c r="C123" s="12" t="s">
        <v>66</v>
      </c>
      <c r="D123" s="14" t="s">
        <v>67</v>
      </c>
      <c r="E123" s="14" t="s">
        <v>68</v>
      </c>
      <c r="F123" s="14" t="s">
        <v>69</v>
      </c>
    </row>
    <row r="124" spans="1:10" ht="63.75" customHeight="1">
      <c r="A124" s="12">
        <v>1</v>
      </c>
      <c r="B124" s="15" t="s">
        <v>70</v>
      </c>
      <c r="C124" s="12" t="s">
        <v>0</v>
      </c>
      <c r="D124" s="14">
        <v>788</v>
      </c>
      <c r="E124" s="98">
        <v>0</v>
      </c>
      <c r="F124" s="14">
        <f t="shared" ref="F124:F189" si="2">D124*E124</f>
        <v>0</v>
      </c>
    </row>
    <row r="125" spans="1:10">
      <c r="A125" s="12"/>
      <c r="B125" s="15"/>
      <c r="C125" s="12"/>
      <c r="D125" s="14"/>
      <c r="E125" s="14"/>
      <c r="F125" s="14"/>
    </row>
    <row r="126" spans="1:10">
      <c r="A126">
        <v>2</v>
      </c>
      <c r="B126" s="15" t="s">
        <v>71</v>
      </c>
      <c r="C126" s="12" t="s">
        <v>2</v>
      </c>
      <c r="D126" s="14">
        <v>4</v>
      </c>
      <c r="E126" s="98">
        <v>0</v>
      </c>
      <c r="F126" s="14">
        <f t="shared" si="2"/>
        <v>0</v>
      </c>
    </row>
    <row r="127" spans="1:10">
      <c r="B127" s="15"/>
      <c r="C127" s="12"/>
      <c r="D127" s="14"/>
      <c r="E127" s="14"/>
      <c r="F127" s="14"/>
    </row>
    <row r="128" spans="1:10" ht="25.5" customHeight="1">
      <c r="A128">
        <v>3</v>
      </c>
      <c r="B128" s="15" t="s">
        <v>72</v>
      </c>
      <c r="C128" s="12" t="s">
        <v>2</v>
      </c>
      <c r="D128" s="14">
        <v>1</v>
      </c>
      <c r="E128" s="98">
        <v>0</v>
      </c>
      <c r="F128" s="14">
        <f t="shared" si="2"/>
        <v>0</v>
      </c>
    </row>
    <row r="129" spans="1:6">
      <c r="B129" s="15"/>
      <c r="C129" s="12"/>
      <c r="D129" s="14"/>
      <c r="E129" s="14"/>
      <c r="F129" s="14"/>
    </row>
    <row r="130" spans="1:6" ht="27" customHeight="1">
      <c r="A130">
        <v>4</v>
      </c>
      <c r="B130" s="15" t="s">
        <v>18</v>
      </c>
      <c r="C130" s="12" t="s">
        <v>2</v>
      </c>
      <c r="D130" s="14">
        <v>1</v>
      </c>
      <c r="E130" s="98">
        <v>0</v>
      </c>
      <c r="F130" s="14">
        <f t="shared" si="2"/>
        <v>0</v>
      </c>
    </row>
    <row r="131" spans="1:6">
      <c r="B131" s="15"/>
      <c r="C131" s="12"/>
      <c r="D131" s="14"/>
      <c r="E131" s="14"/>
      <c r="F131" s="14"/>
    </row>
    <row r="132" spans="1:6" ht="242.25" customHeight="1">
      <c r="A132">
        <v>5</v>
      </c>
      <c r="B132" s="16" t="s">
        <v>73</v>
      </c>
      <c r="C132" s="12" t="s">
        <v>2</v>
      </c>
      <c r="D132" s="14">
        <v>1</v>
      </c>
      <c r="E132" s="98">
        <v>0</v>
      </c>
      <c r="F132" s="14">
        <f t="shared" si="2"/>
        <v>0</v>
      </c>
    </row>
    <row r="133" spans="1:6">
      <c r="B133" s="15"/>
      <c r="C133" s="12"/>
      <c r="D133" s="14"/>
      <c r="E133" s="14"/>
      <c r="F133" s="14"/>
    </row>
    <row r="134" spans="1:6" ht="50.25" customHeight="1">
      <c r="A134">
        <v>6</v>
      </c>
      <c r="B134" s="15" t="s">
        <v>74</v>
      </c>
      <c r="C134" s="12" t="s">
        <v>0</v>
      </c>
      <c r="D134" s="14">
        <v>335</v>
      </c>
      <c r="E134" s="98">
        <v>0</v>
      </c>
      <c r="F134" s="14">
        <f t="shared" si="2"/>
        <v>0</v>
      </c>
    </row>
    <row r="135" spans="1:6">
      <c r="B135" s="15"/>
      <c r="C135" s="12"/>
      <c r="D135" s="14"/>
      <c r="E135" s="14"/>
      <c r="F135" s="14"/>
    </row>
    <row r="136" spans="1:6" ht="63" customHeight="1">
      <c r="A136">
        <v>7</v>
      </c>
      <c r="B136" s="15" t="s">
        <v>75</v>
      </c>
      <c r="C136" s="12" t="s">
        <v>22</v>
      </c>
      <c r="D136" s="14">
        <v>29</v>
      </c>
      <c r="E136" s="98">
        <v>0</v>
      </c>
      <c r="F136" s="14">
        <f t="shared" si="2"/>
        <v>0</v>
      </c>
    </row>
    <row r="137" spans="1:6">
      <c r="B137" s="15"/>
      <c r="C137" s="12"/>
      <c r="D137" s="14"/>
      <c r="E137" s="14"/>
      <c r="F137" s="14"/>
    </row>
    <row r="138" spans="1:6" ht="64.5" customHeight="1">
      <c r="A138">
        <v>8</v>
      </c>
      <c r="B138" s="15" t="s">
        <v>76</v>
      </c>
      <c r="C138" s="12" t="s">
        <v>77</v>
      </c>
      <c r="D138" s="14">
        <v>1</v>
      </c>
      <c r="E138" s="98">
        <v>0</v>
      </c>
      <c r="F138" s="14">
        <f t="shared" si="2"/>
        <v>0</v>
      </c>
    </row>
    <row r="139" spans="1:6">
      <c r="B139" s="15"/>
      <c r="C139" s="12"/>
      <c r="D139" s="14"/>
      <c r="E139" s="14"/>
      <c r="F139" s="14"/>
    </row>
    <row r="140" spans="1:6" ht="51" customHeight="1">
      <c r="A140">
        <v>9</v>
      </c>
      <c r="B140" s="15" t="s">
        <v>78</v>
      </c>
      <c r="C140" s="12" t="s">
        <v>1</v>
      </c>
      <c r="D140" s="14">
        <v>6</v>
      </c>
      <c r="E140" s="98">
        <v>0</v>
      </c>
      <c r="F140" s="14">
        <f t="shared" si="2"/>
        <v>0</v>
      </c>
    </row>
    <row r="141" spans="1:6">
      <c r="B141" s="15"/>
      <c r="C141" s="12"/>
      <c r="D141" s="14"/>
      <c r="E141" s="14"/>
      <c r="F141" s="14"/>
    </row>
    <row r="142" spans="1:6" ht="63.75">
      <c r="A142">
        <v>10</v>
      </c>
      <c r="B142" s="15" t="s">
        <v>79</v>
      </c>
      <c r="C142" s="12" t="s">
        <v>1</v>
      </c>
      <c r="D142" s="14">
        <v>169</v>
      </c>
      <c r="E142" s="98">
        <v>0</v>
      </c>
      <c r="F142" s="14">
        <f t="shared" si="2"/>
        <v>0</v>
      </c>
    </row>
    <row r="143" spans="1:6">
      <c r="B143" s="15"/>
      <c r="C143" s="12"/>
      <c r="D143" s="14"/>
      <c r="E143" s="14"/>
      <c r="F143" s="14"/>
    </row>
    <row r="144" spans="1:6" ht="38.25">
      <c r="A144">
        <v>11</v>
      </c>
      <c r="B144" s="15" t="s">
        <v>20</v>
      </c>
      <c r="C144" s="12" t="s">
        <v>0</v>
      </c>
      <c r="D144" s="14">
        <v>512</v>
      </c>
      <c r="E144" s="98">
        <v>0</v>
      </c>
      <c r="F144" s="14">
        <f t="shared" si="2"/>
        <v>0</v>
      </c>
    </row>
    <row r="145" spans="1:6">
      <c r="B145" s="15"/>
      <c r="C145" s="12"/>
      <c r="D145" s="14"/>
      <c r="E145" s="14"/>
      <c r="F145" s="14"/>
    </row>
    <row r="146" spans="1:6" ht="25.5">
      <c r="A146">
        <v>12</v>
      </c>
      <c r="B146" s="15" t="s">
        <v>80</v>
      </c>
      <c r="C146" s="12" t="s">
        <v>0</v>
      </c>
      <c r="D146" s="14">
        <v>276</v>
      </c>
      <c r="E146" s="98">
        <v>0</v>
      </c>
      <c r="F146" s="14">
        <f t="shared" si="2"/>
        <v>0</v>
      </c>
    </row>
    <row r="147" spans="1:6" ht="11.25" customHeight="1">
      <c r="B147" s="15"/>
      <c r="C147" s="12"/>
      <c r="D147" s="14"/>
      <c r="E147" s="14"/>
      <c r="F147" s="14"/>
    </row>
    <row r="148" spans="1:6" ht="39" customHeight="1">
      <c r="A148">
        <v>13</v>
      </c>
      <c r="B148" s="15" t="s">
        <v>81</v>
      </c>
      <c r="C148" s="12" t="s">
        <v>0</v>
      </c>
      <c r="D148" s="14">
        <v>615</v>
      </c>
      <c r="E148" s="98">
        <v>0</v>
      </c>
      <c r="F148" s="14">
        <f t="shared" si="2"/>
        <v>0</v>
      </c>
    </row>
    <row r="149" spans="1:6">
      <c r="B149" s="15"/>
      <c r="C149" s="12"/>
      <c r="D149" s="14"/>
      <c r="E149" s="14"/>
      <c r="F149" s="14"/>
    </row>
    <row r="150" spans="1:6" ht="64.5" customHeight="1">
      <c r="A150">
        <v>14</v>
      </c>
      <c r="B150" s="16" t="s">
        <v>82</v>
      </c>
      <c r="C150" s="12" t="s">
        <v>1</v>
      </c>
      <c r="D150" s="14">
        <v>103</v>
      </c>
      <c r="E150" s="98">
        <v>0</v>
      </c>
      <c r="F150" s="14">
        <f t="shared" si="2"/>
        <v>0</v>
      </c>
    </row>
    <row r="151" spans="1:6">
      <c r="B151" s="15"/>
      <c r="C151" s="12"/>
      <c r="D151" s="14"/>
      <c r="E151" s="14"/>
      <c r="F151" s="14"/>
    </row>
    <row r="152" spans="1:6" ht="38.25" customHeight="1">
      <c r="A152">
        <v>15</v>
      </c>
      <c r="B152" s="15" t="s">
        <v>83</v>
      </c>
      <c r="C152" s="12" t="s">
        <v>0</v>
      </c>
      <c r="D152" s="14">
        <v>276</v>
      </c>
      <c r="E152" s="98">
        <v>0</v>
      </c>
      <c r="F152" s="14">
        <f t="shared" si="2"/>
        <v>0</v>
      </c>
    </row>
    <row r="153" spans="1:6">
      <c r="B153" s="12"/>
      <c r="C153" s="12"/>
      <c r="D153" s="13"/>
      <c r="E153" s="14"/>
      <c r="F153" s="14"/>
    </row>
    <row r="154" spans="1:6" ht="51" customHeight="1">
      <c r="A154" s="93">
        <v>16</v>
      </c>
      <c r="B154" s="94" t="s">
        <v>131</v>
      </c>
      <c r="C154" s="95" t="s">
        <v>0</v>
      </c>
      <c r="D154" s="96">
        <v>385</v>
      </c>
      <c r="E154" s="104">
        <v>0</v>
      </c>
      <c r="F154" s="96">
        <f t="shared" si="2"/>
        <v>0</v>
      </c>
    </row>
    <row r="155" spans="1:6" ht="14.25" customHeight="1">
      <c r="B155" s="15"/>
      <c r="C155" s="12"/>
      <c r="D155" s="14"/>
      <c r="E155" s="14"/>
      <c r="F155" s="14"/>
    </row>
    <row r="156" spans="1:6" ht="38.25">
      <c r="A156">
        <v>17</v>
      </c>
      <c r="B156" s="15" t="s">
        <v>84</v>
      </c>
      <c r="C156" s="12" t="s">
        <v>0</v>
      </c>
      <c r="D156" s="14">
        <v>65</v>
      </c>
      <c r="E156" s="98">
        <v>0</v>
      </c>
      <c r="F156" s="14">
        <f t="shared" si="2"/>
        <v>0</v>
      </c>
    </row>
    <row r="157" spans="1:6">
      <c r="B157" s="15"/>
      <c r="C157" s="12"/>
      <c r="D157" s="14"/>
      <c r="E157" s="14"/>
      <c r="F157" s="14"/>
    </row>
    <row r="158" spans="1:6" ht="51" customHeight="1">
      <c r="A158">
        <v>18</v>
      </c>
      <c r="B158" s="15" t="s">
        <v>132</v>
      </c>
      <c r="C158" s="12" t="s">
        <v>0</v>
      </c>
      <c r="D158" s="14">
        <v>68</v>
      </c>
      <c r="E158" s="98">
        <v>0</v>
      </c>
      <c r="F158" s="14">
        <f t="shared" si="2"/>
        <v>0</v>
      </c>
    </row>
    <row r="159" spans="1:6" ht="13.5" customHeight="1">
      <c r="B159" s="15"/>
      <c r="C159" s="12"/>
      <c r="D159" s="14"/>
      <c r="E159" s="14"/>
      <c r="F159" s="14"/>
    </row>
    <row r="160" spans="1:6" ht="12.75" customHeight="1">
      <c r="A160">
        <v>19</v>
      </c>
      <c r="B160" s="15" t="s">
        <v>85</v>
      </c>
      <c r="C160" s="12" t="s">
        <v>22</v>
      </c>
      <c r="D160" s="14">
        <v>147</v>
      </c>
      <c r="E160" s="98">
        <v>0</v>
      </c>
      <c r="F160" s="14">
        <f t="shared" si="2"/>
        <v>0</v>
      </c>
    </row>
    <row r="161" spans="1:6">
      <c r="B161" s="15"/>
      <c r="C161" s="12"/>
      <c r="D161" s="14"/>
      <c r="E161" s="14"/>
      <c r="F161" s="14"/>
    </row>
    <row r="162" spans="1:6" ht="38.25">
      <c r="A162">
        <v>20</v>
      </c>
      <c r="B162" s="15" t="s">
        <v>86</v>
      </c>
      <c r="C162" s="12" t="s">
        <v>22</v>
      </c>
      <c r="D162" s="14">
        <v>147</v>
      </c>
      <c r="E162" s="98">
        <v>0</v>
      </c>
      <c r="F162" s="14">
        <f t="shared" si="2"/>
        <v>0</v>
      </c>
    </row>
    <row r="163" spans="1:6">
      <c r="B163" s="15"/>
      <c r="C163" s="12"/>
      <c r="D163" s="14"/>
      <c r="E163" s="14"/>
      <c r="F163" s="14"/>
    </row>
    <row r="164" spans="1:6" ht="27" customHeight="1">
      <c r="A164">
        <v>21</v>
      </c>
      <c r="B164" s="15" t="s">
        <v>87</v>
      </c>
      <c r="C164" s="12" t="s">
        <v>88</v>
      </c>
      <c r="D164" s="14">
        <v>4190</v>
      </c>
      <c r="E164" s="98">
        <v>0</v>
      </c>
      <c r="F164" s="14">
        <f t="shared" si="2"/>
        <v>0</v>
      </c>
    </row>
    <row r="165" spans="1:6">
      <c r="B165" s="15"/>
      <c r="C165" s="12"/>
      <c r="D165" s="14"/>
      <c r="E165" s="14"/>
      <c r="F165" s="14"/>
    </row>
    <row r="166" spans="1:6" ht="25.5" customHeight="1">
      <c r="A166">
        <v>22</v>
      </c>
      <c r="B166" s="15" t="s">
        <v>89</v>
      </c>
      <c r="C166" s="12" t="s">
        <v>0</v>
      </c>
      <c r="D166" s="14">
        <v>48</v>
      </c>
      <c r="E166" s="98">
        <v>0</v>
      </c>
      <c r="F166" s="14">
        <f t="shared" si="2"/>
        <v>0</v>
      </c>
    </row>
    <row r="167" spans="1:6" ht="12.75" customHeight="1">
      <c r="B167" s="15"/>
      <c r="C167" s="12"/>
      <c r="D167" s="14"/>
      <c r="E167" s="14"/>
      <c r="F167" s="14"/>
    </row>
    <row r="168" spans="1:6" ht="37.5" customHeight="1">
      <c r="A168">
        <v>23</v>
      </c>
      <c r="B168" s="15" t="s">
        <v>90</v>
      </c>
      <c r="C168" s="12" t="s">
        <v>22</v>
      </c>
      <c r="D168" s="14">
        <v>32</v>
      </c>
      <c r="E168" s="98">
        <v>0</v>
      </c>
      <c r="F168" s="14">
        <f t="shared" si="2"/>
        <v>0</v>
      </c>
    </row>
    <row r="169" spans="1:6">
      <c r="B169" s="15"/>
      <c r="C169" s="12"/>
      <c r="D169" s="14"/>
      <c r="E169" s="14"/>
      <c r="F169" s="14"/>
    </row>
    <row r="170" spans="1:6" ht="37.5" customHeight="1">
      <c r="A170">
        <v>24</v>
      </c>
      <c r="B170" s="15" t="s">
        <v>91</v>
      </c>
      <c r="C170" s="12" t="s">
        <v>0</v>
      </c>
      <c r="D170" s="14">
        <v>87</v>
      </c>
      <c r="E170" s="98">
        <v>0</v>
      </c>
      <c r="F170" s="14">
        <f t="shared" si="2"/>
        <v>0</v>
      </c>
    </row>
    <row r="171" spans="1:6" ht="14.25" customHeight="1">
      <c r="B171" s="15"/>
      <c r="C171" s="12"/>
      <c r="D171" s="14"/>
      <c r="E171" s="14"/>
      <c r="F171" s="14"/>
    </row>
    <row r="172" spans="1:6" ht="51" customHeight="1">
      <c r="A172">
        <v>25</v>
      </c>
      <c r="B172" s="15" t="s">
        <v>133</v>
      </c>
      <c r="C172" s="12" t="s">
        <v>22</v>
      </c>
      <c r="D172" s="14">
        <v>40</v>
      </c>
      <c r="E172" s="98">
        <v>0</v>
      </c>
      <c r="F172" s="14">
        <f>D172*E172</f>
        <v>0</v>
      </c>
    </row>
    <row r="173" spans="1:6" ht="14.25" customHeight="1">
      <c r="B173" s="15"/>
      <c r="C173" s="12"/>
      <c r="D173" s="14"/>
      <c r="E173" s="14"/>
      <c r="F173" s="14"/>
    </row>
    <row r="174" spans="1:6" ht="13.5" customHeight="1">
      <c r="B174" s="32" t="s">
        <v>92</v>
      </c>
      <c r="C174" s="12"/>
      <c r="D174" s="14"/>
      <c r="E174" s="14"/>
      <c r="F174" s="14"/>
    </row>
    <row r="175" spans="1:6" ht="12" customHeight="1">
      <c r="A175">
        <v>26</v>
      </c>
      <c r="B175" s="15" t="s">
        <v>93</v>
      </c>
      <c r="C175" s="12" t="s">
        <v>22</v>
      </c>
      <c r="D175" s="14">
        <v>14</v>
      </c>
      <c r="E175" s="98">
        <v>0</v>
      </c>
      <c r="F175" s="14">
        <f t="shared" si="2"/>
        <v>0</v>
      </c>
    </row>
    <row r="176" spans="1:6">
      <c r="B176" s="15"/>
      <c r="C176" s="12"/>
      <c r="D176" s="14"/>
      <c r="E176" s="14"/>
      <c r="F176" s="14"/>
    </row>
    <row r="177" spans="1:6" ht="51">
      <c r="A177">
        <v>27</v>
      </c>
      <c r="B177" s="15" t="s">
        <v>74</v>
      </c>
      <c r="C177" s="12" t="s">
        <v>0</v>
      </c>
      <c r="D177" s="14">
        <v>6</v>
      </c>
      <c r="E177" s="98">
        <v>0</v>
      </c>
      <c r="F177" s="14">
        <f t="shared" si="2"/>
        <v>0</v>
      </c>
    </row>
    <row r="178" spans="1:6">
      <c r="B178" s="24"/>
      <c r="C178" s="12"/>
      <c r="D178" s="14"/>
      <c r="E178" s="14"/>
      <c r="F178" s="14"/>
    </row>
    <row r="179" spans="1:6" ht="90" customHeight="1">
      <c r="A179">
        <v>28</v>
      </c>
      <c r="B179" s="16" t="s">
        <v>94</v>
      </c>
      <c r="C179" s="12" t="s">
        <v>1</v>
      </c>
      <c r="D179" s="14">
        <v>4</v>
      </c>
      <c r="E179" s="98">
        <v>0</v>
      </c>
      <c r="F179" s="14">
        <f t="shared" si="2"/>
        <v>0</v>
      </c>
    </row>
    <row r="180" spans="1:6">
      <c r="B180" s="15"/>
      <c r="C180" s="12"/>
      <c r="D180" s="14"/>
      <c r="E180" s="14"/>
      <c r="F180" s="14"/>
    </row>
    <row r="181" spans="1:6" ht="38.25" customHeight="1">
      <c r="A181">
        <v>29</v>
      </c>
      <c r="B181" s="15" t="s">
        <v>95</v>
      </c>
      <c r="C181" s="12" t="s">
        <v>0</v>
      </c>
      <c r="D181" s="14">
        <v>5</v>
      </c>
      <c r="E181" s="98">
        <v>0</v>
      </c>
      <c r="F181" s="14">
        <f t="shared" si="2"/>
        <v>0</v>
      </c>
    </row>
    <row r="182" spans="1:6" ht="13.5" customHeight="1">
      <c r="B182" s="15"/>
      <c r="C182" s="12"/>
      <c r="D182" s="14"/>
      <c r="E182" s="14"/>
      <c r="F182" s="14"/>
    </row>
    <row r="183" spans="1:6" ht="101.25" customHeight="1">
      <c r="A183">
        <v>30</v>
      </c>
      <c r="B183" s="15" t="s">
        <v>96</v>
      </c>
      <c r="C183" s="12" t="s">
        <v>22</v>
      </c>
      <c r="D183" s="14">
        <v>14</v>
      </c>
      <c r="E183" s="98">
        <v>0</v>
      </c>
      <c r="F183" s="14">
        <f t="shared" si="2"/>
        <v>0</v>
      </c>
    </row>
    <row r="184" spans="1:6" ht="11.25" customHeight="1">
      <c r="B184" s="15"/>
      <c r="C184" s="12"/>
      <c r="D184" s="14"/>
      <c r="E184" s="14"/>
      <c r="F184" s="14"/>
    </row>
    <row r="185" spans="1:6" ht="76.5" customHeight="1">
      <c r="A185">
        <v>31</v>
      </c>
      <c r="B185" s="15" t="s">
        <v>97</v>
      </c>
      <c r="C185" s="12" t="s">
        <v>22</v>
      </c>
      <c r="D185" s="14">
        <v>7</v>
      </c>
      <c r="E185" s="98">
        <v>0</v>
      </c>
      <c r="F185" s="14">
        <f t="shared" si="2"/>
        <v>0</v>
      </c>
    </row>
    <row r="186" spans="1:6">
      <c r="B186" s="15"/>
      <c r="C186" s="12"/>
      <c r="D186" s="14"/>
      <c r="E186" s="14"/>
      <c r="F186" s="14"/>
    </row>
    <row r="187" spans="1:6" ht="50.25" customHeight="1">
      <c r="A187">
        <v>32</v>
      </c>
      <c r="B187" s="15" t="s">
        <v>98</v>
      </c>
      <c r="C187" s="12" t="s">
        <v>2</v>
      </c>
      <c r="D187" s="14">
        <v>1</v>
      </c>
      <c r="E187" s="98">
        <v>0</v>
      </c>
      <c r="F187" s="14">
        <f t="shared" si="2"/>
        <v>0</v>
      </c>
    </row>
    <row r="188" spans="1:6" ht="10.5" customHeight="1">
      <c r="B188" s="15"/>
      <c r="C188" s="12"/>
      <c r="D188" s="14"/>
      <c r="E188" s="14"/>
      <c r="F188" s="14"/>
    </row>
    <row r="189" spans="1:6" ht="62.25" customHeight="1">
      <c r="A189">
        <v>33</v>
      </c>
      <c r="B189" s="16" t="s">
        <v>82</v>
      </c>
      <c r="C189" s="12" t="s">
        <v>1</v>
      </c>
      <c r="D189" s="14">
        <v>1</v>
      </c>
      <c r="E189" s="98">
        <v>0</v>
      </c>
      <c r="F189" s="14">
        <f t="shared" si="2"/>
        <v>0</v>
      </c>
    </row>
    <row r="190" spans="1:6" ht="12" customHeight="1">
      <c r="B190" s="15"/>
      <c r="C190" s="12"/>
      <c r="D190" s="14"/>
      <c r="E190" s="14"/>
      <c r="F190" s="14"/>
    </row>
    <row r="191" spans="1:6" ht="27" customHeight="1">
      <c r="A191">
        <v>34</v>
      </c>
      <c r="B191" s="15" t="s">
        <v>99</v>
      </c>
      <c r="C191" s="12" t="s">
        <v>0</v>
      </c>
      <c r="D191" s="14">
        <v>6</v>
      </c>
      <c r="E191" s="98">
        <v>0</v>
      </c>
      <c r="F191" s="14">
        <f t="shared" ref="F191:F230" si="3">D191*E191</f>
        <v>0</v>
      </c>
    </row>
    <row r="192" spans="1:6" ht="13.5" customHeight="1">
      <c r="B192" s="15"/>
      <c r="C192" s="12"/>
      <c r="D192" s="14"/>
      <c r="E192" s="14"/>
      <c r="F192" s="14"/>
    </row>
    <row r="193" spans="1:6">
      <c r="B193" s="66" t="s">
        <v>100</v>
      </c>
      <c r="C193" s="12"/>
      <c r="D193" s="14"/>
      <c r="E193" s="14"/>
      <c r="F193" s="14"/>
    </row>
    <row r="194" spans="1:6" ht="13.5" customHeight="1">
      <c r="A194">
        <v>35</v>
      </c>
      <c r="B194" s="15" t="s">
        <v>93</v>
      </c>
      <c r="C194" s="12" t="s">
        <v>22</v>
      </c>
      <c r="D194" s="14">
        <v>60</v>
      </c>
      <c r="E194" s="98">
        <v>0</v>
      </c>
      <c r="F194" s="14">
        <f t="shared" si="3"/>
        <v>0</v>
      </c>
    </row>
    <row r="195" spans="1:6" ht="12.75" customHeight="1">
      <c r="B195" s="15"/>
      <c r="C195" s="12"/>
      <c r="D195" s="14"/>
      <c r="E195" s="14"/>
      <c r="F195" s="14"/>
    </row>
    <row r="196" spans="1:6" ht="50.25" customHeight="1">
      <c r="A196">
        <v>36</v>
      </c>
      <c r="B196" s="15" t="s">
        <v>74</v>
      </c>
      <c r="C196" s="12" t="s">
        <v>0</v>
      </c>
      <c r="D196" s="14">
        <v>15</v>
      </c>
      <c r="E196" s="98">
        <v>0</v>
      </c>
      <c r="F196" s="14">
        <f t="shared" si="3"/>
        <v>0</v>
      </c>
    </row>
    <row r="197" spans="1:6">
      <c r="B197" s="24"/>
      <c r="C197" s="12"/>
      <c r="D197" s="14"/>
      <c r="E197" s="14"/>
      <c r="F197" s="14"/>
    </row>
    <row r="198" spans="1:6" ht="87.75" customHeight="1">
      <c r="A198">
        <v>37</v>
      </c>
      <c r="B198" s="16" t="s">
        <v>94</v>
      </c>
      <c r="C198" s="12" t="s">
        <v>1</v>
      </c>
      <c r="D198" s="14">
        <v>16</v>
      </c>
      <c r="E198" s="98">
        <v>0</v>
      </c>
      <c r="F198" s="14">
        <f t="shared" si="3"/>
        <v>0</v>
      </c>
    </row>
    <row r="199" spans="1:6" ht="13.5" customHeight="1">
      <c r="B199" s="15"/>
      <c r="C199" s="12"/>
      <c r="D199" s="14"/>
      <c r="E199" s="14"/>
      <c r="F199" s="14"/>
    </row>
    <row r="200" spans="1:6" ht="129" customHeight="1">
      <c r="A200">
        <v>38</v>
      </c>
      <c r="B200" s="16" t="s">
        <v>101</v>
      </c>
      <c r="C200" s="12" t="s">
        <v>1</v>
      </c>
      <c r="D200" s="14">
        <v>1</v>
      </c>
      <c r="E200" s="98">
        <v>0</v>
      </c>
      <c r="F200" s="14">
        <f t="shared" si="3"/>
        <v>0</v>
      </c>
    </row>
    <row r="201" spans="1:6">
      <c r="B201" s="15"/>
      <c r="C201" s="12"/>
      <c r="D201" s="14"/>
      <c r="E201" s="14"/>
      <c r="F201" s="14"/>
    </row>
    <row r="202" spans="1:6" ht="12.75" customHeight="1">
      <c r="A202">
        <v>39</v>
      </c>
      <c r="B202" s="15" t="s">
        <v>102</v>
      </c>
      <c r="C202" s="12" t="s">
        <v>0</v>
      </c>
      <c r="D202" s="14">
        <v>18</v>
      </c>
      <c r="E202" s="98">
        <v>0</v>
      </c>
      <c r="F202" s="14">
        <f t="shared" si="3"/>
        <v>0</v>
      </c>
    </row>
    <row r="203" spans="1:6">
      <c r="B203" s="15"/>
      <c r="C203" s="12"/>
      <c r="D203" s="14"/>
      <c r="E203" s="14"/>
      <c r="F203" s="14"/>
    </row>
    <row r="204" spans="1:6" ht="25.5" customHeight="1">
      <c r="A204">
        <v>40</v>
      </c>
      <c r="B204" s="15" t="s">
        <v>103</v>
      </c>
      <c r="C204" s="12" t="s">
        <v>22</v>
      </c>
      <c r="D204" s="14">
        <v>38</v>
      </c>
      <c r="E204" s="98">
        <v>0</v>
      </c>
      <c r="F204" s="14">
        <f t="shared" si="3"/>
        <v>0</v>
      </c>
    </row>
    <row r="205" spans="1:6">
      <c r="B205" s="15"/>
      <c r="C205" s="12"/>
      <c r="D205" s="14"/>
      <c r="E205" s="14"/>
      <c r="F205" s="14"/>
    </row>
    <row r="206" spans="1:6" ht="25.5" customHeight="1">
      <c r="A206">
        <v>41</v>
      </c>
      <c r="B206" s="15" t="s">
        <v>104</v>
      </c>
      <c r="C206" s="12" t="s">
        <v>22</v>
      </c>
      <c r="D206" s="14">
        <v>45</v>
      </c>
      <c r="E206" s="98">
        <v>0</v>
      </c>
      <c r="F206" s="14">
        <f t="shared" si="3"/>
        <v>0</v>
      </c>
    </row>
    <row r="207" spans="1:6">
      <c r="B207" s="15"/>
      <c r="C207" s="12"/>
      <c r="D207" s="14"/>
      <c r="E207" s="14"/>
      <c r="F207" s="14"/>
    </row>
    <row r="208" spans="1:6" ht="38.25" customHeight="1">
      <c r="A208">
        <v>42</v>
      </c>
      <c r="B208" s="15" t="s">
        <v>105</v>
      </c>
      <c r="C208" s="12" t="s">
        <v>1</v>
      </c>
      <c r="D208" s="14">
        <v>2</v>
      </c>
      <c r="E208" s="98">
        <v>0</v>
      </c>
      <c r="F208" s="14">
        <f t="shared" si="3"/>
        <v>0</v>
      </c>
    </row>
    <row r="209" spans="1:6" ht="12.75" customHeight="1">
      <c r="B209" s="15"/>
      <c r="C209" s="12"/>
      <c r="D209" s="14"/>
      <c r="E209" s="14"/>
      <c r="F209" s="14"/>
    </row>
    <row r="210" spans="1:6" ht="25.5" customHeight="1">
      <c r="A210">
        <v>43</v>
      </c>
      <c r="B210" s="15" t="s">
        <v>106</v>
      </c>
      <c r="C210" s="12" t="s">
        <v>22</v>
      </c>
      <c r="D210" s="14">
        <v>83</v>
      </c>
      <c r="E210" s="98">
        <v>0</v>
      </c>
      <c r="F210" s="14">
        <f t="shared" si="3"/>
        <v>0</v>
      </c>
    </row>
    <row r="211" spans="1:6">
      <c r="B211" s="15"/>
      <c r="C211" s="12"/>
      <c r="D211" s="14"/>
      <c r="E211" s="14"/>
      <c r="F211" s="14"/>
    </row>
    <row r="212" spans="1:6" ht="38.25" customHeight="1">
      <c r="A212">
        <v>44</v>
      </c>
      <c r="B212" s="15" t="s">
        <v>107</v>
      </c>
      <c r="C212" s="12" t="s">
        <v>22</v>
      </c>
      <c r="D212" s="14">
        <v>83</v>
      </c>
      <c r="E212" s="98">
        <v>0</v>
      </c>
      <c r="F212" s="14">
        <f t="shared" si="3"/>
        <v>0</v>
      </c>
    </row>
    <row r="213" spans="1:6" ht="15.75" customHeight="1">
      <c r="B213" s="15"/>
      <c r="C213" s="12"/>
      <c r="D213" s="14"/>
      <c r="E213" s="14"/>
      <c r="F213" s="14"/>
    </row>
    <row r="214" spans="1:6" ht="75" customHeight="1">
      <c r="A214">
        <v>45</v>
      </c>
      <c r="B214" s="15" t="s">
        <v>108</v>
      </c>
      <c r="C214" s="12" t="s">
        <v>77</v>
      </c>
      <c r="D214" s="14">
        <v>4</v>
      </c>
      <c r="E214" s="98">
        <v>0</v>
      </c>
      <c r="F214" s="14">
        <f t="shared" si="3"/>
        <v>0</v>
      </c>
    </row>
    <row r="215" spans="1:6">
      <c r="B215" s="15"/>
      <c r="C215" s="12"/>
      <c r="D215" s="14"/>
      <c r="E215" s="14"/>
      <c r="F215" s="14"/>
    </row>
    <row r="216" spans="1:6" ht="63" customHeight="1">
      <c r="A216">
        <v>46</v>
      </c>
      <c r="B216" s="15" t="s">
        <v>109</v>
      </c>
      <c r="C216" s="12" t="s">
        <v>0</v>
      </c>
      <c r="D216" s="14">
        <v>23.5</v>
      </c>
      <c r="E216" s="98">
        <v>0</v>
      </c>
      <c r="F216" s="14">
        <f>D216*E216</f>
        <v>0</v>
      </c>
    </row>
    <row r="217" spans="1:6">
      <c r="B217" s="15"/>
      <c r="C217" s="12"/>
      <c r="D217" s="14"/>
      <c r="E217" s="14"/>
      <c r="F217" s="14"/>
    </row>
    <row r="218" spans="1:6" ht="38.25" customHeight="1">
      <c r="A218">
        <v>47</v>
      </c>
      <c r="B218" s="15" t="s">
        <v>134</v>
      </c>
      <c r="C218" s="12" t="s">
        <v>22</v>
      </c>
      <c r="D218" s="14">
        <v>37</v>
      </c>
      <c r="E218" s="98">
        <v>0</v>
      </c>
      <c r="F218" s="14">
        <f>D218*E218</f>
        <v>0</v>
      </c>
    </row>
    <row r="219" spans="1:6" ht="12" customHeight="1">
      <c r="C219" s="12"/>
      <c r="D219" s="14"/>
      <c r="E219" s="14"/>
      <c r="F219" s="14"/>
    </row>
    <row r="220" spans="1:6" ht="14.25" customHeight="1">
      <c r="B220" s="66" t="s">
        <v>110</v>
      </c>
      <c r="C220" s="12"/>
      <c r="D220" s="14"/>
      <c r="E220" s="14"/>
      <c r="F220" s="14"/>
    </row>
    <row r="221" spans="1:6" ht="114.75" customHeight="1">
      <c r="A221">
        <v>48</v>
      </c>
      <c r="B221" s="16" t="s">
        <v>111</v>
      </c>
      <c r="C221" s="12" t="s">
        <v>77</v>
      </c>
      <c r="D221" s="14">
        <v>1</v>
      </c>
      <c r="E221" s="98">
        <v>0</v>
      </c>
      <c r="F221" s="14">
        <f t="shared" si="3"/>
        <v>0</v>
      </c>
    </row>
    <row r="222" spans="1:6">
      <c r="B222" s="16"/>
      <c r="C222" s="12"/>
      <c r="D222" s="14"/>
      <c r="E222" s="14"/>
      <c r="F222" s="14"/>
    </row>
    <row r="223" spans="1:6">
      <c r="B223" s="66" t="s">
        <v>112</v>
      </c>
      <c r="C223" s="12"/>
      <c r="D223" s="14"/>
      <c r="E223" s="14"/>
      <c r="F223" s="14"/>
    </row>
    <row r="224" spans="1:6" ht="51" customHeight="1">
      <c r="A224">
        <v>49</v>
      </c>
      <c r="B224" s="15" t="s">
        <v>113</v>
      </c>
      <c r="C224" s="12" t="s">
        <v>0</v>
      </c>
      <c r="D224" s="14">
        <v>276</v>
      </c>
      <c r="E224" s="98">
        <v>0</v>
      </c>
      <c r="F224" s="14">
        <f t="shared" si="3"/>
        <v>0</v>
      </c>
    </row>
    <row r="225" spans="1:6" ht="13.5" customHeight="1">
      <c r="B225" s="15"/>
      <c r="C225" s="12"/>
      <c r="D225" s="14"/>
      <c r="E225" s="14"/>
      <c r="F225" s="14"/>
    </row>
    <row r="226" spans="1:6" ht="64.5" customHeight="1">
      <c r="A226">
        <v>50</v>
      </c>
      <c r="B226" s="15" t="s">
        <v>114</v>
      </c>
      <c r="C226" s="12"/>
      <c r="D226" s="14"/>
      <c r="E226" s="14"/>
      <c r="F226" s="14"/>
    </row>
    <row r="227" spans="1:6" ht="13.5" customHeight="1">
      <c r="B227" s="15"/>
      <c r="C227" s="12"/>
      <c r="D227" s="14"/>
      <c r="E227" s="14"/>
      <c r="F227" s="14"/>
    </row>
    <row r="228" spans="1:6">
      <c r="A228">
        <v>51</v>
      </c>
      <c r="B228" s="15" t="s">
        <v>115</v>
      </c>
      <c r="C228" s="12" t="s">
        <v>116</v>
      </c>
      <c r="D228" s="14">
        <v>30</v>
      </c>
      <c r="E228" s="98">
        <v>0</v>
      </c>
      <c r="F228" s="14">
        <f t="shared" si="3"/>
        <v>0</v>
      </c>
    </row>
    <row r="229" spans="1:6">
      <c r="A229">
        <v>52</v>
      </c>
      <c r="B229" s="15" t="s">
        <v>117</v>
      </c>
      <c r="C229" s="12" t="s">
        <v>116</v>
      </c>
      <c r="D229" s="14">
        <v>30</v>
      </c>
      <c r="E229" s="98">
        <v>0</v>
      </c>
      <c r="F229" s="14">
        <f t="shared" si="3"/>
        <v>0</v>
      </c>
    </row>
    <row r="230" spans="1:6" ht="16.5" customHeight="1" thickBot="1">
      <c r="A230">
        <v>53</v>
      </c>
      <c r="B230" s="67" t="s">
        <v>118</v>
      </c>
      <c r="C230" s="68" t="s">
        <v>2</v>
      </c>
      <c r="D230" s="69">
        <v>1</v>
      </c>
      <c r="E230" s="105">
        <v>0</v>
      </c>
      <c r="F230" s="69">
        <f t="shared" si="3"/>
        <v>0</v>
      </c>
    </row>
    <row r="231" spans="1:6">
      <c r="B231" s="24" t="s">
        <v>119</v>
      </c>
      <c r="C231" s="17"/>
      <c r="D231" s="19"/>
      <c r="E231" s="19"/>
      <c r="F231" s="70">
        <f>SUM(F124:F230)</f>
        <v>0</v>
      </c>
    </row>
    <row r="232" spans="1:6" ht="13.5" customHeight="1">
      <c r="B232" s="15"/>
      <c r="C232" s="12"/>
      <c r="D232" s="14"/>
      <c r="E232" s="14"/>
      <c r="F232" s="14"/>
    </row>
    <row r="233" spans="1:6">
      <c r="B233" s="35" t="s">
        <v>120</v>
      </c>
      <c r="D233" s="14"/>
      <c r="E233" s="14"/>
      <c r="F233" s="14"/>
    </row>
    <row r="234" spans="1:6">
      <c r="B234" s="15" t="s">
        <v>65</v>
      </c>
      <c r="C234" s="12" t="s">
        <v>66</v>
      </c>
      <c r="D234" s="14" t="s">
        <v>67</v>
      </c>
      <c r="E234" s="14" t="s">
        <v>68</v>
      </c>
      <c r="F234" s="14" t="s">
        <v>69</v>
      </c>
    </row>
    <row r="235" spans="1:6" ht="20.25" customHeight="1">
      <c r="B235" s="24" t="s">
        <v>135</v>
      </c>
      <c r="C235" s="12"/>
      <c r="D235" s="14"/>
      <c r="E235" s="14"/>
      <c r="F235" s="14"/>
    </row>
    <row r="236" spans="1:6" ht="38.25">
      <c r="A236">
        <v>54</v>
      </c>
      <c r="B236" s="15" t="s">
        <v>136</v>
      </c>
      <c r="C236" s="12" t="s">
        <v>1</v>
      </c>
      <c r="D236" s="14">
        <v>2</v>
      </c>
      <c r="E236" s="98">
        <v>0</v>
      </c>
      <c r="F236" s="14">
        <f>D236*E236</f>
        <v>0</v>
      </c>
    </row>
    <row r="237" spans="1:6">
      <c r="B237" s="15"/>
      <c r="C237" s="12"/>
      <c r="D237" s="14"/>
      <c r="E237" s="14"/>
      <c r="F237" s="14"/>
    </row>
    <row r="238" spans="1:6" ht="50.25" customHeight="1">
      <c r="A238">
        <v>55</v>
      </c>
      <c r="B238" s="15" t="s">
        <v>137</v>
      </c>
      <c r="C238" s="12" t="s">
        <v>1</v>
      </c>
      <c r="D238" s="14">
        <v>8</v>
      </c>
      <c r="E238" s="98">
        <v>0</v>
      </c>
      <c r="F238" s="14">
        <f t="shared" ref="F238:F274" si="4">D238*E238</f>
        <v>0</v>
      </c>
    </row>
    <row r="239" spans="1:6" ht="12.75" customHeight="1">
      <c r="B239" s="15"/>
      <c r="C239" s="12"/>
      <c r="D239" s="14"/>
      <c r="E239" s="14"/>
      <c r="F239" s="14"/>
    </row>
    <row r="240" spans="1:6" ht="25.5">
      <c r="A240">
        <v>56</v>
      </c>
      <c r="B240" s="15" t="s">
        <v>138</v>
      </c>
      <c r="C240" s="12" t="s">
        <v>0</v>
      </c>
      <c r="D240" s="14">
        <v>40</v>
      </c>
      <c r="E240" s="98">
        <v>0</v>
      </c>
      <c r="F240" s="14">
        <f t="shared" si="4"/>
        <v>0</v>
      </c>
    </row>
    <row r="241" spans="1:6" ht="15" customHeight="1">
      <c r="B241" s="15"/>
      <c r="C241" s="12"/>
      <c r="D241" s="14"/>
      <c r="E241" s="14"/>
      <c r="F241" s="14"/>
    </row>
    <row r="242" spans="1:6" ht="39" customHeight="1">
      <c r="A242">
        <v>57</v>
      </c>
      <c r="B242" s="15" t="s">
        <v>139</v>
      </c>
      <c r="C242" s="12" t="s">
        <v>88</v>
      </c>
      <c r="D242" s="14">
        <v>410</v>
      </c>
      <c r="E242" s="98">
        <v>0</v>
      </c>
      <c r="F242" s="14">
        <f t="shared" si="4"/>
        <v>0</v>
      </c>
    </row>
    <row r="243" spans="1:6">
      <c r="B243" s="15"/>
      <c r="C243" s="12"/>
      <c r="D243" s="14"/>
      <c r="E243" s="14"/>
      <c r="F243" s="14"/>
    </row>
    <row r="244" spans="1:6" ht="25.5">
      <c r="A244">
        <v>58</v>
      </c>
      <c r="B244" s="15" t="s">
        <v>140</v>
      </c>
      <c r="C244" s="12" t="s">
        <v>0</v>
      </c>
      <c r="D244" s="14">
        <v>29</v>
      </c>
      <c r="E244" s="98">
        <v>0</v>
      </c>
      <c r="F244" s="14">
        <f t="shared" si="4"/>
        <v>0</v>
      </c>
    </row>
    <row r="245" spans="1:6" ht="14.25" customHeight="1">
      <c r="B245" s="15"/>
      <c r="C245" s="12"/>
      <c r="D245" s="14"/>
      <c r="E245" s="14"/>
      <c r="F245" s="14"/>
    </row>
    <row r="246" spans="1:6" ht="25.5">
      <c r="A246">
        <v>59</v>
      </c>
      <c r="B246" s="15" t="s">
        <v>121</v>
      </c>
      <c r="C246" s="12" t="s">
        <v>22</v>
      </c>
      <c r="D246" s="14">
        <v>54</v>
      </c>
      <c r="E246" s="98">
        <v>0</v>
      </c>
      <c r="F246" s="14">
        <f t="shared" si="4"/>
        <v>0</v>
      </c>
    </row>
    <row r="247" spans="1:6" ht="12.75" customHeight="1">
      <c r="B247" s="15"/>
      <c r="C247" s="12"/>
      <c r="D247" s="14"/>
      <c r="E247" s="14"/>
      <c r="F247" s="14"/>
    </row>
    <row r="248" spans="1:6" ht="39" customHeight="1">
      <c r="A248">
        <v>60</v>
      </c>
      <c r="B248" s="15" t="s">
        <v>122</v>
      </c>
      <c r="C248" s="12" t="s">
        <v>22</v>
      </c>
      <c r="D248" s="14">
        <v>18</v>
      </c>
      <c r="E248" s="98">
        <v>0</v>
      </c>
      <c r="F248" s="14">
        <f t="shared" si="4"/>
        <v>0</v>
      </c>
    </row>
    <row r="249" spans="1:6">
      <c r="B249" s="15"/>
      <c r="C249" s="12"/>
      <c r="D249" s="14"/>
      <c r="E249" s="14"/>
      <c r="F249" s="14"/>
    </row>
    <row r="250" spans="1:6" ht="38.25">
      <c r="A250">
        <v>61</v>
      </c>
      <c r="B250" s="15" t="s">
        <v>123</v>
      </c>
      <c r="C250" s="12" t="s">
        <v>77</v>
      </c>
      <c r="D250" s="14">
        <v>5</v>
      </c>
      <c r="E250" s="98">
        <v>0</v>
      </c>
      <c r="F250" s="14">
        <f t="shared" si="4"/>
        <v>0</v>
      </c>
    </row>
    <row r="251" spans="1:6">
      <c r="B251" s="15"/>
      <c r="C251" s="12"/>
      <c r="D251" s="14"/>
      <c r="E251" s="14"/>
      <c r="F251" s="14"/>
    </row>
    <row r="252" spans="1:6" ht="38.25">
      <c r="A252">
        <v>62</v>
      </c>
      <c r="B252" s="15" t="s">
        <v>141</v>
      </c>
      <c r="C252" s="12" t="s">
        <v>22</v>
      </c>
      <c r="D252" s="14">
        <v>72</v>
      </c>
      <c r="E252" s="98">
        <v>0</v>
      </c>
      <c r="F252" s="14">
        <f>D252*E252</f>
        <v>0</v>
      </c>
    </row>
    <row r="253" spans="1:6" ht="13.5" customHeight="1">
      <c r="B253" s="15"/>
      <c r="D253" s="14"/>
      <c r="E253" s="14"/>
      <c r="F253" s="14"/>
    </row>
    <row r="254" spans="1:6" ht="165.75" customHeight="1">
      <c r="A254">
        <v>63</v>
      </c>
      <c r="B254" s="16" t="s">
        <v>142</v>
      </c>
      <c r="C254" s="12" t="s">
        <v>77</v>
      </c>
      <c r="D254" s="14">
        <v>1</v>
      </c>
      <c r="E254" s="98">
        <v>0</v>
      </c>
      <c r="F254" s="14">
        <f t="shared" si="4"/>
        <v>0</v>
      </c>
    </row>
    <row r="255" spans="1:6" ht="15" customHeight="1">
      <c r="B255" s="15"/>
      <c r="C255" s="12"/>
      <c r="D255" s="14"/>
      <c r="E255" s="14"/>
      <c r="F255" s="14"/>
    </row>
    <row r="256" spans="1:6" ht="166.5" customHeight="1">
      <c r="A256">
        <v>64</v>
      </c>
      <c r="B256" s="16" t="s">
        <v>143</v>
      </c>
      <c r="C256" s="12" t="s">
        <v>77</v>
      </c>
      <c r="D256" s="14">
        <v>1</v>
      </c>
      <c r="E256" s="98">
        <v>0</v>
      </c>
      <c r="F256" s="14">
        <f t="shared" si="4"/>
        <v>0</v>
      </c>
    </row>
    <row r="257" spans="1:6" ht="13.5" customHeight="1">
      <c r="B257" s="15"/>
      <c r="C257" s="12"/>
      <c r="D257" s="14"/>
      <c r="E257" s="14"/>
      <c r="F257" s="14"/>
    </row>
    <row r="258" spans="1:6" ht="165.75" customHeight="1">
      <c r="A258">
        <v>65</v>
      </c>
      <c r="B258" s="16" t="s">
        <v>144</v>
      </c>
      <c r="C258" s="12" t="s">
        <v>77</v>
      </c>
      <c r="D258" s="14">
        <v>2</v>
      </c>
      <c r="E258" s="98">
        <v>0</v>
      </c>
      <c r="F258" s="14">
        <f t="shared" si="4"/>
        <v>0</v>
      </c>
    </row>
    <row r="259" spans="1:6">
      <c r="B259" s="15"/>
      <c r="C259" s="12"/>
      <c r="D259" s="14"/>
      <c r="E259" s="14"/>
      <c r="F259" s="14"/>
    </row>
    <row r="260" spans="1:6" ht="167.25" customHeight="1">
      <c r="A260">
        <v>66</v>
      </c>
      <c r="B260" s="16" t="s">
        <v>145</v>
      </c>
      <c r="C260" s="12" t="s">
        <v>77</v>
      </c>
      <c r="D260" s="14">
        <v>2</v>
      </c>
      <c r="E260" s="98">
        <v>0</v>
      </c>
      <c r="F260" s="14">
        <f t="shared" si="4"/>
        <v>0</v>
      </c>
    </row>
    <row r="261" spans="1:6">
      <c r="B261" s="15"/>
      <c r="C261" s="12"/>
      <c r="D261" s="14"/>
      <c r="E261" s="14"/>
      <c r="F261" s="14"/>
    </row>
    <row r="262" spans="1:6" ht="167.25" customHeight="1">
      <c r="A262">
        <v>67</v>
      </c>
      <c r="B262" s="16" t="s">
        <v>146</v>
      </c>
      <c r="C262" s="12" t="s">
        <v>77</v>
      </c>
      <c r="D262" s="14">
        <v>1</v>
      </c>
      <c r="E262" s="98">
        <v>0</v>
      </c>
      <c r="F262" s="14">
        <f t="shared" si="4"/>
        <v>0</v>
      </c>
    </row>
    <row r="263" spans="1:6">
      <c r="B263" s="15"/>
      <c r="C263" s="12"/>
      <c r="D263" s="14"/>
      <c r="E263" s="14"/>
      <c r="F263" s="14"/>
    </row>
    <row r="264" spans="1:6" ht="167.25" customHeight="1">
      <c r="A264">
        <v>68</v>
      </c>
      <c r="B264" s="16" t="s">
        <v>147</v>
      </c>
      <c r="C264" s="17" t="s">
        <v>77</v>
      </c>
      <c r="D264" s="19">
        <v>1</v>
      </c>
      <c r="E264" s="98">
        <v>0</v>
      </c>
      <c r="F264" s="14">
        <f t="shared" si="4"/>
        <v>0</v>
      </c>
    </row>
    <row r="265" spans="1:6">
      <c r="B265" s="16"/>
      <c r="C265" s="17"/>
      <c r="D265" s="19"/>
      <c r="E265" s="14"/>
      <c r="F265" s="14"/>
    </row>
    <row r="266" spans="1:6" ht="168" customHeight="1">
      <c r="A266">
        <v>69</v>
      </c>
      <c r="B266" s="16" t="s">
        <v>148</v>
      </c>
      <c r="C266" s="17" t="s">
        <v>77</v>
      </c>
      <c r="D266" s="19">
        <v>1</v>
      </c>
      <c r="E266" s="98">
        <v>0</v>
      </c>
      <c r="F266" s="14">
        <f>D266*E266</f>
        <v>0</v>
      </c>
    </row>
    <row r="267" spans="1:6" ht="10.5" customHeight="1">
      <c r="B267" s="16"/>
      <c r="C267" s="17"/>
      <c r="D267" s="19"/>
      <c r="E267" s="14"/>
      <c r="F267" s="14"/>
    </row>
    <row r="268" spans="1:6">
      <c r="B268" s="24" t="s">
        <v>124</v>
      </c>
      <c r="C268" s="17"/>
      <c r="D268" s="19"/>
      <c r="E268" s="19"/>
      <c r="F268" s="14"/>
    </row>
    <row r="269" spans="1:6" ht="38.25">
      <c r="A269">
        <v>70</v>
      </c>
      <c r="B269" s="16" t="s">
        <v>125</v>
      </c>
      <c r="C269" s="17" t="s">
        <v>77</v>
      </c>
      <c r="D269" s="19">
        <v>3</v>
      </c>
      <c r="E269" s="98">
        <v>0</v>
      </c>
      <c r="F269" s="14">
        <f t="shared" si="4"/>
        <v>0</v>
      </c>
    </row>
    <row r="270" spans="1:6">
      <c r="B270" s="16"/>
      <c r="D270" s="19"/>
      <c r="E270" s="19"/>
      <c r="F270" s="14"/>
    </row>
    <row r="271" spans="1:6" ht="15" customHeight="1">
      <c r="B271" s="24" t="s">
        <v>126</v>
      </c>
      <c r="C271" s="17"/>
      <c r="D271" s="19"/>
      <c r="E271" s="14"/>
      <c r="F271" s="14"/>
    </row>
    <row r="272" spans="1:6" ht="294.75" customHeight="1">
      <c r="A272">
        <v>71</v>
      </c>
      <c r="B272" s="15" t="s">
        <v>127</v>
      </c>
      <c r="C272" s="17" t="s">
        <v>128</v>
      </c>
      <c r="D272" s="19">
        <v>1</v>
      </c>
      <c r="E272" s="98">
        <v>0</v>
      </c>
      <c r="F272" s="19">
        <f t="shared" si="4"/>
        <v>0</v>
      </c>
    </row>
    <row r="273" spans="1:6" ht="13.5" customHeight="1">
      <c r="B273" s="15"/>
      <c r="D273" s="19"/>
      <c r="E273" s="19"/>
      <c r="F273" s="19"/>
    </row>
    <row r="274" spans="1:6" ht="64.5" customHeight="1" thickBot="1">
      <c r="A274">
        <v>72</v>
      </c>
      <c r="B274" s="67" t="s">
        <v>129</v>
      </c>
      <c r="C274" s="68" t="s">
        <v>128</v>
      </c>
      <c r="D274" s="69">
        <v>1</v>
      </c>
      <c r="E274" s="98">
        <v>0</v>
      </c>
      <c r="F274" s="69">
        <f t="shared" si="4"/>
        <v>0</v>
      </c>
    </row>
    <row r="275" spans="1:6" ht="11.25" customHeight="1">
      <c r="B275" s="24" t="s">
        <v>130</v>
      </c>
      <c r="C275" s="12"/>
      <c r="D275" s="14"/>
      <c r="E275" s="71"/>
      <c r="F275" s="6">
        <f>SUM(F236:F274)</f>
        <v>0</v>
      </c>
    </row>
    <row r="276" spans="1:6">
      <c r="B276" s="12"/>
      <c r="C276" s="17"/>
      <c r="D276" s="13"/>
      <c r="E276" s="14"/>
      <c r="F276" s="14"/>
    </row>
    <row r="277" spans="1:6">
      <c r="B277" s="72" t="s">
        <v>149</v>
      </c>
      <c r="D277" s="18"/>
      <c r="E277" s="19"/>
      <c r="F277" s="19"/>
    </row>
    <row r="278" spans="1:6">
      <c r="A278" s="9">
        <v>73</v>
      </c>
      <c r="B278" s="73" t="s">
        <v>150</v>
      </c>
      <c r="C278" s="33" t="s">
        <v>22</v>
      </c>
      <c r="D278" s="34">
        <v>72</v>
      </c>
      <c r="E278" s="106">
        <v>0</v>
      </c>
      <c r="F278" s="34">
        <f>D278*E278</f>
        <v>0</v>
      </c>
    </row>
    <row r="279" spans="1:6" ht="12.75" customHeight="1">
      <c r="A279" s="9"/>
      <c r="B279" s="73"/>
      <c r="C279" s="33"/>
      <c r="D279" s="34"/>
      <c r="E279" s="34"/>
      <c r="F279" s="34"/>
    </row>
    <row r="280" spans="1:6">
      <c r="A280" s="9">
        <v>74</v>
      </c>
      <c r="B280" s="73" t="s">
        <v>151</v>
      </c>
      <c r="C280" s="33" t="s">
        <v>22</v>
      </c>
      <c r="D280" s="34">
        <v>72</v>
      </c>
      <c r="E280" s="106">
        <v>0</v>
      </c>
      <c r="F280" s="34">
        <f>D280*E280</f>
        <v>0</v>
      </c>
    </row>
    <row r="281" spans="1:6" ht="15" customHeight="1">
      <c r="A281" s="9"/>
      <c r="B281" s="73"/>
      <c r="C281" s="33"/>
      <c r="D281" s="34"/>
      <c r="E281" s="34"/>
      <c r="F281" s="34"/>
    </row>
    <row r="282" spans="1:6">
      <c r="A282" s="3"/>
      <c r="B282" s="74" t="s">
        <v>152</v>
      </c>
      <c r="C282" s="75"/>
      <c r="D282" s="76"/>
      <c r="E282" s="77"/>
      <c r="F282" s="78">
        <f>SUM(F278:F281)</f>
        <v>0</v>
      </c>
    </row>
    <row r="283" spans="1:6" ht="18.75" customHeight="1"/>
    <row r="284" spans="1:6" s="3" customFormat="1">
      <c r="D284" s="91"/>
      <c r="E284" s="92"/>
      <c r="F284" s="92"/>
    </row>
    <row r="285" spans="1:6" ht="11.25" customHeight="1">
      <c r="D285"/>
      <c r="E285"/>
      <c r="F285"/>
    </row>
    <row r="286" spans="1:6">
      <c r="D286"/>
      <c r="E286"/>
      <c r="F286"/>
    </row>
    <row r="287" spans="1:6" ht="13.5" customHeight="1">
      <c r="D287"/>
      <c r="E287"/>
      <c r="F287"/>
    </row>
    <row r="288" spans="1:6">
      <c r="D288"/>
      <c r="E288"/>
      <c r="F288"/>
    </row>
    <row r="289" spans="4:6" ht="27.75" customHeight="1">
      <c r="D289"/>
      <c r="E289"/>
      <c r="F289"/>
    </row>
    <row r="290" spans="4:6">
      <c r="D290"/>
      <c r="E290"/>
      <c r="F290"/>
    </row>
    <row r="291" spans="4:6" ht="89.25" customHeight="1">
      <c r="D291"/>
      <c r="E291"/>
      <c r="F291"/>
    </row>
    <row r="292" spans="4:6">
      <c r="D292"/>
      <c r="E292"/>
      <c r="F292"/>
    </row>
    <row r="293" spans="4:6">
      <c r="D293"/>
      <c r="E293"/>
      <c r="F293"/>
    </row>
    <row r="294" spans="4:6">
      <c r="D294"/>
      <c r="E294"/>
      <c r="F294"/>
    </row>
    <row r="295" spans="4:6" ht="24" customHeight="1">
      <c r="D295"/>
      <c r="E295"/>
      <c r="F295"/>
    </row>
    <row r="296" spans="4:6">
      <c r="D296"/>
      <c r="E296"/>
      <c r="F296"/>
    </row>
    <row r="297" spans="4:6" ht="25.5" customHeight="1">
      <c r="D297"/>
      <c r="E297"/>
      <c r="F297"/>
    </row>
    <row r="298" spans="4:6" ht="16.5" customHeight="1">
      <c r="D298"/>
      <c r="E298"/>
      <c r="F298"/>
    </row>
    <row r="299" spans="4:6" ht="26.25" customHeight="1">
      <c r="D299"/>
      <c r="E299"/>
      <c r="F299"/>
    </row>
    <row r="300" spans="4:6" ht="12" customHeight="1">
      <c r="D300"/>
      <c r="E300"/>
      <c r="F300"/>
    </row>
    <row r="301" spans="4:6">
      <c r="D301"/>
      <c r="E301"/>
      <c r="F301"/>
    </row>
    <row r="302" spans="4:6" ht="12.75" customHeight="1">
      <c r="D302"/>
      <c r="E302"/>
      <c r="F302"/>
    </row>
    <row r="303" spans="4:6">
      <c r="D303"/>
      <c r="E303"/>
      <c r="F303"/>
    </row>
    <row r="304" spans="4:6">
      <c r="D304"/>
      <c r="E304"/>
      <c r="F304"/>
    </row>
    <row r="305" spans="4:6" ht="25.5" customHeight="1">
      <c r="D305"/>
      <c r="E305"/>
      <c r="F305"/>
    </row>
    <row r="306" spans="4:6">
      <c r="D306"/>
      <c r="E306"/>
      <c r="F306"/>
    </row>
    <row r="307" spans="4:6">
      <c r="D307"/>
      <c r="E307"/>
      <c r="F307"/>
    </row>
    <row r="308" spans="4:6">
      <c r="D308"/>
      <c r="E308"/>
      <c r="F308"/>
    </row>
    <row r="309" spans="4:6">
      <c r="D309"/>
      <c r="E309"/>
      <c r="F309"/>
    </row>
    <row r="310" spans="4:6">
      <c r="D310"/>
      <c r="E310"/>
      <c r="F310"/>
    </row>
    <row r="311" spans="4:6">
      <c r="D311"/>
      <c r="E311"/>
      <c r="F311"/>
    </row>
    <row r="312" spans="4:6">
      <c r="D312"/>
      <c r="E312"/>
      <c r="F312"/>
    </row>
    <row r="313" spans="4:6">
      <c r="D313"/>
      <c r="E313"/>
      <c r="F313"/>
    </row>
    <row r="314" spans="4:6">
      <c r="D314"/>
      <c r="E314"/>
      <c r="F314"/>
    </row>
    <row r="315" spans="4:6">
      <c r="D315"/>
      <c r="E315"/>
      <c r="F315"/>
    </row>
    <row r="316" spans="4:6">
      <c r="D316"/>
      <c r="E316"/>
      <c r="F316"/>
    </row>
    <row r="317" spans="4:6">
      <c r="D317"/>
      <c r="E317"/>
      <c r="F317"/>
    </row>
    <row r="318" spans="4:6">
      <c r="D318"/>
      <c r="E318"/>
      <c r="F318"/>
    </row>
    <row r="319" spans="4:6">
      <c r="D319"/>
      <c r="E319"/>
      <c r="F319"/>
    </row>
    <row r="320" spans="4:6">
      <c r="D320"/>
      <c r="E320"/>
      <c r="F320"/>
    </row>
    <row r="321" spans="4:6">
      <c r="D321"/>
      <c r="E321"/>
      <c r="F321"/>
    </row>
    <row r="322" spans="4:6" ht="25.5" customHeight="1">
      <c r="D322"/>
      <c r="E322"/>
      <c r="F322"/>
    </row>
    <row r="323" spans="4:6">
      <c r="D323"/>
      <c r="E323"/>
      <c r="F323"/>
    </row>
    <row r="324" spans="4:6">
      <c r="D324"/>
      <c r="E324"/>
      <c r="F324"/>
    </row>
    <row r="325" spans="4:6">
      <c r="D325"/>
      <c r="E325"/>
      <c r="F325"/>
    </row>
    <row r="326" spans="4:6">
      <c r="D326"/>
      <c r="E326"/>
      <c r="F326"/>
    </row>
    <row r="327" spans="4:6" ht="151.5" customHeight="1">
      <c r="D327"/>
      <c r="E327"/>
      <c r="F327"/>
    </row>
    <row r="328" spans="4:6">
      <c r="D328"/>
      <c r="E328"/>
      <c r="F328"/>
    </row>
    <row r="329" spans="4:6" ht="151.5" customHeight="1">
      <c r="D329"/>
      <c r="E329"/>
      <c r="F329"/>
    </row>
    <row r="330" spans="4:6">
      <c r="D330"/>
      <c r="E330"/>
      <c r="F330"/>
    </row>
    <row r="331" spans="4:6">
      <c r="D331"/>
      <c r="E331"/>
      <c r="F331"/>
    </row>
    <row r="332" spans="4:6">
      <c r="D332"/>
      <c r="E332"/>
      <c r="F332"/>
    </row>
    <row r="333" spans="4:6">
      <c r="D333"/>
      <c r="E333"/>
      <c r="F333"/>
    </row>
    <row r="334" spans="4:6">
      <c r="D334"/>
      <c r="E334"/>
      <c r="F334"/>
    </row>
    <row r="335" spans="4:6">
      <c r="D335"/>
      <c r="E335"/>
      <c r="F335"/>
    </row>
    <row r="336" spans="4:6">
      <c r="D336"/>
      <c r="E336"/>
      <c r="F336"/>
    </row>
    <row r="337" spans="4:6">
      <c r="D337"/>
      <c r="E337"/>
      <c r="F337"/>
    </row>
    <row r="338" spans="4:6">
      <c r="D338"/>
      <c r="E338"/>
      <c r="F338"/>
    </row>
    <row r="339" spans="4:6">
      <c r="D339"/>
      <c r="E339"/>
      <c r="F339"/>
    </row>
    <row r="340" spans="4:6">
      <c r="D340"/>
      <c r="E340"/>
      <c r="F340"/>
    </row>
    <row r="341" spans="4:6">
      <c r="D341"/>
      <c r="E341"/>
      <c r="F341"/>
    </row>
    <row r="342" spans="4:6">
      <c r="D342"/>
      <c r="E342"/>
      <c r="F342"/>
    </row>
    <row r="343" spans="4:6">
      <c r="D343"/>
      <c r="E343"/>
      <c r="F343"/>
    </row>
    <row r="344" spans="4:6">
      <c r="D344"/>
      <c r="E344"/>
      <c r="F344"/>
    </row>
    <row r="345" spans="4:6">
      <c r="D345"/>
      <c r="E345"/>
      <c r="F345"/>
    </row>
    <row r="346" spans="4:6">
      <c r="D346"/>
      <c r="E346"/>
      <c r="F346"/>
    </row>
    <row r="347" spans="4:6">
      <c r="D347"/>
      <c r="E347"/>
      <c r="F347"/>
    </row>
    <row r="348" spans="4:6">
      <c r="D348"/>
      <c r="E348"/>
      <c r="F348"/>
    </row>
    <row r="349" spans="4:6">
      <c r="D349"/>
      <c r="E349"/>
      <c r="F349"/>
    </row>
    <row r="350" spans="4:6">
      <c r="D350"/>
      <c r="E350"/>
      <c r="F350"/>
    </row>
    <row r="351" spans="4:6">
      <c r="D351"/>
      <c r="E351"/>
      <c r="F351"/>
    </row>
    <row r="352" spans="4:6">
      <c r="D352"/>
      <c r="E352"/>
      <c r="F352"/>
    </row>
    <row r="353" spans="4:6">
      <c r="D353"/>
      <c r="E353"/>
      <c r="F353"/>
    </row>
    <row r="354" spans="4:6">
      <c r="D354"/>
      <c r="E354"/>
      <c r="F354"/>
    </row>
    <row r="355" spans="4:6">
      <c r="D355"/>
      <c r="E355"/>
      <c r="F355"/>
    </row>
    <row r="356" spans="4:6">
      <c r="D356"/>
      <c r="E356"/>
      <c r="F356"/>
    </row>
    <row r="357" spans="4:6">
      <c r="D357"/>
      <c r="E357"/>
      <c r="F357"/>
    </row>
    <row r="358" spans="4:6">
      <c r="D358"/>
      <c r="E358"/>
      <c r="F358"/>
    </row>
    <row r="359" spans="4:6">
      <c r="D359"/>
      <c r="E359"/>
      <c r="F359"/>
    </row>
    <row r="360" spans="4:6">
      <c r="D360"/>
      <c r="E360"/>
      <c r="F360"/>
    </row>
    <row r="361" spans="4:6">
      <c r="D361"/>
      <c r="E361"/>
      <c r="F361"/>
    </row>
    <row r="362" spans="4:6">
      <c r="D362"/>
      <c r="E362"/>
      <c r="F362"/>
    </row>
    <row r="363" spans="4:6">
      <c r="D363"/>
      <c r="E363"/>
      <c r="F363"/>
    </row>
    <row r="364" spans="4:6">
      <c r="D364"/>
      <c r="E364"/>
      <c r="F364"/>
    </row>
    <row r="365" spans="4:6">
      <c r="D365"/>
      <c r="E365"/>
      <c r="F365"/>
    </row>
    <row r="366" spans="4:6">
      <c r="D366"/>
      <c r="E366"/>
      <c r="F366"/>
    </row>
    <row r="367" spans="4:6">
      <c r="D367"/>
      <c r="E367"/>
      <c r="F367"/>
    </row>
    <row r="368" spans="4:6">
      <c r="D368"/>
      <c r="E368"/>
      <c r="F368"/>
    </row>
    <row r="369" spans="4:6">
      <c r="D369"/>
      <c r="E369"/>
      <c r="F369"/>
    </row>
    <row r="370" spans="4:6">
      <c r="D370"/>
      <c r="E370"/>
      <c r="F370"/>
    </row>
    <row r="371" spans="4:6">
      <c r="D371"/>
      <c r="E371"/>
      <c r="F371"/>
    </row>
    <row r="372" spans="4:6">
      <c r="D372"/>
      <c r="E372"/>
      <c r="F372"/>
    </row>
    <row r="373" spans="4:6">
      <c r="D373"/>
      <c r="E373"/>
      <c r="F373"/>
    </row>
    <row r="374" spans="4:6">
      <c r="D374"/>
      <c r="E374"/>
      <c r="F374"/>
    </row>
    <row r="375" spans="4:6">
      <c r="D375"/>
      <c r="E375"/>
      <c r="F375"/>
    </row>
    <row r="376" spans="4:6">
      <c r="D376"/>
      <c r="E376"/>
      <c r="F376"/>
    </row>
    <row r="377" spans="4:6">
      <c r="D377"/>
      <c r="E377"/>
      <c r="F377"/>
    </row>
    <row r="378" spans="4:6">
      <c r="D378"/>
      <c r="E378"/>
      <c r="F378"/>
    </row>
    <row r="379" spans="4:6">
      <c r="D379"/>
      <c r="E379"/>
      <c r="F379"/>
    </row>
    <row r="380" spans="4:6">
      <c r="D380"/>
      <c r="E380"/>
      <c r="F380"/>
    </row>
    <row r="381" spans="4:6">
      <c r="D381"/>
      <c r="E381"/>
      <c r="F381"/>
    </row>
    <row r="382" spans="4:6">
      <c r="D382"/>
      <c r="E382"/>
      <c r="F382"/>
    </row>
    <row r="383" spans="4:6">
      <c r="D383"/>
      <c r="E383"/>
      <c r="F383"/>
    </row>
    <row r="384" spans="4:6">
      <c r="D384"/>
      <c r="E384"/>
      <c r="F384"/>
    </row>
    <row r="385" spans="4:6">
      <c r="D385"/>
      <c r="E385"/>
      <c r="F385"/>
    </row>
    <row r="386" spans="4:6">
      <c r="D386"/>
      <c r="E386"/>
      <c r="F386"/>
    </row>
    <row r="387" spans="4:6">
      <c r="D387"/>
      <c r="E387"/>
      <c r="F387"/>
    </row>
    <row r="388" spans="4:6">
      <c r="D388"/>
      <c r="E388"/>
      <c r="F388"/>
    </row>
    <row r="389" spans="4:6">
      <c r="D389"/>
      <c r="E389"/>
      <c r="F389"/>
    </row>
    <row r="390" spans="4:6">
      <c r="D390"/>
      <c r="E390"/>
      <c r="F390"/>
    </row>
    <row r="391" spans="4:6">
      <c r="D391"/>
      <c r="E391"/>
      <c r="F391"/>
    </row>
    <row r="392" spans="4:6">
      <c r="D392"/>
      <c r="E392"/>
      <c r="F392"/>
    </row>
    <row r="393" spans="4:6">
      <c r="D393"/>
      <c r="E393"/>
      <c r="F393"/>
    </row>
    <row r="394" spans="4:6">
      <c r="D394"/>
      <c r="E394"/>
      <c r="F394"/>
    </row>
    <row r="395" spans="4:6">
      <c r="D395"/>
      <c r="E395"/>
      <c r="F395"/>
    </row>
    <row r="396" spans="4:6">
      <c r="D396"/>
      <c r="E396"/>
      <c r="F396"/>
    </row>
    <row r="397" spans="4:6">
      <c r="D397"/>
      <c r="E397"/>
      <c r="F397"/>
    </row>
    <row r="398" spans="4:6">
      <c r="D398"/>
      <c r="E398"/>
      <c r="F398"/>
    </row>
    <row r="399" spans="4:6">
      <c r="D399"/>
      <c r="E399"/>
      <c r="F399"/>
    </row>
    <row r="400" spans="4:6">
      <c r="D400"/>
      <c r="E400"/>
      <c r="F400"/>
    </row>
    <row r="401" spans="4:6">
      <c r="D401"/>
      <c r="E401"/>
      <c r="F401"/>
    </row>
    <row r="402" spans="4:6">
      <c r="D402"/>
      <c r="E402"/>
      <c r="F402"/>
    </row>
    <row r="403" spans="4:6">
      <c r="D403"/>
      <c r="E403"/>
      <c r="F403"/>
    </row>
    <row r="404" spans="4:6">
      <c r="D404"/>
      <c r="E404"/>
      <c r="F404"/>
    </row>
    <row r="405" spans="4:6">
      <c r="D405"/>
      <c r="E405"/>
      <c r="F405"/>
    </row>
    <row r="406" spans="4:6">
      <c r="D406"/>
      <c r="E406"/>
      <c r="F406"/>
    </row>
    <row r="407" spans="4:6">
      <c r="D407"/>
      <c r="E407"/>
      <c r="F407"/>
    </row>
    <row r="408" spans="4:6">
      <c r="D408"/>
      <c r="E408"/>
      <c r="F408"/>
    </row>
    <row r="409" spans="4:6">
      <c r="D409"/>
      <c r="E409"/>
      <c r="F409"/>
    </row>
    <row r="410" spans="4:6">
      <c r="D410"/>
      <c r="E410"/>
      <c r="F410"/>
    </row>
    <row r="411" spans="4:6">
      <c r="D411"/>
      <c r="E411"/>
      <c r="F411"/>
    </row>
    <row r="412" spans="4:6">
      <c r="D412"/>
      <c r="E412"/>
      <c r="F412"/>
    </row>
    <row r="413" spans="4:6">
      <c r="D413"/>
      <c r="E413"/>
      <c r="F413"/>
    </row>
    <row r="414" spans="4:6">
      <c r="D414"/>
      <c r="E414"/>
      <c r="F414"/>
    </row>
    <row r="415" spans="4:6">
      <c r="D415"/>
      <c r="E415"/>
      <c r="F415"/>
    </row>
    <row r="416" spans="4:6">
      <c r="D416"/>
      <c r="E416"/>
      <c r="F416"/>
    </row>
    <row r="417" spans="4:6">
      <c r="D417"/>
      <c r="E417"/>
      <c r="F417"/>
    </row>
    <row r="418" spans="4:6">
      <c r="D418"/>
      <c r="E418"/>
      <c r="F418"/>
    </row>
    <row r="419" spans="4:6">
      <c r="D419"/>
      <c r="E419"/>
      <c r="F419"/>
    </row>
    <row r="420" spans="4:6">
      <c r="D420"/>
      <c r="E420"/>
      <c r="F420"/>
    </row>
    <row r="421" spans="4:6">
      <c r="D421"/>
      <c r="E421"/>
      <c r="F421"/>
    </row>
    <row r="422" spans="4:6">
      <c r="D422"/>
      <c r="E422"/>
      <c r="F422"/>
    </row>
    <row r="423" spans="4:6">
      <c r="D423"/>
      <c r="E423"/>
      <c r="F423"/>
    </row>
    <row r="424" spans="4:6">
      <c r="D424"/>
      <c r="E424"/>
      <c r="F424"/>
    </row>
    <row r="425" spans="4:6">
      <c r="D425"/>
      <c r="E425"/>
      <c r="F425"/>
    </row>
    <row r="426" spans="4:6">
      <c r="D426"/>
      <c r="E426"/>
      <c r="F426"/>
    </row>
    <row r="427" spans="4:6">
      <c r="D427"/>
      <c r="E427"/>
      <c r="F427"/>
    </row>
    <row r="428" spans="4:6">
      <c r="D428"/>
      <c r="E428"/>
      <c r="F428"/>
    </row>
    <row r="429" spans="4:6">
      <c r="D429"/>
      <c r="E429"/>
      <c r="F429"/>
    </row>
    <row r="430" spans="4:6">
      <c r="D430"/>
      <c r="E430"/>
      <c r="F430"/>
    </row>
    <row r="431" spans="4:6">
      <c r="D431"/>
      <c r="E431"/>
      <c r="F431"/>
    </row>
    <row r="432" spans="4:6">
      <c r="D432"/>
      <c r="E432"/>
      <c r="F432"/>
    </row>
    <row r="433" spans="4:6">
      <c r="D433"/>
      <c r="E433"/>
      <c r="F433"/>
    </row>
    <row r="434" spans="4:6">
      <c r="D434"/>
      <c r="E434"/>
      <c r="F434"/>
    </row>
    <row r="435" spans="4:6">
      <c r="D435"/>
      <c r="E435"/>
      <c r="F435"/>
    </row>
    <row r="436" spans="4:6">
      <c r="D436"/>
      <c r="E436"/>
      <c r="F436"/>
    </row>
    <row r="437" spans="4:6">
      <c r="D437"/>
      <c r="E437"/>
      <c r="F437"/>
    </row>
    <row r="438" spans="4:6">
      <c r="D438"/>
      <c r="E438"/>
      <c r="F438"/>
    </row>
    <row r="439" spans="4:6">
      <c r="D439"/>
      <c r="E439"/>
      <c r="F439"/>
    </row>
    <row r="440" spans="4:6">
      <c r="D440"/>
      <c r="E440"/>
      <c r="F440"/>
    </row>
    <row r="441" spans="4:6">
      <c r="D441"/>
      <c r="E441"/>
      <c r="F441"/>
    </row>
    <row r="442" spans="4:6">
      <c r="D442"/>
      <c r="E442"/>
      <c r="F442"/>
    </row>
    <row r="443" spans="4:6">
      <c r="D443"/>
      <c r="E443"/>
      <c r="F443"/>
    </row>
    <row r="444" spans="4:6">
      <c r="D444"/>
      <c r="E444"/>
      <c r="F444"/>
    </row>
    <row r="445" spans="4:6">
      <c r="D445"/>
      <c r="E445"/>
      <c r="F445"/>
    </row>
    <row r="446" spans="4:6">
      <c r="D446"/>
      <c r="E446"/>
      <c r="F446"/>
    </row>
    <row r="447" spans="4:6">
      <c r="D447"/>
      <c r="E447"/>
      <c r="F447"/>
    </row>
    <row r="448" spans="4:6">
      <c r="D448"/>
      <c r="E448"/>
      <c r="F448"/>
    </row>
    <row r="449" spans="2:6">
      <c r="B449" s="49"/>
      <c r="C449" s="47"/>
      <c r="D449" s="51"/>
      <c r="E449"/>
      <c r="F449"/>
    </row>
    <row r="450" spans="2:6">
      <c r="B450" s="49"/>
      <c r="C450" s="47"/>
      <c r="D450" s="51"/>
      <c r="E450"/>
      <c r="F450"/>
    </row>
    <row r="451" spans="2:6">
      <c r="B451" s="49"/>
      <c r="C451" s="47"/>
      <c r="D451" s="51"/>
      <c r="E451"/>
      <c r="F451"/>
    </row>
    <row r="452" spans="2:6">
      <c r="B452" s="49"/>
      <c r="C452" s="47"/>
      <c r="D452" s="51"/>
      <c r="E452"/>
      <c r="F452"/>
    </row>
    <row r="453" spans="2:6">
      <c r="B453" s="49"/>
      <c r="C453" s="47"/>
      <c r="D453" s="51"/>
      <c r="E453"/>
      <c r="F453"/>
    </row>
    <row r="454" spans="2:6">
      <c r="B454" s="49"/>
      <c r="C454" s="47"/>
      <c r="D454" s="51"/>
      <c r="E454"/>
      <c r="F454"/>
    </row>
    <row r="455" spans="2:6">
      <c r="B455" s="49"/>
      <c r="C455" s="47"/>
      <c r="D455" s="51"/>
      <c r="E455"/>
      <c r="F455"/>
    </row>
    <row r="456" spans="2:6">
      <c r="B456" s="49"/>
      <c r="C456" s="47"/>
      <c r="D456" s="51"/>
      <c r="E456"/>
      <c r="F456"/>
    </row>
    <row r="457" spans="2:6">
      <c r="B457" s="49"/>
      <c r="C457" s="47"/>
      <c r="D457" s="51"/>
      <c r="E457"/>
      <c r="F457"/>
    </row>
    <row r="458" spans="2:6">
      <c r="B458" s="49"/>
      <c r="C458" s="47"/>
      <c r="D458" s="51"/>
      <c r="E458"/>
      <c r="F458"/>
    </row>
    <row r="459" spans="2:6">
      <c r="B459" s="49"/>
      <c r="C459" s="47"/>
      <c r="D459" s="51"/>
      <c r="E459"/>
      <c r="F459"/>
    </row>
    <row r="460" spans="2:6">
      <c r="B460" s="49"/>
      <c r="C460" s="47"/>
      <c r="D460" s="51"/>
      <c r="E460"/>
      <c r="F460"/>
    </row>
    <row r="461" spans="2:6">
      <c r="B461" s="49"/>
      <c r="C461" s="47"/>
      <c r="D461" s="51"/>
      <c r="E461"/>
      <c r="F461"/>
    </row>
    <row r="462" spans="2:6">
      <c r="B462" s="49"/>
      <c r="C462" s="47"/>
      <c r="D462" s="51"/>
      <c r="E462"/>
      <c r="F462"/>
    </row>
    <row r="463" spans="2:6">
      <c r="B463" s="49"/>
      <c r="C463" s="47"/>
      <c r="D463" s="51"/>
      <c r="E463"/>
      <c r="F463"/>
    </row>
    <row r="464" spans="2:6">
      <c r="B464" s="49"/>
      <c r="C464" s="47"/>
      <c r="D464" s="51"/>
      <c r="E464"/>
      <c r="F464"/>
    </row>
    <row r="465" spans="2:6">
      <c r="B465" s="49"/>
      <c r="C465" s="47"/>
      <c r="D465" s="51"/>
      <c r="E465"/>
      <c r="F465"/>
    </row>
    <row r="466" spans="2:6">
      <c r="B466" s="49"/>
      <c r="C466" s="47"/>
      <c r="D466" s="51"/>
      <c r="E466"/>
      <c r="F466"/>
    </row>
    <row r="467" spans="2:6">
      <c r="B467" s="49"/>
      <c r="C467" s="47"/>
      <c r="D467" s="51"/>
      <c r="E467"/>
      <c r="F467"/>
    </row>
    <row r="468" spans="2:6">
      <c r="B468" s="49"/>
      <c r="C468" s="47"/>
      <c r="D468" s="51"/>
      <c r="E468"/>
      <c r="F468"/>
    </row>
    <row r="469" spans="2:6">
      <c r="B469" s="49"/>
      <c r="C469" s="47"/>
      <c r="D469" s="51"/>
      <c r="E469"/>
      <c r="F469"/>
    </row>
    <row r="470" spans="2:6">
      <c r="C470" s="47"/>
      <c r="D470" s="51"/>
      <c r="E470"/>
      <c r="F470"/>
    </row>
    <row r="471" spans="2:6">
      <c r="B471" s="49"/>
      <c r="C471" s="47"/>
      <c r="D471" s="51"/>
      <c r="E471"/>
      <c r="F471"/>
    </row>
    <row r="472" spans="2:6">
      <c r="B472" s="49"/>
      <c r="C472" s="47"/>
      <c r="D472" s="51"/>
      <c r="E472"/>
      <c r="F472"/>
    </row>
    <row r="473" spans="2:6">
      <c r="B473" s="49"/>
      <c r="C473" s="47"/>
      <c r="D473" s="51"/>
      <c r="E473"/>
      <c r="F473"/>
    </row>
    <row r="474" spans="2:6">
      <c r="B474" s="49"/>
      <c r="C474" s="47"/>
      <c r="D474" s="51"/>
      <c r="E474"/>
      <c r="F474"/>
    </row>
    <row r="475" spans="2:6">
      <c r="B475" s="49"/>
      <c r="C475" s="47"/>
      <c r="D475" s="51"/>
      <c r="E475"/>
      <c r="F475"/>
    </row>
    <row r="476" spans="2:6">
      <c r="B476" s="49"/>
      <c r="C476" s="47"/>
      <c r="D476" s="51"/>
      <c r="E476"/>
      <c r="F476"/>
    </row>
    <row r="477" spans="2:6">
      <c r="B477" s="49"/>
      <c r="C477" s="47"/>
      <c r="D477" s="51"/>
      <c r="E477"/>
      <c r="F477"/>
    </row>
    <row r="478" spans="2:6">
      <c r="B478" s="49"/>
      <c r="C478" s="47"/>
      <c r="D478" s="51"/>
      <c r="E478"/>
      <c r="F478"/>
    </row>
    <row r="479" spans="2:6">
      <c r="B479" s="49"/>
      <c r="C479" s="47"/>
      <c r="D479" s="51"/>
      <c r="E479"/>
      <c r="F479"/>
    </row>
    <row r="480" spans="2:6">
      <c r="B480" s="49"/>
      <c r="C480" s="47"/>
      <c r="D480" s="51"/>
      <c r="E480"/>
      <c r="F480"/>
    </row>
    <row r="481" spans="2:6">
      <c r="B481" s="49"/>
      <c r="C481" s="47"/>
      <c r="D481" s="51"/>
      <c r="E481"/>
      <c r="F481"/>
    </row>
    <row r="482" spans="2:6">
      <c r="B482" s="49"/>
      <c r="C482" s="47"/>
      <c r="D482" s="51"/>
      <c r="E482"/>
      <c r="F482"/>
    </row>
    <row r="483" spans="2:6">
      <c r="B483" s="49"/>
      <c r="C483" s="47"/>
      <c r="D483" s="51"/>
      <c r="E483"/>
      <c r="F483"/>
    </row>
    <row r="484" spans="2:6">
      <c r="B484" s="49"/>
      <c r="C484" s="47"/>
      <c r="D484" s="51"/>
      <c r="E484"/>
      <c r="F484"/>
    </row>
    <row r="485" spans="2:6">
      <c r="B485" s="49"/>
      <c r="C485" s="47"/>
      <c r="D485" s="51"/>
      <c r="E485"/>
      <c r="F485"/>
    </row>
    <row r="486" spans="2:6">
      <c r="B486" s="49"/>
      <c r="C486" s="47"/>
      <c r="D486" s="51"/>
      <c r="E486"/>
      <c r="F486"/>
    </row>
    <row r="487" spans="2:6">
      <c r="B487" s="49"/>
      <c r="C487" s="47"/>
      <c r="D487" s="51"/>
      <c r="E487"/>
      <c r="F487"/>
    </row>
    <row r="488" spans="2:6">
      <c r="B488" s="49"/>
      <c r="C488" s="47"/>
      <c r="D488" s="51"/>
      <c r="E488"/>
      <c r="F488"/>
    </row>
    <row r="489" spans="2:6">
      <c r="B489" s="49"/>
      <c r="C489" s="47"/>
      <c r="D489" s="51"/>
      <c r="E489"/>
      <c r="F489"/>
    </row>
    <row r="490" spans="2:6">
      <c r="B490" s="49"/>
      <c r="C490" s="47"/>
      <c r="D490" s="51"/>
      <c r="E490"/>
      <c r="F490"/>
    </row>
    <row r="491" spans="2:6">
      <c r="B491" s="49"/>
      <c r="C491" s="47"/>
      <c r="D491" s="51"/>
      <c r="E491"/>
      <c r="F491"/>
    </row>
    <row r="492" spans="2:6">
      <c r="B492" s="49"/>
      <c r="C492" s="47"/>
      <c r="D492" s="51"/>
      <c r="E492"/>
      <c r="F492"/>
    </row>
    <row r="493" spans="2:6">
      <c r="B493" s="49"/>
      <c r="C493" s="47"/>
      <c r="D493" s="51"/>
      <c r="E493"/>
      <c r="F493"/>
    </row>
    <row r="494" spans="2:6">
      <c r="C494" s="47"/>
      <c r="D494" s="51"/>
      <c r="E494"/>
      <c r="F494"/>
    </row>
    <row r="495" spans="2:6">
      <c r="B495" s="49"/>
      <c r="C495" s="47"/>
      <c r="D495" s="51"/>
      <c r="E495"/>
      <c r="F495"/>
    </row>
    <row r="496" spans="2:6">
      <c r="B496" s="49"/>
      <c r="C496" s="47"/>
      <c r="D496" s="51"/>
      <c r="E496"/>
      <c r="F496"/>
    </row>
    <row r="497" spans="2:6">
      <c r="B497" s="49"/>
      <c r="C497" s="47"/>
      <c r="D497" s="51"/>
      <c r="E497"/>
      <c r="F497"/>
    </row>
    <row r="498" spans="2:6">
      <c r="B498" s="49"/>
      <c r="C498" s="47"/>
      <c r="D498" s="51"/>
      <c r="E498"/>
      <c r="F498"/>
    </row>
    <row r="499" spans="2:6">
      <c r="B499" s="49"/>
      <c r="C499" s="47"/>
      <c r="D499" s="51"/>
      <c r="E499"/>
      <c r="F499"/>
    </row>
    <row r="500" spans="2:6">
      <c r="B500" s="49"/>
      <c r="C500" s="47"/>
      <c r="D500" s="51"/>
      <c r="E500"/>
      <c r="F500"/>
    </row>
    <row r="501" spans="2:6">
      <c r="B501" s="49"/>
      <c r="C501" s="47"/>
      <c r="D501" s="51"/>
      <c r="E501"/>
      <c r="F501"/>
    </row>
    <row r="502" spans="2:6">
      <c r="B502" s="49"/>
      <c r="C502" s="47"/>
      <c r="D502" s="51"/>
      <c r="E502"/>
      <c r="F502"/>
    </row>
    <row r="503" spans="2:6">
      <c r="B503" s="49"/>
      <c r="C503" s="47"/>
      <c r="D503" s="51"/>
      <c r="E503"/>
      <c r="F503"/>
    </row>
    <row r="504" spans="2:6">
      <c r="B504" s="49"/>
      <c r="C504" s="47"/>
      <c r="D504" s="51"/>
      <c r="E504"/>
      <c r="F504"/>
    </row>
    <row r="505" spans="2:6">
      <c r="B505" s="49"/>
      <c r="C505" s="47"/>
      <c r="D505" s="51"/>
      <c r="E505"/>
      <c r="F505"/>
    </row>
    <row r="506" spans="2:6">
      <c r="B506" s="49"/>
      <c r="C506" s="47"/>
      <c r="D506" s="51"/>
      <c r="E506"/>
      <c r="F506"/>
    </row>
    <row r="507" spans="2:6">
      <c r="B507" s="49"/>
      <c r="C507" s="47"/>
      <c r="D507" s="51"/>
      <c r="E507"/>
      <c r="F507"/>
    </row>
    <row r="508" spans="2:6">
      <c r="B508" s="49"/>
      <c r="C508" s="47"/>
      <c r="D508" s="51"/>
      <c r="E508"/>
      <c r="F508"/>
    </row>
    <row r="509" spans="2:6">
      <c r="B509" s="49"/>
      <c r="C509" s="47"/>
      <c r="D509" s="51"/>
      <c r="E509"/>
      <c r="F509"/>
    </row>
    <row r="510" spans="2:6">
      <c r="B510" s="49"/>
      <c r="C510" s="47"/>
      <c r="D510" s="51"/>
      <c r="E510"/>
      <c r="F510"/>
    </row>
    <row r="511" spans="2:6">
      <c r="B511" s="49"/>
      <c r="C511" s="47"/>
      <c r="D511" s="51"/>
      <c r="E511"/>
      <c r="F511"/>
    </row>
    <row r="512" spans="2:6">
      <c r="B512" s="49"/>
      <c r="C512" s="47"/>
      <c r="D512" s="51"/>
      <c r="E512"/>
      <c r="F512"/>
    </row>
    <row r="513" spans="2:6">
      <c r="B513" s="49"/>
      <c r="C513" s="47"/>
      <c r="D513" s="51"/>
      <c r="E513"/>
      <c r="F513"/>
    </row>
    <row r="514" spans="2:6">
      <c r="B514" s="49"/>
      <c r="C514" s="47"/>
      <c r="D514" s="51"/>
      <c r="E514"/>
      <c r="F514"/>
    </row>
    <row r="515" spans="2:6">
      <c r="B515" s="49"/>
      <c r="C515" s="47"/>
      <c r="D515" s="51"/>
      <c r="E515"/>
      <c r="F515"/>
    </row>
    <row r="516" spans="2:6">
      <c r="B516" s="49"/>
      <c r="C516" s="47"/>
      <c r="D516" s="51"/>
      <c r="E516"/>
      <c r="F516"/>
    </row>
    <row r="517" spans="2:6">
      <c r="B517" s="49"/>
      <c r="C517" s="47"/>
      <c r="D517" s="51"/>
      <c r="E517"/>
      <c r="F517"/>
    </row>
    <row r="518" spans="2:6">
      <c r="B518" s="49"/>
      <c r="C518" s="47"/>
      <c r="D518" s="51"/>
      <c r="E518"/>
      <c r="F518"/>
    </row>
    <row r="519" spans="2:6">
      <c r="B519" s="49"/>
      <c r="C519" s="47"/>
      <c r="D519" s="51"/>
      <c r="E519"/>
      <c r="F519"/>
    </row>
    <row r="520" spans="2:6">
      <c r="B520" s="49"/>
      <c r="C520" s="47"/>
      <c r="D520" s="51"/>
      <c r="E520"/>
      <c r="F520"/>
    </row>
    <row r="521" spans="2:6">
      <c r="B521" s="49"/>
      <c r="C521" s="47"/>
      <c r="D521" s="51"/>
      <c r="E521"/>
      <c r="F521"/>
    </row>
    <row r="522" spans="2:6">
      <c r="B522" s="49"/>
      <c r="C522" s="47"/>
      <c r="D522" s="51"/>
      <c r="E522"/>
      <c r="F522"/>
    </row>
    <row r="523" spans="2:6">
      <c r="B523" s="49"/>
      <c r="C523" s="47"/>
      <c r="D523" s="51"/>
      <c r="E523"/>
      <c r="F523"/>
    </row>
    <row r="524" spans="2:6">
      <c r="B524" s="49"/>
      <c r="C524" s="47"/>
      <c r="D524" s="51"/>
      <c r="E524"/>
      <c r="F524"/>
    </row>
    <row r="525" spans="2:6">
      <c r="B525" s="49"/>
      <c r="C525" s="47"/>
      <c r="D525" s="51"/>
      <c r="E525"/>
      <c r="F525"/>
    </row>
    <row r="526" spans="2:6">
      <c r="B526" s="49"/>
      <c r="C526" s="47"/>
      <c r="D526" s="51"/>
      <c r="E526"/>
      <c r="F526"/>
    </row>
    <row r="527" spans="2:6">
      <c r="B527" s="49"/>
      <c r="C527" s="47"/>
      <c r="D527" s="51"/>
      <c r="E527"/>
      <c r="F527"/>
    </row>
    <row r="528" spans="2:6">
      <c r="B528" s="49"/>
      <c r="C528" s="47"/>
      <c r="D528" s="51"/>
      <c r="E528"/>
      <c r="F528"/>
    </row>
    <row r="529" spans="2:6">
      <c r="B529" s="49"/>
      <c r="C529" s="47"/>
      <c r="D529" s="51"/>
      <c r="E529"/>
      <c r="F529"/>
    </row>
    <row r="530" spans="2:6">
      <c r="B530" s="49"/>
      <c r="C530" s="47"/>
      <c r="D530" s="51"/>
      <c r="E530"/>
      <c r="F530"/>
    </row>
    <row r="531" spans="2:6">
      <c r="B531" s="49"/>
      <c r="C531" s="47"/>
      <c r="D531" s="51"/>
      <c r="E531"/>
      <c r="F531"/>
    </row>
    <row r="532" spans="2:6">
      <c r="B532" s="49"/>
      <c r="C532" s="47"/>
      <c r="D532" s="51"/>
      <c r="E532"/>
      <c r="F532"/>
    </row>
    <row r="533" spans="2:6">
      <c r="B533" s="49"/>
      <c r="C533" s="47"/>
      <c r="D533" s="51"/>
      <c r="E533"/>
      <c r="F533"/>
    </row>
    <row r="534" spans="2:6">
      <c r="B534" s="49"/>
      <c r="C534" s="47"/>
      <c r="D534" s="51"/>
      <c r="E534"/>
      <c r="F534"/>
    </row>
    <row r="535" spans="2:6">
      <c r="B535" s="49"/>
      <c r="C535" s="47"/>
      <c r="D535" s="51"/>
      <c r="E535"/>
      <c r="F535"/>
    </row>
    <row r="536" spans="2:6">
      <c r="B536" s="49"/>
      <c r="C536" s="47"/>
      <c r="D536" s="51"/>
      <c r="E536"/>
      <c r="F536"/>
    </row>
    <row r="537" spans="2:6">
      <c r="C537" s="48"/>
      <c r="D537" s="52"/>
      <c r="E537"/>
      <c r="F537"/>
    </row>
    <row r="538" spans="2:6">
      <c r="D538" s="52"/>
      <c r="E538"/>
      <c r="F538"/>
    </row>
    <row r="539" spans="2:6">
      <c r="D539" s="52"/>
      <c r="E539"/>
      <c r="F539"/>
    </row>
    <row r="540" spans="2:6">
      <c r="D540" s="52"/>
      <c r="E540"/>
      <c r="F540"/>
    </row>
    <row r="541" spans="2:6">
      <c r="B541" s="49"/>
      <c r="C541" s="47"/>
      <c r="D541" s="51"/>
      <c r="E541"/>
      <c r="F541"/>
    </row>
    <row r="542" spans="2:6">
      <c r="B542" s="49"/>
      <c r="C542" s="47"/>
      <c r="D542" s="51"/>
      <c r="E542"/>
      <c r="F542"/>
    </row>
    <row r="543" spans="2:6">
      <c r="B543" s="49"/>
      <c r="C543" s="47"/>
      <c r="D543" s="51"/>
      <c r="E543"/>
      <c r="F543"/>
    </row>
    <row r="544" spans="2:6">
      <c r="B544" s="49"/>
      <c r="C544" s="47"/>
      <c r="D544" s="51"/>
      <c r="E544"/>
      <c r="F544"/>
    </row>
    <row r="545" spans="2:6">
      <c r="B545" s="49"/>
      <c r="C545" s="47"/>
      <c r="D545" s="51"/>
      <c r="E545"/>
      <c r="F545"/>
    </row>
    <row r="546" spans="2:6">
      <c r="B546" s="49"/>
      <c r="C546" s="47"/>
      <c r="D546" s="51"/>
      <c r="E546"/>
      <c r="F546"/>
    </row>
    <row r="547" spans="2:6">
      <c r="B547" s="49"/>
      <c r="C547" s="47"/>
      <c r="D547" s="51"/>
      <c r="E547"/>
      <c r="F547"/>
    </row>
    <row r="548" spans="2:6">
      <c r="B548" s="49"/>
      <c r="C548" s="47"/>
      <c r="D548" s="51"/>
      <c r="E548"/>
      <c r="F548"/>
    </row>
    <row r="549" spans="2:6">
      <c r="B549" s="49"/>
      <c r="C549" s="47"/>
      <c r="D549" s="51"/>
      <c r="E549"/>
      <c r="F549"/>
    </row>
    <row r="550" spans="2:6">
      <c r="B550" s="49"/>
      <c r="C550" s="47"/>
      <c r="D550" s="51"/>
      <c r="E550"/>
      <c r="F550"/>
    </row>
    <row r="551" spans="2:6">
      <c r="B551" s="49"/>
      <c r="C551" s="47"/>
      <c r="D551" s="51"/>
      <c r="E551"/>
      <c r="F551"/>
    </row>
    <row r="552" spans="2:6">
      <c r="B552" s="49"/>
      <c r="C552" s="47"/>
      <c r="D552" s="51"/>
      <c r="E552"/>
      <c r="F552"/>
    </row>
    <row r="553" spans="2:6">
      <c r="B553" s="49"/>
      <c r="C553" s="47"/>
      <c r="D553" s="51"/>
      <c r="E553"/>
      <c r="F553"/>
    </row>
    <row r="554" spans="2:6">
      <c r="B554" s="49"/>
      <c r="C554" s="47"/>
      <c r="D554" s="51"/>
      <c r="E554"/>
      <c r="F554"/>
    </row>
    <row r="555" spans="2:6">
      <c r="B555" s="49"/>
      <c r="C555" s="47"/>
      <c r="D555" s="51"/>
      <c r="E555"/>
      <c r="F555"/>
    </row>
    <row r="556" spans="2:6">
      <c r="B556" s="49"/>
      <c r="C556" s="47"/>
      <c r="D556" s="51"/>
      <c r="E556"/>
      <c r="F556"/>
    </row>
    <row r="557" spans="2:6">
      <c r="B557" s="49"/>
      <c r="C557" s="47"/>
      <c r="D557" s="51"/>
      <c r="E557"/>
      <c r="F557"/>
    </row>
    <row r="558" spans="2:6">
      <c r="B558" s="49"/>
      <c r="C558" s="47"/>
      <c r="D558" s="51"/>
      <c r="E558"/>
      <c r="F558"/>
    </row>
    <row r="559" spans="2:6">
      <c r="B559" s="49"/>
      <c r="C559" s="47"/>
      <c r="D559" s="51"/>
      <c r="E559"/>
      <c r="F559"/>
    </row>
    <row r="560" spans="2:6">
      <c r="B560" s="49"/>
      <c r="C560" s="47"/>
      <c r="D560" s="51"/>
      <c r="E560"/>
      <c r="F560"/>
    </row>
    <row r="561" spans="2:6">
      <c r="B561" s="49"/>
      <c r="C561" s="47"/>
      <c r="D561" s="51"/>
      <c r="E561"/>
      <c r="F561"/>
    </row>
    <row r="562" spans="2:6">
      <c r="B562" s="49"/>
      <c r="C562" s="47"/>
      <c r="D562" s="51"/>
      <c r="E562"/>
      <c r="F562"/>
    </row>
    <row r="563" spans="2:6">
      <c r="B563" s="49"/>
      <c r="C563" s="47"/>
      <c r="D563" s="51"/>
      <c r="E563"/>
      <c r="F563"/>
    </row>
    <row r="564" spans="2:6">
      <c r="C564" s="48"/>
      <c r="D564" s="52"/>
      <c r="E564"/>
      <c r="F564"/>
    </row>
    <row r="565" spans="2:6">
      <c r="D565" s="52"/>
      <c r="E565"/>
      <c r="F565"/>
    </row>
    <row r="566" spans="2:6">
      <c r="D566" s="52"/>
      <c r="E566"/>
      <c r="F566"/>
    </row>
    <row r="567" spans="2:6">
      <c r="D567" s="52"/>
      <c r="E567"/>
      <c r="F567"/>
    </row>
    <row r="568" spans="2:6">
      <c r="B568" s="49"/>
      <c r="C568" s="47"/>
      <c r="D568" s="51"/>
      <c r="E568"/>
      <c r="F568"/>
    </row>
    <row r="569" spans="2:6">
      <c r="B569" s="49"/>
      <c r="C569" s="47"/>
      <c r="D569" s="51"/>
      <c r="E569"/>
      <c r="F569"/>
    </row>
    <row r="570" spans="2:6">
      <c r="B570" s="49"/>
      <c r="C570" s="47"/>
      <c r="D570" s="51"/>
      <c r="E570"/>
      <c r="F570"/>
    </row>
    <row r="571" spans="2:6">
      <c r="B571" s="49"/>
      <c r="C571" s="47"/>
      <c r="D571" s="51"/>
      <c r="E571"/>
      <c r="F571"/>
    </row>
    <row r="572" spans="2:6">
      <c r="B572" s="49"/>
      <c r="C572" s="47"/>
      <c r="D572" s="51"/>
      <c r="E572"/>
      <c r="F572"/>
    </row>
    <row r="573" spans="2:6">
      <c r="B573" s="49"/>
      <c r="C573" s="47"/>
      <c r="D573" s="51"/>
      <c r="E573"/>
      <c r="F573"/>
    </row>
    <row r="574" spans="2:6">
      <c r="B574" s="49"/>
      <c r="C574" s="47"/>
      <c r="D574" s="51"/>
      <c r="E574"/>
      <c r="F574"/>
    </row>
    <row r="575" spans="2:6">
      <c r="B575" s="49"/>
      <c r="C575" s="47"/>
      <c r="D575" s="51"/>
      <c r="E575"/>
      <c r="F575"/>
    </row>
    <row r="576" spans="2:6">
      <c r="B576" s="49"/>
      <c r="C576" s="47"/>
      <c r="D576" s="51"/>
      <c r="E576"/>
      <c r="F576"/>
    </row>
    <row r="577" spans="2:6">
      <c r="B577" s="49"/>
      <c r="C577" s="47"/>
      <c r="D577" s="51"/>
      <c r="E577"/>
      <c r="F577"/>
    </row>
    <row r="578" spans="2:6">
      <c r="B578" s="49"/>
      <c r="C578" s="47"/>
      <c r="D578" s="51"/>
      <c r="E578"/>
      <c r="F578"/>
    </row>
    <row r="579" spans="2:6">
      <c r="B579" s="49"/>
      <c r="C579" s="47"/>
      <c r="D579" s="51"/>
      <c r="E579"/>
      <c r="F579"/>
    </row>
    <row r="580" spans="2:6">
      <c r="B580" s="49"/>
      <c r="C580" s="47"/>
      <c r="D580" s="51"/>
      <c r="E580"/>
      <c r="F580"/>
    </row>
    <row r="581" spans="2:6">
      <c r="B581" s="49"/>
      <c r="C581" s="47"/>
      <c r="D581" s="51"/>
      <c r="E581"/>
      <c r="F581"/>
    </row>
    <row r="582" spans="2:6">
      <c r="B582" s="49"/>
      <c r="C582" s="47"/>
      <c r="D582" s="51"/>
      <c r="E582"/>
      <c r="F582"/>
    </row>
    <row r="583" spans="2:6">
      <c r="B583" s="49"/>
      <c r="C583" s="47"/>
      <c r="D583" s="51"/>
      <c r="E583"/>
      <c r="F583"/>
    </row>
    <row r="584" spans="2:6">
      <c r="B584" s="49"/>
      <c r="C584" s="47"/>
      <c r="D584" s="51"/>
      <c r="E584"/>
      <c r="F584"/>
    </row>
    <row r="585" spans="2:6">
      <c r="B585" s="49"/>
      <c r="C585" s="47"/>
      <c r="D585" s="51"/>
      <c r="E585"/>
      <c r="F585"/>
    </row>
    <row r="586" spans="2:6">
      <c r="B586" s="49"/>
      <c r="C586" s="47"/>
      <c r="D586" s="51"/>
      <c r="E586"/>
      <c r="F586"/>
    </row>
    <row r="587" spans="2:6">
      <c r="B587" s="49"/>
      <c r="C587" s="47"/>
      <c r="D587" s="51"/>
      <c r="E587"/>
      <c r="F587"/>
    </row>
    <row r="588" spans="2:6">
      <c r="B588" s="49"/>
      <c r="C588" s="47"/>
      <c r="D588" s="51"/>
      <c r="E588"/>
      <c r="F588"/>
    </row>
    <row r="589" spans="2:6">
      <c r="C589" s="48"/>
      <c r="D589" s="52"/>
      <c r="E589"/>
      <c r="F589"/>
    </row>
    <row r="590" spans="2:6">
      <c r="D590" s="52"/>
      <c r="E590"/>
      <c r="F590"/>
    </row>
    <row r="591" spans="2:6">
      <c r="D591" s="52"/>
      <c r="E591"/>
      <c r="F591"/>
    </row>
    <row r="592" spans="2:6">
      <c r="D592" s="52"/>
      <c r="E592"/>
      <c r="F592"/>
    </row>
    <row r="593" spans="2:6">
      <c r="D593" s="51"/>
      <c r="E593"/>
      <c r="F593"/>
    </row>
    <row r="594" spans="2:6">
      <c r="B594" s="49"/>
      <c r="C594" s="47"/>
      <c r="D594" s="51"/>
      <c r="E594"/>
      <c r="F594"/>
    </row>
    <row r="595" spans="2:6">
      <c r="B595" s="49"/>
      <c r="C595" s="47"/>
      <c r="D595" s="51"/>
      <c r="E595"/>
      <c r="F595"/>
    </row>
    <row r="596" spans="2:6">
      <c r="B596" s="49"/>
      <c r="C596" s="47"/>
      <c r="D596" s="51"/>
      <c r="E596"/>
      <c r="F596"/>
    </row>
    <row r="597" spans="2:6">
      <c r="B597" s="49"/>
      <c r="C597" s="47"/>
      <c r="D597" s="51"/>
      <c r="E597"/>
      <c r="F597"/>
    </row>
    <row r="598" spans="2:6">
      <c r="B598" s="49"/>
      <c r="C598" s="47"/>
      <c r="D598" s="51"/>
      <c r="E598"/>
      <c r="F598"/>
    </row>
    <row r="599" spans="2:6">
      <c r="B599" s="49"/>
      <c r="C599" s="47"/>
      <c r="D599" s="51"/>
      <c r="E599"/>
      <c r="F599"/>
    </row>
    <row r="600" spans="2:6">
      <c r="B600" s="49"/>
      <c r="C600" s="47"/>
      <c r="D600" s="51"/>
      <c r="E600"/>
      <c r="F600"/>
    </row>
    <row r="601" spans="2:6">
      <c r="B601" s="49"/>
      <c r="C601" s="47"/>
      <c r="D601" s="51"/>
      <c r="E601"/>
      <c r="F601"/>
    </row>
    <row r="602" spans="2:6">
      <c r="B602" s="49"/>
      <c r="C602" s="47"/>
      <c r="D602" s="51"/>
      <c r="E602"/>
      <c r="F602"/>
    </row>
    <row r="603" spans="2:6">
      <c r="B603" s="49"/>
      <c r="C603" s="47"/>
      <c r="D603" s="51"/>
      <c r="E603"/>
      <c r="F603"/>
    </row>
    <row r="604" spans="2:6">
      <c r="B604" s="49"/>
      <c r="C604" s="47"/>
      <c r="D604" s="51"/>
      <c r="E604"/>
      <c r="F604"/>
    </row>
    <row r="605" spans="2:6">
      <c r="B605" s="49"/>
      <c r="C605" s="47"/>
      <c r="D605" s="51"/>
      <c r="E605"/>
      <c r="F605"/>
    </row>
    <row r="606" spans="2:6">
      <c r="B606" s="49"/>
      <c r="C606" s="47"/>
      <c r="D606" s="51"/>
      <c r="E606"/>
      <c r="F606"/>
    </row>
    <row r="607" spans="2:6">
      <c r="B607" s="49"/>
      <c r="C607" s="47"/>
      <c r="D607" s="51"/>
      <c r="E607"/>
      <c r="F607"/>
    </row>
    <row r="608" spans="2:6">
      <c r="B608" s="49"/>
      <c r="C608" s="47"/>
      <c r="D608" s="51"/>
      <c r="E608"/>
      <c r="F608"/>
    </row>
    <row r="609" spans="2:6">
      <c r="B609" s="49"/>
      <c r="C609" s="47"/>
      <c r="D609" s="51"/>
      <c r="E609"/>
      <c r="F609"/>
    </row>
    <row r="610" spans="2:6">
      <c r="B610" s="49"/>
      <c r="C610" s="47"/>
      <c r="D610" s="51"/>
      <c r="E610"/>
      <c r="F610"/>
    </row>
    <row r="611" spans="2:6">
      <c r="B611" s="49"/>
      <c r="C611" s="47"/>
      <c r="D611" s="51"/>
      <c r="E611"/>
      <c r="F611"/>
    </row>
    <row r="612" spans="2:6">
      <c r="B612" s="49"/>
      <c r="C612" s="47"/>
      <c r="D612" s="51"/>
      <c r="E612"/>
      <c r="F612"/>
    </row>
    <row r="613" spans="2:6">
      <c r="B613" s="49"/>
      <c r="C613" s="47"/>
      <c r="D613" s="51"/>
      <c r="E613"/>
      <c r="F613"/>
    </row>
    <row r="614" spans="2:6">
      <c r="B614" s="49"/>
      <c r="C614" s="47"/>
      <c r="D614" s="51"/>
      <c r="E614"/>
      <c r="F614"/>
    </row>
    <row r="615" spans="2:6">
      <c r="B615" s="49"/>
      <c r="C615" s="47"/>
      <c r="D615" s="51"/>
      <c r="E615"/>
      <c r="F615"/>
    </row>
    <row r="616" spans="2:6">
      <c r="B616" s="49"/>
      <c r="C616" s="47"/>
      <c r="D616" s="51"/>
      <c r="E616"/>
      <c r="F616"/>
    </row>
    <row r="617" spans="2:6">
      <c r="B617" s="49"/>
      <c r="C617" s="47"/>
      <c r="D617" s="51"/>
      <c r="E617"/>
      <c r="F617"/>
    </row>
    <row r="618" spans="2:6">
      <c r="B618" s="49"/>
      <c r="C618" s="47"/>
      <c r="D618" s="51"/>
      <c r="E618"/>
      <c r="F618"/>
    </row>
    <row r="619" spans="2:6">
      <c r="B619" s="49"/>
      <c r="C619" s="47"/>
      <c r="D619" s="51"/>
      <c r="E619"/>
      <c r="F619"/>
    </row>
    <row r="620" spans="2:6">
      <c r="B620" s="49"/>
      <c r="C620" s="47"/>
      <c r="D620" s="51"/>
      <c r="E620"/>
      <c r="F620"/>
    </row>
    <row r="621" spans="2:6">
      <c r="B621" s="49"/>
      <c r="C621" s="47"/>
      <c r="D621" s="51"/>
      <c r="E621"/>
      <c r="F621"/>
    </row>
    <row r="622" spans="2:6">
      <c r="B622" s="49"/>
      <c r="C622" s="47"/>
      <c r="D622" s="51"/>
      <c r="E622"/>
      <c r="F622"/>
    </row>
    <row r="623" spans="2:6">
      <c r="B623" s="49"/>
      <c r="C623" s="47"/>
      <c r="D623" s="51"/>
      <c r="E623"/>
      <c r="F623"/>
    </row>
    <row r="624" spans="2:6">
      <c r="B624" s="49"/>
      <c r="C624" s="47"/>
      <c r="D624" s="51"/>
      <c r="E624"/>
      <c r="F624"/>
    </row>
    <row r="625" spans="2:6">
      <c r="B625" s="49"/>
      <c r="C625" s="47"/>
      <c r="D625" s="51"/>
      <c r="E625"/>
      <c r="F625"/>
    </row>
    <row r="626" spans="2:6">
      <c r="B626" s="49"/>
      <c r="C626" s="47"/>
      <c r="D626" s="51"/>
      <c r="E626"/>
      <c r="F626"/>
    </row>
    <row r="627" spans="2:6">
      <c r="B627" s="49"/>
      <c r="C627" s="47"/>
      <c r="D627" s="51"/>
      <c r="E627"/>
      <c r="F627"/>
    </row>
    <row r="628" spans="2:6">
      <c r="B628" s="49"/>
      <c r="C628" s="47"/>
      <c r="D628" s="51"/>
      <c r="E628"/>
      <c r="F628"/>
    </row>
    <row r="629" spans="2:6">
      <c r="B629" s="49"/>
      <c r="C629" s="47"/>
      <c r="D629" s="51"/>
      <c r="E629"/>
      <c r="F629"/>
    </row>
    <row r="630" spans="2:6">
      <c r="B630" s="49"/>
      <c r="C630" s="47"/>
      <c r="D630" s="51"/>
      <c r="E630"/>
      <c r="F630"/>
    </row>
    <row r="631" spans="2:6">
      <c r="B631" s="49"/>
      <c r="C631" s="47"/>
      <c r="D631" s="51"/>
      <c r="E631"/>
      <c r="F631"/>
    </row>
    <row r="632" spans="2:6">
      <c r="B632" s="49"/>
      <c r="C632" s="47"/>
      <c r="D632" s="51"/>
      <c r="E632"/>
      <c r="F632"/>
    </row>
    <row r="633" spans="2:6">
      <c r="B633" s="49"/>
      <c r="C633" s="47"/>
      <c r="D633" s="51"/>
      <c r="E633"/>
      <c r="F633"/>
    </row>
    <row r="634" spans="2:6">
      <c r="C634" s="48"/>
      <c r="D634" s="52"/>
      <c r="E634"/>
      <c r="F634"/>
    </row>
    <row r="635" spans="2:6">
      <c r="D635"/>
      <c r="E635"/>
      <c r="F635"/>
    </row>
    <row r="636" spans="2:6">
      <c r="D636"/>
      <c r="E636"/>
      <c r="F636"/>
    </row>
    <row r="637" spans="2:6">
      <c r="D637"/>
      <c r="E637"/>
      <c r="F637"/>
    </row>
    <row r="638" spans="2:6">
      <c r="D638"/>
      <c r="E638"/>
      <c r="F638"/>
    </row>
    <row r="639" spans="2:6">
      <c r="D639"/>
      <c r="E639"/>
      <c r="F639"/>
    </row>
    <row r="640" spans="2:6">
      <c r="D640"/>
      <c r="E640"/>
      <c r="F640"/>
    </row>
    <row r="641" spans="3:6">
      <c r="D641"/>
      <c r="E641"/>
      <c r="F641"/>
    </row>
    <row r="642" spans="3:6">
      <c r="D642"/>
      <c r="E642"/>
      <c r="F642"/>
    </row>
    <row r="643" spans="3:6">
      <c r="D643"/>
      <c r="E643"/>
      <c r="F643"/>
    </row>
    <row r="644" spans="3:6">
      <c r="D644"/>
      <c r="E644"/>
      <c r="F644"/>
    </row>
    <row r="645" spans="3:6">
      <c r="D645"/>
      <c r="E645"/>
      <c r="F645"/>
    </row>
    <row r="646" spans="3:6">
      <c r="C646" s="3"/>
      <c r="D646"/>
      <c r="E646"/>
      <c r="F646"/>
    </row>
    <row r="647" spans="3:6">
      <c r="D647"/>
      <c r="E647"/>
      <c r="F647"/>
    </row>
    <row r="648" spans="3:6">
      <c r="D648"/>
      <c r="E648"/>
      <c r="F648"/>
    </row>
    <row r="649" spans="3:6">
      <c r="D649"/>
      <c r="E649"/>
      <c r="F649"/>
    </row>
    <row r="650" spans="3:6">
      <c r="D650"/>
      <c r="E650"/>
      <c r="F650"/>
    </row>
    <row r="651" spans="3:6">
      <c r="D651"/>
      <c r="E651"/>
      <c r="F651"/>
    </row>
    <row r="652" spans="3:6">
      <c r="D652"/>
      <c r="E652"/>
      <c r="F652"/>
    </row>
    <row r="653" spans="3:6">
      <c r="D653"/>
      <c r="E653"/>
      <c r="F653"/>
    </row>
    <row r="654" spans="3:6">
      <c r="D654"/>
      <c r="E654"/>
      <c r="F654"/>
    </row>
    <row r="655" spans="3:6">
      <c r="D655"/>
      <c r="E655"/>
      <c r="F655"/>
    </row>
    <row r="656" spans="3:6">
      <c r="D656"/>
      <c r="E656"/>
      <c r="F656"/>
    </row>
    <row r="657" spans="4:6">
      <c r="D657"/>
      <c r="E657"/>
      <c r="F657"/>
    </row>
    <row r="658" spans="4:6">
      <c r="D658"/>
      <c r="E658"/>
      <c r="F658"/>
    </row>
    <row r="659" spans="4:6">
      <c r="D659"/>
      <c r="E659"/>
      <c r="F659"/>
    </row>
    <row r="660" spans="4:6">
      <c r="D660"/>
      <c r="E660"/>
      <c r="F660"/>
    </row>
    <row r="661" spans="4:6">
      <c r="D661"/>
      <c r="E661"/>
      <c r="F661"/>
    </row>
    <row r="662" spans="4:6">
      <c r="D662"/>
      <c r="E662"/>
      <c r="F662"/>
    </row>
    <row r="663" spans="4:6">
      <c r="D663"/>
      <c r="E663"/>
      <c r="F663"/>
    </row>
    <row r="664" spans="4:6">
      <c r="D664"/>
      <c r="E664"/>
      <c r="F664"/>
    </row>
    <row r="665" spans="4:6">
      <c r="D665"/>
      <c r="E665"/>
      <c r="F665"/>
    </row>
    <row r="666" spans="4:6">
      <c r="D666"/>
      <c r="E666"/>
      <c r="F666"/>
    </row>
    <row r="667" spans="4:6">
      <c r="D667"/>
      <c r="E667"/>
      <c r="F667"/>
    </row>
    <row r="668" spans="4:6">
      <c r="D668"/>
      <c r="E668"/>
      <c r="F668"/>
    </row>
    <row r="669" spans="4:6">
      <c r="D669"/>
      <c r="E669"/>
      <c r="F669"/>
    </row>
    <row r="670" spans="4:6">
      <c r="D670"/>
      <c r="E670"/>
      <c r="F670"/>
    </row>
    <row r="671" spans="4:6">
      <c r="D671"/>
      <c r="E671"/>
      <c r="F671"/>
    </row>
    <row r="672" spans="4:6">
      <c r="D672"/>
      <c r="E672"/>
      <c r="F672"/>
    </row>
    <row r="673" spans="4:6">
      <c r="D673"/>
      <c r="E673"/>
      <c r="F673"/>
    </row>
    <row r="674" spans="4:6">
      <c r="D674"/>
      <c r="E674"/>
      <c r="F674"/>
    </row>
    <row r="675" spans="4:6">
      <c r="D675"/>
      <c r="E675"/>
      <c r="F675"/>
    </row>
    <row r="676" spans="4:6">
      <c r="D676"/>
      <c r="E676"/>
      <c r="F676"/>
    </row>
    <row r="677" spans="4:6">
      <c r="D677"/>
      <c r="E677"/>
      <c r="F677"/>
    </row>
    <row r="678" spans="4:6">
      <c r="D678"/>
      <c r="E678"/>
      <c r="F678"/>
    </row>
    <row r="679" spans="4:6">
      <c r="D679"/>
      <c r="E679"/>
      <c r="F679"/>
    </row>
    <row r="680" spans="4:6">
      <c r="D680"/>
      <c r="E680"/>
      <c r="F680"/>
    </row>
  </sheetData>
  <sheetProtection sheet="1" objects="1" scenarios="1" selectLockedCells="1"/>
  <phoneticPr fontId="0" type="noConversion"/>
  <pageMargins left="1.1811023622047245" right="0.39370078740157483" top="0.98425196850393704" bottom="0.98425196850393704" header="0" footer="0"/>
  <pageSetup paperSize="9" scale="85" orientation="portrait" verticalDpi="4294967293"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Mirjana Zelen</cp:lastModifiedBy>
  <cp:lastPrinted>2020-06-02T13:22:39Z</cp:lastPrinted>
  <dcterms:created xsi:type="dcterms:W3CDTF">2007-04-23T10:59:39Z</dcterms:created>
  <dcterms:modified xsi:type="dcterms:W3CDTF">2020-11-02T14:50:40Z</dcterms:modified>
</cp:coreProperties>
</file>