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lbin\Documents\OŠ Miren\Prenova Osnovne šole\Leto 2018\Popravljeni popisi-zaklenjeni\Podatki za razpis\"/>
    </mc:Choice>
  </mc:AlternateContent>
  <bookViews>
    <workbookView xWindow="0" yWindow="0" windowWidth="28800" windowHeight="11745" tabRatio="752" activeTab="4"/>
  </bookViews>
  <sheets>
    <sheet name="0" sheetId="9" r:id="rId1"/>
    <sheet name="SD" sheetId="10" r:id="rId2"/>
    <sheet name="REKAPITULACIJA" sheetId="11" r:id="rId3"/>
    <sheet name="A-Gradbena dela" sheetId="8" r:id="rId4"/>
    <sheet name="B-Obrtniška dela" sheetId="6" r:id="rId5"/>
    <sheet name="C-Elektro inst. objekta" sheetId="22" r:id="rId6"/>
    <sheet name="D-SI - ogr in hla" sheetId="18" r:id="rId7"/>
    <sheet name="D-SI - prezrač" sheetId="28" r:id="rId8"/>
    <sheet name="D-SI - voka" sheetId="29" r:id="rId9"/>
    <sheet name="E-OKOLJE" sheetId="21" r:id="rId10"/>
    <sheet name="F-PROJEKT" sheetId="27" r:id="rId11"/>
  </sheets>
  <definedNames>
    <definedName name="__xlnm_Print_Area_6" localSheetId="7">#REF!</definedName>
    <definedName name="__xlnm_Print_Area_6" localSheetId="8">#REF!</definedName>
    <definedName name="__xlnm_Print_Area_6">#REF!</definedName>
    <definedName name="__xlnm_Print_Area_6_1" localSheetId="7">#REF!</definedName>
    <definedName name="__xlnm_Print_Area_6_1" localSheetId="8">#REF!</definedName>
    <definedName name="__xlnm_Print_Area_6_1">#REF!</definedName>
    <definedName name="cena_skupaj_v__">"$#REF!.$#REF!$#REF!"</definedName>
    <definedName name="cena_skupaj_v___4">"#ref!"</definedName>
    <definedName name="cena_skupaj_v_€" localSheetId="3">#REF!</definedName>
    <definedName name="cena_skupaj_v_€" localSheetId="7">#REF!</definedName>
    <definedName name="cena_skupaj_v_€" localSheetId="8">#REF!</definedName>
    <definedName name="cena_skupaj_v_€" localSheetId="10">#REF!</definedName>
    <definedName name="cena_skupaj_v_€">#REF!</definedName>
    <definedName name="Excel_BuiltIn_Print_Area_6">"#ref!"</definedName>
    <definedName name="_xlnm.Print_Area" localSheetId="6">'D-SI - ogr in hla'!$A$1:$G$910</definedName>
    <definedName name="_xlnm.Print_Area" localSheetId="7">'D-SI - prezrač'!$A$1:$G$320</definedName>
    <definedName name="_xlnm.Print_Area" localSheetId="8">'D-SI - voka'!$A$1:$G$643</definedName>
    <definedName name="_xlnm.Print_Area" localSheetId="9">'E-OKOLJE'!$A$1:$G$201</definedName>
    <definedName name="_xlnm.Print_Area" localSheetId="2">REKAPITULACIJA!$A$1:$D$52</definedName>
    <definedName name="_xlnm.Print_Area" localSheetId="1">SD!$A$2:$D$54</definedName>
    <definedName name="Print_Area" localSheetId="3">'A-Gradbena dela'!$A$1:$D$718</definedName>
    <definedName name="Print_Area" localSheetId="4">'B-Obrtniška dela'!$A$1:$D$808</definedName>
    <definedName name="Print_Area" localSheetId="10">'F-PROJEKT'!$A$1:$D$10</definedName>
    <definedName name="_xlnm.Print_Titles" localSheetId="3">'A-Gradbena dela'!$17:$18</definedName>
    <definedName name="_xlnm.Print_Titles" localSheetId="4">'B-Obrtniška dela'!$21:$22</definedName>
    <definedName name="_xlnm.Print_Titles" localSheetId="6">'D-SI - ogr in hla'!$11:$11</definedName>
    <definedName name="_xlnm.Print_Titles" localSheetId="7">'D-SI - prezrač'!$12:$12</definedName>
    <definedName name="_xlnm.Print_Titles" localSheetId="8">'D-SI - voka'!$14:$14</definedName>
    <definedName name="_xlnm.Print_Titles" localSheetId="9">'E-OKOLJE'!$16:$16</definedName>
  </definedNames>
  <calcPr calcId="152511"/>
</workbook>
</file>

<file path=xl/calcChain.xml><?xml version="1.0" encoding="utf-8"?>
<calcChain xmlns="http://schemas.openxmlformats.org/spreadsheetml/2006/main">
  <c r="G1097" i="22" l="1"/>
  <c r="G1096" i="22"/>
  <c r="G1095" i="22"/>
  <c r="G1094" i="22"/>
  <c r="G1093" i="22"/>
  <c r="G1092" i="22"/>
  <c r="G1091" i="22"/>
  <c r="G1090" i="22"/>
  <c r="G1089" i="22"/>
  <c r="G1082" i="22"/>
  <c r="G1074" i="22"/>
  <c r="G1072" i="22"/>
  <c r="G1071" i="22"/>
  <c r="G1070" i="22"/>
  <c r="G1069" i="22"/>
  <c r="G1068" i="22"/>
  <c r="G1067" i="22"/>
  <c r="G1066" i="22"/>
  <c r="G1065" i="22"/>
  <c r="G1043" i="22"/>
  <c r="G1044" i="22"/>
  <c r="G1045" i="22"/>
  <c r="G1046" i="22"/>
  <c r="G1047" i="22"/>
  <c r="G1048" i="22"/>
  <c r="G1049" i="22"/>
  <c r="G1050" i="22"/>
  <c r="G1051" i="22"/>
  <c r="G1052" i="22"/>
  <c r="G1053" i="22"/>
  <c r="G1054" i="22"/>
  <c r="G1055" i="22"/>
  <c r="G1056" i="22"/>
  <c r="G1057" i="22"/>
  <c r="G1058" i="22"/>
  <c r="G1042" i="22"/>
  <c r="G796" i="6"/>
  <c r="G775" i="6"/>
  <c r="G785" i="6"/>
  <c r="G783" i="6"/>
  <c r="G781" i="6"/>
  <c r="G779" i="6"/>
  <c r="G777" i="6"/>
  <c r="G241" i="6"/>
  <c r="G1099" i="22" l="1"/>
  <c r="G1084" i="22"/>
  <c r="G1060" i="22"/>
  <c r="G214" i="22"/>
  <c r="G295" i="22"/>
  <c r="G294" i="22"/>
  <c r="G293" i="22"/>
  <c r="G281" i="22"/>
  <c r="G274" i="22"/>
  <c r="G273" i="22"/>
  <c r="G272" i="22"/>
  <c r="G271" i="22"/>
  <c r="G267" i="22"/>
  <c r="G265" i="22"/>
  <c r="G263" i="22"/>
  <c r="G261" i="22"/>
  <c r="G259" i="22"/>
  <c r="G257" i="22"/>
  <c r="G255" i="22"/>
  <c r="G253" i="22"/>
  <c r="G251" i="22"/>
  <c r="G249" i="22"/>
  <c r="G247" i="22"/>
  <c r="G241" i="22"/>
  <c r="G240" i="22"/>
  <c r="G238" i="22"/>
  <c r="G236" i="22"/>
  <c r="G235" i="22"/>
  <c r="G234" i="22"/>
  <c r="G232" i="22"/>
  <c r="G230" i="22"/>
  <c r="G228" i="22"/>
  <c r="G226" i="22"/>
  <c r="G224" i="22"/>
  <c r="G222" i="22"/>
  <c r="G220" i="22"/>
  <c r="G219" i="22"/>
  <c r="G217" i="22"/>
  <c r="G216" i="22"/>
  <c r="G213" i="22"/>
  <c r="G211" i="22"/>
  <c r="G209" i="22"/>
  <c r="G243" i="22" l="1"/>
  <c r="G245" i="22"/>
  <c r="G15" i="27"/>
  <c r="G768" i="18"/>
  <c r="G766" i="18"/>
  <c r="G712" i="18"/>
  <c r="G710" i="18"/>
  <c r="G169" i="8" l="1"/>
  <c r="G165" i="8" l="1"/>
  <c r="G197" i="21"/>
  <c r="G194" i="21"/>
  <c r="G191" i="21"/>
  <c r="G188" i="21"/>
  <c r="G185" i="21"/>
  <c r="G176" i="21"/>
  <c r="G169" i="21"/>
  <c r="G165" i="21"/>
  <c r="G161" i="21"/>
  <c r="G158" i="21"/>
  <c r="G155" i="21"/>
  <c r="G152" i="21"/>
  <c r="G149" i="21"/>
  <c r="G145" i="21"/>
  <c r="G141" i="21"/>
  <c r="G137" i="21"/>
  <c r="G133" i="21"/>
  <c r="G126" i="21"/>
  <c r="G115" i="21"/>
  <c r="G110" i="21"/>
  <c r="G107" i="21"/>
  <c r="G98" i="21"/>
  <c r="G92" i="21"/>
  <c r="G87" i="21"/>
  <c r="G78" i="21"/>
  <c r="G76" i="21"/>
  <c r="G71" i="21"/>
  <c r="G65" i="21"/>
  <c r="G61" i="21"/>
  <c r="G54" i="21"/>
  <c r="G52" i="21"/>
  <c r="G49" i="21"/>
  <c r="G46" i="21"/>
  <c r="G42" i="21"/>
  <c r="G38" i="21"/>
  <c r="G31" i="21"/>
  <c r="G26" i="21"/>
  <c r="G23" i="21"/>
  <c r="G200" i="21" l="1"/>
  <c r="G178" i="21"/>
  <c r="G171" i="21"/>
  <c r="G117" i="21"/>
  <c r="G100" i="21"/>
  <c r="G80" i="21"/>
  <c r="G56" i="21"/>
  <c r="G232" i="6" l="1"/>
  <c r="E233" i="6"/>
  <c r="G233" i="6" s="1"/>
  <c r="G640" i="29"/>
  <c r="G632" i="29"/>
  <c r="G625" i="29"/>
  <c r="G619" i="29"/>
  <c r="G613" i="29"/>
  <c r="G606" i="29"/>
  <c r="G590" i="29"/>
  <c r="G588" i="29"/>
  <c r="G586" i="29"/>
  <c r="G585" i="29"/>
  <c r="G584" i="29"/>
  <c r="G581" i="29"/>
  <c r="G578" i="29"/>
  <c r="G577" i="29"/>
  <c r="G576" i="29"/>
  <c r="G572" i="29"/>
  <c r="G470" i="29"/>
  <c r="G468" i="29"/>
  <c r="G464" i="29"/>
  <c r="G460" i="29"/>
  <c r="G458" i="29"/>
  <c r="G456" i="29"/>
  <c r="G455" i="29"/>
  <c r="G454" i="29"/>
  <c r="G453" i="29"/>
  <c r="G450" i="29"/>
  <c r="G449" i="29"/>
  <c r="G448" i="29"/>
  <c r="G445" i="29"/>
  <c r="G444" i="29"/>
  <c r="G443" i="29"/>
  <c r="G442" i="29"/>
  <c r="G439" i="29"/>
  <c r="G438" i="29"/>
  <c r="G437" i="29"/>
  <c r="G436" i="29"/>
  <c r="G426" i="29"/>
  <c r="G424" i="29"/>
  <c r="G421" i="29"/>
  <c r="G420" i="29"/>
  <c r="G417" i="29"/>
  <c r="G409" i="29"/>
  <c r="G408" i="29"/>
  <c r="G316" i="29"/>
  <c r="G399" i="29"/>
  <c r="G397" i="29"/>
  <c r="G395" i="29"/>
  <c r="G392" i="29"/>
  <c r="G391" i="29"/>
  <c r="G390" i="29"/>
  <c r="G386" i="29"/>
  <c r="G382" i="29"/>
  <c r="G378" i="29"/>
  <c r="G370" i="29"/>
  <c r="G333" i="29"/>
  <c r="G289" i="29"/>
  <c r="G263" i="29"/>
  <c r="G243" i="29"/>
  <c r="G232" i="29"/>
  <c r="G207" i="29"/>
  <c r="G195" i="29"/>
  <c r="G184" i="29"/>
  <c r="G183" i="29"/>
  <c r="G180" i="29"/>
  <c r="G177" i="29"/>
  <c r="G176" i="29"/>
  <c r="G175" i="29"/>
  <c r="G174" i="29"/>
  <c r="G171" i="29"/>
  <c r="G170" i="29"/>
  <c r="G169" i="29"/>
  <c r="G166" i="29"/>
  <c r="G165" i="29"/>
  <c r="G162" i="29"/>
  <c r="G161" i="29"/>
  <c r="G158" i="29"/>
  <c r="G157" i="29"/>
  <c r="G156" i="29"/>
  <c r="G155" i="29"/>
  <c r="G154" i="29"/>
  <c r="G150" i="29"/>
  <c r="G149" i="29"/>
  <c r="G146" i="29"/>
  <c r="G145" i="29"/>
  <c r="G144" i="29"/>
  <c r="G143" i="29"/>
  <c r="G142" i="29"/>
  <c r="G133" i="29"/>
  <c r="G131" i="29"/>
  <c r="G129" i="29"/>
  <c r="G125" i="29"/>
  <c r="G121" i="29"/>
  <c r="G118" i="29"/>
  <c r="G115" i="29"/>
  <c r="G114" i="29"/>
  <c r="G111" i="29"/>
  <c r="G110" i="29"/>
  <c r="G106" i="29"/>
  <c r="G105" i="29"/>
  <c r="G101" i="29"/>
  <c r="G98" i="29"/>
  <c r="G94" i="29"/>
  <c r="G87" i="29"/>
  <c r="G84" i="29"/>
  <c r="G80" i="29"/>
  <c r="G79" i="29"/>
  <c r="G75" i="29"/>
  <c r="G74" i="29"/>
  <c r="G70" i="29"/>
  <c r="G65" i="29"/>
  <c r="G61" i="29"/>
  <c r="G60" i="29"/>
  <c r="G56" i="29"/>
  <c r="G55" i="29"/>
  <c r="G908" i="18"/>
  <c r="G905" i="18"/>
  <c r="G898" i="18"/>
  <c r="G896" i="18"/>
  <c r="G891" i="18"/>
  <c r="G889" i="18"/>
  <c r="G885" i="18"/>
  <c r="G883" i="18"/>
  <c r="G878" i="18"/>
  <c r="G879" i="18"/>
  <c r="G880" i="18"/>
  <c r="G877" i="18"/>
  <c r="G872" i="18"/>
  <c r="G871" i="18"/>
  <c r="G870" i="18"/>
  <c r="G869" i="18"/>
  <c r="G868" i="18"/>
  <c r="G867" i="18"/>
  <c r="G862" i="18"/>
  <c r="G858" i="18"/>
  <c r="G857" i="18"/>
  <c r="G856" i="18"/>
  <c r="G855" i="18"/>
  <c r="G854" i="18"/>
  <c r="G853" i="18"/>
  <c r="G850" i="18"/>
  <c r="G849" i="18"/>
  <c r="G848" i="18"/>
  <c r="G847" i="18"/>
  <c r="G846" i="18"/>
  <c r="G845" i="18"/>
  <c r="G839" i="18"/>
  <c r="G838" i="18"/>
  <c r="G837" i="18"/>
  <c r="G836" i="18"/>
  <c r="G832" i="18"/>
  <c r="G831" i="18"/>
  <c r="G825" i="18"/>
  <c r="G824" i="18"/>
  <c r="G823" i="18"/>
  <c r="G822" i="18"/>
  <c r="G821" i="18"/>
  <c r="G820" i="18"/>
  <c r="G819" i="18"/>
  <c r="G815" i="18"/>
  <c r="G813" i="18"/>
  <c r="G812" i="18"/>
  <c r="G810" i="18"/>
  <c r="G809" i="18"/>
  <c r="G808" i="18"/>
  <c r="G807" i="18"/>
  <c r="G805" i="18"/>
  <c r="G804" i="18"/>
  <c r="G803" i="18"/>
  <c r="G802" i="18"/>
  <c r="G799" i="18"/>
  <c r="G798" i="18"/>
  <c r="G797" i="18"/>
  <c r="G796" i="18"/>
  <c r="G795" i="18"/>
  <c r="G763" i="18"/>
  <c r="G760" i="18"/>
  <c r="G759" i="18"/>
  <c r="G707" i="18"/>
  <c r="G704" i="18"/>
  <c r="G703" i="18"/>
  <c r="G660" i="18"/>
  <c r="G656" i="18"/>
  <c r="G652" i="18"/>
  <c r="G648" i="18"/>
  <c r="G640" i="18"/>
  <c r="G638" i="18"/>
  <c r="G636" i="18"/>
  <c r="G634" i="18"/>
  <c r="G632" i="18"/>
  <c r="G630" i="18"/>
  <c r="G615" i="18"/>
  <c r="G612" i="18"/>
  <c r="G610" i="18"/>
  <c r="G608" i="18"/>
  <c r="G588" i="18"/>
  <c r="G589" i="18"/>
  <c r="G590" i="18"/>
  <c r="G591" i="18"/>
  <c r="G592" i="18"/>
  <c r="G594" i="18"/>
  <c r="G597" i="18"/>
  <c r="G598" i="18"/>
  <c r="G599" i="18"/>
  <c r="G600" i="18"/>
  <c r="G601" i="18"/>
  <c r="G602" i="18"/>
  <c r="G604" i="18"/>
  <c r="G587" i="18"/>
  <c r="G579" i="18"/>
  <c r="G580" i="18"/>
  <c r="G581" i="18"/>
  <c r="G578" i="18"/>
  <c r="G573" i="18"/>
  <c r="G572" i="18"/>
  <c r="G566" i="18"/>
  <c r="G562" i="18"/>
  <c r="G558" i="18"/>
  <c r="G556" i="18"/>
  <c r="G554" i="18"/>
  <c r="G552" i="18"/>
  <c r="G551" i="18"/>
  <c r="G550" i="18"/>
  <c r="G547" i="18"/>
  <c r="G546" i="18"/>
  <c r="G543" i="18"/>
  <c r="G542" i="18"/>
  <c r="G539" i="18"/>
  <c r="G538" i="18"/>
  <c r="G535" i="18"/>
  <c r="G534" i="18"/>
  <c r="G526" i="18"/>
  <c r="G525" i="18"/>
  <c r="G506" i="18"/>
  <c r="G504" i="18"/>
  <c r="G484" i="18"/>
  <c r="G478" i="18"/>
  <c r="G461" i="18"/>
  <c r="G444" i="18"/>
  <c r="G427" i="18"/>
  <c r="G423" i="18"/>
  <c r="G419" i="18"/>
  <c r="G407" i="18"/>
  <c r="G405" i="18"/>
  <c r="G400" i="18"/>
  <c r="G392" i="18"/>
  <c r="G393" i="18"/>
  <c r="G391" i="18"/>
  <c r="G387" i="18"/>
  <c r="G388" i="18"/>
  <c r="G386" i="18"/>
  <c r="G370" i="18"/>
  <c r="G355" i="18"/>
  <c r="G340" i="18"/>
  <c r="G325" i="18"/>
  <c r="G310" i="18"/>
  <c r="G295" i="18"/>
  <c r="G278" i="18"/>
  <c r="G275" i="18"/>
  <c r="G272" i="18"/>
  <c r="G270" i="18"/>
  <c r="G266" i="18"/>
  <c r="G253" i="18"/>
  <c r="G251" i="18"/>
  <c r="G248" i="18"/>
  <c r="G245" i="18"/>
  <c r="G242" i="18"/>
  <c r="G239" i="18"/>
  <c r="G233" i="18"/>
  <c r="G213" i="18"/>
  <c r="G177" i="18"/>
  <c r="G163" i="18"/>
  <c r="G161" i="18"/>
  <c r="G143" i="18"/>
  <c r="G50" i="18"/>
  <c r="G643" i="29" l="1"/>
  <c r="G11" i="29" s="1"/>
  <c r="G717" i="18"/>
  <c r="G780" i="18" s="1"/>
  <c r="G6" i="18" s="1"/>
  <c r="G773" i="18"/>
  <c r="G136" i="29"/>
  <c r="G6" i="29" s="1"/>
  <c r="G592" i="29"/>
  <c r="G9" i="29" s="1"/>
  <c r="G402" i="29"/>
  <c r="G7" i="29" s="1"/>
  <c r="G429" i="29"/>
  <c r="G8" i="29" s="1"/>
  <c r="G635" i="29"/>
  <c r="G10" i="29" s="1"/>
  <c r="G899" i="18"/>
  <c r="G7" i="18" s="1"/>
  <c r="G910" i="18"/>
  <c r="G8" i="18" s="1"/>
  <c r="G456" i="8"/>
  <c r="G452" i="8"/>
  <c r="G435" i="8"/>
  <c r="G434" i="8"/>
  <c r="G433" i="8"/>
  <c r="G432" i="8"/>
  <c r="G426" i="8"/>
  <c r="G427" i="8"/>
  <c r="G428" i="8"/>
  <c r="G429" i="8"/>
  <c r="E465" i="8"/>
  <c r="G318" i="28" l="1"/>
  <c r="G316" i="28"/>
  <c r="G310" i="28"/>
  <c r="G307" i="28"/>
  <c r="G305" i="28"/>
  <c r="G303" i="28"/>
  <c r="G299" i="28"/>
  <c r="G295" i="28"/>
  <c r="G293" i="28"/>
  <c r="G290" i="28"/>
  <c r="G287" i="28"/>
  <c r="G279" i="28"/>
  <c r="G276" i="28"/>
  <c r="G260" i="28"/>
  <c r="G253" i="28"/>
  <c r="G251" i="28"/>
  <c r="G249" i="28"/>
  <c r="G247" i="28"/>
  <c r="G243" i="28"/>
  <c r="G240" i="28"/>
  <c r="G236" i="28"/>
  <c r="G232" i="28"/>
  <c r="G227" i="28"/>
  <c r="G228" i="28"/>
  <c r="G226" i="28"/>
  <c r="G221" i="28"/>
  <c r="G222" i="28"/>
  <c r="G220" i="28"/>
  <c r="G216" i="28"/>
  <c r="G217" i="28"/>
  <c r="G215" i="28"/>
  <c r="G209" i="28"/>
  <c r="G208" i="28"/>
  <c r="G197" i="28"/>
  <c r="G198" i="28"/>
  <c r="G199" i="28"/>
  <c r="G200" i="28"/>
  <c r="G201" i="28"/>
  <c r="G202" i="28"/>
  <c r="G203" i="28"/>
  <c r="G196" i="28"/>
  <c r="G191" i="28"/>
  <c r="G185" i="28"/>
  <c r="G179" i="28"/>
  <c r="G176" i="28"/>
  <c r="G173" i="28"/>
  <c r="G170" i="28"/>
  <c r="G169" i="28"/>
  <c r="G168" i="28"/>
  <c r="G167" i="28"/>
  <c r="G166" i="28"/>
  <c r="G165" i="28"/>
  <c r="G149" i="28"/>
  <c r="G145" i="28"/>
  <c r="G141" i="28"/>
  <c r="G140" i="28"/>
  <c r="G139" i="28"/>
  <c r="G138" i="28"/>
  <c r="G130" i="28"/>
  <c r="G125" i="28"/>
  <c r="G101" i="28"/>
  <c r="G126" i="28" s="1"/>
  <c r="G34" i="22"/>
  <c r="G33" i="22"/>
  <c r="G32" i="22"/>
  <c r="G320" i="28" l="1"/>
  <c r="G311" i="28"/>
  <c r="G254" i="28"/>
  <c r="C17" i="22"/>
  <c r="C18" i="22"/>
  <c r="C19" i="22"/>
  <c r="C20" i="22"/>
  <c r="C21" i="22"/>
  <c r="B21" i="22"/>
  <c r="B20" i="22"/>
  <c r="B19" i="22"/>
  <c r="B18" i="22"/>
  <c r="B17" i="22"/>
  <c r="C14" i="22"/>
  <c r="C15" i="22"/>
  <c r="C16" i="22"/>
  <c r="B16" i="22"/>
  <c r="B15" i="22"/>
  <c r="B14" i="22"/>
  <c r="C7" i="22"/>
  <c r="C8" i="22"/>
  <c r="C9" i="22"/>
  <c r="C10" i="22"/>
  <c r="C11" i="22"/>
  <c r="C12" i="22"/>
  <c r="B12" i="22"/>
  <c r="B11" i="22"/>
  <c r="B10" i="22"/>
  <c r="B9" i="22"/>
  <c r="B8" i="22"/>
  <c r="B7" i="22"/>
  <c r="C6" i="22"/>
  <c r="B6" i="22"/>
  <c r="G1024" i="22"/>
  <c r="G1025" i="22"/>
  <c r="G1026" i="22"/>
  <c r="G1027" i="22"/>
  <c r="G1028" i="22"/>
  <c r="G1029" i="22"/>
  <c r="G1030" i="22"/>
  <c r="G1031" i="22"/>
  <c r="G1032" i="22"/>
  <c r="G1033" i="22"/>
  <c r="G1034" i="22"/>
  <c r="G1023" i="22"/>
  <c r="G1008" i="22"/>
  <c r="G1009" i="22"/>
  <c r="G1010" i="22"/>
  <c r="G1011" i="22"/>
  <c r="G1012" i="22"/>
  <c r="G1013" i="22"/>
  <c r="G1007" i="22"/>
  <c r="G974" i="22"/>
  <c r="G975" i="22"/>
  <c r="G976" i="22"/>
  <c r="G977" i="22"/>
  <c r="G978" i="22"/>
  <c r="G979" i="22"/>
  <c r="G980" i="22"/>
  <c r="G981" i="22"/>
  <c r="G982" i="22"/>
  <c r="G983" i="22"/>
  <c r="G984" i="22"/>
  <c r="G985" i="22"/>
  <c r="G986" i="22"/>
  <c r="G987" i="22"/>
  <c r="G988" i="22"/>
  <c r="G989" i="22"/>
  <c r="G990" i="22"/>
  <c r="G991" i="22"/>
  <c r="G992" i="22"/>
  <c r="G993" i="22"/>
  <c r="G994" i="22"/>
  <c r="G995" i="22"/>
  <c r="G996" i="22"/>
  <c r="G997" i="22"/>
  <c r="G998" i="22"/>
  <c r="G973" i="22"/>
  <c r="G964" i="22"/>
  <c r="G953" i="22"/>
  <c r="G954" i="22"/>
  <c r="G955" i="22"/>
  <c r="G956" i="22"/>
  <c r="G957" i="22"/>
  <c r="G958" i="22"/>
  <c r="G959" i="22"/>
  <c r="G960" i="22"/>
  <c r="G961" i="22"/>
  <c r="G962" i="22"/>
  <c r="G963" i="22"/>
  <c r="G952" i="22"/>
  <c r="G939" i="22"/>
  <c r="G940" i="22"/>
  <c r="G941" i="22"/>
  <c r="G942" i="22"/>
  <c r="G943" i="22"/>
  <c r="G944" i="22"/>
  <c r="G945" i="22"/>
  <c r="G938" i="22"/>
  <c r="G917" i="22"/>
  <c r="G918" i="22"/>
  <c r="G919" i="22"/>
  <c r="G920" i="22"/>
  <c r="G921" i="22"/>
  <c r="G922" i="22"/>
  <c r="G923" i="22"/>
  <c r="G924" i="22"/>
  <c r="G925" i="22"/>
  <c r="G926" i="22"/>
  <c r="G927" i="22"/>
  <c r="G928" i="22"/>
  <c r="G929" i="22"/>
  <c r="G930" i="22"/>
  <c r="G916" i="22"/>
  <c r="G908" i="22"/>
  <c r="G899" i="22"/>
  <c r="G900" i="22"/>
  <c r="G901" i="22"/>
  <c r="G902" i="22"/>
  <c r="G903" i="22"/>
  <c r="G904" i="22"/>
  <c r="G905" i="22"/>
  <c r="G906" i="22"/>
  <c r="G907" i="22"/>
  <c r="G898" i="22"/>
  <c r="G872" i="22"/>
  <c r="G873" i="22"/>
  <c r="G874" i="22"/>
  <c r="G875" i="22"/>
  <c r="G876" i="22"/>
  <c r="G877" i="22"/>
  <c r="G878" i="22"/>
  <c r="G879" i="22"/>
  <c r="G880" i="22"/>
  <c r="G881" i="22"/>
  <c r="G882" i="22"/>
  <c r="G883" i="22"/>
  <c r="G884" i="22"/>
  <c r="G885" i="22"/>
  <c r="G886" i="22"/>
  <c r="G871" i="22"/>
  <c r="G842" i="22"/>
  <c r="G843" i="22"/>
  <c r="G844" i="22"/>
  <c r="G845" i="22"/>
  <c r="G846" i="22"/>
  <c r="G847" i="22"/>
  <c r="G848" i="22"/>
  <c r="G849" i="22"/>
  <c r="G850" i="22"/>
  <c r="G851" i="22"/>
  <c r="G852" i="22"/>
  <c r="G853" i="22"/>
  <c r="G854" i="22"/>
  <c r="G855" i="22"/>
  <c r="G856" i="22"/>
  <c r="G857" i="22"/>
  <c r="G858" i="22"/>
  <c r="G859" i="22"/>
  <c r="G860" i="22"/>
  <c r="G861" i="22"/>
  <c r="G862" i="22"/>
  <c r="G863" i="22"/>
  <c r="G864" i="22"/>
  <c r="G841" i="22"/>
  <c r="G831" i="22"/>
  <c r="G832" i="22"/>
  <c r="G833" i="22"/>
  <c r="G830" i="22"/>
  <c r="G828" i="22"/>
  <c r="G827" i="22"/>
  <c r="G826" i="22"/>
  <c r="G824" i="22"/>
  <c r="G823" i="22"/>
  <c r="G821" i="22"/>
  <c r="G808" i="22"/>
  <c r="G785" i="22"/>
  <c r="G786" i="22"/>
  <c r="G787" i="22"/>
  <c r="G788" i="22"/>
  <c r="G789" i="22"/>
  <c r="G790" i="22"/>
  <c r="G791" i="22"/>
  <c r="G792" i="22"/>
  <c r="G793" i="22"/>
  <c r="G794" i="22"/>
  <c r="G795" i="22"/>
  <c r="G796" i="22"/>
  <c r="G797" i="22"/>
  <c r="G798" i="22"/>
  <c r="G799" i="22"/>
  <c r="G800" i="22"/>
  <c r="G801" i="22"/>
  <c r="G784" i="22"/>
  <c r="G776" i="22"/>
  <c r="G761" i="22"/>
  <c r="G762" i="22"/>
  <c r="G763" i="22"/>
  <c r="G764" i="22"/>
  <c r="G765" i="22"/>
  <c r="G766" i="22"/>
  <c r="G767" i="22"/>
  <c r="G768" i="22"/>
  <c r="G760" i="22"/>
  <c r="G755" i="22"/>
  <c r="G756" i="22"/>
  <c r="G757" i="22"/>
  <c r="G754" i="22"/>
  <c r="G751" i="22"/>
  <c r="G705" i="22"/>
  <c r="G706" i="22"/>
  <c r="G707" i="22"/>
  <c r="G708" i="22"/>
  <c r="G709" i="22"/>
  <c r="G710" i="22"/>
  <c r="G711" i="22"/>
  <c r="G712" i="22"/>
  <c r="G713" i="22"/>
  <c r="G714" i="22"/>
  <c r="G715" i="22"/>
  <c r="G716" i="22"/>
  <c r="G717" i="22"/>
  <c r="G718" i="22"/>
  <c r="G719" i="22"/>
  <c r="G720" i="22"/>
  <c r="G721" i="22"/>
  <c r="G722" i="22"/>
  <c r="G723" i="22"/>
  <c r="G724" i="22"/>
  <c r="G725" i="22"/>
  <c r="G726" i="22"/>
  <c r="G727" i="22"/>
  <c r="G728" i="22"/>
  <c r="G729" i="22"/>
  <c r="G730" i="22"/>
  <c r="G731" i="22"/>
  <c r="G732" i="22"/>
  <c r="G733" i="22"/>
  <c r="G734" i="22"/>
  <c r="G735" i="22"/>
  <c r="G736" i="22"/>
  <c r="G737" i="22"/>
  <c r="G738" i="22"/>
  <c r="G739" i="22"/>
  <c r="G740" i="22"/>
  <c r="G741" i="22"/>
  <c r="G742" i="22"/>
  <c r="G743" i="22"/>
  <c r="G704" i="22"/>
  <c r="G665" i="22"/>
  <c r="G666" i="22"/>
  <c r="G667" i="22"/>
  <c r="G668" i="22"/>
  <c r="G669" i="22"/>
  <c r="G670" i="22"/>
  <c r="G671" i="22"/>
  <c r="G672" i="22"/>
  <c r="G673" i="22"/>
  <c r="G674" i="22"/>
  <c r="G675" i="22"/>
  <c r="G676" i="22"/>
  <c r="G677" i="22"/>
  <c r="G678" i="22"/>
  <c r="G679" i="22"/>
  <c r="G680" i="22"/>
  <c r="G681" i="22"/>
  <c r="G682" i="22"/>
  <c r="G683" i="22"/>
  <c r="G684" i="22"/>
  <c r="G685" i="22"/>
  <c r="G686" i="22"/>
  <c r="G687" i="22"/>
  <c r="G688" i="22"/>
  <c r="G689" i="22"/>
  <c r="G690" i="22"/>
  <c r="G691" i="22"/>
  <c r="G692" i="22"/>
  <c r="G664" i="22"/>
  <c r="G643" i="22"/>
  <c r="G618" i="22"/>
  <c r="G609" i="22"/>
  <c r="G608" i="22"/>
  <c r="G607" i="22"/>
  <c r="G604" i="22"/>
  <c r="G579" i="22"/>
  <c r="G554" i="22"/>
  <c r="G529" i="22"/>
  <c r="G506" i="22"/>
  <c r="G487" i="22"/>
  <c r="G485" i="22"/>
  <c r="G451" i="22"/>
  <c r="G452" i="22"/>
  <c r="G453" i="22"/>
  <c r="G454" i="22"/>
  <c r="G455" i="22"/>
  <c r="G456" i="22"/>
  <c r="G457" i="22"/>
  <c r="G458" i="22"/>
  <c r="G459" i="22"/>
  <c r="G460" i="22"/>
  <c r="G461" i="22"/>
  <c r="G462" i="22"/>
  <c r="G463" i="22"/>
  <c r="G464" i="22"/>
  <c r="G465" i="22"/>
  <c r="G450" i="22"/>
  <c r="G425" i="22"/>
  <c r="G426" i="22"/>
  <c r="G427" i="22"/>
  <c r="G428" i="22"/>
  <c r="G429" i="22"/>
  <c r="G430" i="22"/>
  <c r="G431" i="22"/>
  <c r="G432" i="22"/>
  <c r="G433" i="22"/>
  <c r="G434" i="22"/>
  <c r="G435" i="22"/>
  <c r="G436" i="22"/>
  <c r="G437" i="22"/>
  <c r="G438" i="22"/>
  <c r="G439" i="22"/>
  <c r="G440" i="22"/>
  <c r="G441" i="22"/>
  <c r="G424" i="22"/>
  <c r="G356" i="22"/>
  <c r="G357" i="22"/>
  <c r="G358" i="22"/>
  <c r="G359" i="22"/>
  <c r="G360" i="22"/>
  <c r="G361" i="22"/>
  <c r="G362" i="22"/>
  <c r="G364" i="22"/>
  <c r="G365" i="22"/>
  <c r="G366" i="22"/>
  <c r="G367" i="22"/>
  <c r="G368" i="22"/>
  <c r="G369" i="22"/>
  <c r="G370" i="22"/>
  <c r="G371" i="22"/>
  <c r="G373" i="22"/>
  <c r="G374" i="22"/>
  <c r="G375" i="22"/>
  <c r="G376" i="22"/>
  <c r="G377" i="22"/>
  <c r="G378" i="22"/>
  <c r="G381" i="22"/>
  <c r="G382" i="22"/>
  <c r="G383" i="22"/>
  <c r="G384" i="22"/>
  <c r="G385" i="22"/>
  <c r="G386" i="22"/>
  <c r="G387" i="22"/>
  <c r="G388" i="22"/>
  <c r="G389" i="22"/>
  <c r="G391" i="22"/>
  <c r="G392" i="22"/>
  <c r="G393" i="22"/>
  <c r="G395" i="22"/>
  <c r="G396" i="22"/>
  <c r="G397" i="22"/>
  <c r="G398" i="22"/>
  <c r="G399" i="22"/>
  <c r="G400" i="22"/>
  <c r="G401" i="22"/>
  <c r="G404" i="22"/>
  <c r="G405" i="22"/>
  <c r="G406" i="22"/>
  <c r="G407" i="22"/>
  <c r="G408" i="22"/>
  <c r="G409" i="22"/>
  <c r="G410" i="22"/>
  <c r="G411" i="22"/>
  <c r="G412" i="22"/>
  <c r="G413" i="22"/>
  <c r="G414" i="22"/>
  <c r="G415" i="22"/>
  <c r="G416" i="22"/>
  <c r="G417" i="22"/>
  <c r="G355" i="22"/>
  <c r="G348" i="22"/>
  <c r="G347" i="22"/>
  <c r="G343" i="22"/>
  <c r="G344" i="22"/>
  <c r="G345" i="22"/>
  <c r="G346" i="22"/>
  <c r="G342" i="22"/>
  <c r="G334" i="22"/>
  <c r="G325" i="22"/>
  <c r="G326" i="22"/>
  <c r="G327" i="22"/>
  <c r="G328" i="22"/>
  <c r="G329" i="22"/>
  <c r="G330" i="22"/>
  <c r="G331" i="22"/>
  <c r="G332" i="22"/>
  <c r="G333" i="22"/>
  <c r="G324" i="22"/>
  <c r="G317" i="22"/>
  <c r="G311" i="22"/>
  <c r="G306" i="22"/>
  <c r="G301" i="22"/>
  <c r="G296" i="22"/>
  <c r="G297" i="22"/>
  <c r="G298" i="22"/>
  <c r="G299" i="22"/>
  <c r="G192" i="22"/>
  <c r="G193" i="22"/>
  <c r="G194" i="22"/>
  <c r="G195" i="22"/>
  <c r="G196" i="22"/>
  <c r="G197" i="22"/>
  <c r="G191" i="22"/>
  <c r="G189" i="22"/>
  <c r="G187" i="22"/>
  <c r="G185" i="22"/>
  <c r="G183" i="22"/>
  <c r="G179" i="22"/>
  <c r="G177" i="22"/>
  <c r="G175" i="22"/>
  <c r="G152" i="22"/>
  <c r="G153" i="22"/>
  <c r="G154" i="22"/>
  <c r="G155" i="22"/>
  <c r="G156" i="22"/>
  <c r="G157" i="22"/>
  <c r="G158" i="22"/>
  <c r="G159" i="22"/>
  <c r="G160" i="22"/>
  <c r="G161" i="22"/>
  <c r="G162" i="22"/>
  <c r="G163" i="22"/>
  <c r="G164" i="22"/>
  <c r="G165" i="22"/>
  <c r="G166" i="22"/>
  <c r="G167" i="22"/>
  <c r="G168" i="22"/>
  <c r="G169" i="22"/>
  <c r="G151" i="22"/>
  <c r="G141" i="22"/>
  <c r="G142" i="22"/>
  <c r="G143" i="22"/>
  <c r="G144" i="22"/>
  <c r="G140" i="22"/>
  <c r="G131" i="22"/>
  <c r="G124" i="22"/>
  <c r="G113" i="22"/>
  <c r="G114" i="22"/>
  <c r="G115" i="22"/>
  <c r="G116" i="22"/>
  <c r="G117" i="22"/>
  <c r="G118" i="22"/>
  <c r="G119" i="22"/>
  <c r="G120" i="22"/>
  <c r="G121" i="22"/>
  <c r="G122" i="22"/>
  <c r="G123" i="22"/>
  <c r="G112" i="22"/>
  <c r="G99" i="22"/>
  <c r="G93" i="22"/>
  <c r="G88" i="22"/>
  <c r="G89" i="22"/>
  <c r="G90" i="22"/>
  <c r="G91" i="22"/>
  <c r="G92" i="22"/>
  <c r="G87" i="22"/>
  <c r="G336" i="22" l="1"/>
  <c r="G11" i="22" s="1"/>
  <c r="G1036" i="22"/>
  <c r="G31" i="22" s="1"/>
  <c r="G1015" i="22"/>
  <c r="G30" i="22" s="1"/>
  <c r="G611" i="22"/>
  <c r="G17" i="22" s="1"/>
  <c r="G770" i="22"/>
  <c r="G20" i="22" s="1"/>
  <c r="G126" i="22"/>
  <c r="G7" i="22" s="1"/>
  <c r="G146" i="22"/>
  <c r="G8" i="22" s="1"/>
  <c r="G803" i="22"/>
  <c r="G21" i="22" s="1"/>
  <c r="G171" i="22"/>
  <c r="G9" i="22" s="1"/>
  <c r="G350" i="22"/>
  <c r="G12" i="22" s="1"/>
  <c r="G947" i="22"/>
  <c r="G27" i="22" s="1"/>
  <c r="G745" i="22"/>
  <c r="G19" i="22" s="1"/>
  <c r="G835" i="22"/>
  <c r="G22" i="22" s="1"/>
  <c r="G95" i="22"/>
  <c r="G6" i="22" s="1"/>
  <c r="G910" i="22"/>
  <c r="G25" i="22" s="1"/>
  <c r="G1000" i="22"/>
  <c r="G29" i="22" s="1"/>
  <c r="G693" i="22"/>
  <c r="G18" i="22" s="1"/>
  <c r="G467" i="22"/>
  <c r="G15" i="22" s="1"/>
  <c r="G597" i="22"/>
  <c r="G16" i="22" s="1"/>
  <c r="G198" i="22"/>
  <c r="G10" i="22" s="1"/>
  <c r="G419" i="22"/>
  <c r="G13" i="22" s="1"/>
  <c r="G443" i="22"/>
  <c r="G14" i="22" s="1"/>
  <c r="G966" i="22"/>
  <c r="G28" i="22" s="1"/>
  <c r="G888" i="22"/>
  <c r="G24" i="22" s="1"/>
  <c r="G866" i="22"/>
  <c r="G23" i="22" s="1"/>
  <c r="G932" i="22"/>
  <c r="G26" i="22" s="1"/>
  <c r="G601" i="6"/>
  <c r="G121" i="8" l="1"/>
  <c r="G738" i="6" l="1"/>
  <c r="G691" i="8"/>
  <c r="G688" i="8"/>
  <c r="G447" i="8"/>
  <c r="G446" i="8"/>
  <c r="G445" i="8"/>
  <c r="G444" i="8"/>
  <c r="G337" i="8"/>
  <c r="G546" i="8"/>
  <c r="G231" i="6"/>
  <c r="G230" i="6"/>
  <c r="G603" i="8"/>
  <c r="G407" i="8"/>
  <c r="G281" i="8"/>
  <c r="G280" i="8"/>
  <c r="G277" i="8"/>
  <c r="G276" i="8"/>
  <c r="G279" i="8"/>
  <c r="G278" i="8"/>
  <c r="G275" i="8"/>
  <c r="G274" i="8"/>
  <c r="G273" i="8"/>
  <c r="G272" i="8"/>
  <c r="G271" i="8"/>
  <c r="G270" i="8"/>
  <c r="G269" i="8"/>
  <c r="G268" i="8"/>
  <c r="G267" i="8"/>
  <c r="G266" i="8"/>
  <c r="G265" i="8"/>
  <c r="G264" i="8"/>
  <c r="G262" i="8"/>
  <c r="G263" i="8"/>
  <c r="G261" i="8"/>
  <c r="G260" i="8"/>
  <c r="G259" i="8"/>
  <c r="G258" i="8"/>
  <c r="G257" i="8"/>
  <c r="G256" i="8"/>
  <c r="G534" i="6"/>
  <c r="G535" i="6"/>
  <c r="G482" i="6"/>
  <c r="G480" i="6"/>
  <c r="G479" i="6"/>
  <c r="G478" i="6"/>
  <c r="G477" i="6"/>
  <c r="G494" i="6"/>
  <c r="G154" i="6" l="1"/>
  <c r="G119" i="8" l="1"/>
  <c r="G118" i="8"/>
  <c r="G117" i="8"/>
  <c r="G112" i="8"/>
  <c r="G714" i="8"/>
  <c r="G111" i="8"/>
  <c r="G274" i="6" l="1"/>
  <c r="G271" i="6"/>
  <c r="G600" i="8"/>
  <c r="G404" i="8"/>
  <c r="G458" i="6"/>
  <c r="G74" i="6"/>
  <c r="G68" i="6"/>
  <c r="G267" i="6"/>
  <c r="G264" i="6"/>
  <c r="G205" i="6"/>
  <c r="G545" i="6"/>
  <c r="G481" i="6"/>
  <c r="G242" i="8"/>
  <c r="G244" i="8"/>
  <c r="G243" i="8"/>
  <c r="G241" i="8"/>
  <c r="G261" i="6"/>
  <c r="G259" i="6"/>
  <c r="G260" i="6"/>
  <c r="G258" i="6"/>
  <c r="G244" i="6"/>
  <c r="G252" i="6" l="1"/>
  <c r="G251" i="6"/>
  <c r="G713" i="8"/>
  <c r="G710" i="8"/>
  <c r="G209" i="6"/>
  <c r="G560" i="6"/>
  <c r="G556" i="6"/>
  <c r="G555" i="6"/>
  <c r="G554" i="6"/>
  <c r="G134" i="6"/>
  <c r="G138" i="6"/>
  <c r="G139" i="6"/>
  <c r="G140" i="6"/>
  <c r="G141" i="6"/>
  <c r="G142" i="6"/>
  <c r="G143" i="6"/>
  <c r="G144" i="6"/>
  <c r="G145" i="6"/>
  <c r="G146" i="6"/>
  <c r="G147" i="6"/>
  <c r="G148" i="6"/>
  <c r="G149" i="6"/>
  <c r="G150" i="6"/>
  <c r="G151" i="6"/>
  <c r="G152" i="6"/>
  <c r="G137" i="6"/>
  <c r="G120" i="6"/>
  <c r="G121" i="6"/>
  <c r="G122" i="6"/>
  <c r="G123" i="6"/>
  <c r="G124" i="6"/>
  <c r="G125" i="6"/>
  <c r="G126" i="6"/>
  <c r="G127" i="6"/>
  <c r="G128" i="6"/>
  <c r="G129" i="6"/>
  <c r="G130" i="6"/>
  <c r="G131" i="6"/>
  <c r="G132" i="6"/>
  <c r="G133" i="6"/>
  <c r="G119" i="6"/>
  <c r="G118" i="6"/>
  <c r="G117" i="6"/>
  <c r="G116" i="6"/>
  <c r="G113" i="6"/>
  <c r="G112" i="6"/>
  <c r="G111" i="6"/>
  <c r="G673" i="8"/>
  <c r="G672" i="8"/>
  <c r="G671" i="8"/>
  <c r="G670" i="8"/>
  <c r="G669" i="8"/>
  <c r="G12" i="21" l="1"/>
  <c r="G11" i="21"/>
  <c r="G10" i="21"/>
  <c r="G9" i="21"/>
  <c r="G8" i="21"/>
  <c r="G7" i="21"/>
  <c r="G6" i="21"/>
  <c r="C7" i="21"/>
  <c r="C8" i="21"/>
  <c r="C9" i="21"/>
  <c r="C10" i="21"/>
  <c r="C11" i="21"/>
  <c r="C12" i="21"/>
  <c r="B12" i="21"/>
  <c r="B11" i="21"/>
  <c r="B10" i="21"/>
  <c r="B9" i="21"/>
  <c r="B8" i="21"/>
  <c r="B7" i="21"/>
  <c r="C6" i="21"/>
  <c r="B6" i="21"/>
  <c r="G9" i="28"/>
  <c r="G8" i="28"/>
  <c r="G7" i="28"/>
  <c r="G6" i="28"/>
  <c r="G657" i="8"/>
  <c r="G623" i="8"/>
  <c r="G595" i="8"/>
  <c r="G594" i="8"/>
  <c r="G593" i="8"/>
  <c r="G592" i="8"/>
  <c r="G591" i="8"/>
  <c r="G590" i="8"/>
  <c r="G349" i="8"/>
  <c r="G560" i="8"/>
  <c r="G584" i="8"/>
  <c r="G580" i="8"/>
  <c r="G346" i="8"/>
  <c r="G455" i="8"/>
  <c r="G454" i="8"/>
  <c r="G453" i="8"/>
  <c r="G451" i="8"/>
  <c r="G556" i="8"/>
  <c r="G552" i="8"/>
  <c r="G367" i="8"/>
  <c r="G364" i="8"/>
  <c r="G576" i="8"/>
  <c r="G534" i="8"/>
  <c r="G532" i="8"/>
  <c r="G533" i="8"/>
  <c r="G531" i="8"/>
  <c r="G530" i="8"/>
  <c r="G492" i="8"/>
  <c r="G203" i="8"/>
  <c r="G513" i="8"/>
  <c r="G706" i="6"/>
  <c r="G707" i="6"/>
  <c r="G705" i="6"/>
  <c r="G695" i="6"/>
  <c r="G694" i="6"/>
  <c r="G693" i="6"/>
  <c r="G676" i="6"/>
  <c r="G787" i="6"/>
  <c r="G753" i="6"/>
  <c r="G216" i="6"/>
  <c r="G200" i="6"/>
  <c r="G93" i="6"/>
  <c r="G446" i="6"/>
  <c r="G435" i="6"/>
  <c r="G100" i="6"/>
  <c r="G107" i="6"/>
  <c r="G668" i="6"/>
  <c r="G659" i="6"/>
  <c r="G652" i="6"/>
  <c r="G645" i="6"/>
  <c r="G633" i="6"/>
  <c r="G621" i="6"/>
  <c r="G611" i="6"/>
  <c r="G550" i="6"/>
  <c r="G541" i="6"/>
  <c r="G536" i="6"/>
  <c r="G533" i="6"/>
  <c r="G527" i="6"/>
  <c r="G522" i="6"/>
  <c r="G520" i="6"/>
  <c r="G10" i="28" l="1"/>
  <c r="D12" i="11" s="1"/>
  <c r="G9" i="18"/>
  <c r="G12" i="29"/>
  <c r="D13" i="11" s="1"/>
  <c r="G562" i="6"/>
  <c r="G424" i="6"/>
  <c r="G423" i="6"/>
  <c r="G411" i="6"/>
  <c r="G410" i="6"/>
  <c r="G344" i="6"/>
  <c r="G372" i="6"/>
  <c r="G370" i="6"/>
  <c r="G382" i="8" l="1"/>
  <c r="G440" i="8" l="1"/>
  <c r="G439" i="8"/>
  <c r="G463" i="8"/>
  <c r="G333" i="8" l="1"/>
  <c r="G330" i="8"/>
  <c r="G327" i="8"/>
  <c r="G234" i="8"/>
  <c r="G231" i="8"/>
  <c r="G400" i="8"/>
  <c r="G397" i="8"/>
  <c r="G394" i="8"/>
  <c r="G388" i="8"/>
  <c r="G391" i="8"/>
  <c r="G385" i="8"/>
  <c r="G376" i="8"/>
  <c r="G373" i="8"/>
  <c r="G370" i="8"/>
  <c r="G379" i="8"/>
  <c r="G343" i="8" l="1"/>
  <c r="G361" i="8" l="1"/>
  <c r="G358" i="8"/>
  <c r="G355" i="8"/>
  <c r="G322" i="8" l="1"/>
  <c r="G288" i="8"/>
  <c r="G303" i="8"/>
  <c r="G105" i="8"/>
  <c r="G93" i="8"/>
  <c r="G100" i="8"/>
  <c r="G99" i="8"/>
  <c r="G98" i="8"/>
  <c r="G97" i="8"/>
  <c r="G92" i="8"/>
  <c r="G88" i="8"/>
  <c r="G87" i="8"/>
  <c r="G86" i="8"/>
  <c r="G83" i="8"/>
  <c r="G78" i="8"/>
  <c r="G77" i="8"/>
  <c r="G76" i="8"/>
  <c r="G75" i="8"/>
  <c r="G805" i="6" l="1"/>
  <c r="G803" i="6"/>
  <c r="G798" i="6"/>
  <c r="G14" i="6" s="1"/>
  <c r="G760" i="6"/>
  <c r="G755" i="6"/>
  <c r="G750" i="6"/>
  <c r="G747" i="6"/>
  <c r="G718" i="6"/>
  <c r="G716" i="6"/>
  <c r="G692" i="6"/>
  <c r="G682" i="6"/>
  <c r="G675" i="6"/>
  <c r="G674" i="6"/>
  <c r="G593" i="6"/>
  <c r="G502" i="6"/>
  <c r="G498" i="6"/>
  <c r="G493" i="6"/>
  <c r="G467" i="6"/>
  <c r="G398" i="6"/>
  <c r="G386" i="6"/>
  <c r="G385" i="6"/>
  <c r="G371" i="6"/>
  <c r="G373" i="6"/>
  <c r="G358" i="6"/>
  <c r="G357" i="6"/>
  <c r="G332" i="6"/>
  <c r="G225" i="6"/>
  <c r="G222" i="6"/>
  <c r="G220" i="6"/>
  <c r="G218" i="6"/>
  <c r="G215" i="6"/>
  <c r="G214" i="6"/>
  <c r="G204" i="6"/>
  <c r="G199" i="6"/>
  <c r="G91" i="6"/>
  <c r="G89" i="6"/>
  <c r="G84" i="6"/>
  <c r="G83" i="6"/>
  <c r="G82" i="6"/>
  <c r="G78" i="6"/>
  <c r="G76" i="6"/>
  <c r="G58" i="6"/>
  <c r="G51" i="6"/>
  <c r="G49" i="6"/>
  <c r="G725" i="8"/>
  <c r="G723" i="8"/>
  <c r="G707" i="8"/>
  <c r="G705" i="8"/>
  <c r="G703" i="8"/>
  <c r="G701" i="8"/>
  <c r="G699" i="8"/>
  <c r="G697" i="8"/>
  <c r="G694" i="8"/>
  <c r="G679" i="8"/>
  <c r="G678" i="8"/>
  <c r="G649" i="8"/>
  <c r="G641" i="8"/>
  <c r="G664" i="8"/>
  <c r="G631" i="8"/>
  <c r="G630" i="8"/>
  <c r="G629" i="8"/>
  <c r="G626" i="8"/>
  <c r="G625" i="8"/>
  <c r="G624" i="8"/>
  <c r="G619" i="8"/>
  <c r="G614" i="8"/>
  <c r="G589" i="8"/>
  <c r="G572" i="8"/>
  <c r="G568" i="8"/>
  <c r="G564" i="8"/>
  <c r="G518" i="8"/>
  <c r="G517" i="8"/>
  <c r="G516" i="8"/>
  <c r="G509" i="8"/>
  <c r="G505" i="8"/>
  <c r="G501" i="8"/>
  <c r="G498" i="8"/>
  <c r="G495" i="8"/>
  <c r="G462" i="8"/>
  <c r="G461" i="8"/>
  <c r="G424" i="8"/>
  <c r="G423" i="8"/>
  <c r="G422" i="8"/>
  <c r="G421" i="8"/>
  <c r="G420" i="8"/>
  <c r="G416" i="8"/>
  <c r="G415" i="8"/>
  <c r="G414" i="8"/>
  <c r="G227" i="8"/>
  <c r="G224" i="8"/>
  <c r="G219" i="8"/>
  <c r="G352" i="8"/>
  <c r="G321" i="8"/>
  <c r="G320" i="8"/>
  <c r="G285" i="8"/>
  <c r="G315" i="8"/>
  <c r="G312" i="8"/>
  <c r="G309" i="8"/>
  <c r="G306" i="8"/>
  <c r="G300" i="8"/>
  <c r="G294" i="8"/>
  <c r="G163" i="8"/>
  <c r="G161" i="8"/>
  <c r="G159" i="8"/>
  <c r="G152" i="8"/>
  <c r="G150" i="8"/>
  <c r="G146" i="8"/>
  <c r="G114" i="8"/>
  <c r="G108" i="8"/>
  <c r="G104" i="8"/>
  <c r="G103" i="8"/>
  <c r="G96" i="8"/>
  <c r="G95" i="8"/>
  <c r="G94" i="8"/>
  <c r="G91" i="8"/>
  <c r="G85" i="8"/>
  <c r="G84" i="8"/>
  <c r="G82" i="8"/>
  <c r="G71" i="8"/>
  <c r="G68" i="8"/>
  <c r="G66" i="8"/>
  <c r="G51" i="8"/>
  <c r="G49" i="8"/>
  <c r="G47" i="8"/>
  <c r="G45" i="8"/>
  <c r="G43" i="8"/>
  <c r="G39" i="8"/>
  <c r="G465" i="8" l="1"/>
  <c r="G53" i="8"/>
  <c r="G727" i="8"/>
  <c r="G717" i="8"/>
  <c r="G124" i="8"/>
  <c r="G172" i="8"/>
  <c r="G156" i="6"/>
  <c r="G6" i="6" s="1"/>
  <c r="G10" i="6"/>
  <c r="G721" i="6"/>
  <c r="G11" i="6" s="1"/>
  <c r="G807" i="6"/>
  <c r="G15" i="6" s="1"/>
  <c r="G235" i="6"/>
  <c r="G7" i="6" s="1"/>
  <c r="G276" i="6"/>
  <c r="G8" i="6" s="1"/>
  <c r="G504" i="6"/>
  <c r="G9" i="6" s="1"/>
  <c r="G762" i="6"/>
  <c r="G12" i="6" s="1"/>
  <c r="G13" i="6"/>
  <c r="G605" i="8"/>
  <c r="G10" i="8" l="1"/>
  <c r="G8" i="8"/>
  <c r="G11" i="8"/>
  <c r="G12" i="8"/>
  <c r="G6" i="8"/>
  <c r="G7" i="8"/>
  <c r="G9" i="8"/>
  <c r="G17" i="6"/>
  <c r="D11" i="11"/>
  <c r="G37" i="22"/>
  <c r="D9" i="11" s="1"/>
  <c r="G14" i="8" l="1"/>
  <c r="D7" i="11" s="1"/>
  <c r="D8" i="11"/>
  <c r="D10" i="11"/>
  <c r="G36" i="27"/>
  <c r="G34" i="27"/>
  <c r="G33" i="27"/>
  <c r="G32" i="27"/>
  <c r="G31" i="27"/>
  <c r="G30" i="27"/>
  <c r="G27" i="27"/>
  <c r="G24" i="27"/>
  <c r="G23" i="27"/>
  <c r="G22" i="27"/>
  <c r="G21" i="27"/>
  <c r="G17" i="27"/>
  <c r="G13" i="27"/>
  <c r="F6" i="27"/>
  <c r="E6" i="27"/>
  <c r="G38" i="27" l="1"/>
  <c r="G6" i="27" s="1"/>
  <c r="G8" i="27" s="1"/>
  <c r="D15" i="11" s="1"/>
  <c r="D6" i="27" l="1"/>
  <c r="C6" i="27"/>
  <c r="B6" i="27"/>
  <c r="C15" i="6"/>
  <c r="B15" i="6"/>
  <c r="C14" i="6"/>
  <c r="B14" i="6"/>
  <c r="C13" i="6"/>
  <c r="B13" i="6"/>
  <c r="C12" i="6"/>
  <c r="B12" i="6"/>
  <c r="C11" i="6"/>
  <c r="B11" i="6"/>
  <c r="C10" i="6"/>
  <c r="B10" i="6"/>
  <c r="C9" i="6"/>
  <c r="B9" i="6"/>
  <c r="C8" i="6"/>
  <c r="B8" i="6"/>
  <c r="C7" i="6"/>
  <c r="B7" i="6"/>
  <c r="C6" i="6"/>
  <c r="B6" i="6"/>
  <c r="C11" i="8"/>
  <c r="B11" i="8"/>
  <c r="C10" i="8"/>
  <c r="B10" i="8"/>
  <c r="C9" i="8"/>
  <c r="B9" i="8"/>
  <c r="C8" i="8"/>
  <c r="B8" i="8"/>
  <c r="C6" i="8"/>
  <c r="B6" i="8"/>
  <c r="G14" i="21" l="1"/>
  <c r="D14" i="11" s="1"/>
  <c r="D16" i="11" s="1"/>
  <c r="D51" i="11" l="1"/>
  <c r="D52" i="11"/>
  <c r="D18" i="11"/>
  <c r="D20" i="11" s="1"/>
</calcChain>
</file>

<file path=xl/sharedStrings.xml><?xml version="1.0" encoding="utf-8"?>
<sst xmlns="http://schemas.openxmlformats.org/spreadsheetml/2006/main" count="6335" uniqueCount="3306">
  <si>
    <t>I.</t>
  </si>
  <si>
    <t>GRADBENA DELA</t>
  </si>
  <si>
    <t>A.</t>
  </si>
  <si>
    <t>GRADBENA DELA:</t>
  </si>
  <si>
    <t>GRADBENA DELA SKUPAJ:</t>
  </si>
  <si>
    <t>OPIS IZDELKA</t>
  </si>
  <si>
    <t>količina</t>
  </si>
  <si>
    <t>cena v € /enota</t>
  </si>
  <si>
    <t>cena skupaj v €</t>
  </si>
  <si>
    <t>PRIPRAVLJALNA DELA:</t>
  </si>
  <si>
    <t>SPLOŠNA DOLOČILA</t>
  </si>
  <si>
    <t>Pred začetkom gradnje je potreben pregled projekta in ostale dokumentacije z projektantom, investitorjem, nadzornikom in izvajalcem, kar omogoča vsem stranem, da se podrobneje seznanijo z gradnjo, zahtevami gradnje in potekom gradnje načrtovanega objekta.</t>
  </si>
  <si>
    <t xml:space="preserve"> Dela morajo zajemati tudi odvoz materialov na končno deponijo, vključno s plačilom potrebnih taks. Izbrati stalne deponije v neposredni bližini gradbišča, oz. najbližje deponije.</t>
  </si>
  <si>
    <t>V dela mora biti zajeto varovanje gradbene jame, predviden je široki odkop, izvajalec mora zagotoviti varovanje gradbene jame v primeru hujših nalivov, maksimalna globina izkopa je ocenjena na 5m.</t>
  </si>
  <si>
    <t>1.</t>
  </si>
  <si>
    <t>komp</t>
  </si>
  <si>
    <t>3.</t>
  </si>
  <si>
    <t>4.</t>
  </si>
  <si>
    <t>Izpolniti vse zahteve iz načrta gradbišča in varnostnega načrta! Vključno z vsemi ostalimi stroški za organizacijo gradbišča, zavarovanje gradbišča in ostale zakonske zahteve.</t>
  </si>
  <si>
    <t>Postavitev gradbiščne table, v skladu z zahtevami zakonodaje. Zogatavljanje nemotega dostopa v obstoječ objekt.</t>
  </si>
  <si>
    <t>komp.</t>
  </si>
  <si>
    <t>5.</t>
  </si>
  <si>
    <t>PRIPRAVLJALNA DELA SKUPAJ:</t>
  </si>
  <si>
    <t>III.</t>
  </si>
  <si>
    <t>ZEMELJSKA DELA:</t>
  </si>
  <si>
    <t>Zemeljska dela se morajo izvajati po določilih veljavnih tehničnih predpisov in normativov v soglasju z geotehničnim poročilom o pogojih temljenja objekta in ureditve povoznih površin.</t>
  </si>
  <si>
    <t>Izvajalec je dolžan zagotoviti poleg izdelave del v opisu posamezne postavke tudi:</t>
  </si>
  <si>
    <t xml:space="preserve"> - dela in ukrepe po določilih veljavnih predpisov varstva pri delu</t>
  </si>
  <si>
    <t xml:space="preserve"> - pregled bočnih strani izkopa vsak dan pred pričetkom dela, zlasti po deževnem vremenu in mrazu.</t>
  </si>
  <si>
    <t xml:space="preserve"> - črpanje vode iz gradbene jame in temeljev</t>
  </si>
  <si>
    <t xml:space="preserve"> - čiščenje izkopov neposredno pred betoniranjem</t>
  </si>
  <si>
    <t>Kot široki izkop se smatra izkop širine preko 2m. Kot površinski široki izkop pa široki izkop, ki ne presega globine 30cm.</t>
  </si>
  <si>
    <t>Stroški dovoza, montaže, demontaže in odvoza strojev za zemeljska dela so osnovni kriterij za določitev strojne oziroma ročne izvršitve zemeljskih del.</t>
  </si>
  <si>
    <t>Označevanje kamnin: I. ktg - plodna zemljina, II. Ktg, slabo nosilna zemljina, III. Ktg vezljiva in nevezljiva zrnata zemljina, IV. Ktg mehka kamnina, V. trda kamnina.</t>
  </si>
  <si>
    <t>Izkopi za ceste in elemente zunanje ureditve, so zajeti v popisu del zunanje ureditve.</t>
  </si>
  <si>
    <r>
      <t>m</t>
    </r>
    <r>
      <rPr>
        <vertAlign val="superscript"/>
        <sz val="10"/>
        <rFont val="Arial Narrow"/>
        <family val="2"/>
        <charset val="238"/>
      </rPr>
      <t>3</t>
    </r>
  </si>
  <si>
    <t>2.</t>
  </si>
  <si>
    <t>ZEMELJSKA DELA SKUPAJ:</t>
  </si>
  <si>
    <t>IV.</t>
  </si>
  <si>
    <t>BETONSKA IN ARMIRANOBETONSKA DELA:</t>
  </si>
  <si>
    <t>Vključno s črpanjem betonov in izvedbo vseh prebojev po projektni dokumentaciji!</t>
  </si>
  <si>
    <t>Vključno z izdelavo projekta betona, skladno z veljavnimi standardi.</t>
  </si>
  <si>
    <t>BETONIRANJE</t>
  </si>
  <si>
    <t>Cena na enoto mora vsebovati, dobavo in vgrajevanje betona skladno s pravili stroke, tretiranje betona v času sušenja (zaščite, močenje…), vključno z vsem potrebnim delom in materialom potrebnim za izvedbo končnega izdelka!</t>
  </si>
  <si>
    <t>6.</t>
  </si>
  <si>
    <t>kg</t>
  </si>
  <si>
    <t>7.</t>
  </si>
  <si>
    <t>8.</t>
  </si>
  <si>
    <t>9.</t>
  </si>
  <si>
    <t>10.</t>
  </si>
  <si>
    <t>11.</t>
  </si>
  <si>
    <t>12.</t>
  </si>
  <si>
    <r>
      <t>m</t>
    </r>
    <r>
      <rPr>
        <vertAlign val="superscript"/>
        <sz val="10"/>
        <rFont val="Arial Narrow"/>
        <family val="2"/>
        <charset val="238"/>
      </rPr>
      <t>2</t>
    </r>
  </si>
  <si>
    <t>13.</t>
  </si>
  <si>
    <t>14.</t>
  </si>
  <si>
    <t>BETONSKA IN ARMIRANOBETONSKA DELA SKUPAJ:</t>
  </si>
  <si>
    <t>V.</t>
  </si>
  <si>
    <t>TESARSKA DELA:</t>
  </si>
  <si>
    <t>OPAŽI</t>
  </si>
  <si>
    <t>Cena izdelave opaženja, mora zajemati tudi eventuelni strošek dletanja reg za opaženjem oziroma izravnavo vseh neravnin v prostorih kjer se polaga keramiko!</t>
  </si>
  <si>
    <t xml:space="preserve">Pri izdelavi opažev je potrebno pregledati načrte strojnih in elektro inštalacij, ter v  opaže vgraditi vse potrebno, za izvedbo žlebov, utorov ali za vgradnjo potrebnega elektro in strojnega materiala! </t>
  </si>
  <si>
    <t>TESARSKA DELA SKUPAJ:</t>
  </si>
  <si>
    <t>VI.</t>
  </si>
  <si>
    <t>ZIDARSKA DELA:</t>
  </si>
  <si>
    <t>m'</t>
  </si>
  <si>
    <t>kos</t>
  </si>
  <si>
    <t>15.</t>
  </si>
  <si>
    <t>Zidarska pomoč pri vgradnji elementov za izvedbo Pluvia vtočnikov.</t>
  </si>
  <si>
    <t>16.</t>
  </si>
  <si>
    <t>Zidarska pomoč pri vgradnji elementov za izvedbo varnostnih prelivov.</t>
  </si>
  <si>
    <t>17.</t>
  </si>
  <si>
    <t>18.</t>
  </si>
  <si>
    <t>19.</t>
  </si>
  <si>
    <t>ZIDARSKA DELA SKUPAJ:</t>
  </si>
  <si>
    <t>VII.</t>
  </si>
  <si>
    <t>V postavki je potrebno zajeti vse dobave materialov tudi sidernih, podložni material, armaturo, distančniki vse prevoze, premike materila in vso potrebno delo za dokončan izdelek - objekt po postavki!</t>
  </si>
  <si>
    <t>ARMIRANJE</t>
  </si>
  <si>
    <t>Vsi preboji v stenah, ploščah do premera 25 cm, se vrtajo na sami lokaciji gradnje, za preboje večje od fi 25 je izvajalec dolžan upoštevati odprtine označene po načrtih PZI. Vratanja morajo biti zajeta v strošek betona!</t>
  </si>
  <si>
    <t>TESARSKI IZDELKI</t>
  </si>
  <si>
    <t>Upoštevati in izdelati je potrebno ležišča noslnih konstrukcijskih elementov skladno s projektno PZI dokumentacijo načrta arhitekture in gradbenih konstrukcij.</t>
  </si>
  <si>
    <t>TALNE KONSTRUKCIJE</t>
  </si>
  <si>
    <t>SPLOŠNA DOLOČILA ZA OPAŽE IN TESARSKE IZDELKE:</t>
  </si>
  <si>
    <t>ZIDARSKA POMOČ NA GRADBIŠČU</t>
  </si>
  <si>
    <t>Zidarska pomoč pri vgradnji vrat.</t>
  </si>
  <si>
    <t>Zidarska pomoč pri vgradnji dvigala. Pritrditev jaškovnih vrat, konzol za vodila, označitev obvezujoče metrske črte v notranjosti jaška pri vsaki odprtini za vrata (nakladalno mesto) ipd.</t>
  </si>
  <si>
    <t>20.</t>
  </si>
  <si>
    <t>21.</t>
  </si>
  <si>
    <t>22.</t>
  </si>
  <si>
    <t>VIII.</t>
  </si>
  <si>
    <t>DELOVNI ODRI:</t>
  </si>
  <si>
    <t>DELOVNI ODRI SKUPAJ:</t>
  </si>
  <si>
    <t>23.</t>
  </si>
  <si>
    <t>- Razred vidnega betona: SB4</t>
  </si>
  <si>
    <t>- Tekstura vidnega betona: T3</t>
  </si>
  <si>
    <t>- Poroznost: P4</t>
  </si>
  <si>
    <t>- Barvni ton: FT2</t>
  </si>
  <si>
    <t>- Delovni in opažni stik: AFS 4</t>
  </si>
  <si>
    <t>- Ravnost betonske površine: E3</t>
  </si>
  <si>
    <t>- Razred opažne površine: SHK3</t>
  </si>
  <si>
    <t>POTREBNO JE UPOŠTEVATI TEHNIČNE ZAHTEVE ZA VIDNE BETONE:</t>
  </si>
  <si>
    <t>24.</t>
  </si>
  <si>
    <t>OBRTNIŠKA DELA:</t>
  </si>
  <si>
    <t>II.</t>
  </si>
  <si>
    <t>OBRTNIŠKA DELA</t>
  </si>
  <si>
    <t>B.</t>
  </si>
  <si>
    <t>OBRTNIŠKA DELA SKUPAJ:</t>
  </si>
  <si>
    <t>KROVSKA IN KLEPARSKA DELA:</t>
  </si>
  <si>
    <t>Proizvajalec:</t>
  </si>
  <si>
    <t>Tip:</t>
  </si>
  <si>
    <t>Kataloška številka</t>
  </si>
  <si>
    <t>Opombe:</t>
  </si>
  <si>
    <t>KROVSKA IN KLEPARSKA DELA SKUPAJ:</t>
  </si>
  <si>
    <t>KLJUČAVNIČARSKA DELA:</t>
  </si>
  <si>
    <t>OPOZORILO</t>
  </si>
  <si>
    <t>Antikorozijsko zaščito (AKZ) izvesti skladno s standardi in pod standardi standardov: SIST EN ISO 12944, ISO 4628, ISO 8501, ISO 8503, ISO 2812, ISO 6270, ISO 7253 in ostale standarde, ki so potrebni za zagotavljenje zaščite vseh kovinskih elementov objekta!</t>
  </si>
  <si>
    <t xml:space="preserve">Vse kovinske dele je potrebno pred dokončno vgradnjo je potrebno očistiti površinski nečistoč in rje. Skladno s standardi je vse površine očisititi. Čista površina mora biti brez vidnih nečistoč, površina enotnega kovinskega izgleda, brez rjastih površin. </t>
  </si>
  <si>
    <t>Za konstrukcije se skladno SIST EN ISO 12944-2 predvidevajo v nadaljevanju navedeni atmosferski pogoji:</t>
  </si>
  <si>
    <t>Notranje konstrukcije - razred korozivnosti C1</t>
  </si>
  <si>
    <t>Zunanje konstrukcije - razred korozivnosti C3</t>
  </si>
  <si>
    <t>Izvajalec mora zagotoviti trajnost premaznih sistemov skladno s ISO 12944-1. Izvajalec mora navesti izbor sistema antikorozijskega premaza, ki mora imeti dokazljiva laboratorijska testiranja premaznih sistemov na jekleni podlagi skladno s preglednico 2.6 , standarda ISO 12944-6:</t>
  </si>
  <si>
    <t>Notranje konstrukcije
C1 /M (zagotovitev srednje dolge trajnosti 5-15let)</t>
  </si>
  <si>
    <t>Za AKZ zaščito pri zahtevah trajnosti C3 /H in C5-I /H predvideti vročecinkanje in barvanje po tako imenovanih duplex sistemih ali ekvivalentnem, laboratorijsko dokazljivem sistemu!</t>
  </si>
  <si>
    <t>Cena na enoto mora vsebovati izdelavo delavniške dokumentacije, navodil za vzdrževanje in vseh potrebnih dokazil.</t>
  </si>
  <si>
    <t>Navodila za vzdrževanje morajo vsebovati program vzdrževanja trajnosti protikorozijskega sistema.</t>
  </si>
  <si>
    <t>Izvajalec je dolžan izdelati delavniško dokumentacijo, skladno z načrtom arhitekture in/ali načrtom gradbenih konstrukcij, ki jo potrdita odgovorna projektanta arhitekture in gradbenih konstrukcij! Delavniška dokumentacija mora biti izdelana skladno z zahtevami standarda SIST EN ISO 12944-3.</t>
  </si>
  <si>
    <t>Potrebno je izvesti ozemljitev vseh posameznih kovinskih ter ALU konstrukcij na obstoječo ozemljitev stavbe.</t>
  </si>
  <si>
    <t>KLJUČAVNIČARSKA DELA SKUPAJ:</t>
  </si>
  <si>
    <t>FASADERSKA DELA:</t>
  </si>
  <si>
    <t>STEKLARSKA in ALU DELA Z VRATI IN OKNI:</t>
  </si>
  <si>
    <t>Označene zasteklitve navedene v nadaljevanju, se ponudijo in izdelajo skladno z splošnimi navodili.</t>
  </si>
  <si>
    <t>Vključno z: obdelavo vseh špalet, z vgradnjo vseh talnih sistemskih profilov z drenažnimi odprtinami, vgradnja vseh horizontalnih in vertikalnih profilov ter vseh ostalih del potrebnih za dokončno izdelavo fasadne obloge! Vključno s podkonstrukcijo - razen kjer je navedeno drugače!. Navedene so neto količine! Upoštevati vsa dela za dokončanje fasade.</t>
  </si>
  <si>
    <t>Vse kljuke, potezala in panična okovja, po izboru arhitekta, skladno z navodili po detajlu ali shemi.</t>
  </si>
  <si>
    <t>Na objektu je potrebno uporabiti poenoten sistem zasteklitve, ki mora ustrezati splošnemu opisu zasteklitev, navedenemu v nadaljevanju:</t>
  </si>
  <si>
    <t>Za izdelavo, dobavo in montažo zasteklitev je potrebno upoštevati spodaj naštete zakone, pravilnike, standarde in smernice o steklu:
SIST: EN356, EN410,  EN673, EN1063, EN1279, EN1363, ENV1627, DIN V 11 535, EN ISO 12 543, DIN 18 095</t>
  </si>
  <si>
    <t>Obveznost izvajalca je tudi prilklučitev celotne tehnološke in ostale opreme po navodilih in nadzoru dobavitelja opreme, prav tako je potrebno v ceno zajeti in zagotoviti usklajevanja med izvedbenimi detajli ključavničarskih in fasaderskih del!</t>
  </si>
  <si>
    <t>Vključno z vsem pritrdilnim materialom, kljukami, cilindrično ključavnico in centralnim ključem.</t>
  </si>
  <si>
    <t>Izdelava, dobava in montaža senčil, po načrtu PZI,</t>
  </si>
  <si>
    <t>25.</t>
  </si>
  <si>
    <t>26.</t>
  </si>
  <si>
    <t>27.</t>
  </si>
  <si>
    <t>STEKLARSKA IN ALU DELA Z VRATI IN OKNI SKUPAJ:</t>
  </si>
  <si>
    <t>MIZARSKA DELA</t>
  </si>
  <si>
    <t>kom</t>
  </si>
  <si>
    <t>Pri postavkah montažnih pregradnih sten in stropov iz mavcnih plošc se upoštevajo vsi stiki, lomi, kaskade, preboji, izrezi in zakljucki - glej projekt arhitekture, ki je sestavni del razpisne dokumentacije!</t>
  </si>
  <si>
    <t>strop</t>
  </si>
  <si>
    <t>rob stropa</t>
  </si>
  <si>
    <t>TALNE IN STENSKE OBLOGE</t>
  </si>
  <si>
    <t>LAMELNI OTIRAČI</t>
  </si>
  <si>
    <t>Dobava in vgradnja okvirjev lamelnih otiračev in lamelnih otiračev nestandarnih pravokotnih oblik po načrtu tlakov pritličja, list št.:. 5.1.2. Vključno z vgradnjo v estrih!</t>
  </si>
  <si>
    <t>SLIKOPLESKARSKA DELA:</t>
  </si>
  <si>
    <t>SLIKOPLESKARSKA DELA SKUPAJ:</t>
  </si>
  <si>
    <t>IX.</t>
  </si>
  <si>
    <t>DVIGALA IN NAPRAVE:</t>
  </si>
  <si>
    <t>DVIGALA SKUPAJ:</t>
  </si>
  <si>
    <t>XI.</t>
  </si>
  <si>
    <t>GASILSKA OPREMA:</t>
  </si>
  <si>
    <t>Montaža gasilnih aparatov, vključno z montažo kaset za vstavljanje aparatov za aparate. Gasilni hidranti so zajeti med strojnimi napravami oziroma aparati med opremo. Zajeti dodatek za vgradne omarice s steklenimi vrati z ustrezno - zakonsko predpisano označbo!</t>
  </si>
  <si>
    <t>GASILSKA OPREMA SKUPAJ:</t>
  </si>
  <si>
    <t>XII.</t>
  </si>
  <si>
    <t>PROJEKT:</t>
  </si>
  <si>
    <t>PROJEKT SKUPAJ:</t>
  </si>
  <si>
    <t>FINALNI TLAK V TEHNIČNIH PROSTORIH - EPOKSIDNI SAMOVLIVNI</t>
  </si>
  <si>
    <t>TALNE IN STENSKE OBLOGE DELA SKUPAJ:</t>
  </si>
  <si>
    <t>FASADERSKA DELA SKUPAJ</t>
  </si>
  <si>
    <t>Vključno z vsem pritrdilnim materialom.</t>
  </si>
  <si>
    <t>MIZARSKA DELA SKUPAJ</t>
  </si>
  <si>
    <t>Izdelava načrta za sistemsko zaklepanje objekta, izbor sistema po potrditvi arhitekta in investitorja - sistemski ključ, glavni ključ Dobav in izdelava cilindrov ter ključev na objektu.</t>
  </si>
  <si>
    <t>Sistemski ključ</t>
  </si>
  <si>
    <t xml:space="preserve">Kontrola pristopa </t>
  </si>
  <si>
    <t xml:space="preserve">Pred izdelavo, montažo in polaganjem lesenih konstrukcijskih nosilnih elementov mora izvajalec preveriti in izmeriti dejanske izmere na gradbišču in na podlagi njegovih izmer izdelati delavniško dokumentacijo lesenih </t>
  </si>
  <si>
    <t>konstrukcijskih elementov skladno po navodilih prizvajalca. V postavki je potrebo zajeti in izdelati vsa vezna sredstva po navodilih proizvajalca, skladno s projektno dokumentacijo PZI.</t>
  </si>
  <si>
    <t>Upoštevane morajo biti vse sestave konstrukcij po tej projektni dokumentaciji.</t>
  </si>
  <si>
    <t>V vseh mavčnih stenah so vogali zaščiteni s tipskimi pocinkanimi pločevinastimi vogalniki sistema proizvajalca predelnih sten.</t>
  </si>
  <si>
    <t>Pri postavkah montažnih pregradnih sten in stropov iz mavcnih plošc se upoštevajo vsi stiki, lomi, kaskade, preboji, izrezi in zakljucki - glej projekt arhitekture, ki je sestavni del razpisne dokumentacije.</t>
  </si>
  <si>
    <t>Izdelava zaključkov z visokopolimerni tesnilni trak kot npr. FPO Sarnafil TS 77-18(1,8mm) dvojno armiranmehansko pritjen v podlago. Okoli varnostnih prelivov na strehi.</t>
  </si>
  <si>
    <t>.</t>
  </si>
  <si>
    <t>Upoštevati je potrebno vse zaključke na stene in ostale konzole, po načrtih stropov! Uporabljen je sistem kot naprimer KNAUF.</t>
  </si>
  <si>
    <t>Pred izdelavo, montažo in polaganjem predelnih sten mora izvajalec preveriti in izmeriti dejanske izmere na gradbišču</t>
  </si>
  <si>
    <t>in izvesti gradnjo skladno po navodilih prizvajalca. V postavki je potrebo zajeti in izdelati vsa vezna sredstva po navodilih proizvajalca, skladno s projektno dokumentacijo PZI.</t>
  </si>
  <si>
    <t>INŠTALACIJSKA STENSKA OBLOGA</t>
  </si>
  <si>
    <t>1</t>
  </si>
  <si>
    <t>DELA V GISPU</t>
  </si>
  <si>
    <t>DELA V GIPSU SKUPAJ:</t>
  </si>
  <si>
    <t>Vrsta projekta:</t>
  </si>
  <si>
    <t>Številka projekta:</t>
  </si>
  <si>
    <t>Vsebina mape:</t>
  </si>
  <si>
    <t>Vrsta gradnje:</t>
  </si>
  <si>
    <t>Objekt in lokacija:</t>
  </si>
  <si>
    <t>Datum iztisa:</t>
  </si>
  <si>
    <t>Investitor:</t>
  </si>
  <si>
    <t>Vrsta projektne dokumentacije:</t>
  </si>
  <si>
    <t xml:space="preserve">Za projektantsko podjetje: </t>
  </si>
  <si>
    <t>žig podjetja:</t>
  </si>
  <si>
    <t>Odgovorni projektant:</t>
  </si>
  <si>
    <t>evidentirana pri projektantu:</t>
  </si>
  <si>
    <t>kraj:</t>
  </si>
  <si>
    <t>datum:</t>
  </si>
  <si>
    <t>OPOMBA</t>
  </si>
  <si>
    <t>Enotna cena mora vsebovati:</t>
  </si>
  <si>
    <t>&gt;vsa potrebna pripravljalna dela</t>
  </si>
  <si>
    <t>&gt;vsa potrebna merjenja</t>
  </si>
  <si>
    <t>&gt;vse potrebne transporte do mesta vgrajevanja</t>
  </si>
  <si>
    <t>&gt;skladiščenje materiala na gradbišču</t>
  </si>
  <si>
    <t>&gt;vse potrebno delo do končnega izdelka</t>
  </si>
  <si>
    <t>&gt;vsa potrebna pomožna sredstva na objektu kot so lestve, delovni odri…</t>
  </si>
  <si>
    <t>&gt;usklajevanje z osnovnim načrtom in posvetovanje s projektantom</t>
  </si>
  <si>
    <t>&gt;plačilo komunalnih prispevkov za stalno deponijo</t>
  </si>
  <si>
    <t>&gt;preizkušanje kvalitete materiala, ki se vgrajuje in dokazovanje kvalitete z atesti</t>
  </si>
  <si>
    <t>&gt;popravilo eventualne škode povzročene ostalim izvajalcem</t>
  </si>
  <si>
    <t>&gt;čiščenje in odvoz odvečnega materiala v stalno deponijo</t>
  </si>
  <si>
    <t>&gt;obračuni se izdelajo po dejanskih količinah</t>
  </si>
  <si>
    <t>&gt;evidentiranje, zaščita in prestavitev komunalnih vodov</t>
  </si>
  <si>
    <t>OPOMBA: Izvajalec mora pri pripravi ponudbe upoštevati ter pri izvedbi zagotavljati :</t>
  </si>
  <si>
    <t>►</t>
  </si>
  <si>
    <t>vso razpisno dokumentacijo (načrte PGD in PZI)</t>
  </si>
  <si>
    <t>vsa potrebna pripravljalna dela za gradbena dela</t>
  </si>
  <si>
    <t>vsa potrebna merjenja</t>
  </si>
  <si>
    <t>vse potrebne transporte do mesta vgrajevanja</t>
  </si>
  <si>
    <t>skladiščenje materiala na gradbišču</t>
  </si>
  <si>
    <t>vso potrebno delo za dokončanje izdelka</t>
  </si>
  <si>
    <t>vsa potrebna pomožna sredstva na objektu kot so lestve, odri ...</t>
  </si>
  <si>
    <t>usklajevanje z osnovnim načrtom in posvetovanje s projektantom preiskušnje kvalitete materiala, ki se vgrajuje in dokazovanje kvalitete z atesti</t>
  </si>
  <si>
    <t>popravilo eventuelne škode povzročene ostalim izvajalcem</t>
  </si>
  <si>
    <t>čiščenje in odvoz odvečnega materiala v stalno deponijo</t>
  </si>
  <si>
    <t>plačilo komunalnih prispevkov za stalno deponijo</t>
  </si>
  <si>
    <t>ozemljitev vseh ALU in jeklenih elementov</t>
  </si>
  <si>
    <t>pri sistemih avtomatike mora zagotavljati kompletni elektro-instalacijski sistem za končno delovanje proizvodov.</t>
  </si>
  <si>
    <t>nadzor in koordinacijo izvedbe vseh elektro napeljav, ki so predmet končne instalacije proizvoda ( senčila, vrata, okna,…)</t>
  </si>
  <si>
    <t>Delovne odre višine do 2 m je potrebno zajeti v cenah posameznih postavk in se ne obračunavajo posebej!</t>
  </si>
  <si>
    <t>Vsa delovne stroje za dvigovanje bremen in delovne košare za dostope do delovišč je potrebno zajeti v cenah posameznih postavk in se ne obračunavajo posebej!</t>
  </si>
  <si>
    <t>OPOZORILO!</t>
  </si>
  <si>
    <t>MOREBITNE RAZLIKE ALI ODSTOPANJA MED ARHITEKTURNIMI, DETAJLNIMI IN PREGLEDNIMI NAČRTI JE POTREBNO PREGLEDATI IN USKLADITI S PROJEKTANTSKIM PODJETJEM STYRIA ARHITEKTURA d.o.o.</t>
  </si>
  <si>
    <t>IZVAJALEC MORA SKLADNO Z ZAKONOM O GRADITVI OBJEKTOV (ZGO) TER ZAKONOM O GRADBENIH PROIZVODIH VGRAJEVATI USTREZNE GRADBENE PROIZVODE Z VNAPREJ IZDELANIMI DELAVNIŠKIMI NAČRTI, KI MORAJO BITI POTRJENI S STRANI PROJEKTANTA.</t>
  </si>
  <si>
    <t>ODGOVORNI VODJE PROJEKTA SI PRIDRŽUJE PRAVICO DO SPREMEMB IN DOPOLNITEV IZVEDBE DETAJLOV OBRTNIŠKIH DEL V KOLIKOR IZVAJALEC LE TEH ZARADI OBJEKTIVNIH RAZLOGOV NE MORE IZVAJATI SKLADNO S PROJEKTOM PZI.</t>
  </si>
  <si>
    <t>OKOLIŠČINE NEUSKLAJENOSTI IZVAJALCEV IN PODIZVAJALCEV TER ODSTOPANJA OD OSNOVNIH NAVODIL PROJEKTA PZI NISO OBJEKTIVNI RAZLOGI ZA SPREMEMBO DETAJLOV !</t>
  </si>
  <si>
    <t>VSI ARHITEKTURNI, DETAJLNI IN PREGLEDNI NAČRTI IZDELANI S STRANI IZVAJALCA VELJAJO OD PISNEGA DOVOLJENJA IN TRAJAJO DO PREKLICA LE TEH S STRANI ODGOVORNEGA ARHITEKTA ALI PROJEKTANTA.</t>
  </si>
  <si>
    <t>REKAPITULACIJA GOI DEL</t>
  </si>
  <si>
    <t>28.</t>
  </si>
  <si>
    <t>29.</t>
  </si>
  <si>
    <t>30.</t>
  </si>
  <si>
    <t>31.</t>
  </si>
  <si>
    <t>Dobava in montaža aluminijastih linijskih ojačitev za pulte obešene na mavčno kartonske montažne stene  viseče omare, alu ojačitve izdelane po shemi PZI in sladno z navodili proizvajalca mavčnokartonskih sten.</t>
  </si>
  <si>
    <t>32.</t>
  </si>
  <si>
    <t xml:space="preserve">Projekt za razpis
(v nadaljevanju PZR)
</t>
  </si>
  <si>
    <t>POPIS GRADBENO OBRTNIŠKIH IN INŠTALACIJSKIH DEL</t>
  </si>
  <si>
    <t>Projekt za razpis
(v nadaljevanju PZR)</t>
  </si>
  <si>
    <t xml:space="preserve">Styria arhitektura d.o.o. 
Cankarjeva ul. 6E, 
2000 Maribor
</t>
  </si>
  <si>
    <t xml:space="preserve">Styria arhitektura d.o.o. </t>
  </si>
  <si>
    <t>Maribor</t>
  </si>
  <si>
    <t>David Mišič u.d.i.a.</t>
  </si>
  <si>
    <t>SKUPAJ TUJE STORITVE</t>
  </si>
  <si>
    <t>ur</t>
  </si>
  <si>
    <t>m</t>
  </si>
  <si>
    <t>4.03</t>
  </si>
  <si>
    <t>Izdelava preizkusa vodotesnosti</t>
  </si>
  <si>
    <t>4.02</t>
  </si>
  <si>
    <t>4.01</t>
  </si>
  <si>
    <t>TUJE STORITVE</t>
  </si>
  <si>
    <t>SKUPAJ KANALIZACIJA</t>
  </si>
  <si>
    <t>mm iz litega železa z zaklepanjem</t>
  </si>
  <si>
    <t>Dobava in vgraditev pokrova fi 600</t>
  </si>
  <si>
    <t>Dobava in vgradnja PE jaška  fi 800</t>
  </si>
  <si>
    <t>3.03</t>
  </si>
  <si>
    <t>plastičnih mas, vgrajenih na</t>
  </si>
  <si>
    <t>Izdelava kanalizacije iz cevi iz</t>
  </si>
  <si>
    <t>KANALIZACIJA</t>
  </si>
  <si>
    <t xml:space="preserve">SKUPAJ ZEMELJSKA DELA </t>
  </si>
  <si>
    <t>m3</t>
  </si>
  <si>
    <t>2.03</t>
  </si>
  <si>
    <t>2.02</t>
  </si>
  <si>
    <t>2.01</t>
  </si>
  <si>
    <t xml:space="preserve">ZEMELJSKA DELA </t>
  </si>
  <si>
    <t>SKUPAJ PREDDELA</t>
  </si>
  <si>
    <t>profilov</t>
  </si>
  <si>
    <t xml:space="preserve"> 1.02</t>
  </si>
  <si>
    <t xml:space="preserve"> 1.01</t>
  </si>
  <si>
    <t>PREDDELA</t>
  </si>
  <si>
    <t>E.</t>
  </si>
  <si>
    <t>C.</t>
  </si>
  <si>
    <t>kpl</t>
  </si>
  <si>
    <t>m2</t>
  </si>
  <si>
    <t>STK-JR Osnovni pisalni set za planske table vsebuje 4 ozka raznobarvna white-board pisala za planerje, mini magnetni brisalec, 4 magnete, cistilni spray.</t>
  </si>
  <si>
    <t>Montažni materiali in kabli:</t>
  </si>
  <si>
    <t>-</t>
  </si>
  <si>
    <t xml:space="preserve"> </t>
  </si>
  <si>
    <t>D.</t>
  </si>
  <si>
    <t>OGREVANJE IN HLAJENJE</t>
  </si>
  <si>
    <t>2.1.1</t>
  </si>
  <si>
    <t>l</t>
  </si>
  <si>
    <t>- integrirani merilniki diferenčnega tlaka</t>
  </si>
  <si>
    <t>- termična zaščita EM</t>
  </si>
  <si>
    <t>- z naslednjimi možnostmi oz. opremo, ki to omogoča:</t>
  </si>
  <si>
    <t xml:space="preserve">             - daljinski vklop/izklop s CNS</t>
  </si>
  <si>
    <t xml:space="preserve">             - javljanje delovanje/motnja na CNS</t>
  </si>
  <si>
    <t>vključno zagon - vregulacija in nastavitev frekvenčno regulirane črpalke na projektno predvidene parametre</t>
  </si>
  <si>
    <t>- protiprirobnice, tesnilni in pritrdilni material</t>
  </si>
  <si>
    <t>prirobnični priključek DN 32</t>
  </si>
  <si>
    <t>DN 40</t>
  </si>
  <si>
    <t>DN 32</t>
  </si>
  <si>
    <t>Gumijasti dušilec vibracij črpalke, za vgradnjo med prirobnice v cevovode, za vodo 5°C in tlake do 10 bar, naslednjih dimenzij:</t>
  </si>
  <si>
    <t>Parametri:</t>
  </si>
  <si>
    <t>Prehodni navojni ventil z zaščitno</t>
  </si>
  <si>
    <t>kapo proti nekontrolirani uporabi  PN 6</t>
  </si>
  <si>
    <t>za vodo 90°, skupaj z navojnimi nastavki, tesnilnim</t>
  </si>
  <si>
    <t>in pritrdilnim materialom</t>
  </si>
  <si>
    <t>Temperaturno tipalo za merjenje temperature  (Pt100) do 90oC, vključno s pretvornikom 4 do 20 mA za prenos podatkov na CNS in potopna tulka ter tesnilni in pritrdilni material</t>
  </si>
  <si>
    <t>Odzračna kapa, izdelana iz kosa cevi, obojestransko zaključena z bombiranimi pokrovi, vključno z navojno krogelno pipo DN 15 in 8 m</t>
  </si>
  <si>
    <t>cevi DN 15, cev odzračne kape naslednjih dimenzij:</t>
  </si>
  <si>
    <t>Polnilno praznilni ventil z navojem, vključno tesnilni</t>
  </si>
  <si>
    <t>in pritrdilni material</t>
  </si>
  <si>
    <t>DN 15 NP 16</t>
  </si>
  <si>
    <t>Predizdelan podporni in obešalni material, izdelan iz</t>
  </si>
  <si>
    <t>pocinkanih jeklenih trakov in profilov, z gumijastimi</t>
  </si>
  <si>
    <t>vložki za preprečitev toplotnih mostov.</t>
  </si>
  <si>
    <t>Manometer za vodo 5°C in tlak 6 bar, vključno s</t>
  </si>
  <si>
    <t>tesnilnim materialom</t>
  </si>
  <si>
    <t>Izdelava sheme strojnice v okvirju s steklom za namestitev na zid</t>
  </si>
  <si>
    <t>33.</t>
  </si>
  <si>
    <t>Toplotna izolacija zapornih elementov in regulacijskih ventilov, izdelava smernih puščic in napisov v ustrezni barvi za namestitev na odcepe in razdelilnik</t>
  </si>
  <si>
    <t>skupaj</t>
  </si>
  <si>
    <t>Dodatna toplotna izolacija, stiropor, 30kg/m2, debeline 30 mm</t>
  </si>
  <si>
    <t>Obrobni trak iz mineralne volne po DIN 18560,</t>
  </si>
  <si>
    <t>materialna grupa, A-negorljiv, višine H = 180 m</t>
  </si>
  <si>
    <t xml:space="preserve">Estrih plastifikatov  </t>
  </si>
  <si>
    <t>zaščitna cevna diletacija fi 25 mm, l = 500 mm.</t>
  </si>
  <si>
    <t>Podometna razdelilna omarica za vgradnjo v zid, AKZ zaščitena in finalno obarvana z barvo po izbiri arhitekta, po globini in višini nastavljiva, primerna za razdelilnik talnega ogrevanja, skupaj z vratci s ključavnico</t>
  </si>
  <si>
    <t>pripadajočih priključnih matic za spoj cevi z razdelilnikom za za naslednje število ogrevalnih krogov:</t>
  </si>
  <si>
    <t xml:space="preserve"> Sobni termostat Alpha, kompatibilen z elektrotermičnimi pogoni in CNS, za največ 5 ogrevalnih krogov na razdelilniku, natančnost 0,2oC</t>
  </si>
  <si>
    <t>Elektrotermični pogon za ogrevanje (230V oz 24V – preveriti CNS pred nabavo!!), brez napetosti zaprt</t>
  </si>
  <si>
    <t>DN 40 (fi 48,3 x 2,6)</t>
  </si>
  <si>
    <t>DN 25 (fi 33,7 x 2,6)</t>
  </si>
  <si>
    <t>DN 100</t>
  </si>
  <si>
    <t>PREZRAČEVANJE</t>
  </si>
  <si>
    <t>Dodatna oprema:</t>
  </si>
  <si>
    <t>Obračun izkopov in prevozov zemlje se vrši v m³, merjeno na osnovi profilov posnetih pred izvršenim izkopom in po njem. Količine zemljine v popisu so upoštevane v nerazsutem stanju, v izračunu za odvoz in skladiščenje je potrebno upoštevati faktor razsutosti zemljine.</t>
  </si>
  <si>
    <t>Požarna zaščita jeklenih konstukcij mora izpolnjevati zahteve iz ŠPV 30min RE30.</t>
  </si>
  <si>
    <t>V suhomontažnih stenah iz mavčno-kartonskih plošč ob vratnih in okenjskih odprtinah, inštalacijskih odprtinah se skladno s tehničnimi smernicami proizvajalca kot npr. KNAUF vgradijo ustrezne ojačitve, odvisne od višine, širine in teže vratnih ter okenjskih kril.</t>
  </si>
  <si>
    <t>Protipožarno tesnjenje prehodov instalacij skozi stene in plošče med požarnimi sektorji. Izvedba v skladu s požarnim elaboratom.</t>
  </si>
  <si>
    <t>Razni drobni RF izdelki.</t>
  </si>
  <si>
    <t>Razni drobni vroče cinkani in pleskani  ključavničarski izdelki.</t>
  </si>
  <si>
    <t>kompl</t>
  </si>
  <si>
    <t>Za potrebe popisa se za udeležence pri graditvi objekta uporabljajo
naslednje okrajšave:
OVP: odgovorni vodja projekta,
ON: odgovorni nadzornik
OPA: odgovorni projektant arhitekture
OPGK: odgovorni projektant gradbenih konstrukcij
OP: odgovorni projektant
Vsi projekti z načrti in vsemi grafičnimi prilogami, kot tudi ves
tekstovni del, vsa poročila in vsi opisi ter sheme so sestavni del tega
popisa del in jih mora ponudnik obvezno upoštevati pri sami izdelavi ponudbe. Navedene načrte, grafične priloge, ves tekstualni del, vsa poročila, vsa poročila in vsi opisi ter sheme mora ponudnik upoštevati tudi če se besedilo popisa ne sklicuje na konkretne sheme.</t>
  </si>
  <si>
    <t>Dobava/najem in postavitev gradbiščnega pisarniškega kontejnerja za ves čas gradnje, za potrebe OP pri izvajanju projektantskega nadzora. Prostor gradbene pisarne s možnostjo ogrevanja in hlajenja.
Opremljen mora biti z mizo in stoli za potrebe sestankovanja min. 10 oseb. V zabojniku mora biti omogočen (brezplačni) dostop do WI-Fi omrežja.</t>
  </si>
  <si>
    <t>V SKLADU Z 84. ČELNOM ZGO IZVAJALEC MORA PRED PRIČETKOM DEL OBVEZNO PREVERITI VSE MERE NA OBJEKTU!</t>
  </si>
  <si>
    <t>IZVAJALEC MORA PREDATI V PREGLED IN POTRDITEV VZORCE VSEH VGRAJENIH MATERIALOV IN PRODUKTOV (NPR. TLAKI, FINALNE OBDELAVE, ....). ŠTEVILO VZORCEV DOGOVORI Z OVP IN ON, V KOLIKOR Z RAZPISOM ZA IZBOR IZVAJALCA.
ŠTEVILO NI TOČNO DOLOČENO. STROŠEK IZDELAVE DELAVNIŠKIH NAČRTOV IN IZDELAVE VZORCEV IZVAJALEC UPOŠTEVA V POSAMEZNIH POSTAVKAH POPISA. PRED ZAČETKOM IZVAJANJA VSEH DEL JE POTREBNO PREVERITI OBMOČJA DILATACIJ.</t>
  </si>
  <si>
    <t xml:space="preserve">PODLAGA ZA IZVEDBO SO DELAVNIŠKI NAČRTI, IZDELANI IZ STRANI IZVAJALCA IN POTRJENI IZ STRANI OVP, OPA. 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OPA, OVP IN ON, IZROČI VSEM TREM NAVEDENIM OSEBAM DOKONČNO POTRJENE NAČRTE, TER POTREBNI ČAS ZA IZDELAVO IN POTRDITEV UPOŠTEVA V TERMINSKEM PLANU.
V PRIMERU NEJASNOSTI JE IZVAJALEC DEL OZ. PONUDNIK, ŽE V ČASU IZDELOVANJA PONUDBE DOLŽAN POSTAVITI OVP ZAHTEVO PO POJASNITVI NA NAČIN, KI JE V SKLADU Z IZVAJANJEM JAVNEGA RAZPISA. IZMERE SO IZVEDENE SKLADNO Z GN NORMAMI.
Dela je treba izvajati po določilih veljavnih tehničnih predpisov in skladno z obveznimi standardi in z Uredba o zagotavljanju varnostni in zdravja pri delu na začasnih in premičnih gradbiščih (Ur.l.RS št. 83/05).
</t>
  </si>
  <si>
    <t>SPLOŠNE OPOMBE</t>
  </si>
  <si>
    <t xml:space="preserve">Skladno s 84. členom ZGO mora izvajalec pred začetkom in med izvajanjem posameznih del opraviti pregled projekta za izvedbo in opozoriti investitorja, projektanta in revidenta ter nadzornika na morebitne ugotovljene pomanjkljivosti. </t>
  </si>
  <si>
    <t>V vsaki ceni po enoti je potrebno zajeti vse za gotove montirane in finalno obdelane izdelke - kot kompleten izdelek v skladu s projektom, brez dodatnih del za izvedbo posamezne postavke, kompletno z izdelavo vse potrebne izvedbene delavniške in montažne tehnične dokumentacije ter detajlov izvedbe. Vse rešitve je potrebno uskladiti s OVP oziroma pridobiti potrditev s strani OVP. V ceni vseh postavk je potrebno zajeti še vse ostalo iz splošnih razpisnih pogojev za izbor izvajalca, kar s tem popisom ni zajeto.</t>
  </si>
  <si>
    <t>Podlaga za izvedbo so delavniški načrti, izdelani iz strani izvajalca in potrjeni iz strani OVP, OPA. Podlaga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OPA, OVP in
ON, izroči vsem trem navedenim osebam dokončno potrjene načrte, ter potrebni čas za izdelavo in potrditev upošteva v terminskem planu. V primeru nejasnosti je izvajalec del oz. ponudnik, že v času izdelovanja ponudbe dolžan postaviti OVP zahtevo po pojasnitvi na način, ki je v skladu z izvajanjem javnega razpisa. Izmere so izvedene skladno z GN normami.</t>
  </si>
  <si>
    <t>Ponudnik mora vkalkulirati strošek izvedbe začasne deponije za material za ponovni zasip in sicer v odvisnosti od možnosti ali deponija ob objektu ali pa na začasni deponiji izven lokacije gradnje, zajeti v ceni izkopov. V ceni na enoto je potrebno upoštevati vse prenose, transporte, pomožne dela, začasna podpiranja, premične odre in čiščenje po zaključku del, vso potrebno zaščito pred uničenjem oz. poškodovanjem, vsa nakladanja in prevoz odvečnega materiala oz. izkopa na začasno in stalno deponijo s plačilom takse za deponijo.</t>
  </si>
  <si>
    <t>Brežine izkopov je potrebno kopati pod naklonom, glede na trdnost kopane zemlje. Če se koplje v večjo globino je treba kopati v obliki stopnic, oziroma izvesti ustrezno opiranje bočnih sten, kar je zajeti že v fazi oddaje ponudbe v ceni posamezne postavke za izkope. Izpodkopavanje zemlje je prepovedano. Količine vseh izkopov, zasipov kot tudi odvozov so podane v raščenem stanju.</t>
  </si>
  <si>
    <t>Standardi, ki se nanašajo zemeljska dela, oziroma materiale, ki se uporabljajo pri zemeljskih delih.
Geotekstilije in geotekstilijam sorodni izdelki – Značilnosti, ki se zahtevajo pri nasipih, temeljih in trdnih strukturah
SIST EN 13251:2001
SIST EN 13251:2001/ A1:2005
Geotekstilije in geotekstilijam sorodni izdelki – Značilnosti, ki se zahtevajo pri drenažnih sistemih
SIST EN 13252:2001
SIST EN 13252:2001/ A1:2005
OP: Montažni piloti zajeti pri ab montažnih delih!
Geosintetične ovire-Zahtevane karakteristike pri gradnji rezervarjev in nasipov.
SIST EN 13361:2004
SIST EN 13361:2004/A1:2007
Izkopi se izvajajo v pretežno prodno peščenih plasteh. Lokalno so se pojavljajo tanjše plasti peska, nekaj konglomerata in tudi bolj zaglinjenih plasti.</t>
  </si>
  <si>
    <t>Skladno s 84. členom ZGO mora izvajalec pred začetkom in med izvajanjem posameznih del opraviti pregled projekta za izvedbo in opozoriti investitorja, projektanta in revidenta ter nadzornika na morebitne ugotovljene pomanjkljivosti.
Vsi projekti z načrti in vsemi grafičnimi prilogami, kot tudi ves tekstovni del, vsa poročila in vsi opisi ter sheme so sestavni del tega popisa del in jih mora ponudnik obvezno upoštevati pri sami izdelavi ponudbe. Navedene načrte, grafične priloge, ves tekstualni del, vsa poročila, vsa  oročila in vsi opisi ter sheme mora ponudnik upoštevati tudi če se besedilo popisa ne sklicuje na konkretne sheme.</t>
  </si>
  <si>
    <t>Vse izmere je potrebno preveriti po posameznih projektih, in na objektu samem. V primeru nejasnosti kontaktirati OVP.
Podlaga za izvedbo so delavniški načrti, izdelani iz strani izvajalca in potrjeni iz strani OVP. Podlaga za izvedbo delavniških načrtov so sheme iz posamičnih načrtov.</t>
  </si>
  <si>
    <t>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OPA, OVP in
ON, izroči vsem trem navedenim osebam dokončno potrjene načrte, ter potrebni čas za izdelavo in potrditev upošteva v terminskem planu.</t>
  </si>
  <si>
    <t>V primeru nejasnosti je izvajalec del oz. ponudnik, že v času
izdelovanja ponudbe dolžan postaviti OVP zahtevo po pojasnitvi na način, ki je v skladu z izvajanjem javnega razpisa.</t>
  </si>
  <si>
    <t>Lahki agregati – 1. del: Lahki agregati za beton, malto in injekcijsko malto
SIST EN 13055-1:2002
SIST EN 13055-1:2002/AC:2004</t>
  </si>
  <si>
    <t>Beton - 1.del - Specifikacija, lastnosti, proizvodnja in skladnost
SIST EN 206-1:2003
SIST EN 206-1:2003/A1:2004
SIST EN 206-1:2003/A2:2005
SIST EN 1026 (OP: Uporablja se zadnja veljavna izdaja standarda z vsemi dopolnili in popravki)
Armatura slovensko tehnično soglasje STS-05/007
STS-05/012 za armaturne mreže
STS-06/042 za rezano in krivljeno armaturo
Vlakna za beton-1.del:Jeklena vlakna-definicije,specifikacije in skladnost
SIST EN 14889-1:2006
Vlakna za beton-2.del: Polimerna vlakna- efinicije,specifikacije in skladnost
SIST EN 14889-2:2006
Konstrukcijska ležišča- 5.del:Lončna ležišča
SIST EN 1337-5:2005
Konstrukcijska ležišča- 6.del:Linijska in točkovna zasučna ležišča
SIST EN 1337-6:2004
Konstrukcijska ležišča- 7.del:Sferična in cilindrična PTFE ležišča
SIST EN 1337-7:2004
Konstrukcijska ležišča- 8.del:Vodila za ležišča in pritrjene konstrukcije
SIST EN 1337-8:2008
Betonarna ki proizvede beton o kontroli proizvodnje</t>
  </si>
  <si>
    <t>Proizvodi in sistemi za zaščito in popravilo betonskih konstrukcij –
Definicije, zahteve, kontrola kakovosti in ovrednotenje skladnosti – 6. del:
Sidranje armaturne palice
SIST EN 1504-6:2006
Proizvodi in sistemi za zaščito in popravilo betonskih konstrukcij –
Definicije, zahteve, kontrola kakovosti in ovrednotenje skladnosti – 7.del:
Zaščita armature proti koroziji
SIST EN 1504-7:2006
Mikro silika za beton – 1.del: Definicije, zahteve in merila skladnosti
SIST EN 13263-1:2005+A1:2009
Vsi AB stebri, slopi in nosilci stene izdelani v kvaliteti vidnega betona morajo imeti perfektne 90 stopinjske robove
Pri postavkah so v oklepajih podani podatki o betonu in sicer v zaporedju (tlačna trdnost/razred  postavljenosti/kloridi/maksimalno
zrno/zaščitna plast-zgoraj-spodaj-bočno)</t>
  </si>
  <si>
    <t>Opaži vidnih elementov (vidnih stropov, stebrov, slopov in nosilcev) morajo biti kovinski, s plastično prevleko za doseganje boljše kvalitete. Predviden je kvaliteten premaz, voščeni, s ciljem površin brez madežev in luž.</t>
  </si>
  <si>
    <t>Za vse odre je izdelati statični izračun izdelan s strani izvajalca, z upoštevanjem standarda SIST EN 12811. Odre je izdelati, pregledovati in voditi dokumentacijo v skladu s predpisi. Upoštevati je SIST HD 1000 za
sistemske delovne odre. Vsi odri na zgradbi morajo biti napravljeni, premeščeni in odstranjevani z delavci predpisane kvalifikacije in pod nadzorstvom  dgovorne strokovne osebe gradbišča. Ves material za napravo odrov mora biti kvaliteten in ustreznih  imenzij, kar je treba pred vgraditvijo preveriti.
Pred uporabo ter vsaj enkrat tedensko med uporabo in pred ponovno uporabo po daljši prekinitvi del, mora vse odre pregledati odgovorna strokovna oseba iz strani izvajalca.</t>
  </si>
  <si>
    <t>Odri:
Za vse odre je izdelati statični izračun izdelan s strani izvajalca, z upoštevanjem standarda SIST EN 12811. Odre je izdelati, pregledovati in voditi dokumentacijo v skladu s predpisi. Upoštevati je SIST HD 1000 za
sistemske delovne odre. Vsi odri na zgradbi morajo biti napravljeni, premeščeni in odstranjevani z delavci predpisane kvalifikacije in pod nadzorstvom  dgovorne strokovne osebe gradbišča. Ves material za napravo odrov mora biti kvaliteten in ustreznih dimenzij, kar je treba pred vgraditvijo preveriti.
Pred uporabo ter vsaj enkrat tedensko med uporabo in pred ponovno uporabo po daljši prekinitvi del, mora vse odre pregledati odgovorna strokovna oseba iz strani izvajalca.</t>
  </si>
  <si>
    <t>Izdelava tampona in priprava temeljnih tal</t>
  </si>
  <si>
    <t>Izkopi za pripravo gradbene jame</t>
  </si>
  <si>
    <t>Antikorozijska zaščta jekla za konstrukcijo izpostavljeno atmosferskim vplivom - zunanja:</t>
  </si>
  <si>
    <t>Za izvedbo vročega cinkanja so merodajne SIST EN , EN DIN –norma 1461, kakor tudi strokovno tehnične smernice za vroče cinkanje.
Preverjanje debeline cinkove prevleke mora potekati po DIN 50 981. Po standardu ( normi) znaša minimalna debelina sloja nanosa za material od debeline 6 mm naprej 85 mikronov, vendar mora za področje mestnega zraka in za trajnost zaščite cca. 30 let biti zvišana na cca. 70 – 100
mikronov. Za doseganje boljšega oprijema bi naj vsi za vroče cinkanje predvideni jekleni deli bili najprej odgovarjajoče predobdelani , očiščeni in šele nato vroče cinkani.</t>
  </si>
  <si>
    <t>Zunanje jeklene konstrukcije so zaščitene z nanosom cinkove prevleke, ki nastane s potapljanjem v tekoči cink. Celotne konstrukcije morajo biti konstruirane, oz. sestavljene v vijačeni izvedbi, zvari morajo biti popolnoma zaprti in očiščeni žlindre in ne smejo imeti nobenih por ali
dotoka žlindre. Morajo biti izvedeni neprekinjeno in ne kot prekinjeni zvari. Ostanki žlindre, ki nastaja pri varjenju morajo biti popolnoma odstranjeni.</t>
  </si>
  <si>
    <t>Standardi, ki se nanašajo ključavničarska dela, oziroma materiale, ki se uporabljajo pri ključavničarskih delih.</t>
  </si>
  <si>
    <t>Izvajale oziroma podizvajalec - pripravljalec kovinskih nosilnih elementov, mora evidentirati vse procesne korake priprave površine kovinskih nosilnih elementov objekta.</t>
  </si>
  <si>
    <t>Jeklena konstrukcija, ki je vroče cinkana je potrebno pred cinkanjem določiti zvarjence kar bo razvidno iz delavniških
načrtov.
Vsi zaprti profili jeklene konstrukcije so na priključne pločevine varjeni z obdelanimi polno nosilnimi zvari. Na mestih kjer se vijačenje izvaja skozi cev je potrebno v cevi vgraditi jeklene nastavke t.i. puše na mestih, da vijak ne vijačimo v prazno.</t>
  </si>
  <si>
    <t>Vse polno nosilne zvare je potrebno kontrolirati z ultrazvokom. Pregledano mora biti vsaj 40% vseh zvarov. Obseg kontrole se poveča ob pojavu slabih rezultatov – določi institucija, ki bo kontrolirala kvaliteto izvedbe. Vizualni pregled se vrši na vseh zvarih.</t>
  </si>
  <si>
    <t>Vsi vijačeni spoji jeklenih konstrukcij se izvajajo z inbus vijaki iz nerjaveče pločevine, ki morajo ustrezati standardu ISO 10462, z ugreznjeno glavo. Razred vzdržljivosti vijakov je 8.8. in 10.9.</t>
  </si>
  <si>
    <t>Vse spoje se vijači kontrolirano z momentnim ključem. Pri običajnih spojih kategorija A se privijači tako, da je spoj popolnoma stisnjen. Pri vseh spojih kategorije B je zahtevana polna sila prednapetja ter minimalni koeficient trenja  =0.30.</t>
  </si>
  <si>
    <t>Standardi, ki se nanašajo na okovja, stavbno pohištvo, stekla:</t>
  </si>
  <si>
    <r>
      <rPr>
        <b/>
        <sz val="10"/>
        <rFont val="Arial Narrow"/>
        <family val="2"/>
        <charset val="238"/>
      </rPr>
      <t>Okna in vrata</t>
    </r>
    <r>
      <rPr>
        <sz val="10"/>
        <rFont val="Arial Narrow"/>
        <family val="2"/>
        <charset val="238"/>
      </rPr>
      <t xml:space="preserve"> – Standard za proizvod, zahtevane lastnosti – 1. del: Okna in vrata brez določenih lastnosti požarne odpornosti in dimotesnosti, vendarz vključeno odpornostjo strešnih oken proti požaru z zunanje strani SIST EN 14351-1:2006+A1:2010</t>
    </r>
  </si>
  <si>
    <r>
      <rPr>
        <b/>
        <sz val="10"/>
        <rFont val="Arial Narrow"/>
        <family val="2"/>
        <charset val="238"/>
      </rPr>
      <t>Stavbno okovje</t>
    </r>
    <r>
      <rPr>
        <sz val="10"/>
        <rFont val="Arial Narrow"/>
        <family val="2"/>
        <charset val="238"/>
      </rPr>
      <t xml:space="preserve"> – Naprave za zasilne izhode z vzvodno ročico ali pritisnim pedalom za evakuacijske poti – Zahteve in preskusne metode SIST EN 179:2008</t>
    </r>
  </si>
  <si>
    <r>
      <rPr>
        <b/>
        <sz val="10"/>
        <rFont val="Arial Narrow"/>
        <family val="2"/>
        <charset val="238"/>
      </rPr>
      <t>Požarna vrata okovje</t>
    </r>
    <r>
      <rPr>
        <sz val="10"/>
        <rFont val="Arial Narrow"/>
        <family val="2"/>
        <charset val="238"/>
      </rPr>
      <t xml:space="preserve">
Ključavnice in stavbno okovje – Zapore z vodoravnim potisnim drogom za izhod ob paniki – Zahteve in preskusne metode SIST EN 1125:2008
Stavbno okovje – Naprave za samodejno zapiranje vrat – Zahteve in preskusne metode
SIST EN 1154:2000
SIST EN 1154:2000/ A1:2003
SIST EN 1154:2000/ A1:2003/AC:2006
Stavbno okovje – Električne naprave za nadzor zapiranja vrat –Zahteve in preskusne metode
SIST EN 1155:2000
SIST EN 1155:2000/ A1:2003
SIST EN 1155:2000/ A1:2003/AC:2006
Stavbno okovje – Naprave za usklajeno zapiranje vrat –Zahteve in preskusne metode
SIST EN 1158:2000
SIST EN 1158:2000/ A1:2003
SIST EN 1158:2000/ A1:2003/AC:2006</t>
    </r>
  </si>
  <si>
    <r>
      <rPr>
        <b/>
        <sz val="10"/>
        <rFont val="Arial Narrow"/>
        <family val="2"/>
        <charset val="238"/>
      </rPr>
      <t>Okovje</t>
    </r>
    <r>
      <rPr>
        <sz val="10"/>
        <rFont val="Arial Narrow"/>
        <family val="2"/>
        <charset val="238"/>
      </rPr>
      <t xml:space="preserve">
Stavbno okovje – Ključavnice in zapahi – Mehanske ključavnice,zapahi in prijemniki – Zahteve in preskusne metode 
SIST EN 12209:2004
SIST EN 12209:2004/ AC:2006
Stavbno okovje – Enoosni tečaji – Zahteve in klasifikacija
SIST EN 1935:2002
SIST EN 1935:2002/ AC:2004
Stavbno okovje-ključavnice in zapahi-Elektromehanske ključavnice in
zaporne plošče-Zahteve in preskusne metode
SIST EN 14846:2009</t>
    </r>
  </si>
  <si>
    <r>
      <rPr>
        <b/>
        <sz val="10"/>
        <rFont val="Arial Narrow"/>
        <family val="2"/>
        <charset val="238"/>
      </rPr>
      <t>Industrijska vrata</t>
    </r>
    <r>
      <rPr>
        <sz val="10"/>
        <rFont val="Arial Narrow"/>
        <family val="2"/>
        <charset val="238"/>
      </rPr>
      <t xml:space="preserve">
Vrata v industrijske in javne prostore ter garažna vrata – Standard za proizvod – 1. del: Proizvodi brez določenih lastnosti požarne odpornosti in dimotesnosti
SIST EN 13241-1:2003+A1:2011</t>
    </r>
  </si>
  <si>
    <r>
      <rPr>
        <b/>
        <sz val="10"/>
        <rFont val="Arial Narrow"/>
        <family val="2"/>
        <charset val="238"/>
      </rPr>
      <t>Senčila</t>
    </r>
    <r>
      <rPr>
        <sz val="10"/>
        <rFont val="Arial Narrow"/>
        <family val="2"/>
        <charset val="238"/>
      </rPr>
      <t xml:space="preserve">
Zunanja senčila – Zahtevane lastnosti, vključno z varnostjo
SIST EN 13561:2004+A1:2009 Polkna – Zahtevane lastnosti, vključno z varnostjo SIST EN 13659:2004+A1:2009</t>
    </r>
  </si>
  <si>
    <r>
      <rPr>
        <b/>
        <sz val="10"/>
        <rFont val="Arial Narrow"/>
        <family val="2"/>
        <charset val="238"/>
      </rPr>
      <t>Stekla</t>
    </r>
    <r>
      <rPr>
        <sz val="10"/>
        <rFont val="Arial Narrow"/>
        <family val="2"/>
        <charset val="238"/>
      </rPr>
      <t xml:space="preserve">
Steklo v stavbah – Posebni osnovni izdelki – Boro silikatno steklo – 1-2. del:
Ovrednotenje skladnosti/standard za izdelke
SIST EN 1748-1-2:2005
Steklo v stavbah – Posebni osnovni izdelki – 2-2.del: Steklena keramika –
Ovrednotenje skladnosti/standard za izdelek
SIST EN 1748-2-:2005
Steklo v stavbah – Toplotno utrjeno natrij-kalcijevo silikatno steklo –2.del: ovrednotenje skladnosti/standard za izdelek
SIST EN 1863-2:2005
Steklo v stavbah – Toplotno kaljeno boro silikatno varnostno steklo – 2.del:
Ovrednotenje skladnosti/standard za izdelek
SIST EN 13024-2:2005
Steklo v stavbah – Steklo z nanosi – 4. del: Ovrednotenje
skladnosti/standard za izdelek
SIST EN 1096-4:2005
Steklo v stavbah – Toplotno kaljeno natrij-kalcijevo silikatno varnostno
steklo – 2. del: Ovrednotenje skladnosti/standard za izdelek
SIST EN 12150-2:2005</t>
    </r>
  </si>
  <si>
    <t>Steklo v gradbeništvu – Toplotno kaljeno natrij-kalcijevo silikatno utorjeno
varnostno steklo – 2. del: Ovrednotenje skladnosti/standard za izdelek
SIST EN 15683-2:2014
Steklo v stavbah Kemično utrjeno natrij-kalcijevo silikatno steklo – 2. del:
Ovrednotenje skladnosti/standard za izdelek
SIST EN 12337-2:2005
Steklo v stavbah – Osnovni izdelki iz zemljo alkalijskega silikatnega stekla –
2. del: Ovrednotenje skladnosti/standard za izdelek
SIST EN 14178-2:2005
Steklo v stavbah – Osnovni izdelki iz natrij-kalcijevega silikatnega stekla –
9. del: Ovrednotenje skladnosti/standard za izdelek
SIST EN 572-9:2005
Steklo v gradbeništvu – HS-preskus kaljenega natrijevega kalcijevegasilikatnega
varnostnega stekla – 2. del:Ovrednotenje skladnosti/standard
za izdelek
SIST EN 14179-2:2005
Steklo v gradbeništvu – Kaljeno zemljo alkalijsko silikatno varnostno steklo
– 2. del: Ocena skladnosti/standard za izdelek
SIST EN 14321-2:2006</t>
  </si>
  <si>
    <t>Steklo v gradbeništvu -HS – preskus kaljenega zemljo alkalijsko silikatnega
varnostnega stekla – 2. del: Vrednotenje skladnosti/standard za izdelek
SIST EN 15682-2:2013
Steklo v gradbeništvu – Lepljeno steklo in lepljeno varnostno steklo –
Ovrednotenje skladnosti/standard za izdelek
SIST EN 14449:2005
SIST EN 14449:2005 /AC:2006
Steklo v gradbeništvu – Izolacijsko steklo – 5. del: Ovrednotenje skladnosti
SIST EN 1279-5:2005+A2:2010
Tesnilne mase za nekonstrukcijske stike v stavbah in na sprehajalnih
površinah – 2.del: Tesnilne mase za zasteklitev
SIST EN 15651-2:2013</t>
  </si>
  <si>
    <r>
      <rPr>
        <b/>
        <sz val="10"/>
        <rFont val="Arial Narrow"/>
        <family val="2"/>
        <charset val="238"/>
      </rPr>
      <t>Izdelki iz stekla</t>
    </r>
    <r>
      <rPr>
        <sz val="10"/>
        <rFont val="Arial Narrow"/>
        <family val="2"/>
        <charset val="238"/>
      </rPr>
      <t xml:space="preserve">
Steklo v gradbeništvu- Ogledala iz stekla s srebrno prevleko za uporabo v
notranjosti stavb -2.del: Ovrednotenje skladnosti/standard za izdelek
SIST EN 1036-2:2008
Steklo v gradbeništvu-Stekleni zidaki in stekleni tlakovci-2.del:
Ovrednostenje skladnosti, standard za izdelek
SIST EN 1051-2:2008</t>
    </r>
  </si>
  <si>
    <r>
      <rPr>
        <b/>
        <sz val="10"/>
        <rFont val="Arial Narrow"/>
        <family val="2"/>
        <charset val="238"/>
      </rPr>
      <t>Tesnost stavbnega pohištva</t>
    </r>
    <r>
      <rPr>
        <sz val="10"/>
        <rFont val="Arial Narrow"/>
        <family val="2"/>
        <charset val="238"/>
      </rPr>
      <t xml:space="preserve">
Stavbno pohištvo, ki je izpostavljeno atmosferskim padavinam, mora biti ob upoštevanju lokalnih podnebnih razmer grajeno tako, da stavbo v skladu s 3. členom Pravilnika o zaščiti stavb pred vlago, ščiti pred atmosferskimi padavinami.</t>
    </r>
  </si>
  <si>
    <t>Stavbno pohištvo iz prejšnjega odstavka mora po standardu SIST EN 12208 izpolnjevati naslednje zahteve glede vodotesnosti:
okna ter vhodna in balkonska vrata, vgrajena v pritličje ali prvo nadstropje
stavbe, morajo ustrezati razredu 4A,
okna ter vhodna in balkonska vrata, vgrajena v drugo ali tretje nadstropje
stavbe, morajo ustrezati razredu 7A,
okna ter vhodna in balkonska vrata, vgrajena v četrto ali višje nadstropje
stavbe, morajo ustrezati razredu 9A.
Vodotesnost stavbnega pohištva iz prejšnjega odstavka mora biti izmerjena po standardu SIST EN 1027</t>
  </si>
  <si>
    <t>kompl.</t>
  </si>
  <si>
    <t>Hladno oblikovani varjeni votli konstrukcijski profili iz nelegiranih in
drobnozrnatih jekel-1.del:Tehnični dobavni pogoji
SIST EN 10219-1:2006
Nelegirane jeklene cevi za varjenje in vrezovanje navojev – Tehnični dobavni pogoji
SIST EN 10255:2004+A1:2007
Jekleni ulitki za uporabo v gradbeništvu
SIST EN 10340:2007
SIST EN 10340:2007/AC:2008
Konstrukcijska jekla za kaljenje in popuščanje – Tehnični dobavni pogoji
SIST EN 10343:2009
Samonosilne izolacijske sendvič plošče z obojestranskim kovinskim oplaščenjem -Tovarniško izdelani proizvodi – Specifikacije
SIST EN 14509:2014
Samonosilna pločevina za pokrivanje streh ter zunanje in notranje obloge – Specifikacija proizvoda in zahteve
SIST EN 14782:2006
Povsem podprta pločevina in trakovi za pokrivanje streh ter zunanje in notranje obloge – Specifikacija za izdelek in zahteve
SIST EN 14783:2006
Aluminij in aluminijeve zlitine – Gradbeni proizvodi za konstrukcijska dela- Tehnični pogoji za prevzem in dobavo
SIST EN 15088:2006</t>
  </si>
  <si>
    <t>Notranja konstrukcija;
C5-I /H (zagotovitev dolge trajnosti nad 15let)</t>
  </si>
  <si>
    <t>Varovalni sistem za vzdrževanje strehe in fasade.</t>
  </si>
  <si>
    <t xml:space="preserve">dolžina jeklenice </t>
  </si>
  <si>
    <t>pomožni material, končni element, vmesni element, voglaniki</t>
  </si>
  <si>
    <t>Dobava in montaža revizijskih odprtin. Revizijske odprtine poravnane z stropom, pokrite s GK ploščo, odpiranje na "klik", vključno s kitanjem do ravne površine</t>
  </si>
  <si>
    <t>Dodatki, po shemi vrat, samozapirala, protiprašne pripire, odbojniki/zaustavljalci vrat, rešetke za prezračevanje integrirane v protiprašne pripire - sanitarni prostori.</t>
  </si>
  <si>
    <t>Druge opombe:
Izvajajec izdela delavniško dokumentacijo, ki jo potrdi OPA. Podlaga za izdelavo delavniške dokumentacije so načrti arhitekture iz PZI projektne dokumentacije. Vse mere preveriti na mestu po izvršenih gradbenih delih.
Stavbno pohištvo se izdela na podlagi delavniške dokumentacije, ki je potrjena iz strani OPA.
vso stavbno pohištvo mora imeti ustrezne ateste
vse materiale mora pred vgradnjo potrditi OVP kovinski vratni podboji so prašno barvani V primeru da posamezne postavke v popisu ne zajemajo celotnega opisa potrebnega za funkcionalno dokončanje dela, mora ponudnik izvedbo le
tega vključiti v ceno na enoto!
Izvajalec mora izdelati vse delavniške in montažne načrte elementov in jih dati v pisno potrditev OVP, kot tudi izdelati vzorce finalnih obdelav in dobiti potrditev OVP.
Pri vseh delih je upoštevati sorazmerje stroškov  rganizacije in čiščenja po končanju vseh del.</t>
  </si>
  <si>
    <t>Standardi, ki se nanašajo mizarska dela, oziroma materiale, ki se uporabljajo pri mizarskih delih.
Notranje in zunanje obloge iz masivnega lesa – Značilnosti, ovrednotenje skladnosti in označevanje
SIST EN 14915:2013
Lesene konstrukcije – Furnirni slojnat les (LVL) za  onstrukcije – Zahteve
SIST EN 14374:2005
OP.: standarde za okovje glej poglavje okna, zastaklitve, senčila, vrata Dekorativni visokotlačni laminati (HPL) – Plošče na osnovi duromernih smol 
– 7. del: Kompaktni laminati in kompozitni paneli HPL za notranjo in zunanjo oblogo zidov in stropov
SIST EN 438-7:2005
Lepila za splošne namene montaže v gradbeništvu – zahteve in preskusne metode
SIST EN 15274:2009</t>
  </si>
  <si>
    <t>V vseh mavčnih stenah so vogali zaščiteni s tipskimi pocinkanimi pločevinastimi vogalniki sistema proizvajalca predelnih mavčnih sten!</t>
  </si>
  <si>
    <t>V sanitarnih stenah je upoštevati vgradnjo elementov za pritrjevanje sanitarnih elementov - glej projekt arhitekture in strojnih instalacij - sanitarna oprema!
Prav tako je potrebno všteti vsa bandažiranja in kitanja stikov!</t>
  </si>
  <si>
    <t>Dela lahko izvaja le pooblaščeni izvajalec.</t>
  </si>
  <si>
    <t>Predoblikovane mavčne plošče – Definicije, zahteve in preskusne metode
SIST EN 14209:2006
Mavčni elementi za viseče strope – Definicije, zahteve in preskusne metode
SIST EN 14246:2006
SIST EN 14246:2006/AC:2007
Pomožni in dodatni kovinski profili za mavčne plošče – Definicije, zahteve in preskusne metode
SIST EN 14353:2008+A1:2010
Lepila na osnovi mavca za toplotno, zvočno izolacijo kompozitnih panelov in mavčne plošče – Definicije, zahteve in preskusne metode
SIST EN 14496:2006
Lepila za splošne namene montaže v gradbeništvu – zahteve in preskusne metode
SIST EN 15274:2009
Združene polnilne in tesnilne mase-1.del:Specifikacija za toplo nanosljive tesnilne mase
SIST EN 14188-1:2005
Tesnilne in zalivne mase-2.del:Specifikacija za hladne tesnilne mase
SIST EN 14188-2:2005
Polnilne in tesnilne mase za stike – 3.del: Specifikacija za elastomerne tesnilne profile
SIST EN 14188:3:2006</t>
  </si>
  <si>
    <t>V primeru nejasnosti je izvajalec del oz. ponudnik, že v času izdelovanja ponudbe dolžan postaviti OVP zahtevo po pojasnitvi na način, ki je v skladu z izvajanjem javnega razpisa.
Dela je potrebno izvajati v skladu z tehničnimi predpisi in normativi v soglasju z obveznimi standardi za polaganje tlakov.
Delo obrtnika obsega:
dobavo osnovnega materiala za talne obloge
dobavo ostalega materiala
masa za izravnavo podloge
lepilo za lepljenje talnih oblog
obrobne letve
pritrdilni material za obrobne letve
snemanje izmer v objektu
pregled in čiščenje podlog
nanašanje izravnalne mase
vsa dela v delavnici in na objektu z dajatvami
prevoz materiala in orodja na objekt, z nakladanjem, razkladanjem
polaganje, prikrojitev in lepljenje talne obloge
pritrjevanje obrob
popravilo zidov ali stenskih oblog, če se poškodujejo</t>
  </si>
  <si>
    <r>
      <t xml:space="preserve">Opombe:
</t>
    </r>
    <r>
      <rPr>
        <sz val="10"/>
        <rFont val="Arial Narrow"/>
        <family val="2"/>
        <charset val="238"/>
      </rPr>
      <t>izvajalec mora predložiti vzorce v potrditev OVP in ON
ves vgrajeni material mora imeti ustrezne izjave o skladnosti
V kolikor ni nizkostenska obroba popisana ločeno jo je zajeti v ceni osnovne postavke tlaka.
V kolikor je v načrtu arhitekture predviden kitani stik med horizontalno in vertikalno površino, je potrebno PU kit zajeti v osnovni postavki tlaka.</t>
    </r>
  </si>
  <si>
    <t>V primeru da posamezne postavke v popisu ne zajemajo celotnega opisa potrebnega za funkcionalno dokončanje postavke, mora ponudnik izvedbo le tega vključiti v ceno na enoto!
Pri vseh delih je upoštevati sorazmerje stroškov rganizacije in čiščenja po končanju vseh del.</t>
  </si>
  <si>
    <t>Končni izbor materialov in barv za finalne tlake potrdi OPA.</t>
  </si>
  <si>
    <t>V ceni postavk je zajeti tudi izvedbo vzorcev vseh tlakov in oblog , vsak vzorec min. površine 1,5m2.
Podane so dejanske neto površine tlakov.</t>
  </si>
  <si>
    <t>Izbor barve vseh finalnih tlakov in oblog potrdi projektant.</t>
  </si>
  <si>
    <t>V primeru nejasnosti je izvajalec del oz. ponudnik, že v času izdelovanja ponudbe dolžan postaviti OVP zahtevo po pojasnitvi na način, ki je v skladu z izvajanjem javnega razpisa.
Izdela se vzorec barve vsake  v velikosti najmanj 1,5m2, na licu mesta, na površini in v prostoru, ki se bo barval. Vzorec se izdela bodisi na končnem zaključnem sloju, ali v sklopu vzorca zaključnega sloja.
Dela je treba izvajati po določilih veljavnih normativov in skladno z obveznimi standardi.
Pri izvedbi je treba upoštevati tudi navodila proizvajalca materiala, ki se uporablja pri izvedbi.</t>
  </si>
  <si>
    <r>
      <rPr>
        <sz val="10"/>
        <rFont val="Arial Narrow"/>
        <family val="2"/>
        <charset val="238"/>
      </rPr>
      <t>V ceni posameznih postavk je zajeti tudi:
dobavo vsega osnovnega in pomožnega materiala;
prevoz materiala na objekt, z nakladanjem, razkladanjem, skladiščenjem in prenosi ;
čiščenje izdelkov oz. podlog pred pričetkom del;
nanašanje osnovnih in končnih premazov z vsemi med fazami;
čiščenje prostorov in izdelkov po opravljenem delu in zaščita do predaje naročniku;
vsa dela v delavnici in na objektu z vsemi dajatvami;
vsa dela in ukrepi po predpisih varstva pri delu.</t>
    </r>
    <r>
      <rPr>
        <b/>
        <sz val="10"/>
        <rFont val="Arial Narrow"/>
        <family val="2"/>
        <charset val="238"/>
      </rPr>
      <t xml:space="preserve">
Druge opombe: </t>
    </r>
    <r>
      <rPr>
        <sz val="10"/>
        <rFont val="Arial Narrow"/>
        <family val="2"/>
        <charset val="238"/>
      </rPr>
      <t>vsa dela se izvajajo po barvni študiji ali po potrditvi projektanta in naročnik
V primeru da posamezne postavke v popisu ne zajemajo celotnega opisa potrebnega za funkcionalno dokončanje postavke, mora ponudnik izvedbo le tega vključiti v ceno na enoto!
Pri vseh delih je upoštevati sorazmerje stroškov organizacije in čiščenja po končanju vseh del.</t>
    </r>
  </si>
  <si>
    <r>
      <t xml:space="preserve">Kleparska
</t>
    </r>
    <r>
      <rPr>
        <sz val="10"/>
        <rFont val="Arial Narrow"/>
        <family val="2"/>
        <charset val="238"/>
      </rPr>
      <t>Povsem podprta pločevina in trakovi za pokrivanje streh ter zunanje in notranje obloge – Specifikacija za izdelek in zahteve SIST EN 14783:2006
Samonosilna pločevina za pokrivanje streh ter zunanje in notranje obloge – Specifikacija proizvoda in zahteve
SIST EN 14782:2006
OP: Glej še standarde pri ključavničarskih delih in pri pasarskih delih!</t>
    </r>
  </si>
  <si>
    <r>
      <rPr>
        <b/>
        <sz val="10"/>
        <rFont val="Arial Narrow"/>
        <family val="2"/>
        <charset val="238"/>
      </rPr>
      <t>Ravne strehe</t>
    </r>
    <r>
      <rPr>
        <sz val="10"/>
        <rFont val="Arial Narrow"/>
        <family val="2"/>
        <charset val="238"/>
      </rPr>
      <t xml:space="preserve">
Hidroizolacijski trakovi – Ojačeni bitumenski trakovi za tesnjenje streh – Definicije in lastnosti
SIST EN 13707:2005+A2:2009
Hidroizolacijski trakovi – Definicije in lastnosti podložnih folij – 1. del:
Podložne folije za strehe SIST EN 13859-1:2010
Hidroizolacijski trakovi – Definicije in lastnosti podložnih folij – 2. del:
Podložne folije za stene SIST EN 13859-2:2010
Hidroizolacijski trakovi – Polimerni in elastomerni trakovi za tesnjenje streh – Definicije in lastnosti
SIST EN 13956:2013</t>
    </r>
  </si>
  <si>
    <r>
      <rPr>
        <b/>
        <sz val="10"/>
        <rFont val="Arial Narrow"/>
        <family val="2"/>
        <charset val="238"/>
      </rPr>
      <t>Lepila</t>
    </r>
    <r>
      <rPr>
        <sz val="10"/>
        <rFont val="Arial Narrow"/>
        <family val="2"/>
        <charset val="238"/>
      </rPr>
      <t xml:space="preserve"> za splošne namene montaže v gradbeništvu – zahteve in preskusne
metode
SIST EN 15274:2009</t>
    </r>
  </si>
  <si>
    <t>Standardi, ki se nanašajo na ravne strehe oz. materiale, ki se uporabljajo pri ravnih strehah: ravne strehe</t>
  </si>
  <si>
    <r>
      <rPr>
        <b/>
        <sz val="10"/>
        <rFont val="Arial Narrow"/>
        <family val="2"/>
        <charset val="238"/>
      </rPr>
      <t>Hidroizolacija ravnih streh:</t>
    </r>
    <r>
      <rPr>
        <sz val="10"/>
        <rFont val="Arial Narrow"/>
        <family val="2"/>
        <charset val="238"/>
      </rPr>
      <t xml:space="preserve">
IFD- Direktives pour la conception et la mise en oeuvre de toitures avec
etancheite (evropska smernica za projektiranje in izvajanje ravnih streh)</t>
    </r>
  </si>
  <si>
    <t>Izvajalec mora za vse vidne pločevinaste obrobe in kape pripraviti delavniške načrte in jih dati v potrditev projektantu. Strošek izdelave delavniških načrtov izvajalec upošteva v postavkah popisa.</t>
  </si>
  <si>
    <t>Dobava in montaža</t>
  </si>
  <si>
    <t>- Ponudnik izjavlja, da je preveril pravilnost nastavljenih formul in izračunavanja ponudbene cene!</t>
  </si>
  <si>
    <t>- Ponudnik s ponudbo izjavlja, da je pregledal projektno dokumentacijo, da je z njo v celoti seznanjen in se z njo strinja, da jo smatra kot logično in celovito ter da poseduje strokovno znanje, da bo dela izvedel skladno s projektnimi zahtevami in določili!!!</t>
  </si>
  <si>
    <t>- Pred izdelavo ponudbe je potrebno opraviti ogled obstoječega stanja in se seznaniti z dejanskim stanjem na objektu!</t>
  </si>
  <si>
    <t>- V ponudbi je potrebno zajeti dobavo in montažo vseh potrebnih materialov in opreme za pravilno delovanje sistemov, razen če v posamezni postavki ni drugače navedeno!</t>
  </si>
  <si>
    <t>- V ceni mora biti zajeta izvedba vseh prehodov instalacij skozi stene, prehodi skozi  stene morajo biti ustrezno tesnjeni!</t>
  </si>
  <si>
    <t>Pri izvedbi je potrebno upoštevati najmanj naslednje pravilnike in standarde:</t>
  </si>
  <si>
    <t xml:space="preserve">1. </t>
  </si>
  <si>
    <t>Pravilnik o učinkoviti rabi energije v stavbah (Ur.l. R.S. št.52/2010)</t>
  </si>
  <si>
    <t xml:space="preserve">2. </t>
  </si>
  <si>
    <t>Tehnična smernica TSG-1-004:2010 – Učinkovita raba energije</t>
  </si>
  <si>
    <t xml:space="preserve">3. </t>
  </si>
  <si>
    <t>Tehnična smernica TSG-1-005:2012 – Zaščita pred hrupom v stavbah</t>
  </si>
  <si>
    <t xml:space="preserve">4. </t>
  </si>
  <si>
    <t>Pravilnik o prezračevanju in klimatizaciji stavb</t>
  </si>
  <si>
    <t xml:space="preserve">5. </t>
  </si>
  <si>
    <t>SIST EN 12831 – izračun transmisijskih izgub</t>
  </si>
  <si>
    <t xml:space="preserve">6. </t>
  </si>
  <si>
    <t>VDI 2078 – izračun toplotnih dobitkov</t>
  </si>
  <si>
    <t>SIST EN 13779 – Prezračevanje nestanovanjskih stavb - Zahtevane lastnosti za prezračevalne naprave in klimatizirne sisteme</t>
  </si>
  <si>
    <t xml:space="preserve">8. </t>
  </si>
  <si>
    <t xml:space="preserve">SIST EN 13053 – Prezračevanje stavb – Klimati - Ocenitev in lastnosti klimatov, sestavnih delov in </t>
  </si>
  <si>
    <t xml:space="preserve">9. </t>
  </si>
  <si>
    <t>VDI 6022 – Higienske zahteve za prezračevalne naprave</t>
  </si>
  <si>
    <t xml:space="preserve">10. </t>
  </si>
  <si>
    <t>Tehnična smernica TSG-1-001:2010 – požarna varnost v stavbah</t>
  </si>
  <si>
    <t xml:space="preserve">11. </t>
  </si>
  <si>
    <t>Smernica SZPV 408 – požarnovarnostne zahteve za elektroinstalacije in cevne napeljave v stavbah</t>
  </si>
  <si>
    <t xml:space="preserve">12. </t>
  </si>
  <si>
    <t>Pravilnik o tehničnih normativih za hidrantno omrežje</t>
  </si>
  <si>
    <t xml:space="preserve">13.  </t>
  </si>
  <si>
    <t>Pravilnik o pitni vodi</t>
  </si>
  <si>
    <t xml:space="preserve">14. </t>
  </si>
  <si>
    <t>DIN 1988 – vodovodna instalacija</t>
  </si>
  <si>
    <t xml:space="preserve">15. </t>
  </si>
  <si>
    <t>DIN 1986 – kanalizacija</t>
  </si>
  <si>
    <t xml:space="preserve">16. </t>
  </si>
  <si>
    <t>Recknagel, Sprenger, Schramek: Taschenbuch für Heizung und Klimatechnik 2000, R. Oldenbourg Verlag, München, 2000</t>
  </si>
  <si>
    <t xml:space="preserve">17. </t>
  </si>
  <si>
    <t>Feurich, Sanitär-technik</t>
  </si>
  <si>
    <t>Zaprta raztezna posoda s fiksno zračno blazino, jeklena, varjena,</t>
  </si>
  <si>
    <t>barva berilij, vitka oblika valja, za ogrevanje, solarne in hladilne vodne sisteme,</t>
  </si>
  <si>
    <t>dodatki proti zmrzovanju do 50%;</t>
  </si>
  <si>
    <t>• airproof blazina iz butila skladno z DIN 4807 T3 in internimi standardi</t>
  </si>
  <si>
    <t>Pneumatex;</t>
  </si>
  <si>
    <t>• konzola za obešanje za enostavno montažo, montaža z zgornjim ali spodnjim</t>
  </si>
  <si>
    <t>priklopom;</t>
  </si>
  <si>
    <t>• izvedba CE- testirana skladno s PED/DEP/ 97/23/EC, 5 letna garancija za posodo</t>
  </si>
  <si>
    <t>• vključno zaporna pipa KAH za vzdrževanje in demontažo razteznih posod,</t>
  </si>
  <si>
    <t>zaščitena pred nepooblaščenim zaprtjem, z izpustom, skladno z EN 12828</t>
  </si>
  <si>
    <t>Maksimalen dovoljen tlak: PS 3 bar</t>
  </si>
  <si>
    <t>Komplet z montažnim in tesnilnim materialom.</t>
  </si>
  <si>
    <t>34.</t>
  </si>
  <si>
    <t xml:space="preserve">Tlačna preizkušnja celotnega sistema </t>
  </si>
  <si>
    <t>35.</t>
  </si>
  <si>
    <t xml:space="preserve">kpl </t>
  </si>
  <si>
    <t>36.</t>
  </si>
  <si>
    <t>Funkcionalni preizkus izvedenih instalacij kompletno z izdelavo zapisnika.</t>
  </si>
  <si>
    <t>kos.</t>
  </si>
  <si>
    <t>Dodatki, po shemi vrat, integrirana samozapirala - kot. Npr. Geze, protiprašne pripire, odbojniki/zaustavljalci vrat, rešetke za prezračevanje integrirane v protiprašne pripire - sanitarni prostori.</t>
  </si>
  <si>
    <t>37.</t>
  </si>
  <si>
    <t>38.</t>
  </si>
  <si>
    <t>39.</t>
  </si>
  <si>
    <t>40.</t>
  </si>
  <si>
    <t>41.</t>
  </si>
  <si>
    <t>42.</t>
  </si>
  <si>
    <t>43.</t>
  </si>
  <si>
    <t>44.</t>
  </si>
  <si>
    <t>45.</t>
  </si>
  <si>
    <r>
      <t xml:space="preserve">  </t>
    </r>
    <r>
      <rPr>
        <i/>
        <sz val="9"/>
        <color indexed="8"/>
        <rFont val="NewsGoth Cn BT"/>
        <family val="2"/>
      </rPr>
      <t>osebni žig:</t>
    </r>
  </si>
  <si>
    <t>PODLOŽNI BETON</t>
  </si>
  <si>
    <t>Pri izvajanju betonskih del je nujno upoštevati vsa navodila statika, ki so podana v njegovem tehničnem poročilu.</t>
  </si>
  <si>
    <t>Vse po detajlih projekta PZI.</t>
  </si>
  <si>
    <t>Betonska dela splošno:
 - Konstrukcije iz betona morajo biti ravne, izdelane po opažnem načrtu, brez votlih mest in brez iztekanj cementnega mleka na stikih opažev.
- Nega betona vsebuje zaščito vgrajenega betona do polne trdnosti pred prevelikim izhlapevanjem vode iz betona, kakor tudi zaščito pred nizkimi temperaturami. Izvajalec mora pustiti v vseh betonskih konstrukcijah odprtine za montažo instalacij, ki jih je dolžan pred opaženjem režijsko kordinirati med posameznimi izvajalci in po potrebi vključiti projektanta električnih in strojnih instalacij.
- Pred izvedbo AB del je preveriti in upoštevati vsa navodila in opombe, ki so navedene pri opažih.</t>
  </si>
  <si>
    <t>vsi transporti materiala, pol vsi potrebni delovni odri
Za obliko in mesto morebitne delovne rege oz. prekinitve betoniranja se je potrebno obvezno predhodno dogovoriti s projektantoma arhitekture in gradbenih konstrukcij.
Betonska armatura mora biti obdelana v skladu z veljavnimi predpisi in točno po armaturnih načrtih; pritrjena mora biti tako, da ostane med betoniranjem na svojem mestu in v zahtevanem položaju.</t>
  </si>
  <si>
    <t>Za izvajalca del so merodajne zahtevane trdnosti betonov, ki so navedene v posamezni postavki popisa oziroma v statičnem računu in armaturnih načrtih. V primeru neskladnosti velja tolmačenje statika. V primeru da posamezne postavke v popisu ne zajemajo celotnega opisa
potrebnega za funkcionalno dokončanje dela, mora  ponudnik izvedbo le tega vključiti v ceno na enoto!</t>
  </si>
  <si>
    <t>Certifikat kontrole proizvodnje s strani certifikacijskega organa
Kemijski dodatki za beton, malto in injekcijsko maso – 2.del: Kemijski dodatki za beton – Definicije, zahteve, skladnost, označevanje in etiketiranje
SIST EN 934-2:2009+A1:2012
Kemijski dodatki za beton, malto in injekcijsko maso – 5.del: Kemijski dodatki za brizgan beton – Definicije, zahteve, skladnost, označevanje in obeleževanje
SIST EN 934-5:2008
Proizvodi in sistemi za zaščito in popravilo betonskih konstrukcij – Definicije, zahteve, kontrola kakovosti in ovrednotenje skladnosti – 2.del:
Sistemi za zaščito površine betona
SIST EN 1504-2:2004</t>
  </si>
  <si>
    <t>Proizvodi in sistemi za zaščito in popravilo betonskih konstrukcij – Definicije, zahteve, kontrola kakovosti in ovrednotenje skladnosti – 3.del:
Konstrukcijska in nekonstrukcijska popravila
SIST EN 1504-3:2006
Proizvodi in sistemi za zaščito in popravilo betonskih konstrukcij – Definicije, zahteve, kontrola kakovosti in ovrednotenje skladnosti – 4.del:
Konstrukcijsko povezovanje
SIST EN 1504-4:2005
Proizvodi in sistemi za zaščito in popravilo betonskih konstrukcij – Definicije, zahteve, kontrola kakovosti in ovrednotenje skladnosti – 5.del:
Injektiranje betona
SIST EN 1504-5:2005</t>
  </si>
  <si>
    <t>1. Beton bele barve - za njegovo pripravo se bo uporabljal beli cement izbrane vrste in izvora. Predlaga se beli cement proizvajalca kot npr.:KEMA Puconci. Vse ostale komponente in njihove količine se bodo določile v okviru laboratorijskih preskusov, pri čemer se bo upošteval njihov vpliv na:
 barvo betona in na zahteve za vidni beton, obdelovalnost svežega betona (samo-zgoščevalni beton) in   lastnosti strjenega betona (tlačno trdnost, geološko obnašanje).
2. Samo-zgoščevalni beton ima lastnost, da doseže potrebno zgoščenost brez dodatnega zgoščevanja (vibriranja). Zato mora imeti tako konsistenčno  topnjo, ki omogoči betonu, da teče, pri čemer ne sme priti do segregacije in odvajanja odvečne vode (krvavljenje). V strjenem stanju pa mora doseči vse s projektom predpisane lastnosti. Njegova sestava se določi v okviru predhodnih laboratorijskih  preskusov,oziroma začetnih tipskih preiskav.
3. Kriteriji za vidni beton so povzeti iz veljavnega standarda za izvajanje betonskih konstrukcij – Nacionalni dodatek SIST EN 13670:2010/A101:2010.</t>
  </si>
  <si>
    <t>Zakoličba in zaščita obstoječih instalacij. Izvajalec je dolžan obvestiti vse upravljalce komunalne infrastrukture o predvidenih posegih  skladno z navodili soglasij.</t>
  </si>
  <si>
    <r>
      <rPr>
        <b/>
        <sz val="10"/>
        <rFont val="Arial Narrow"/>
        <family val="2"/>
        <charset val="238"/>
      </rPr>
      <t>Priprava gradbišča</t>
    </r>
    <r>
      <rPr>
        <sz val="10"/>
        <rFont val="Arial Narrow"/>
        <family val="2"/>
        <charset val="238"/>
      </rPr>
      <t>; postavitev kontejnerjev, ograditev območja gradbišča s primerno ograjo (za vsako fazo poseba objekt cca 90m in severna parkirišča cca 180 m), postavitev sanitarij, vodne oskrbe, gradbiščnega toka, postavitev gradbiščnega dvigala, priprava območij za deponiranje materiala, ipd.</t>
    </r>
  </si>
  <si>
    <t>Rušenje dreves in grmovnic višine do 6m, vključno z odvozom lesa in izkopavanjem panjev dreves.</t>
  </si>
  <si>
    <t>Rušenje dreves višine nad 10m, v neposredni bližini objekta, vključno z odvozom lesa in izkopavanjem panjev dreves.</t>
  </si>
  <si>
    <t>PRI IZDELAVI TEMELJNE BLAZINE JE POTREBNO ZAGOTOVITI KONTROLO GEOMEHANIKA IN IZVESTI MERITVE TEMELJNIH TAL.</t>
  </si>
  <si>
    <t>Izkop humusa v debelini 30cm z nakladanjem in odvozom na začasno deponijo, v oddaljenosti do 10 km.</t>
  </si>
  <si>
    <t>Izkop mora biti na dnu širši od konture temeljne plošče na vse strani za debelino temeljne blazine. Vgradnja po plasteh debeline 25-30cm. Kontrola kvalitete vgrajenih plasti se preverja z meritvami modula stisljivosti po švicarski metodi. Na planumu gramozne blazine debeline cca 80cm mora biti izkazan modul Ms&gt;80MPa.</t>
  </si>
  <si>
    <t>Utrjevanje terena gradbene jame, do primerne trdnosti, nabijanje tal po strojnem izkopu z bagerji z vibracijskim nabijačem (žaba do 500 kg).</t>
  </si>
  <si>
    <t>Nabijanje kamnite podloge z vibracijskim nabijačem (žaba do 500 kg). Vključno s kontrolo geomehanika!</t>
  </si>
  <si>
    <t>Dobava materiala in izdelava temeljne gramozne blazine do talne plošče uporabiti le tamponski atestiran material in kamniti material frakcij do D=100mm, debelina nasutja 30cm.</t>
  </si>
  <si>
    <t>Strojna izdelava tamponske podlage iz kamnolomskega tampona, razstiranje in planiranje v debelini do 30 cm.</t>
  </si>
  <si>
    <t>Pred izdelavo tampona je potrebno planum naravnih tal prekriti s politlakom P300, preklopi min. 50cm. Polaganje filca - politlak I kvalitete.</t>
  </si>
  <si>
    <t>Cena na enoto za montažne elemente, mora vsebovati izmere na gradbišču, izdelavo delavniških načrtov, izdelavo kalupov, izdelavo in vgradnjo armature, izdelavo odlitkov, tretiranje, zaščita z impregnacijo, koordinacijo z jeklarjem za izdelavo sider/mozničenja, montaža prefabrikatov z/ali lepljenjem, brušenje in rezanje elementov na gradbišču, končo treitranje prefarikatov in zapolnjevanje fug s primernim UV stabilnim materialom.</t>
  </si>
  <si>
    <t>RUŠITVENA DELA:</t>
  </si>
  <si>
    <t>Pri izvajanju rušitvenih del, je potrebno dosledno upoštevati vse pogoje iz načrta rušitev. MED RUŠENJEM OBVEZNO PREPREČITI PRAŠENJE Z ZADOSTNIM PRŠENJEM RUŠEVIN Z VODO!</t>
  </si>
  <si>
    <t>Pri izvajanju rušitev je treba upoštevati vsa zakonska določila, posebno pozornost je posvetiti varstvu pri delu.</t>
  </si>
  <si>
    <t>Vse gradbene odpadke je potrebno odpeljati na deponijo komunalnih odpadkov v skladu z Odlokom o ravnanju s komunalnimi odpadki na območju občine in Pravilnikom o ravnanju z odpadki (Uradni list RS št. 84/98). Različni materiali se ločujejo na gradbišču.</t>
  </si>
  <si>
    <t xml:space="preserve"> Dela morajo zajemati tudi odvoz materialov na končno deponijo, izbrati deponije v bližini gradbišča, vključno s plačilom potrebnih taks. </t>
  </si>
  <si>
    <t>PRI VSEH RUŠITVAH NOSILNIH ELEMENTOV UPOŠTEVATI VSE POTREBNA OPIRANJA IN PODPIRANJA TER NAVODILA ODGOVORNEGA PROJEKTANTA GRADBENIH KONSTRUKCIJ IN NADZORNIKA!</t>
  </si>
  <si>
    <t>PRIPRAVA TERENA</t>
  </si>
  <si>
    <t>PRIPRAVA OBJEKTA</t>
  </si>
  <si>
    <t>RUŠITVENA DELA SKUPAJ:</t>
  </si>
  <si>
    <t>HORIZONTALNE KONSTRUKCIJE</t>
  </si>
  <si>
    <t>Dobava in vgraditev betona C 30/37 v temeljno ploščo objekta - rampa KR-1, črpni beton, izdelava skladno s projektno dokumentacijo PZI.
Mrežasta armatura B500A
Rebrasta  armatura B500B
Beton C30/37; XC1; prerez 0,3 m3/m2</t>
  </si>
  <si>
    <t>PODJEMANJE</t>
  </si>
  <si>
    <t>Materiali za gradnjo:
- podbetoni C25/30
- betoni za podjemanje C 25/30
- beton za temelje C30/37
- beton za plošče C30/37
- beton za stebre C30/37
- beton nosilcev (tudi fasadnih) C30/37
- beton za stene C30/37
- jeklo: palice B500b in mreže B500a</t>
  </si>
  <si>
    <t>PASOVNI TEMELJ NOTRANJEGA STOPNIŠČA</t>
  </si>
  <si>
    <t>STEBRI - ST-AB</t>
  </si>
  <si>
    <t>TEMELJNA PLOŠČA / TP1</t>
  </si>
  <si>
    <t>talna plošča; Beton C30/37; XC1; prerez 0,3 m3/m2</t>
  </si>
  <si>
    <t>Dobava in vgraditev betona C 30/37 v dvigalni jašek, črpni beton, izdelava skladno s projektno dokumentacijo PZI.
Mrežasta armatura B500A
Rebrasta  armatura B500B</t>
  </si>
  <si>
    <t>stene; Beton C30/37; XC1; prerez do 0,2 m2/m'</t>
  </si>
  <si>
    <t>DVIGALNI JAŠEK</t>
  </si>
  <si>
    <t>NOTRANJE STOPNICE</t>
  </si>
  <si>
    <t>Dobava in vgraditev betona C 30/37 v notranje stopnišče, črpni beton, izdelava skladno s projektno dokumentacijo PZI.
Mrežasta armatura B500A
Rebrasta  armatura B500B</t>
  </si>
  <si>
    <t>ZIDARSKE OBDELAVE</t>
  </si>
  <si>
    <t>KITANJE in BRUŠENJE AB</t>
  </si>
  <si>
    <t>STENE</t>
  </si>
  <si>
    <t>NOSILCI</t>
  </si>
  <si>
    <t>Cena na enoto mora vsebovati, dobavo, vgradnjo in krivljenje armature. Upoštevati je potrebno kriterije krivljenja armature glede na premer palice. Zajeti je potrebno vse potrebne distančnike za izvedbo zaščitnega sloja armature, skladno z navodili gradbenih konstrukcij.</t>
  </si>
  <si>
    <t>PREBOJNA ARMATURA</t>
  </si>
  <si>
    <t>Dobava in vgradnja prebojne armature, skladno z načrtom gradbenih konstrukcij. Upoštevajoč prilagoditve na eventualno spremembo dobavitelja. V projektu je izračun izdelan za prebojno armaturo kot npr. Schoeck</t>
  </si>
  <si>
    <t>BOLE tip O/U 12-240-4/B685-CV30
Schoeck BOLE tip O/U kot nosilni element proti preboju pri ravnih stropnih in talnih AB ploščah.Izvedba v skladu s statičnem izračun po programu Schoeck BOLE po EC2 normah in v skladu z navodili projektanta(statika) nosilne konstrukcije.</t>
  </si>
  <si>
    <t>BOLE tip O/U 12-240-4/A680-CV30       
Schoeck BOLE tip O/U kot nosilni element proti preboju pri ravnih stropnih in talnih AB ploščah.Izvedba v skladu s statičnem izračun po programu Schoeck BOLE po EC2 normah in v skladu z navodili projektanta(statika) nosilne konstrukcije.</t>
  </si>
  <si>
    <t>Dobava franko gradbišče in vgradnja armature v opaž.</t>
  </si>
  <si>
    <t>Q 335</t>
  </si>
  <si>
    <t>Q 226</t>
  </si>
  <si>
    <t>ARMATURA PODJEMANJE</t>
  </si>
  <si>
    <t xml:space="preserve"> palična armatura - ravna; do fi 14</t>
  </si>
  <si>
    <t xml:space="preserve"> palična armatura - ravna; fi 14 in več</t>
  </si>
  <si>
    <t xml:space="preserve"> palična armatura - krivljena; do fi 14</t>
  </si>
  <si>
    <t xml:space="preserve"> palična armatura - krivljena; fi 14 in več</t>
  </si>
  <si>
    <t>Cena mora zajemati vsa potrebna dela, opaževanje, razopaževanje, čiščenje, material za razpiranje in opiranje, podpiranje in orodja, za končno izvedbo posameznega opaža in končne ravne površine betona!</t>
  </si>
  <si>
    <t>OPAŽI PODJEMANJA</t>
  </si>
  <si>
    <t>Izdelava opaža AB gred podjemanja. Dobava in vgradnja opaža, vključno s potrebnim premikanjem po sekcijah, skladno z navodili geomehanika in statika. Predviden enostranski opaž.</t>
  </si>
  <si>
    <t>Opaž roba temeljne plošče z opažnimi ploščami, vključno z bočnim opiranjem opaža, opaženje razopaženje in čiščenje. Višina plošče 30cm, priprava opaža na XPS izolaciji.</t>
  </si>
  <si>
    <t>Opaž temeljev z opažnimi ploščami, vključno z bočnim opiranjem opaža, opaženje razopaženje in čiščenje. Višine 60 cm, vključno z opiranjem.</t>
  </si>
  <si>
    <t>opaženje in podpiranje plošče</t>
  </si>
  <si>
    <t>Naprava in odstranitev opaža stropne plošče, opiranje v stene dvigalnega jaška. Plošča debeline 25cm; opaž med zidi, vključno z potrebnimi zapolnitvami in vgradnjami polnil, za izvedbo utorov in prebojev, po projektu (upoštevajoč vse načrte).</t>
  </si>
  <si>
    <t>Naprava, odstranitev in čiščenje, dvostranskega zidnega opaža, izvedba po sekcijah, po posameznih etažah, skupna višina opaža maksimalno 4 m, širina 20cm. Vključno z izdelavo opaža za odprtine.</t>
  </si>
  <si>
    <t>Opaž stopnišča s podporami do 3.5 m višine opaženje, razopaženje in čiščenje. Ravno stopnišče.</t>
  </si>
  <si>
    <t>Naprava, odstranitev in čiščenje, dvostranskega zidnega opaža. Vključno z izdelavo opaža za odprtine.</t>
  </si>
  <si>
    <t>SIDRO DVIGALO</t>
  </si>
  <si>
    <t>56.</t>
  </si>
  <si>
    <t>57.</t>
  </si>
  <si>
    <t>RA Ø12  ravna</t>
  </si>
  <si>
    <t>RA Ø10 krivljena</t>
  </si>
  <si>
    <t>RUŠENJE V OKOLJU</t>
  </si>
  <si>
    <t>Prestavitev zunanje opreme - klopi, koši za smeti, ipd - betonske izvedbe, na lokacije skladno z dogovorom z uporabnikom. OCENA</t>
  </si>
  <si>
    <t>armirani beton</t>
  </si>
  <si>
    <t>estrihi s tlaki</t>
  </si>
  <si>
    <t>odstranitev fasadne zasteklitve</t>
  </si>
  <si>
    <t>Transport odpadkov na stalno eponijo, vključno s plačilom vseh potrebnih taks, s pridobivanjem ustrezne dokazne dokumentacije deponiranja odpadkov. Transport do 5km. Obračun po dejanski količini.</t>
  </si>
  <si>
    <t>Izvedba rušitve v nivoju temeljev; rušitve,vključno s čiščenjem obstoječih temeljev, kot predpriprava za podbetoniranje. Izdelava preboja za dvigalo v talni konstrukciji. Vključno z vsem potrebnim podpiranjem in opiranjem. 
Postavka mora zajemati vse odstranitve in rušitve potrebne za pripravo temeljnega nivoja za gradanjo. Odvoz na začasno deponijo.</t>
  </si>
  <si>
    <t>Podjemanje se izved s skcijah po projektu/načrtu in navodilih OP gradbenih konstrukcij in geomehanika. Zagotoviti in v ceni zajeti je prisotnost geomehanika na gradbišču za čas podjemanja objektov. V  ceno podjemanja je potrebno zajeti vse potrebne izkope/odtsranitve materiala pod temelji, vklučno s čičenjem temeljev, po definiranih sekcijah.</t>
  </si>
  <si>
    <t>IZDELAVA TEMELJNE IZOLACIJE RAVNE PLOŠČE</t>
  </si>
  <si>
    <t>HIDROIZOLACIJSKI SLOJ kot npr. FIBRANhydro SEISMIC T-1,8sk/sk,
Dvostransko samolepilni hidroizolacijski trak (membrana)
• Bitumenska hidroizolacija namenjena zaščiti objektov pred talno vlago in vodo v skladu z EN 13969.
• Bitumenska parna zapora v skladu z EN 13970.
• Bitumenska dvostransko samolepilna membrana za spajanje dveh XPS slojev v sistemu SEISMIC temeljne blazine.</t>
  </si>
  <si>
    <t>TOPLOTNA IZOLACIJA kot npr. FIBRANxps SEISMIC 400-L,
ekstrudirani polistiren npr. 400kPa CS(10/Y)400, λD=0,035 W/mK, v skladu s 13164,  toplotno izolacijska plošča iz ekstrudiranega polistirena z gladko površino na spodnji strani ter hrapavo površino ter enostransko vrezanimi kanalčki v vzdolžni smeri na zgornji strani, za zagotavljanje dobrega oprijema z betonom. Robovi so obdelani v obliki črke » L « za preprečevanje nastajanja toplotnih mostov, debeline 12cm, neposreden stik</t>
  </si>
  <si>
    <t>Dobava in izvedba protipotresnega sloja toplotne in hidroizolacije izolacije, vključno z vsemi deli, transporti in polaganjem po sistemu dobavitelja. Sloji za večje obremenitve, po sistemu kot npr. FIBRAM Seismic temeljna blazina:</t>
  </si>
  <si>
    <t>Hladni bitumenski premaz kot npr. IBITOL</t>
  </si>
  <si>
    <t>Dobava in polaganje vertikalne bitumenske hidroizolacije po celotnem zunanjem obodu objekta in podzidkov. Polaganje po detailu SPD v različnih višinah na temeljne grede in stene, hidroizolacija položena pod toplotno izolacije XPS.</t>
  </si>
  <si>
    <t>Večplastna bitumenska hidroizolacija sestava hladni bitumenski premaz in bitumenski varilni trak, v skladu s SIST EN 13969 tip A in SIST 1031, v področju cokla (podzidka) min. 30 cm nad terenom. Hidroizolacija za vkopan objekt, pritisk do 4m, kot npr. IZOTEKT T4 PLUS ali IZOTEKT P4 PLUS v dveh slojih.
V območju talne izolacije zaščita XPS plošč pred plamenom, kot npr., samolepilni bitumenski trak 10/20/33cm IZOSELF PE plus – rezan ali IZOSELF P3.
Izvedba na stene v zemlji, na podjemanja, izdelava priklopov na horizontalno hidroizolacijo, izvedba hidroizolacije na cokle in  na atike vključno s preklopi preko atik.</t>
  </si>
  <si>
    <t xml:space="preserve">Obrezovanje in zaščita </t>
  </si>
  <si>
    <t>zaščitni slioj debeline 10cm, lepljenje na bitumensko lepenko
XPS 300</t>
  </si>
  <si>
    <t>zaščitni sloj debeline 8cm, lepljenje na bitumensko lepenko, oblaganje atik, v ožjih pasih s pasanjem - XPS 300</t>
  </si>
  <si>
    <t>zaščitni sloj debeline 8cm, lepljenje na bitumensko lepenko, oblaganje atik, pod betonskimi atikami - XPS 500</t>
  </si>
  <si>
    <t>POLAGANJE HIDROIZOLACIJE</t>
  </si>
  <si>
    <t>izdelava hidroizolacije v notranjosti dvigalnega jaška, dno in stene do višine kleti</t>
  </si>
  <si>
    <t>izdelava hidroizolacije v tehniki - tla</t>
  </si>
  <si>
    <t>izdelava hidroizolacije v tehniki - stene do višine 2m</t>
  </si>
  <si>
    <t>Izdelava hidroizolacijskega sloja, z elastičnim - dvokomponentnim polimer-cementnim hidroizolacijskim slojem, ki mora zagotavljati:
oprijemljivost na beton, 28 dni: 1,4 N/mm2
• raztezek pri pretrgu, 28 dni, DIN 53455: 68,1 %,
• pretržna sila, 28 dni, DIN 53455: 1,245 N/mm2,
• popolno hidroizolacijo proti vodnemu pritisku do 7 atm., v skladu z DIN 1048 in EN 12390-8/SIST 1026,
• omogoča visoke raztezke in sposobnost premoščanja razpok ≥ 0,4 mm, ki niso delujoče,
• paroprepustnost,
• odpornost na staranje,
• enostavno in poceni uporabo (dodaja se le voda, nanaša se
s čopičem ali gladilko),
• vezanje na mokre površine brez nanosa predpremaza,
• enostavno in poceni aplikacijo
• nizek kromatski nivo, glede na TRGS 613
 Vključno z vgradnjo elastičnih, dilatacijskih trakov, po sistemu dobavitelja, v vogale tla/stena in stena/stena.</t>
  </si>
  <si>
    <t xml:space="preserve"> m²</t>
  </si>
  <si>
    <t>Glajeni armirano betonski tlak.
Dodatek za izdelavo obrabnega sloja betonskega tlaka, kot naprimer Ashford formula - impregnacija betona (globina 8mm), na strojno zaglajeno betonsko ploščo.
Tlak za zagotovitev neupojne, protiprašne ter abrazivno odporne površine.</t>
  </si>
  <si>
    <t>Vključno z vgradnjo robnega traku na stene, za preprečitev prehpoda udarnega zvoka.</t>
  </si>
  <si>
    <t>Vse finalne obloge in izravnave so zajete med obrtniškimi deli.</t>
  </si>
  <si>
    <r>
      <t>Izdelava strojno zaglajenega AB tlaka,
minimalno armiranega z mrežami cca 15kg/m</t>
    </r>
    <r>
      <rPr>
        <vertAlign val="superscript"/>
        <sz val="10"/>
        <rFont val="Arial Narrow"/>
        <family val="2"/>
        <charset val="238"/>
      </rPr>
      <t>2</t>
    </r>
    <r>
      <rPr>
        <sz val="10"/>
        <rFont val="Arial Narrow"/>
        <family val="2"/>
        <charset val="238"/>
      </rPr>
      <t>, kvaliteta betona C30/37, bel cement in barva agregata po potrditvi arhitekta. Neto globina 9cm</t>
    </r>
  </si>
  <si>
    <t>Toplotna izolacija EPS 150 kPa, trde stiroporne plošče med inštalacijami z izolativnostjo, λD ≤ 0,034 W/mK, CS(10)150kPa, stalna in enakomerna obtežba do 3000kg/m2.
Instalacijske zapolnitve -  Lahki izolacijski beton kot npr. POLITERM BLU, za zalivanje inštalacij, 200kg/m3, λ≤0,065 W/mK, v izogib toplotnemu mostu in zapolnjevanju praznin.
debelina EPS 10cm.</t>
  </si>
  <si>
    <t>Armirano cementni estrih
mikroarmiran betonski estrih, mikroarmatura jeklena vlakna 5kg/m3 in PP vlakna 0,9 kg/m3, granulacija agregata 0-8mm, debeline 8cm</t>
  </si>
  <si>
    <t>Toplotna izolacija kot npr. FIBRANxps 300-L, z gladko površino in z robovi obdelanimi v obliki črke » L « za preprečevanje nastajanja toplotnih mostov, skladna z EN 13164, EN 13501-1, EN ISO 11925-2: 2002. med inštalacijami z izolativnostjo, λD ≤ 0,035 W/mK, CS(10\Y)300. Instalacijske zapolnitve -  Lahki izolacijski beton kot npr. POLITERM BLU, za zalivanje inštalacij, 200kg/m3, λ≤0,065 W/mK, v izogib toplotnemu mostu in zapolnjevanju praznin, debeline 10cm</t>
  </si>
  <si>
    <t>Izdelava končnega sloja.</t>
  </si>
  <si>
    <t>Toplotna izolacija za talno ogrevanje, elastificirana plošča iz ekspandiranega polistirena s PE folijo (parna zapora) - kot npr. STIROTERMAL SILENT, sistemska plošča talnega ogrevanja z dušenjem udarnega zvoka (≥26dB), debeline 30/33 mm + 25 mm (čepi), plastificirana s PE folijo. debeline 5,5 cm
ZAJETO MED STROJNIMI INSTALACIJAMI!</t>
  </si>
  <si>
    <t>Vključno z vgradnjo robnega traku na stene, za preprečitev prehpoda udarnega zvoka - Vgradnja elastificiranega EPS traku kot izolator udarnega zvoka na spoju estrih / stena - sistemska rešitev</t>
  </si>
  <si>
    <t>Zidarska pomoč pri vgradnji zasteklitev, oken, notranjih okenskih polic, obdelava špalet večjih prebojev, ipd</t>
  </si>
  <si>
    <t>Strojno vrtanje lukenj za prehod instalacij skozi AB konstrukcije premera do 200 mm.</t>
  </si>
  <si>
    <t>cm</t>
  </si>
  <si>
    <t xml:space="preserve">Vzidava instalacijskih omaric </t>
  </si>
  <si>
    <t>vel. do 0,50 m2 - ocenjeno</t>
  </si>
  <si>
    <t>vel. do 1 m2 - ocenjeno</t>
  </si>
  <si>
    <t>Kitanje betonskih sten in stropov z disperzijskim kitom z izravnavo stikov, kitanje vidnik površin AB stebrov in stopnišča 2x - brušenje, kitanje, brušenje, kitanje.</t>
  </si>
  <si>
    <t>Dobava, montaža, demontaža in amortizacija lahkega fasadnega odra višine 4 m. Za montažo izolacijskega sloja, zasteklitev in končnega sloja fasade. Vključno z zaščito delovnega odra proti okolici s primerno zaščito – zaveso. Fasadni oder iz lanten (alu) višine do 4m.</t>
  </si>
  <si>
    <t>Dobava, montaža, demontaža in amortizacija premičnega notranjega delovnega odra višine do 2,00 m.</t>
  </si>
  <si>
    <t>Vsi projekti z načrti in vsemi grafičnimi prilogami, kot tudi ves tekstovni del, vsa poročila in vsi opisi ter sheme so sestavni del tega popisa del in jih mora ponudnik obvezno upoštevati pri sami izdelavi ponudbe. Navedene načrte, grafične priloge, ves tekstualni del, vsa poročila, vsa poročila in vsi opisi ter sheme mora ponudnik upoštevati tudi če se besedilo popisa ne sklicuje na konkretne sheme.
Vse izmere je potrebno preveriti po posameznih projektih, in na objektu samem. V primeru nejasnosti kontaktirati OVP.
Podlaga za izvedbo so delavniški načrti, izdelani iz strani izvajalca in potrjeni iz strani OVP. Podlaga za izvedbo delavniških načrtov so sheme iz posamičnih načrtov.
Za zamude pri izdelavi detajlov, ki jih izvajalec zagreši zaradi izvedbenih načrtov, ki ne ustrezajo popisu del ali zaradi zavlačevanja z izdelavo delavniških načrtov, izvajalec ne more zahtevati podaljšanje roka za dokončanje del. Obveza izvajalca je, da potrebno delavniško dokumentacijo pravočasno predloži v kontrolo in potrditev OPA, OVP in ON, izroči vsem trem navedenim osebam dokončno potrjene načrte, ter potrebni čas za izdelavo in potrditev upošteva v terminskem planu.</t>
  </si>
  <si>
    <t>Pri prirpavi ponudbe in izvedbi je potrebno upoštevati tudi navodila, pogoje in podatke dobaviteljaali proizvajalca materiala oz izdelka ter v ceni na enoto zagotoviti ves potrebni material, za funkcionalno izvedbo posameznega izdelka.</t>
  </si>
  <si>
    <t xml:space="preserve"> - Visokopolimerna armirana tesnilna folija na bazi C37 kot npr. Sarnafil TS 77-18, zvezno pritrjevanje po obodu z robnim pritrdilnim profilom, na spojih homogeno zvarjena. Bruto površina z zajetimi atikami.</t>
  </si>
  <si>
    <t>Zunanje in nosilne konstrukcije
C3 /H (zagotovitev dolge trajnosti nad 15let)</t>
  </si>
  <si>
    <t>Izdelava po načrtu PZI</t>
  </si>
  <si>
    <t>Dobava, vgradnja in montaža sidra za montažo dvigala, vgradnja v AB strop jaška dvigala.</t>
  </si>
  <si>
    <r>
      <t>m</t>
    </r>
    <r>
      <rPr>
        <vertAlign val="superscript"/>
        <sz val="10"/>
        <color theme="6" tint="-0.499984740745262"/>
        <rFont val="Arial Narrow"/>
        <family val="2"/>
        <charset val="238"/>
      </rPr>
      <t>2</t>
    </r>
  </si>
  <si>
    <t>OPOMBA:
Pred izvedbo se izdela vzorčna površina po opisanem postopku v skladu z navodili dobavitelja fasadnih ometov na površini min. 1,00x2,00 m.
V ceno se vključi izvedba valja za želeno strukturo.
Pri izvedbi kontaktne fasade, je potrebno predvideti še armirni sloj Sto Levell Uni, v katerega se vtisne armaturna mrežica. 
Armirni sloj se pri fasadi z lesno vlaknenimi ploščami, se  izvede v debelini minimalno 5 mm. 
Na izveden armirni sloj, se pred 1. nanosom zaključnega sloja izvede prednamaz kot na primer Sto Putzgrund.</t>
  </si>
  <si>
    <t>FASADNA ZASTEKLITEV</t>
  </si>
  <si>
    <t>Okno Schüco AWS 75. SI</t>
  </si>
  <si>
    <t xml:space="preserve">Vrata Schüco ADS 75 HD. HI     </t>
  </si>
  <si>
    <t xml:space="preserve">Vetrolov Schüco ADS 50. NI     </t>
  </si>
  <si>
    <t xml:space="preserve">Toplotna izolativnost vrat glede na tip vgrajenega stekla:       
Troslojno steklo Ug = 0,6 W/m2K       
Okovje vrat je sistemsko po izboru glede na zahteve v objektu. Opremljeno z okovjem za izhod v paniki po SIST EN1125 standardu; funkcija (B, C, D,  E, P) , valjčni tečaji, cilindrični vložek, samozapiralo. Vse kljuke, ročaji po izbiri projektanta iz Schüco asortimana.       
Upoštevati vse potrebne zaporne, tesnilne in zaključne elemente.       
Barva konstrukcije RAL po izbiri projektanta, strikturno, metalik končni sloj.
</t>
  </si>
  <si>
    <t xml:space="preserve">Okovje vrat je sistemsko po izboru glede na zahteve v objektu. Opremljeno z okovjem za izhod v paniki po SIST EN1125 standardu; funkcija (B, C, D,  E, P) , valjčni tečaji, cilindrični vložek, samozapiralo. Vse kljuke, ročaji po izbiri projektanta iz Schüco asortimana.     
Barva konstrukcije RAL po izbiri projektanta, strikturno, metalik končni sloj.
</t>
  </si>
  <si>
    <t>Toplotna izolativnost okna glede na tip vgrajenega stekla:       
Troslojno steklo Ug = 0,6 W/m2K       
Tipsko okovje Schüco Avantec SimplySmart. Odpiranje oken na Ventus z ročko, oziroma mehatronično odpiranje TipTronic (Poz. SD 5).       
Upoštevati vse potrebne zaporne, tesnilne in zaključne elemente.
Barva konstrukcije RAL po izbiri projektanta, strikturno, metalik končni sloj.</t>
  </si>
  <si>
    <t xml:space="preserve">Neizoliran sistem za vrata s 50 mm osnovne gradbene širine. Zunaj in znotraj je konstrukcija površinsko poravnana (podboj in krilo). Sistem je namenjen tudi integraciji stranskih svetlob in nadsvetlob serije AWS 50.NI     
Kvaliteta stekla: kaljeno steklo - ESG     </t>
  </si>
  <si>
    <t>Požarna stena Schüco ADS 80 FR 30</t>
  </si>
  <si>
    <t>Kompleten sistem protipožarne fasade iz aluminijskih profilov
vse vste fasad vključno z dvojnimi fasadami
okenski elementi z različnimi načini odpiranja
nadgradnja fiksnih ali gibljivih lamel za sončno zaščito.
inovativna integracija kablov za elektrifikacijo oken, senčil, senzorjev..
najmodernejša fasadna in protipožarna tehnika
fasadna konstrukcija za vse protivlomne razrede</t>
  </si>
  <si>
    <t>Vgradnja vrat T30</t>
  </si>
  <si>
    <t>Schueco FW 50+; Ucw &lt; 0,9 W/m2K, nizka kapa</t>
  </si>
  <si>
    <t>Notranja steklena ograja</t>
  </si>
  <si>
    <t>Izdelava, dobava in montaža konzolno vpete steklene ograje z vpetim ročajem po načrtu.</t>
  </si>
  <si>
    <t>Konzolno vpeto steklo, kaljeno in lepljeno 2x 10mm, nepravilnih oblik po načrtu</t>
  </si>
  <si>
    <t>ALU vrata</t>
  </si>
  <si>
    <t>Vgradnja kontrole pristopa na vhodnih vratih ter vezava na CNS ter domofon.</t>
  </si>
  <si>
    <t xml:space="preserve">V montažnih predelnih stenah  je potrebno upoštevati dodatne jeklene konstrukcijske ojačitve iz načrta gradbenih konstrukcij. Ojačitve kot naprimer jekleni stebri v stenah, jeklene nosilne ojačitve vratnih in okenskih okvirjev.
</t>
  </si>
  <si>
    <t>Potrebno je upoštevati uporabnost in delitev prostorov:
 - mokri prostori in temu primerno izbrati material - vodoodbojen,
 - komunikacijske površine - vsi sloji iz trde plošče kot npr. Knauf Diamant!</t>
  </si>
  <si>
    <t>V sanitarnih stenah je upoštevati vgradnjo elementov za pritrjevanje sanitarnih elementov - glej projekt arhitekture in strojnih instalacij - sanitarna oprema! Prav tako je potrebno všteti vsa bandažiranja in kitanja stikov.
Prav tako je potrebno upoštevati v nišah v učilnicah dodatne ojačitve v stenah, za vpenjanje visečih omaric.</t>
  </si>
  <si>
    <t>Dobava in zidanje plinobetonskih zidov iz blokov kot npr. Ytong d=20cm</t>
  </si>
  <si>
    <t xml:space="preserve"> - 5 cm Mineralna volna, utreza zahtevam, SIST EN 13162 λD = 0,032 W/Mk;A1 po SIST EN 13501-1; kot naprimer URSA TSP; kovinska podkonstrukcija C75</t>
  </si>
  <si>
    <t xml:space="preserve"> - 7,5 cm kovinska podkonstrukcija C75</t>
  </si>
  <si>
    <t xml:space="preserve"> - 5 cm Mineralna volna, utreza zahtevam, SIST EN 13162 λD = 0,032 W/Mk;A1 po SIST EN 13501-1; kot naprimer URSA TSP; kovinska podkonstrukcija C50</t>
  </si>
  <si>
    <t>Debelina obloge: 2 x 12,5mm, 2,5cm dvoslojna gradbena plošča za vlažne prostore GKBI</t>
  </si>
  <si>
    <t>Kot naprimer sistem: Knauf stropni sistemKnauf Cleaneo. Vključno z bandažiranjem, kitanjem in brušenjem sten, izvedena priprava za beljenje.</t>
  </si>
  <si>
    <t>(npr. EMCO Diplomat 522 TLS R, kombinacija krtačke/guma, DIN 51130, h=10mm)</t>
  </si>
  <si>
    <t>dobava in polaganje samorazlivnega epoksidnega Yupox–td tlaka v deb. 2-3 mm na ustrezno pripravljeno betonsko podlago pri temperaturi min. +15°c, Vključno z vgradnjo zaokrožnice in premaz preko zaokrožnice, do višine 10cm na tla</t>
  </si>
  <si>
    <t>Dobava in vgradnja talne dilatacije pod vrata in na stikih menjave tlakov.  Sistemski profil iz ALU pločevine, kot npr.: Deflex 414. Vključno z vsemi deli in materialom.</t>
  </si>
  <si>
    <t>Tlak ASHFORD formula - izdelava tlaka je zajeta med gradbenimi - zidarskimi deli - glej estrihi</t>
  </si>
  <si>
    <t xml:space="preserve">Vse stene na objektu se sistemsko prebarva z visoko-kvalitetnim latex mat premazom, primernim za zaščito in dekoracijo močno obremenjenih notranjih stenskih površin v  hodnikih, avlah, stopniščih javnih površin – šol., v barvnih tonih, skladno z načrtom opreme oz/ali barvne študije. Preko končnega sloja se izvede še brezbarvni zaščitni premaz, primeren za premazovanje visoko kakovostnih disperzijskih premazov.
Predvidena je novogradnja in rekonstrukcije obstoječega objekta, zato se zahteva oplesk, ki se lahko nanaša na različne površine in zagotavlja enakomeren ter enovit izgled, odpornost na pranje in razenje, pri čemer mora biti oplesk primeren za pleskanje:
- vseh vrst mineralnih ometov, novi in starih,
- vlakno cementnih plošč,
- betona,
- mavčno-kartonskih plošč,
- starih premazov.
</t>
  </si>
  <si>
    <t xml:space="preserve">LASTNOSTI OPLESKA
- visoka pralnost
- odpornost na razenje
- ne vsebuje topil
- enostavno čiščenje
- odpornost na kemikalije
- široka izbira barvnih tonov
</t>
  </si>
  <si>
    <t xml:space="preserve">TEHNIČNE KARAKTERISTIKE
Oplesk (premaz in zaščitni sloj) mora izpolnjevati skladno s standardom EN 13300:
- pralnost - odpornost na mokro abrazijo = 1. razred
- prekrivnost (v dveh, po potrebi v treh slojih) = 1. razred
- sijaj = mat
Osnovni barvni ton je bel, možnost niansiranja s pigmentnimi pastami, ki so primerne za barve na vodni osnovi, do 3% in z disperzijskimi barvami, ki so primerne za toniranje. Možnost nanašanja z valjčkom, čopičom ali z brizganjem.
</t>
  </si>
  <si>
    <t xml:space="preserve">PRIPRAVA PODLAGE IN SLOJI
Izvajalec mora zagotoviti in izvesti ustrezno pripravo podlage, skladno z navodili sistemske rešitve proizvajalca premaza. Vsa potrebna dela in material je potrebno zajeti v ponudbeno ceno.
</t>
  </si>
  <si>
    <t xml:space="preserve">Zahteva se:
1. Odstranitev praha, slabo vezanih delcev in druge nečistoče iz podlage.
a. stare opleske, ki odpadajo, se odstrani,
b. večje razpoke in poškodovane dele podlage, se z ustreznimi materiali na mineralni osnovi zapolni,
c. zdrave in ne-razpokane podlage, obarvane z gladkimi, sijajnimi ali polsijajnimi emajli ali diperzijskimi barvami se očisti in zbrusi.
2. Impregnacija:
a. Beton – izvesti globinsko impregnacijo,
a. apneno-cementni ometi, mavčno-kartonske plošče, več slojev vpojnih, nepralnih premazov, gladki, sijajni, pralni premazi – izvesti akrilno impregnacijo.
3. Glajenje – 2x kitanje s sistemskim kitom, z vmesnim in končnim brušenjem.
4. Končni premaz – minimalno 2x barvanje, pri neizpolnjevanju zahtevane prekrivnosti (1. razred ≥ 99,5% prekrivnost!) s ponudbo zagotoviti 3. Sloj.
5. Zaščitni sloj – sistemski zaščitni premaz, mat sijaj, ki ustreza podlogi navedeni v točki 4, brezbarvni zaključni premaz za zaščito močno obremenjenih, z disperzijskimi barvami prebarvanih notranjih stenskih površin.
</t>
  </si>
  <si>
    <t>Dvakratno slikanje  stropov iz mavčno kartonskih plošč, s kakovostno pralno disperzijsko barvo za bolj obremenjene notranje stenske in stropne površine, pralno po EN 13300, dobro pokrivno, z vsemi preddeli, transporti in potrebnim materialom - brez latex sloja</t>
  </si>
  <si>
    <t>V obsegu dobave dvigala zajete naslednje postavke:
Servisno tipkalo na strehi kabine.
Pakiranje in transport do gradbišča.
Dokumentacija. (delavniška dokumentacija, PID, POV navodila)
Šolanje skrbnika dvigala.
Ploščice in napisi, ki pripadajo neposredno dvigalu, v skladu z SIST EN81-1.
Stroški za prisotnost montažnega osebja pri prevzemu dvigal in tehničnem pregledu objekta. 
Montaža dvigala brez postavljanja odrov ob uporabi predhodno vgrajenih montažnih obešal. 
Lestev za pomoč pri vstopanju v jamo jaška, ki  ustreza SIST EN 81-1 predpisom.
Odstranitev pakirnega materiala.
Dobava montažnih obešal za dviganje v jašku.
Osvetlitev in elektrifikacija jaška v skladu z SIST EN 81-1 predpisom.
Stroški tehničnega pregleda dvigala in pridobitev certifikata.
Raztovarjanje in prenašanje težkih delov dvigala na gradbišču.
Enkratno naknadno čiščenje naprave po zaključku montaže.
Dostava uteži pri prevzemu s strani izvedencev.</t>
  </si>
  <si>
    <t>Kasete za gasilne aparate in hidrant 90/160 cm</t>
  </si>
  <si>
    <t>Projektantski nadzor</t>
  </si>
  <si>
    <t>OVP</t>
  </si>
  <si>
    <t>OP gradbene konstrukcije</t>
  </si>
  <si>
    <t>OP elektro inštalacije</t>
  </si>
  <si>
    <t>OP strojne inštalacije</t>
  </si>
  <si>
    <t>Izdelava načrta sheme zaklepanja in priprava za sistemsko zaklepanje objekta - generalni ključ in podključi po hierarhiji.</t>
  </si>
  <si>
    <t>Obračun po urni postavki - OCENJENA vrednost ur.</t>
  </si>
  <si>
    <t>- Vsa deponirana oprema in gradbiščni odpadki se odpeljejo na deponijo. Potrebno priložiti potrdilo o predaji opreme na deponijo. Potrebno zajeti v ceni!</t>
  </si>
  <si>
    <t>Toplotna postaja v kleti objekta</t>
  </si>
  <si>
    <t>medij: voda 90oC</t>
  </si>
  <si>
    <t>dpv = 15 kPa</t>
  </si>
  <si>
    <t xml:space="preserve">Poševnosedežni ventil za hidravlično uravnovešanje, namenjen za delovno temperaturo od –10°C do 120°C. Ventil ima proporcionalno karakteristiko dušenja, merne priključke za instrument za nastavljanje pretoka, ročno </t>
  </si>
  <si>
    <t>Navojni lovilec nečistoč s fino mrežico iz nerjavečega materiala za vodo 90°C in tlak 6 bar, vključno navojni nastavki, pritrdilni in tesnilni material</t>
  </si>
  <si>
    <t>vključno s pritrdilnim ter obešalnim materialom</t>
  </si>
  <si>
    <t>tvoda = 80°C</t>
  </si>
  <si>
    <t>P max = 6 bar</t>
  </si>
  <si>
    <t>Ogrevanje in hlajenje objekta</t>
  </si>
  <si>
    <t>1.1.</t>
  </si>
  <si>
    <t>Zunanja kompresorska enota</t>
  </si>
  <si>
    <t>kompaktne izvedbe z inverter kompresorjem,</t>
  </si>
  <si>
    <t>uparjalniki ter zračno hlajenimi kondenzatorji. Stroj je kompletne izvedbe z vsemi internimi</t>
  </si>
  <si>
    <t>cevmi in priključki za medij ter električno napeljavo, varnostno ter funkcijsko</t>
  </si>
  <si>
    <t>mikroprocesorsko avtomatiko, vključno z instrumenti za nadzor in kontrolo delovanja.</t>
  </si>
  <si>
    <t>Senzor in stikalo visokega tlaka, zaščita proti pregretju, preobremenitvi ventilatorja</t>
  </si>
  <si>
    <t>in previsokem toku. Elektronski ekspanzijski ventil (EEV).</t>
  </si>
  <si>
    <t>Avtomatska regulacija je mikroprocesorska, programska, z regulacijo vsake notranje enote</t>
  </si>
  <si>
    <t>posebej z lastnim režimom delovanja. Vsebuje avtomatsko tipalo z avtomatiko za</t>
  </si>
  <si>
    <t>preprečevanje zamrzovanje uparjalnikov.</t>
  </si>
  <si>
    <t>Električni priklop: 3F / 380~415V / 50Hz</t>
  </si>
  <si>
    <t xml:space="preserve">Dimenzije: (950x1.380x330) mm </t>
  </si>
  <si>
    <t>Območje delovanja: hlajenje od -5°do +43°C, gretje od -20° do +18°C</t>
  </si>
  <si>
    <t>Medij: R410A</t>
  </si>
  <si>
    <t>- krmiljenje hladilnega kroga</t>
  </si>
  <si>
    <t>- krmiljenje preklopnega ventila</t>
  </si>
  <si>
    <t>- možnost daljinskega vklopa</t>
  </si>
  <si>
    <t>1.2.</t>
  </si>
  <si>
    <t>1.3.</t>
  </si>
  <si>
    <t>1.4.</t>
  </si>
  <si>
    <t>1.5.</t>
  </si>
  <si>
    <t>1.6.</t>
  </si>
  <si>
    <t>Bakrene cevi</t>
  </si>
  <si>
    <t>za povezavo med zunanjo in notranjimi enotami, vključno z bakrenimi fitingi za spajanje z mehkim lotanjem, materialom za lotanje in dodatkom za razrez</t>
  </si>
  <si>
    <t>Cu 9,52 mm</t>
  </si>
  <si>
    <t>1.7.</t>
  </si>
  <si>
    <t>Elektro signalni kabel</t>
  </si>
  <si>
    <t>za povezavo med zunanjimi in notranjimi napravami</t>
  </si>
  <si>
    <t>- 1,5 mm2 x 2 oklopljen kabel za signal</t>
  </si>
  <si>
    <t>Tlačni preizkus razvoda</t>
  </si>
  <si>
    <t>v skladu s predpisi. O preizkusu se vodi zapisnik, prisoten mora biti nadzorni organ.</t>
  </si>
  <si>
    <t>Tesnostni preizkus cevovoda</t>
  </si>
  <si>
    <t>Testiranje in zagon</t>
  </si>
  <si>
    <t>- nastavitev parametrov delovanja</t>
  </si>
  <si>
    <t>- poskusni zagon in 24 urni nadzor delovanja</t>
  </si>
  <si>
    <t>- poučevanje osebja</t>
  </si>
  <si>
    <t xml:space="preserve">skupaj </t>
  </si>
  <si>
    <t>Vsi tipi izdelkov - trgovska imena in proizvajalci navedeni v popisu del in materiala so omenjeni izključno zaradi natančnega definiranja tehničnih karakteristik, standardov in predpisov po katerih so izdelani, certifikatov ter atestov, ki jih imajo z namenom natančneje opredeliti tehnične zahteve in postopke izdelave za podobne izdelke, ki jih nudi izvajalec del.
V predračunskem popisu niso upoštevana spremljajoča gradbena (preboji in popravila le teh), ter elektro (ozemljitev) dela. 
Zagon vse dobavljene opreme mora izvesti pooblaščeni serviser.
Zajeti je potrebno dobavo in montažo navedene opreme in priključitev na električne inštalacije in sodelovanje z elektro izvajalcem.</t>
  </si>
  <si>
    <t xml:space="preserve"> - omarica tip 10 (D x G x V= 1050x110x710 mm)</t>
  </si>
  <si>
    <t>Zagon sistema, regulacija pretokov</t>
  </si>
  <si>
    <t>Polnjenje sistema z mehko vodo v skladu s standardom, Hidravlično vreguliranje sistema,</t>
  </si>
  <si>
    <t>z nastavitvijo vseh parametrov, skladno z izračuni.</t>
  </si>
  <si>
    <t>Pavšal</t>
  </si>
  <si>
    <t>Meritev zimske in letne mikroklime</t>
  </si>
  <si>
    <t>skupaj ogrevanje in hlajenje objekta</t>
  </si>
  <si>
    <t>SKUPAJ</t>
  </si>
  <si>
    <t>Izdelava PID vodilne mape in načrta arhitekture</t>
  </si>
  <si>
    <t>Izdelava PID načrta zunanje ureditve</t>
  </si>
  <si>
    <t>Izdelava PID načrta gradbenih konstrukcij inštalacij</t>
  </si>
  <si>
    <t>Izdelava PID načrta za pridobitev uporabnega dovoljenja, izvajalec je ovezan vrisati vse spremembe v načrte posameznih projektantov in jih pravočasno predati projektantom za pripravo PID dokumentacije.</t>
  </si>
  <si>
    <t>Izdelava navodil za obratovanje in vzdrževanja objekta.</t>
  </si>
  <si>
    <t>2.1.2</t>
  </si>
  <si>
    <t>REKAPITULACIJA OGREVANJE IN HLAJENJE OBJEKTA</t>
  </si>
  <si>
    <t>OKOLJE IN KANALIZACIJA</t>
  </si>
  <si>
    <t>SKUPNA REKAPITULACIJA</t>
  </si>
  <si>
    <t>ocena</t>
  </si>
  <si>
    <t xml:space="preserve"> 3.01</t>
  </si>
  <si>
    <t>zahtevana zgoščenost vsake plasti</t>
  </si>
  <si>
    <t>2.05</t>
  </si>
  <si>
    <t>2.04</t>
  </si>
  <si>
    <t xml:space="preserve"> 2.00</t>
  </si>
  <si>
    <t>1.00</t>
  </si>
  <si>
    <t>7.04</t>
  </si>
  <si>
    <t>7.03</t>
  </si>
  <si>
    <t>7.02</t>
  </si>
  <si>
    <t>7.01</t>
  </si>
  <si>
    <t>7.00</t>
  </si>
  <si>
    <t>6.01</t>
  </si>
  <si>
    <t>6.00</t>
  </si>
  <si>
    <t>5.11</t>
  </si>
  <si>
    <t>5.10</t>
  </si>
  <si>
    <t>5.09</t>
  </si>
  <si>
    <t>5.08</t>
  </si>
  <si>
    <t>5.07</t>
  </si>
  <si>
    <t>5.06</t>
  </si>
  <si>
    <t>5.05</t>
  </si>
  <si>
    <t>5.04</t>
  </si>
  <si>
    <t>5.03</t>
  </si>
  <si>
    <t>podložno plast iz betona in polno</t>
  </si>
  <si>
    <t>5.02</t>
  </si>
  <si>
    <t>5.01</t>
  </si>
  <si>
    <t>SKUPAJ ODVODNJAVANJE</t>
  </si>
  <si>
    <t>požiralnika iz tipskih montažnih</t>
  </si>
  <si>
    <t>Dobava in vgraditev linijskega</t>
  </si>
  <si>
    <t>ODVODNJAVANJE</t>
  </si>
  <si>
    <t xml:space="preserve"> 4.00</t>
  </si>
  <si>
    <t>SKUPAJ VOZIŠČNE KONSTRUKCIJE</t>
  </si>
  <si>
    <t>nosilne plasti pred vgrajevanjem</t>
  </si>
  <si>
    <t>Fino planiranje planuma nevezane</t>
  </si>
  <si>
    <t xml:space="preserve"> 3.02</t>
  </si>
  <si>
    <t>MN/m2.</t>
  </si>
  <si>
    <t>Izdelava nevezane nosilne plasti</t>
  </si>
  <si>
    <t>VOZIŠČNE KONSTRUKCIJE</t>
  </si>
  <si>
    <t xml:space="preserve"> 3.00</t>
  </si>
  <si>
    <t>ustroja je 98 % po SPP.</t>
  </si>
  <si>
    <t>zgoščenost planuma spodnjega</t>
  </si>
  <si>
    <t>3.0 cm v lahki zemljini. Zahtevana</t>
  </si>
  <si>
    <t>spodnjega ustroja do točnosti +/-</t>
  </si>
  <si>
    <t>Planiranje in valjanje planuma</t>
  </si>
  <si>
    <t>je 95 % po SPP.</t>
  </si>
  <si>
    <t>jarka, z  valjanjem v plasteh,</t>
  </si>
  <si>
    <t>lahko zemljino, deponirano ob robu</t>
  </si>
  <si>
    <t>Zasip kanalskega jarka z izkopano</t>
  </si>
  <si>
    <t>ob robu izkopanega jarka.</t>
  </si>
  <si>
    <t>4.0 m v lahki zemljini z deponijo</t>
  </si>
  <si>
    <t>Izkop za kanalizacijo globine do</t>
  </si>
  <si>
    <t>Rezanje asfalta debeline do 10 cm</t>
  </si>
  <si>
    <t>1.07</t>
  </si>
  <si>
    <t>odpadkov</t>
  </si>
  <si>
    <t>1.06</t>
  </si>
  <si>
    <t>1.05</t>
  </si>
  <si>
    <t>stroških.</t>
  </si>
  <si>
    <t>zaščite. ) Obračun po dejanskih</t>
  </si>
  <si>
    <t>(poglobitve, prestavitve in razne</t>
  </si>
  <si>
    <t>instalacij med gradnjo, kot so:</t>
  </si>
  <si>
    <t>potrebni ukrepi za zavarovanje</t>
  </si>
  <si>
    <t>Zakoličba obstoječih instalacij in</t>
  </si>
  <si>
    <t xml:space="preserve"> 1.04</t>
  </si>
  <si>
    <t>Obračun po dejanskih stroških</t>
  </si>
  <si>
    <t>ki se po končanih delih odstrani.</t>
  </si>
  <si>
    <t>pripadajočo prometno signalizacijo,</t>
  </si>
  <si>
    <t>Naprava delne zapore cestišča s</t>
  </si>
  <si>
    <t xml:space="preserve"> 1.03</t>
  </si>
  <si>
    <t xml:space="preserve">Postavitev in zavarovanje prečnih </t>
  </si>
  <si>
    <t>SKUPAJ VREDNOST OD I. DO XIII.</t>
  </si>
  <si>
    <t>XIII.</t>
  </si>
  <si>
    <t>JAVLJANJE POŽARA</t>
  </si>
  <si>
    <t>X.</t>
  </si>
  <si>
    <t xml:space="preserve">priklop elementov </t>
  </si>
  <si>
    <t xml:space="preserve">Dobava in montaža TV končne vtičnice,  vgrajene v PPK </t>
  </si>
  <si>
    <t>STRELOVOD</t>
  </si>
  <si>
    <t>VODA IN KANALIZACIJA</t>
  </si>
  <si>
    <t>PROJEKT</t>
  </si>
  <si>
    <t>F.</t>
  </si>
  <si>
    <t>Izdelava PID načrta strojnih inštalacij (objekt, vročevod)</t>
  </si>
  <si>
    <t xml:space="preserve"> - 1cm samolepilna parna zapora kot naprimer Sarnavap 5000E SA, Sd=1800m, homogeno priključena na in preko atike.</t>
  </si>
  <si>
    <t xml:space="preserve"> - 20 cm plošča za ravne strehe kot na primer FIBRAN XPS 300-L ali enakovedno.</t>
  </si>
  <si>
    <t>Izdelava geodetskega posntka - izvedenega stanja objekta in vse podzemne kanalizacije, za pridobitev uprabnega dovoljenja. Priprava elaborata za vpis stavbe v kataster stavb, izdelava posameznih podlog za vris podzemne kanalizacije v uradne evidence in predaja potrebnih inforamcij posameznim soglasjedajalcem.</t>
  </si>
  <si>
    <t xml:space="preserve">OSTALE STORITVE
V ceno na enoto je potrebno zajeti vse stroške pripravljalnih in zaključnih del, t.j. vsa dela vezana na odpiranje in varovanje gradbišča, varno delo, uporabo varnih in namenskih pripomočkov dela, tekoče in končno čiščenje gradbišča, kontrole in atestiranja opravljenih del, meritev, dokazovanje garancij.
Vse potrebne transportne stroške, t.j. stroškov prevozov, nakladanja, razkladanja opreme in materiala, zavarovanja gradbišča in opreme, stroški taks.
Zagotoviti šolanje uporabnikov in tehnične službe z izvedbo preverbe znanja in usposobljenosti za ravnanje z vgrajenimi napravami, stropji, opremo in vgrajenimi materiali.
Zagotoviti tlačne preizkuse vodovodne instalacije ter odtočne kanalizacije, dezinfekcija vodovodne instalacije. </t>
  </si>
  <si>
    <t>Zagotoviti izdelave elaboratov izvršilne tehnične dokumentacije kabelske kanalizacije in ostalih podzemnih vodov, kjer je osnova  geodetski posnetek.
Izdelavo PID-ov z uporabo obstoječih elaboratov izvršilno tehnične dokumentacije. Vnos sprememb v obstoječo izvršilno tehnično dokumentacijo. Storitve raznih komunalnih in drugih organizacij. Stroški nadzora posameznih soglasjedajalcev. Tehnični nadzor upravljalca/soglasjedajalca in koordinacija generalnega izvajalca s sogalsjedajalcem in poasameznimi podizvajalci.
Priprava in organizacija gradbišča.</t>
  </si>
  <si>
    <t>C.1</t>
  </si>
  <si>
    <t>D.1</t>
  </si>
  <si>
    <t>D.2</t>
  </si>
  <si>
    <t>D.3</t>
  </si>
  <si>
    <t>ELEKTRO INŠTALACIJSKA DELA - OBJEKT</t>
  </si>
  <si>
    <t>Izdelava načrta  ureditve gradbišča, po pravilih stroke in zakonodaje, skladno z gradbenim dovoljenjem,navodili investitorja, projektanta in nadzora. Vsebina mora zajemati terminski plan, sezname izvajalcev del, delavcev, seznam tehnologije opravljanja dela in tehnologije izvedbe ter vse ostale zakonsko predpisane podatke.</t>
  </si>
  <si>
    <t>enota</t>
  </si>
  <si>
    <t>REKAPITULACIJA F. PROJEKT</t>
  </si>
  <si>
    <t>ELEKTROINŠTALACIJSKA DELA</t>
  </si>
  <si>
    <t>2.1.2.</t>
  </si>
  <si>
    <t>Poz.</t>
  </si>
  <si>
    <t>Opis del</t>
  </si>
  <si>
    <t>Cena
(v € brez DDV)</t>
  </si>
  <si>
    <t>REKAPITULACIJA GRADBENIH DEL:</t>
  </si>
  <si>
    <t>REKAPITUALCIJA OBRTNIŠKIH DEL:</t>
  </si>
  <si>
    <t>REKAPITULACIJA ELEKTROINŠTALACIJSKIH DEL</t>
  </si>
  <si>
    <t>STROJNA INŠTALACIJSKA DELA - OGREVANJE IN HLAJENJE</t>
  </si>
  <si>
    <t>PRED ZAČETKOM IZVAJANJA DEL TER VGRAJEVANJA  PROIZVODOV MORA IZVAJALEC OBVEZNO PRIDOBITI PISNO POTRDITEV, DELAVNIŠKIH NAČRTOV, SKIC IN DETAJLOV ODGOVORNEGA VODJE PROJEKTA ( Styria arhitektura d.o.o.) ODGOVORNEGA NADZORNIKA ! V KOLIKOR ZARADI VRSTE GRADBENEGA PROIZVODA DELAVNIŠKE DOKUMENTACIJE IZVAJALEC NE MORE ZAGOTOVITI JE OBVEZNO IZDELATI VZOREZ NA GRADBIŠČU, KI GA POTRDITA ODGOVORNI VODJA PROJEKTA ( Styria arhitektura d.o.o.) TER ODGOVORNI NADZORNIK Z VPISOM V DNEVNIK !
VSAJ V ENI OD VSEH POSTAVK JE POTREBNO ZAJETI ŠE VSE OSTALO IZ SPLOŠNIH RAZPISNIH POGOJEV ZA IZBOR IZVAJALCA, KAR S TEM POPISOM NI POSEBAJ DEFINIRANO ALI ZAJETO</t>
  </si>
  <si>
    <t>V CENI POSAMEZNIH POSTAVK JE ZAJETI VSE ELEMENTE, KI SO NAVEDENE V OPISU, NE GLEDE NA RAZLIČNOST ZAHTEVANIH OBRTNIŠKIH (GRADBENIH) DEL, RAZEN KJER JE EKSPLICITNO NAVEDENO, DA SO DOLOČENI ELEMENTI ZAJETI V DRUGI POSTAVKI OZ. PRI DRUGIH DELIH. VSI STANDARDI, KI SO NAVEDENI PRI POSAMEZNIH DELIH SE UPOŠTEVAJO V PRIMERU, DA JE DOLOČEN MATERIAL ALI STORITEV V POSAMEZNIH OPISNIH
POSTAVKAH ZAJETE, V NASPROTNEM PRIMERU SO BREZPREDMETNI. ČE PA JE V POSAMEZNI POSTAVKI NAVEDEN DRUGAČEN STANDARD KOT PRI SPLOŠNIH OPISIH, POTEM JE POTREBNO UPOŠTEVATI STANDARD, KI JE NAVEDEN V POSAMEZNI POSTAVKI POPISA OZ. STANDARD, KI PREDPISUJE VIŠJO KVALITETO.</t>
  </si>
  <si>
    <t>POPIS DEL JE IZDELAN V PROGRAMSKI OPREMI MICROSOFT EXCEL 2010 in S TEM BERLJIV V STANDARDNI PROGRAMSKI OPREMI, TUDI NA PRIMER V OPEN OFFICE, KI JE ZASTONJ. VSE CELICE SO BERLJIVE IN KLJUB ZAKLENITVI JIH JE MOŽNO RAZŠIRITI. PRAV TAKO JE MOŽNO POSAMEZNE CELICE KOPIRATI, V KOLIKOR VAŠA PROGRAMSKA OPREMA NE PRIKAZUJE PRAVILNO BERLJIVIH ZNAKOV.
PRI ODDAJI PONUDBE NAROČNIKU JE IZVAJALEC JE DOLŽAN SAM PREVERITI ZMNOŽKE IN SEŠTEVKE TER PRENOSE LE TEH V REKAPITULACIJO.
PONUDNIK, SE S PRIPRAVO TE PONUDBE OBVEZUJE, DA JE PREBRAL VSE CELICE CELOTNE DATOTEK, VKLJUČNO Z VSEMI POSTAVKAMI IN SPLOŠNIMI NAVODILI ALI DOLOČILI, PRAV TAKO SE PONUDNIK OBVEZUJE, DA BO V PRIMERU, DA BO IZBRAN UPOŠTEVAL VSA DOLOČILA, NAVODILA IN POSTAVKE TEGA POPISA DEL.</t>
  </si>
  <si>
    <t>* tabele pri posameznih postavkah so namenjene vpisu alternativnega produkta, ki ga ponudnih ponuja, v skladu z zahtevami iz splošnih določil ter posamezne postavke.
V kolikor ponudnik tabele ne izpolni, se smatra, da ponuja produkt naveden v postavki.
Ponujeni tip produkta je zavezojuč, v skladu z določili tega popisa, ter z veljavno zakonodajo.
V tabelo se vpišejo:
- Proizvajalec:
- Tip:
- Kataloška številka: (v kolikor za produkt obstaja)
- Opombe: (v kolikor so potrebne)</t>
  </si>
  <si>
    <t xml:space="preserve"> - ojačitve v steni - ocena</t>
  </si>
  <si>
    <t>VREDOST INVESTICIJE BREZ DDV:</t>
  </si>
  <si>
    <t>Dobava in postavitev droga za „time-lapse“ kamero, drog višine 4m, postavljen na lokacijo po potrditvi OVP in investitorja, pritrjen na obstoječi objekt. V ceno zajeti tudi izvedbo pritrditve (sidranja) in instalacije ter postavitev kamer po projektu.
Kamere povezane z spletom, "live streem"  ter dostopom na splet za spremljanje gradnje.</t>
  </si>
  <si>
    <t>OŠ MIREN</t>
  </si>
  <si>
    <t xml:space="preserve">ELEKTRIČNE INŠTALACIJE </t>
  </si>
  <si>
    <t xml:space="preserve">konstrukcijski AB elementi strehe </t>
  </si>
  <si>
    <t>valovitka</t>
  </si>
  <si>
    <t>toplotna izolacija</t>
  </si>
  <si>
    <t>kleparksi izdelki</t>
  </si>
  <si>
    <t>Izvedba rušitve v nivoju strehe prizidka; odstranitev strešne kritine - valovitka, odstranitev toplotne izolacije s pripadajočimi sloji in rušitev strešne konstrukcije iz armirano betosnkih plošč. Skupna količina materiala cca 80 m3.
 Postavka mora zajemati vse odstranitve in rušitve potrebne za pripravo na gradanjo. Odvoz na začasno deponijo, vključno z vsemi taksami.</t>
  </si>
  <si>
    <t>konstrukcijski AB elementi s tlaki</t>
  </si>
  <si>
    <t>Izvedba rušitve v nivoju 1.N; odstranjevanje tlakov in AB konstrukcijskih elementov, odstranitev AB zidov, vključno z vrati, rušitev oken in fasadnih zidov. 
Postavka mora zajemati vse odstranitve in rušitve potrebne za pripravo na gradanjo. Odvoz na začasno deponijo, vključno z vsemi taksami.</t>
  </si>
  <si>
    <t>AB zid</t>
  </si>
  <si>
    <t>fasadni prefabricirani elementi</t>
  </si>
  <si>
    <t>odstranitev oken do 2,7/1,25m</t>
  </si>
  <si>
    <t>odstranitev oken do 2,1/1,20m</t>
  </si>
  <si>
    <t>odstranitev oken do 2,0/1,9m</t>
  </si>
  <si>
    <t>vrata 2,1/0,9</t>
  </si>
  <si>
    <t>Rušenje in odstranitev kovinske ograje, višine 2,0m, dolžine 25m. Vključno z vsemi nakladanji, transportom na deponijo, vsem materialom in orodjem potrebnim za izvedbo. Odvoz na začasno deponijo.</t>
  </si>
  <si>
    <t>sestav nadstreška</t>
  </si>
  <si>
    <t>odstranitev oken do 1,0/0,80m</t>
  </si>
  <si>
    <t>Izvedba rušitve v nivoju pritličja - P; odstranjevanje  opreme, odstranitev tlakov in temeljne plošče, odstranitev AB zidov, vključno z vrati, rušitev oken in fasadnih zidov, rušenje nadstrešnice v sestavu strešne kritine - folija, AB plošča. Rušitev notranjjih stopnic.
Postavka mora zajemati vse odstranitve in rušitve potrebne za pripravo na gradanjo.  Odvoz na začasno deponijo, vključno z vsemi taksami.</t>
  </si>
  <si>
    <t>AB stopnice</t>
  </si>
  <si>
    <t>Izvedba rušitve v nivoju kleti - K; odstranjevanje  AB zidov in talne konstruikcije, rušitev in odstranjevanje AB stopnic. 
Postavka mora zajemati vse odstranitve in rušitve potrebne za pripravo na gradnjo. Odvoz na začasno deponijo, vključno z vsemi taksami.</t>
  </si>
  <si>
    <t>armirani beton - plošča</t>
  </si>
  <si>
    <t>Dobava in vgraditev betona C 25/30 v pasove podjemanja obstoječega zaklonišča, upoštevajoč betoniranje po segmentih, skladno z navodili OP gradbenih konstrukcij, črpni beton, izdelava skladno s projektno dokumentacijo PZI.
Mrežasta armatura B500A
Rebrasta  armatura B500B
Beton C30/37; XC1; prerez do 0,3 m3/m2</t>
  </si>
  <si>
    <t>TEMELJNA PLOŠČA PRITLIČJA / TP02</t>
  </si>
  <si>
    <t>TEMELJNA PLOŠČA KLET / TP01</t>
  </si>
  <si>
    <r>
      <rPr>
        <b/>
        <sz val="10"/>
        <rFont val="Arial Narrow"/>
        <family val="2"/>
        <charset val="238"/>
      </rPr>
      <t>Zasipanje pod in ob stenami objekta</t>
    </r>
    <r>
      <rPr>
        <sz val="10"/>
        <rFont val="Arial Narrow"/>
        <family val="2"/>
        <charset val="238"/>
      </rPr>
      <t xml:space="preserve">
Kombinirano strojno/ročno zasipanje z gramozom, z nabijanjem in komprimiranjem v plasteh debeline 30 cm. Vključno s strojnim nabijanjem nasute zemlje za kletnimi zidovi, z vibracijskim nabijačem (žaba do 500 kg). Uporaba izkopanega materiala, upoštevajoč prevoz do 3 km iz začasne deponije.</t>
    </r>
  </si>
  <si>
    <t>MEDETAŽNA PLOŠČA / MP 02</t>
  </si>
  <si>
    <t>MEDETAŽNA PLOŠČA / MP 01</t>
  </si>
  <si>
    <t>MEDETAŽNA PLOŠČA / MP 03</t>
  </si>
  <si>
    <t>Dobava in vgraditev betona C 30/37 v ploščo objekta nad nadstropjem; nivo +7,56 m, črpni beton, izdelava skladno s projektno dokumentacijo PZI.
Mrežasta armatura B500A
Rebrasta  armatura B500B
Beton C30/37; XC1; prerez 0,3 m3/m2</t>
  </si>
  <si>
    <t>Dobava in vgraditev betona C 30/37 v ploščo objekta nad pritličjem; nivo +3,59m, črpni beton, izdelava skladno s projektno dokumentacijo PZI.
Mrežasta armatura B500A
Rebrasta  armatura B500B
Beton C30/37; XC1; prerez 0,3 m3/m2</t>
  </si>
  <si>
    <t>MEDETAŽNE PREDNAPETE VOTLE PLOŠČE - PVP / PVP320</t>
  </si>
  <si>
    <t>MEDETAŽNE PREDNAPETE VOTLE PLOŠČE - PVP / PVP265</t>
  </si>
  <si>
    <t>stene; Beton C30/37; XC1; prerez do 0,3 m2/m'</t>
  </si>
  <si>
    <t>NN 01 - NOSILNE STENE - AB konstrukcije d=30cm</t>
  </si>
  <si>
    <t>Dobava in vgraditev betona C 30/37 v armirano betonske stene v nivoju kleti in pritličja, stene debeline d=30cm, višine do 4,4 m, preseka d= 0,3 m3/m2.</t>
  </si>
  <si>
    <t>NN 02 - NOSILNE STENE - AB konstrukcije d=20cm</t>
  </si>
  <si>
    <t>Dobava in vgraditev betona C 30/37 v armirano betonske stene v nivoju kleti, pritličja in nadstropja, stene debeline d=20cm, višine do 4,4 m, preseka d= 0,2 m3/m2.</t>
  </si>
  <si>
    <t>NN 03 - NOSILNE STENE - AB konstrukcije d=25cm</t>
  </si>
  <si>
    <t>NN 04 - NOSILNE STENE - AB konstrukcije d=24cm</t>
  </si>
  <si>
    <t>Dobava in vgraditev betona C 30/37 v armirano betonske stene v nivoju kleti, pritličja in nadstropja, stene debeline d=24cm, višine do 3,75 m, preseka d= 0,24 m3/m2.</t>
  </si>
  <si>
    <t>Dobava in vgraditev betona C 30/37 v armirano betonske stene v nivoju kleti, pritličja in nadstropja, stene debeline d=25cm, višine do 4,05 m, preseka d= 0,25 m3/m2.</t>
  </si>
  <si>
    <t>Dobava in vgraditev betona C 30/37 v nosilce, črpni beton, izdelava skladno s projektno dokumentacijo PZI.
Mrežasta armatura B500A
Rebrasta  armatura B500B
Beton C30/37; XC1; prerez do 0,105 m2/m'</t>
  </si>
  <si>
    <t>AB PFN 30/35</t>
  </si>
  <si>
    <t>AB PFN 30/50</t>
  </si>
  <si>
    <t>PREFABRICIRANI STEBRI</t>
  </si>
  <si>
    <t>PREFABRICIRANI NOSILCI</t>
  </si>
  <si>
    <t>PREFABRICIRANE PREDNAPETE VOTLE PLOŠČE</t>
  </si>
  <si>
    <t>NN 20/45 - 1 kos, dolžina = 6,25m</t>
  </si>
  <si>
    <t>NN 20/120 - 1 kos, dolžina = 8,10m</t>
  </si>
  <si>
    <t>NN 20/120 - 1 kos, dolžina = 8,25m</t>
  </si>
  <si>
    <t>NN 30/45 - 1 kos, dolžina = 2,01m</t>
  </si>
  <si>
    <t>NN 30/59 - 2 kosa, dolžina = 6,15m</t>
  </si>
  <si>
    <t>NN 30/75 - 1 kos, dolžina = 8,52m</t>
  </si>
  <si>
    <t>NN 30/80 - 1 kos, dolžina = 9,10m</t>
  </si>
  <si>
    <t>NN 30/80 - 1 kos, dolžina = 10,60m</t>
  </si>
  <si>
    <t>NN 30/80 - 1 kos, dolžina = 13,45m</t>
  </si>
  <si>
    <t>Dobava in vgraditev betona C 30/37 v nosilce, črpni beton, izdelava skladno s projektno dokumentacijo PZI.
Mrežasta armatura B500A
Rebrasta  armatura B500B
Beton C30/37; XC1; prerez do 0,09 m2/m'</t>
  </si>
  <si>
    <t>Dobava in vgraditev betona C 30/37 v nosilce, črpni beton, izdelava skladno s projektno dokumentacijo PZI.
Mrežasta armatura B500A
Rebrasta  armatura B500B
Beton C30/37; XC1; prerez do 0,24 m2/m'</t>
  </si>
  <si>
    <t>Dobava in vgraditev betona C 30/37 v nosilce, črpni beton, izdelava skladno s projektno dokumentacijo PZI.
Mrežasta armatura B500A
Rebrasta  armatura B500B
Beton C30/37; XC1; prerez do 0,135 m2/m'</t>
  </si>
  <si>
    <t>Dobava in vgraditev betona C 30/37 v nosilce, črpni beton, izdelava skladno s projektno dokumentacijo PZI.
Mrežasta armatura B500A
Rebrasta  armatura B500B
Beton C30/37; XC1; prerez do 0,18 m2/m'</t>
  </si>
  <si>
    <t>Dobava in vgraditev betona C 30/37 v nosilce, črpni beton, izdelava skladno s projektno dokumentacijo PZI.
Mrežasta armatura B500A
Rebrasta  armatura B500B
Beton C30/37; XC1; prerez do 0,225 m2/m'</t>
  </si>
  <si>
    <t>PREFABRICIRANI NOSILCI V OBJEKTU</t>
  </si>
  <si>
    <t>AB PN 30/26</t>
  </si>
  <si>
    <t>AB PN 30/32</t>
  </si>
  <si>
    <t>PREFABRIKATI - fasadna skeletna konstrukcija</t>
  </si>
  <si>
    <t>stopnice K-P - stopnice z vmestnim podestom</t>
  </si>
  <si>
    <t>stopnice P-N- enoramne stopnice 4 kom</t>
  </si>
  <si>
    <t>stopnice N-S - enoramne stopnice</t>
  </si>
  <si>
    <t>Podjemanje v območju stika na obstoječe zaklonišče, izdelava, dobava in vgradnja, vključno s podložnim materialom:</t>
  </si>
  <si>
    <t>V OBMOČJU STIKA NA OBSTOJEČE ZAKLONIŠČE</t>
  </si>
  <si>
    <t>ARMATURA NOTRANJIH STOPNIC</t>
  </si>
  <si>
    <t>NN 30/35 - 2 kosa, dolžina = 6,30m</t>
  </si>
  <si>
    <t>NN 30/45 - 1 kos, dolžina = 1,20m</t>
  </si>
  <si>
    <t>Izdelava, dobava in montaža aluminijastega stavbnega pohištva iz sistema Schüco. Uporaba tehnično sistemske rešitve opisane v nadaljevanju po posameznih postavkah in karakteristikah  proizvajalca sistema Schüco za vse vgrajene elemente. Proizvod mora biti izdelan po navodilih proizvajalca, skladno s sistemskimi priročniki in skladno z veljavnimi harmoniziranimi standardi.                                                                                            Zaključki na gradbene elemente, morajo biti izvedeni, znotraj paro-nepropustni, zunaj pa paro-propustni in vodotesni (izvedeni po smernicah RAL montaže).                                                                                                                   V ceni vseh postavk, morajo biti zajeta vsa dela, dobava in montaža, osnovni material, steklo, pritrdilni in tesnilni material, okovje, zapiralno okovje ter material za vse zaključke. Izvajalec mora vse mere preveriti na licu mesta in izdelati ustrezno tehnično dokumentacijo in delavniške risbe v skladu z dogovorom s projektantom.</t>
  </si>
  <si>
    <t xml:space="preserve">Fasada FWS 50. SI       
</t>
  </si>
  <si>
    <t xml:space="preserve">Toplotna izolativnost okna glede na tip vgrajenega stekla:       
Troslojno steklo Ug = 0,5 W/m2K - varnostno steklo, v nadstropju zaščita pred padcem v globino
Skupna toplotna prevodnost fasade Ucw ≤ 0,65 W/m2K - fiksna zasteklitev, za pozicije z vrati Ucw ≤ 1,0 W/m2K   
Upoštevati vse potrebne zaporne, tesnilne in zaključne elemente. Upoštevati tudi vso potrebno pod konstrukcijo in sidrne elemente.    
Barva konstrukcije RAL po izbiri projektanta, strikturno, metalik končni sloj.
</t>
  </si>
  <si>
    <t>paneli sestavljeni iz fiksne troslojne zasteklitve</t>
  </si>
  <si>
    <t>fiksna zasteklitev, dimenzij 180/350cm (1kos=6,30m2), št. kos:12</t>
  </si>
  <si>
    <t>paneli sestavljeni iz fiksne zasteklitve in steklenih dvokrilnih vrat</t>
  </si>
  <si>
    <t>fiksna zasteklitev, dimenzij 180/350cm (1kos=6,30m2), št. kos:3</t>
  </si>
  <si>
    <t>3 x ADS 75 HD.HI, dvokrilna vrata, 170/230</t>
  </si>
  <si>
    <t>SD 05 - fasadna zasteklitev FW50 SI z dvorkilnimi vrati</t>
  </si>
  <si>
    <t xml:space="preserve">SD 07 - fasadna zasteklitev FW50 SI - portal </t>
  </si>
  <si>
    <t>paneli sestavljeni iz 2x fiksne zasteklitve, izolativnega panela, 3x dvokrilnih vrat</t>
  </si>
  <si>
    <t>fiksna zasteklitev, dimenzij 351/625cm</t>
  </si>
  <si>
    <t>3x  -  ADS 75 HD.HI, dvokrilna vrata, 200/235</t>
  </si>
  <si>
    <t>izolativni panel s pokrivno pločevino 58/625</t>
  </si>
  <si>
    <t>fiksna zasteklitev, dimenzij 342/625cm</t>
  </si>
  <si>
    <t>SD 08 - hladna zasteklitev vetrolova</t>
  </si>
  <si>
    <t>paneli sestavljeni iz zasteklitve, 3x dvokrilnih vrat</t>
  </si>
  <si>
    <t>fiksna zasteklitev, dimenzij 354/626cm</t>
  </si>
  <si>
    <t>3x  -  ADS 50.NI, dvokrilna vrata, 200/235</t>
  </si>
  <si>
    <t>SD 01 - fasadna zasteklitev FW50 SI v pritličju</t>
  </si>
  <si>
    <t>SD 12 - fasadna zasteklitev FW50 SI v nadstropju</t>
  </si>
  <si>
    <t>paneli sestavljeni iz fiksne troslojne zasteklitve in izolativnega panela</t>
  </si>
  <si>
    <t>fiksna zasteklitev, dimenzij 180/346cm (1kos=6,23m2), št. kos:13</t>
  </si>
  <si>
    <t>SD 13 - notranja zasteklitev zbornice</t>
  </si>
  <si>
    <t>fiksna zasteklitev, dimenzij 750/350cm</t>
  </si>
  <si>
    <t>3</t>
  </si>
  <si>
    <t>paneli sestavljeni iz fiksne zasteklitve</t>
  </si>
  <si>
    <t>paneli sestavljeni iz fiksne zasteklitve in dvokrilnih vrat po shemi</t>
  </si>
  <si>
    <t>SD 14 - notranja zasteklitev knjižnice</t>
  </si>
  <si>
    <t>fiksna zasteklitev, dimenzij 1034/350cm</t>
  </si>
  <si>
    <t>1x  -  ADS 50.NI, dvokrilna vrata, 220/210</t>
  </si>
  <si>
    <t>SD 18 - notranja zasteklitev zbornice z enokrilnimi vrati</t>
  </si>
  <si>
    <t>fiksna zasteklitev, dimenzij 205/350cm</t>
  </si>
  <si>
    <t>1x  -  ADS 50.NI, dvokrilna vrata, 100/210</t>
  </si>
  <si>
    <t>Dobava, montaža in izdelava pregradna stena z oznako PZ 01, debeline 12,5cm, po načrtu PZI.</t>
  </si>
  <si>
    <t xml:space="preserve"> - 7,5 cm Mineralna volna, utreza zahtevam, SIST EN 13162 λD = 0,032 W/Mk;A1 po SIST EN 13501-1; kot naprimer URSA TSP; kovinska podkonstrukcija C75</t>
  </si>
  <si>
    <t xml:space="preserve"> - 10 cm Mineralna volna, utreza zahtevam, SIST EN 13162 λD = 0,032 W/Mk;A1 po SIST EN 13501-1; kot naprimer URSA TSP; kovinska podkonstrukcija C100</t>
  </si>
  <si>
    <t>Notranja enokrilna vrata - zvočna izolativnost 37 dB</t>
  </si>
  <si>
    <t>Izvedba, dobava in montaža notranjih enokrilnih vrat, vgrajena po detajlu. Sestava vrat: aluminijast podboj kot naprimer Kueffner tip Leibungszarge Typ FZS48-5-42S,  vključno z UA ojačitvenim profilom podboja.
Leseno vratno krilo ravno obrezano, krilo iz MDF okvirja ojačano z nasadili, sredina okvirja polnjena z izolativnim polnilom, vgrajeno mehansko protiprašno pripiro, vratna krila prevlečena z melaminsko dekorativno folijo d=2mm, mehansko odporna. Robovi enako zaščiteni. Vratna krila poravnana z leseno stensko oblogo. Dekor po projektu PZI, kot npr Egger, tip - H1145 ST 10, dekor z videzom masivnega lesa - Natural Bardolino Oak. 
Kljuka kot naprimer FSB fine matt  iz nerjavečega jekla,  skupaj z okovjem, s poglobljenimi rozetami. model npr. Modell 26 1108
Vrata opremljena z kvalitetnim skritim (integriranimi tečaji v vratno krilo) okovje in cilindrično ključavnico.</t>
  </si>
  <si>
    <t>Vgrajena obsvetloba z omaro, z dvoslojnim steklom - v sehmi predstavljena kot ločen element. Vitrinska izvedba z odpiranjem iz notranje strani - vratca. Vrata VI 02 po opisu se nasadi na trojna nasadila v enoto okvirja, z vitrino element VI 02 - OMARA/OBLOGA. Obloga celotnega dela MK stene in AB stene, v globini 90cm</t>
  </si>
  <si>
    <t>Notranja enokrilna vrata  - zvočna izolativnost 37 Db</t>
  </si>
  <si>
    <t>Notranja enokrilna vrata  - zvočna izolativnost 32 Db</t>
  </si>
  <si>
    <t>LESENE OBLOGE</t>
  </si>
  <si>
    <t>Stene izdelane iz melaminskih kompakt plošč kot npr. EGGER ProAcoustic , dekor po izboruEGGER dekor - barvo/vzorec po projektu PZI, opremljeni z nerjavečim standardnim okovjem in veznimi elementi. V sestavi: 
-EGGER laminat, diagonalno perforiran 1,8/1,8/0,5;
-črni akustični voal;
-EUROSPAN iverna plošča z 18mm perforacijami;
-črni akustični voal;
-laminirana perforiran plošča.
Akustične specifikacije: 
-časovni zamik max. 0,5s</t>
  </si>
  <si>
    <t xml:space="preserve"> - 12,5 cm Mineralna volna, utreza zahtevam, SIST EN 13162 λD = 0,032 W/Mk;A1 po SIST EN 13501-1; kot naprimer URSA TSP; kovinska podkonstrukcija C125</t>
  </si>
  <si>
    <t>Dobava, montaža in izdelava pregradna stena z oznako PZ 04, debeline 15cm, po načrtu PZI.</t>
  </si>
  <si>
    <t xml:space="preserve"> - 1,25 cm Enoslojna gradbena plošča GKBI</t>
  </si>
  <si>
    <t>Dobava, montaža in izdelava pregradna stena z oznako PZ 05, debeline 21,5cm, po načrtu PZI.</t>
  </si>
  <si>
    <t xml:space="preserve"> - 2,5cm Dvoslojna gradbena plošča GKBI</t>
  </si>
  <si>
    <t>Dobava, montaža in izdelava pregradna stena z oznako PZ 06, debeline 25cm, po načrtu PZI.</t>
  </si>
  <si>
    <t>Dobava, montaža in izdelava stenske obloge z oznako PZ 09, debeline 12,5cm po načrtu PZI.</t>
  </si>
  <si>
    <t xml:space="preserve"> - 10 cm kovinska podkonstrukcija C100</t>
  </si>
  <si>
    <t>Dobava, montaža in izdelava stenske obloge z oznako PZ 10, debeline 12,5cm po načrtu PZI.</t>
  </si>
  <si>
    <t xml:space="preserve"> - 5 cm Mineralna volna, utreza zahtevam, SIST EN 13162 λD = 0,032 W/Mk;A1 po SIST EN 13501-1; kot naprimer URSA TSP; kovinska podkonstrukcija C100</t>
  </si>
  <si>
    <t>Dobava, montaža in izdelava pregradna stena z oznako PZ 11, debeline 21,5cm, po načrtu PZI.</t>
  </si>
  <si>
    <r>
      <rPr>
        <b/>
        <sz val="10"/>
        <rFont val="Arial Narrow"/>
        <family val="2"/>
        <charset val="238"/>
      </rPr>
      <t xml:space="preserve">Električno osebno dvigalo </t>
    </r>
    <r>
      <rPr>
        <sz val="10"/>
        <rFont val="Arial Narrow"/>
        <family val="2"/>
        <charset val="238"/>
      </rPr>
      <t>- brez strojnice
kot npr. KONE, PW13/10-19
Dvigalo mora biti načrtovano in izdelano skladno s standardom SIST EN81-1 in skladno s Pravilnikom o varnosti dvigal (Ur.list RS št. 83/07). Po končani montaži dvigala priglašeni organ opravi končni pregled in izda certifikat.</t>
    </r>
  </si>
  <si>
    <t xml:space="preserve">Tip:  električno osebno dvigalo brez strojnice, uveljavljene blagovne znamke s sistemskim certifikatom, kot npr. Kone PW13/10-19, ali enakovredna kvaliteta
Nosilnost: 13 oseb ali 1000 kg, Hitrost vožnje: 1,00 m/s, Višina jaška: 8,06 m, Število postaj: 3, Število dostopov: 3, na isti strani - neprehodna kabina
Namestitev dvigala: v samostojnem betonskem jašku (ni predmet ponudbe)
Velikost jaška: širina: 1650 mm; globina: 2850 mm, Višina glave jaška: 3,90 m
Globina jame jaška: 1,10 m, Vrsta pogona: Frekvenčno in napetostno krmiljeni regenerativni pogon s trifaznim tokom s sinhronskim motorjem - npr. EcoDisc - z izvedbo brez reduktorja in samodejnonastavljivim zavornim sistemom za varno, udobno in tiho obratovanje.
Namestitev pogona: Sinhronski motor brez reduktorja z integriranim pogonskim diskom je pritrjen v glavi jaška na jeklenih vodilih kabine. Brez strojnice!
Pogonska moč: 2,8 kW, energetsko učinkovito dvigalo razred ”A” v skladu s standardom VDI 4707,dobavitelj poda podatek o moči in verificirana dokazila o energetski učinkovitosti dvigala
Število voženj na uro: do 180  
Priključna napetost: 3 x 400 V, 50 Hz
Notranje mere kabine: širina: 1,10 m; globina: 2,10 m; višina: 2,20 m
</t>
  </si>
  <si>
    <t>Kabina (design izbor): izbor iz predloženih katalogov, stene iz karo strukturirane nerjaveče pločevine, tla po izboru arhitekta kot na hodniku - kamen položi naročnik, strop iz brušene nerjaveče pločevine in varčno LED osvetlitev za zagotavljanje min. 200 Luxov merjeno na tleh v kabini, inox okroglo oprijemalo na stranski in zadnji steni, ogledalo na stranski steni nad višino oprijemala, zasilna avtomatska razsvetljava, avtomatski programirljiv ventilator, prostoročna GSM telefonska naprava za povezavo med kabino in klicnim centrom za primer reševanja ujetih oseb iz kabine dvigala (omogoča klic na 4 predhodno programirane številke)</t>
  </si>
  <si>
    <t>Vrata kabine: avtomatska dvodelna teleskopska vrata s krili in okvirji iz karo strukturirane nerjaveče pločevine, širina: 900 mm; višina: 2100 mm, frekvenčno regulirani regenerativni pogon, varovanje z infrardečo svetlobno zaveso in omejilnikom zaporne sile
Vrata jaška: avtomatska dvodelna teleskopska vrata s krili in okvirji iz karo strukturirane nerjaveče pločevine, širina: 900 mm; višina: 2100 mm, brez požarne odpornosti
Mikroprocesorsko krmiljenje: zbirno krmiljenje simplex gor in dol, požarno krmiljenje oz. požarna vožnja v glavno postajo ob alarmu za požar po SIST EN 81-73, avtomatsko reševanje ujetih oseb v kabini v primeru izpada električne energije s pomočjo lastnih baterij, avtomatsko natančno pristajanje in niveliranje kabine, predčasno odpiranje vrat pri vožnji v postajo, filter proti radijskim motnjam, servisni panel za vzdrževalca v najvišji postaji nameščen v vratnem okvirju, regenerativni sistem s pripadujočo opremo za vračanje potencialne energije nazaj v omrežje,  napredne funkcije ko dvigalo ni v uporabi (stand-by, avtomatski izklop razsvetljave, avtomatski izklop ventilatorja, sporočilni pokazatelji se zatemnijo)</t>
  </si>
  <si>
    <t xml:space="preserve">Signalizacija: Signalizacija primerna predpisom invalidnih oseb z SIST EN 81-70
 v kabini: vertikalno kabinsko tipkalo v iz brušene nerjaveče pločevine Asturias Satin v celotni višini, tipke za vsako postajo, braillova reliefna pisava, tipka za odpiranje vrat, tipka za zapiranje vrat, tipka za alarm, digitalni LCD kazalnik preobremenitve, položaja kabine in puščice smeri vožnje v tipski barvi na črnem ozadju, stikalo na ključ za prednostno vožnjo in rezervacijo kabine
v glavni postaji: inox pozivna tipka kvadratne oblike prilagojena za enostavno uporabo gibalno oviranih oseb, nad vrati digitalni LCD kazalnik položaja kabine in puščice smeri vožnje v tipski barvi na črnem ozadnju ter gong, blokada pozivov na ključ
v ostalih postajah: inox pozivna tipka kvadratne oblike prilagojena za enostavno uporabo gibalno oviranih oseb, nad vrati digitalni LCD kazalnik položaja kabine in puščice smeri vožnje v tipski barvi na črnem ozadju ter gong, blokada pozivov na ključ
</t>
  </si>
  <si>
    <t>Dodatna oprema: razsvetljava jaška, lestev za dostop v jamo jaška, vtičnica na strehi kabine in elektrifikacija jaška, dobava testiranih obešal za v strop jaška, montaža brez delovnega odra v jašku
Izvedba naprave v skladu s standardi SIST EN 81-20, SIST EN 81-50, SIST EN81-73, SIST EN81-28
Dvigalo mora biti načrtovano in izdelano skladno s standardom SIST EN81-1 in skladno s Pravilnikom o varnosti dvigal (Ur.list RS št. 83/07). Po končani montaži dvigala priglašeni organ opravi končni pregled in izda certifikat.</t>
  </si>
  <si>
    <t>Dobava in vgradnja strešnih kupol</t>
  </si>
  <si>
    <t>Dobava in vgradnja strešne kupole za odvod dima - vgradna mera 1000/1000 mm</t>
  </si>
  <si>
    <t>kupola za ODT z el. Motornim pogonom komplet z krmilno centralo in rezervnim virom napajanja. 1 komp.</t>
  </si>
  <si>
    <t xml:space="preserve">Elektromagnetni aktivator 24V (0,29A) za možnost priključitve in proženja iz požarne centrale </t>
  </si>
  <si>
    <t>Dobava in vgradnja strešne kupole  - vgradna mera 1200/1200 mm</t>
  </si>
  <si>
    <t>Dobava in vgradnja strešne kupole, vključno s senčilom na solarni pogon iz notranje strani!</t>
  </si>
  <si>
    <t xml:space="preserve">Termoizoliran nastavni venec  iz poliestra  višine 50 cm, za gradbeno odprtino K = 120 X 120 cm.
</t>
  </si>
  <si>
    <t>Izdelava, dostava in montaža svetlobne kupole iz LITEGA akrilnega stekla, tip ALUX,VISS visoko izolativna kupola, akril / prekatna polikarbonatna plošča / akril,  izolativna vrednost U=1,10 W/m2K, IRR HEATSTOP/prozorna ali 
opal/opal ali  opal /prozorna,
DIMENZIJE: N (nazivna oz. zunanja mera) =   138 X 138 cm, L(svetla) = 100 X 190 cm.
Z vsem tesnilnim in pritrdilnim materialom.</t>
  </si>
  <si>
    <t>OKENSKA ZASTEKLITEV
Kot naprimer: SCHÜCO AWS 75 BS. SI
Visoko toplotno izoliran sistem za okna (Super Insulation) s 75 mm osnovne globine podboja, z večprekatnim sredinskim tesnilom. V področju prekinjenega toplotnega mosta je vstavljen dodatni izolativni material, spojni elementi so večkomorni.
Integriran sistem, krila so nameščena za naležnim tesnilom na podboju. Svetla mera odpirajočih kril je enaka svetli meri fiksnih zasteklitev in/ali drugih polnitev.
Stiki zunanje letvice za steklo so pokriti z zveznim (neprekinjenim) tesnilnim okvirjem, ki je na vogalih vulkaniziran. 
Vsi vogalni in T-spojniki so opremljeni z veznimi elementi, ki z svojo labirintno strukturo omogočajo kontrolirano razporeditev lepila. Spoji so na stikih opremljeni še s posebnimi tesnilnimi elementi oz. z ustreznim kotnikom. 
Zatesnitev T-spojev se izvede s sistemskimi tesnilnimi blazinicami in trajno elastičnim tesnilnim materialom v področju stičnih tesnilnih elementov labirintne oblike.</t>
  </si>
  <si>
    <t>Schueco AWS 75 BS. SI; Ucw &lt; 0,9 W/m2K</t>
  </si>
  <si>
    <t>okno, dimenzij 72/250cm, (1kos=1,80m2), št. kos:16</t>
  </si>
  <si>
    <t>O-01 - fasadna okna - pritličje</t>
  </si>
  <si>
    <t>O-02 - fasadna okna - nadstropje</t>
  </si>
  <si>
    <t>Rolo zunanja senčila</t>
  </si>
  <si>
    <t>Senčenj fasadnih zasteklitev SD 01 FW50 in SD12 FW50</t>
  </si>
  <si>
    <t xml:space="preserve">IZDELAVA RAVNE STREHE </t>
  </si>
  <si>
    <t>zaključni sloj strehe v sestavi:</t>
  </si>
  <si>
    <t>Dobava, montaža in izdelava sestava ravne pohodne strehe na nosilno strešno konstrukcije po načrtu PZI dokumentacije, streha z oznako ST 01.</t>
  </si>
  <si>
    <t>-  polno varjena parna zapora Bauder Super AL-E (deb. 3,5 mm), homogeno priključena na in preko atike.</t>
  </si>
  <si>
    <t>-Tesnilna folija na bazi FPO Thermoplan T 18, mehansko pritrjena v podlago po kritrijih EC1, robno zvezno stabilizirana s pritrdilnim profilom in varilno vrvico</t>
  </si>
  <si>
    <t>-TOPLOTNA IZOLACIJA kot npr.Bauder PIR-FA, deb. 14cm, plošča s preklopom, izvedba v 1 sloju.</t>
  </si>
  <si>
    <t>- TOPLOTNA IZOLACIJA kot npr.FIBRANxps INCLINE 1,67% je naklonska toplotno izolacijska plošča iz ekstrudiranega polistirena s površino v naklonu 1,67% in z ravno odrezanimi robovi, skladna z EN 13164, EN 13501-1, EN ISO 11925-2: 2002. (2 cm -15 cm)</t>
  </si>
  <si>
    <t>- TOPLOTNA IZOLACIJA kot npr.FIBRANxps 300-L z deklarirano tlačno trdnostjo pri 10% deformaciji CS(10\Y)300. Plošča z gladko površino in z robovi, obdelanimi v obliki črke » L « za preprečevanje nastajanja toplotnih mostov, za vlažno okolje in kjer so ekstremno velike mehanske obremenitve, skladna z EN 13164, EN 13501-1, EN ISO 11925-2: 2002.</t>
  </si>
  <si>
    <t>- Nasutje pranega prodca fi 16-32 v debelini 5 cm</t>
  </si>
  <si>
    <t>- Ločilna filterska tkanina SV500</t>
  </si>
  <si>
    <t>Izdelava zaključkov okoli Pluvija vtočnikov, v materialu kot hidroizolacijski sloj strehe.</t>
  </si>
  <si>
    <t>Izdelava in montaža PVC varnostnih prelivov, vljučno z izvedbo in prebojev v konstrukcijo atike.</t>
  </si>
  <si>
    <t>številko dirsnih točk</t>
  </si>
  <si>
    <t>Dobava, montaža in vgradnja varnostnega sistema, sidranega v PVP plošče, po načrtu arhitekture.
Elementi varnostnega sistema kot npr. Patrol podjetja Rothoblaas se sidrajo na PVP konstrukcijske plošče, cev fi48., višine 60 cm, vključno s sidrno ploščico, vključno vsem pomožnim in pritrdilnim materialom.</t>
  </si>
  <si>
    <t>Dobava, montaža in izdelava jeklene konstrukcije ograje iz ploščatega jekla.Z vsem nakladanjem, premiki, veznimi sredstvi, ležišči, dodatnimi podkonstrukcijskimi elementi. kvalitete jekla S235. Ograja stopnišča vijačena na nosilno siderno konstrukcijo. Vključno z ozemljitvijo konstrukcije.</t>
  </si>
  <si>
    <t>ograja iz ploščatega jekla</t>
  </si>
  <si>
    <t>vezna sredstva</t>
  </si>
  <si>
    <t>sidra za leseno držalo</t>
  </si>
  <si>
    <t xml:space="preserve">Dobava montaža in vgradnja kovinskega nadpisa imena "OSNOVNA ŠOLA MIREN" vključno s sidrno podkonstukcijo za pripenjanje nadpisa.
Nadpis izdelan iz materiala kot naprime Alucobond, z tehniko laserskega izreza. Velikost nadpisa po shemi arhitektura, višina 1 m
Kovinska podkonstrukcija prašno barvana v RAL po izboru.
Finalna obdelava - bela - mat svetilnost 0%
</t>
  </si>
  <si>
    <t>Zaključni sloj kot na primer STO Stolit K1,5 v barvi 37307 s prednanosom. Izravnava z Stolit MB barve 37307-
Nanos Stolit MP v barvi 37307 z zpbato lopatico 4x4 mm ploskovno poglajena do reliefne gladkosti 2mm.
Strukturizacija površine s strukturnim valjem po reliefni zahtevi arhitekta, vključno z nanosom prašnega sloja.
Nanos Stolit Milano bele barve na strukturirano površino z odstranjevanjem vrhnje plasti s pomočjo jeklene gladilne .
Po sušenju se izvede površinsko brušenje za poudarjeno strukturno in reliefno površino.</t>
  </si>
  <si>
    <t>Dobava in montaža in izdelava zaključnega fasadnega ometa, na predhodno izdelano toplotno izolacijo sten - zahodna fasada novega in obstoječega prizidka.</t>
  </si>
  <si>
    <t>Notranja drsna vrata</t>
  </si>
  <si>
    <t>Lesena akustična obloga PZ/LO</t>
  </si>
  <si>
    <t>VOGALNI ZAKLJUČKI - ALU profil</t>
  </si>
  <si>
    <t>VOGALNI ZAKLJUČKI - leseni profil</t>
  </si>
  <si>
    <t>Dobava in vgranja zaključnega profila med tlakom in steno. Leseni profil, višine 6cm, pričvrstitev s pomočjo posebnega montažnega lepila na ravno in čisto površino.
Vključno z vsemi deli in materialom. Mizarski izdelek!</t>
  </si>
  <si>
    <t>2350/6250mm</t>
  </si>
  <si>
    <r>
      <t xml:space="preserve">IZVEDBA FINALNEGA TLAKA V UČILNICAH - </t>
    </r>
    <r>
      <rPr>
        <b/>
        <sz val="10"/>
        <rFont val="Arial Narrow"/>
        <family val="2"/>
        <charset val="238"/>
      </rPr>
      <t>PARKET, LAMELNI</t>
    </r>
  </si>
  <si>
    <t>Skladno s splošnimi navodili -  kitanje, brušenje in 3-kratno slikanje AB sten s kakovostno pralno disperzijsko barvo in končnim slojem za bolj obremenjene notranje stenske površine, pralno po EN 13300, dobro pokrivno, z vsemi preddeli, transporti in potrebnim materialom - SKLADNO Z NAVODILI, VKLJUČNO S PRIPRAVO POVRŠINE!</t>
  </si>
  <si>
    <t>Skladno s splošnimi navodili -  kitanje, brušenje in 1-kratno slikanje AB sten s kakovostno pralno disperzijsko barvo in končnim slojem za bolj obremenjene notranje stenske površine, pralno po EN 13300, dobro pokrivno, z vsemi preddeli, transporti in potrebnim materialom - SKLADNO Z NAVODILI, VKLJUČNO S PRIPRAVO POVRŠINE!</t>
  </si>
  <si>
    <t>Dvakratno slikanje  stropov iz AB plošč, s kakovostno pralno disperzijsko barvo za bolj obremenjene notranje stenske in stropne površine, pralno po EN 13300, dobro pokrivno, z vsemi preddeli, transporti in potrebnim materialom - brez latex sloja</t>
  </si>
  <si>
    <t>SPUŠČEN MAVČNO-KARTONSKI STROP</t>
  </si>
  <si>
    <t>Izvedba kaskade</t>
  </si>
  <si>
    <t>Dobava in montaža spuščenega stropa. Spuščena stropna obloga iz mavčno kartonskih plošč, brez fug s pokrito podkonstrukcijo, sestavljeno iz profilov iz pocinkane jeklene pločevine kot nosilnih (UA-profil 50 x 40) in montažnih (stropni C-profil 60 x 27) profilov, z nonius spodnjim in zgornjim delom / navojno palico M 8*, pritrjeno na nosilni strop. V območju zasteklitev do višine nosilne stropne konstrukcije se izvede kaskada globine 30cm, vključno s podkonstrukcijo in vsem pritrdilnim materialom.</t>
  </si>
  <si>
    <t>Dobava, montaža in izdelava stropn obloge kot npr. Egger ProAcoustic finest</t>
  </si>
  <si>
    <t>Stropne obloge iz melaminskih kompakt plošč kot npr. EGGER ProAcoustic , dekor po izboruEGGER dekor - barvo/vzorec po projektu PZI, opremljeni z nerjavečim standardnim okovjem in veznimi elementi. V sestavi: 
-EGGER laminat, diagonalno perforiran 1,8/1,8/0,5;
-črni akustični voal;
-EUROSPAN iverna plošča z 18mm perforacijami;
-črni akustični voal;
-laminirana perforiran plošča.
Akustične specifikacije: 
-časovni zamik max. 0,5s</t>
  </si>
  <si>
    <r>
      <t>Dobava, montaža in izdelava  lesene akustične stop obloge, d= 22mm, mehansko pritrjene na spuščeno stropno kovinsko podkosntrukcijo z možnostjo enostavne odstranitve za dostop do instalacij.
Obloga iz MDF plošče oplemenitene  z 0,8 mm  Egger - H1145 ST 10 dekorjem z videzom masivnega lesa - Natural Bardolino Oak.. Raster polaganja po površinskih načrtih arhitekture.
Robovi morajo biti ravni in perfektno obdelani pod kotom 45°, upoštevati je potrebno ves pomožni material, za kvalitetno izdelo.
Plošče se medsebojno stikujejo po sistemu utor/pero.</t>
    </r>
    <r>
      <rPr>
        <sz val="10"/>
        <rFont val="Arial Narrow"/>
        <family val="2"/>
        <charset val="238"/>
      </rPr>
      <t xml:space="preserve">
Med podkonstrukcijo na AB steni se pritrdi težka kamena volna min 50kg/m3
Na zadnjo stran Akustične plošče se pritrdi sloj črnega filca.
Robovi plošč obdelan iz ABS trakom debelibne 2mm v katere se naredi utor za sistem vezave utor/pero.
Plošče perforirane po sistemu minimalnih krožnih odprtin - luknjic širine 0,5 mm, v ratru 1,8 mm - perforacija 1,8/1,8/0,5</t>
    </r>
  </si>
  <si>
    <t>spuščen leseni akustični strop</t>
  </si>
  <si>
    <t>Skladno s splošnimi navodili -  kitanje, brušenje in 1-kratno slikanje AB sten, tlaka in stropa dvigalnega jaška s protiprašnim premazom, z vsemi preddeli, transporti in potrebnim materialom - SKLADNO Z NAVODILI, VKLJUČNO S PRIPRAVO POVRŠINE!</t>
  </si>
  <si>
    <t>SPUŠČENA AKUSTIČNA JADRA - OKROGLI CANOPY</t>
  </si>
  <si>
    <t>Dobava in montaža spuščenih stropnih akustičnih jader, produkt, kot npr.: Armstrong Optima Canopy - krogi, vključno z vsem potrebnim vešalnim in pritrdilnim materialom do finalne izvedbe. Montaža po projektu PZI arhitektura. Montaža v različnih višinah.</t>
  </si>
  <si>
    <t>krogi, fi1200</t>
  </si>
  <si>
    <t>krogi, fi600</t>
  </si>
  <si>
    <t>krogi, fi800</t>
  </si>
  <si>
    <t>Prašno barvanje po projektu PZI arhitektura - barvna študija</t>
  </si>
  <si>
    <t>obešala-kpl</t>
  </si>
  <si>
    <t>STROPNA LESENA AKUSTIČNA OBLOGA</t>
  </si>
  <si>
    <t>SPUŠČENA AKUSTIČNA JADRA - PRAVOKOTNI CANOPY</t>
  </si>
  <si>
    <t>mali pravokotnik - akustični</t>
  </si>
  <si>
    <t>mali pravokotnik - odbojni</t>
  </si>
  <si>
    <t>Dobava in montaža spuščenih stropnih akustičnih jader, produkt, kot npr.: Armstrong Optima Canopy - mali pravokotnik, vključno z vsem potrebnim vešalnim in pritrdilnim materialom do finalne izvedbe. Montaža po projektu PZI arhitektura.</t>
  </si>
  <si>
    <t>Izdelava strehe dvigalnega jaška, vključno z izvedbo toplotno izolacijskega sloja. Izdelava strehe in zaključkov večplastna sintetična strešna tesnilna folija na osnovi prvovrstnega fleksibilnega poliolefina (FPO), stabilizirana in ojačana s stekleno tkanino (glede na zahteve EN 13956) - kot npr. Sarnafil TG 66-18(1,8mm) mehansko pritjen v podlago.</t>
  </si>
  <si>
    <t>Dobava, montaža in izdelava zaključnega sloja strehe z oznako ST 03 po načrtu arhitekture, po shemi PZI. Vključno z obdelavo vseh prebojev, zaključkov in previsov preko atike. Zaključni sloj v sestavi:</t>
  </si>
  <si>
    <t>Dobava, montaža in izdelava jeklenih HEA profilov, kot nosilni elementi PVP plošč, z vsem nakladanjem, premiki, veznimi sredstvi, ležišči, dodatnimi podkonstrukcijskimi elementi, sidernimi elementi (Hilti vijaki), vključno z vsem potrebnim delom za pripravo ležišč. Kvalitete jekla S235. vključno z ozemljitvijo konstrukcije.</t>
  </si>
  <si>
    <t>Armirano cementni estrih
mikroarmiran betonski estrih, mikroarmatura jeklena vlakna 5kg/m3 in PP vlakna 0,9 kg/m3, granulacija agregata 0-8mm.
Neto globina 6cm</t>
  </si>
  <si>
    <t>PLOŠČA / MP1</t>
  </si>
  <si>
    <t>PLOŠČA / MP2</t>
  </si>
  <si>
    <t>PLOŠČA / MP3</t>
  </si>
  <si>
    <t>RAMPA GLAVNEGA VHODA v naklonu 3,45%</t>
  </si>
  <si>
    <t>Dobava in vgradnja podložnega betona pod temeljno ploščo, pod pohodne zunanje betonske površine, kinete in jaške; debelina 10cm, vključno z minimalnim armiranjem 7kg/m2. Beton C25/30</t>
  </si>
  <si>
    <t>podbeton temeljne plošče</t>
  </si>
  <si>
    <t>podjemanje v območju sitka na obstoječe zaklonišče</t>
  </si>
  <si>
    <t>Naprava in odstranitev opaža medetažne AB plošče, opiranje do 3,55 m. Plošča debeline 30cm; opaž med zidi, vključno s potrebnimi zapolnitvami in vgradnjami polnil, za izvedbo utorov in prebojev, po projektu (upoštevajoč vse načrte).
Način izvedbe zahteva minimalna odstopanja ravnosti, maksimalno odstopanje je lahko 2,0mm. Izvajalec mora zagotoviti primerno ravnost z opažom ali z obdelavo stropa kleti z brušenjem do primerne ravnosti!</t>
  </si>
  <si>
    <t>Naprava in odstranitev opaža medetažne AB plošče, opiranje do 3,50 m. Plošča debeline 30cm; opaž med zidi, vključno z potrebnimi zapolnitvami in vgradnjami polnil, za izvedbo utorov in prebojev, po projektu (upoštevajoč vse načrte).</t>
  </si>
  <si>
    <t>Naprava in odstranitev opaža strešne AB plošče, opiranje do 3,50 m. Plošča debeline 30cm; opaž med zidi, vključno z potrebnimi zapolnitvami in vgradnjami polnil, za izvedbo utorov in prebojev, po projektu (upoštevajoč vse načrte).</t>
  </si>
  <si>
    <t>Opaž roba temeljne plošče z opažnimi ploščami, vključno z bočnim opiranjem opaža, opaženje razopaženje in čiščenje. Višina plošče 20cm, priprava opaža na XPS izolaciji.</t>
  </si>
  <si>
    <t xml:space="preserve">stopnice P-N, 4kom </t>
  </si>
  <si>
    <t>stopnice N-S</t>
  </si>
  <si>
    <t>podest stopnic P-N</t>
  </si>
  <si>
    <t>podest stopnic N-S</t>
  </si>
  <si>
    <t>stopnice K-P z vmestnim podestom</t>
  </si>
  <si>
    <t>NN 01 STENE - AB konstrukcije d=30cm</t>
  </si>
  <si>
    <t>NN 03 STENE - AB konstrukcije d=25cm</t>
  </si>
  <si>
    <t>NN 02 STENE - AB konstrukcije d=20cm</t>
  </si>
  <si>
    <t>nosilne notranje stene debeline d=30cm, višine do 3,5 m, preseka d= 0,3 m3/m2.</t>
  </si>
  <si>
    <t>nosilne notranje debeline d=20cm, višine do 3,5 m, preseka d= 0,2 m3/m2.</t>
  </si>
  <si>
    <t>nosilne notranje stene debeline d=25cm, višine do 3,5 m, preseka d= 0,25 m3/m2.</t>
  </si>
  <si>
    <t>NN 04 STENE - AB konstrukcije d=24cm</t>
  </si>
  <si>
    <t>nosilne notranje stene debeline d=24cm, višine do 3,5 m, preseka d= 0,24 m3/m2.</t>
  </si>
  <si>
    <t>Dobava in vgraditev betona C 30/37 v armirano betonske stene v nivoju kleti, pritličja in nadstropja, stene debeline d=30cm, višine do 4,00 m, preseka d= 0,3 m3/m2.</t>
  </si>
  <si>
    <t>ZZ 01 - NOSILNE STENE PROTI TERENU - AB konstrukcije d=30cm</t>
  </si>
  <si>
    <t>ZZ 04 - NOSILNE STENE PROTI ZAKLONIŠČU - AB konstrukcije d=20cm</t>
  </si>
  <si>
    <t>Dobava in vgraditev betona C 30/37 v armirano betonske stene v nivoju kleti, pritličja in nadstropja, stene debeline d=20cm, višine do 4,00 m, preseka d= 0,2 m3/m2.</t>
  </si>
  <si>
    <t>FZ 01 STENE - AB konstrukcije d=30cm</t>
  </si>
  <si>
    <t>FZ 02 STENE - AB konstrukcije d=20cm</t>
  </si>
  <si>
    <t>nosilne notranje stene debeline d=30cm, višine do 4,0 m, preseka d= 0,3 m3/m2.</t>
  </si>
  <si>
    <t>FZ 01 - FASADNE STENE - AB konstrukcije d=30cm</t>
  </si>
  <si>
    <t>FZ 02 - FASADNE STENE - AB konstrukcije d=20cm</t>
  </si>
  <si>
    <t>Dobava in vgraditev betona C 30/37 v armirano betonske stene v nivoju pritličja in nadstropja, stene debeline d=20cm, višine do 4,0 m, preseka d= 0,2 m3/m2.</t>
  </si>
  <si>
    <t>Dobava in vgraditev betona C 30/37 v armirano betonske stene v nivoju pritličja in nadstropja, stene debeline d=30cm, višine do 4,0 m, preseka d= 0,3 m3/m2.</t>
  </si>
  <si>
    <t>stene proti terenu debeline d=30cm, višine do 4,0 m, preseka d= 0,3 m3/m2.</t>
  </si>
  <si>
    <t>ZZ 01 STENE - AB konstrukcije d=30m</t>
  </si>
  <si>
    <t>ZZ 04 STENE - AB konstrukcije d=20m</t>
  </si>
  <si>
    <t>stene proti terenu debeline d=20cm, višine do 4,0 m, preseka d= 0,2 m3/m2.</t>
  </si>
  <si>
    <t>FZ 03 STENE - AB konstrukcije d=10cm</t>
  </si>
  <si>
    <t>nosilne notranje stene debeline d=20cm, višine do 4,0 m, preseka d= 0,2 m3/m2.</t>
  </si>
  <si>
    <t>nosilne notranje stene debeline d=10cm, višine do 0,7m, preseka d= 0,1 m3/m2.</t>
  </si>
  <si>
    <t>FZ 03 - FASADNE STENE - AB konstrukcije d=10cm</t>
  </si>
  <si>
    <t>Dobava in vgraditev betona C 30/37 v armirano betonske stene v nivoju pritličja in nadstropja, stene debeline d=20cm, višine do 0,7 m, preseka d= 0,1 m3/m2.</t>
  </si>
  <si>
    <t>Opaž nosilcev z vezmi in opažnimi ploščami, tristranski opaž višina podpiranja do 3,5m, opaženje, razopaženje in čiščenje.</t>
  </si>
  <si>
    <t>NN 20/45</t>
  </si>
  <si>
    <t>NN 20/120</t>
  </si>
  <si>
    <t>NN 30/35</t>
  </si>
  <si>
    <t>NN 30/45</t>
  </si>
  <si>
    <t>NN 30/59</t>
  </si>
  <si>
    <t>NN 30/75</t>
  </si>
  <si>
    <t>NN 30/80</t>
  </si>
  <si>
    <t>TOPLOTNA IZOLACIJA kot npr. FIBRAM XPS 400 L, ekstrudirani polistiren 400kPa CS(10/Y)400, λD=0,035 W/mK, v skladu s SIST EN 13164, FIBRANxps 400-L je toplotno izolacijska plošča iz ekstrudiranega polistirena z gladko površino in z robovi, obdelanimi v obliki
črke » L « za preprečevanje nastajanja toplotnih mostov, debeline 10cm, položena na utrjeno nasutje</t>
  </si>
  <si>
    <t xml:space="preserve">Dobava in polaganje toplotne izolacije XPS 300, kot zaščite hidroizolacije na vertikalne stene, cokle in atike. kot npr. FIBRAM XPS 300-L in XPS 500, v skladu s SIST EN 13163, 10cm, na hidroizolacijo lepiti z namensko PU peno kot npr. TERMIFIX
</t>
  </si>
  <si>
    <t>zaščitni slioj debeline 5cm, lepljenje na bitumensko lepenko
XPS 300</t>
  </si>
  <si>
    <t>TK1  - končni sloj poliran beton</t>
  </si>
  <si>
    <t>TK4  Epoksi tlak  tehnike</t>
  </si>
  <si>
    <t>Toplotna izolacija kot npr. FIBRANxps 300-L, z gladko površino in z robovi obdelanimi v obliki črke » L « za preprečevanje nastajanja toplotnih mostov, skladna z EN 13164, EN 13501-1, EN ISO 11925-2: 2002; debeline 6cm</t>
  </si>
  <si>
    <t>TK5  - končni sloj poliran beton</t>
  </si>
  <si>
    <t>Toplotna izolacija EPS 150 kPa, trde stiroporne plošče med inštalacijami z izolativnostjo, λD ≤ 0,034 W/mK, CS(10)150kPa, stalna in enakomerna obtežba do 3000kg/m2.
Instalacijske zapolnitve -  Lahki izolacijski beton kot npr. POLITERM BLU, za zalivanje inštalacij, 200kg/m3, λ≤0,065 W/mK, v izogib toplotnemu mostu in zapolnjevanju praznin.
debelina EPS 6cm.</t>
  </si>
  <si>
    <t>TK6 - Tlak učilnic/kabinetov - končni sloj PARKET</t>
  </si>
  <si>
    <t>Toplotna izolacija za talno ogrevanje, elastificirana plošča iz ekspandiranega polistirena s PE folijo (parna zapora) - kot npr. STIROTERMAL SILENT, sistemska plošča talnega ogrevanja z dušenjem udarnega zvoka (≥26dB), debeline 30/33 mm + 25 mm (čepi), plastificirana s PE folijo. debeline 2,5 cm
ZAJETO MED STROJNIMI INSTALACIJAMI!</t>
  </si>
  <si>
    <t>Toplotna izolacija EPS 150 kPa, trde stiroporne plošče med inštalacijami z izolativnostjo, λD ≤ 0,034 W/mK, CS(10)150kPa, stalna in enakomerna obtežba do 3000kg/m2.
Instalacijske zapolnitve -  Lahki izolacijski beton kot npr. POLITERM BLU, za zalivanje inštalacij, 200kg/m3, λ≤0,065 W/mK, v izogib toplotnemu mostu in zapolnjevanju praznin. debelina 3,5cm</t>
  </si>
  <si>
    <t>IZVEDBA NASTOPNIH IN ČELNIH PLOSKEV STOPNIŠČA</t>
  </si>
  <si>
    <t>OPOMBE:</t>
  </si>
  <si>
    <t>2.1.</t>
  </si>
  <si>
    <t>TOPLOTNA POSTAJA IN HLADILNA STROJNICA</t>
  </si>
  <si>
    <t>Izdelan po Evropskih predpisih in standardih.</t>
  </si>
  <si>
    <t>- OKVIR</t>
  </si>
  <si>
    <t>Okvir je izjemno trden in samonosilen, da dovoli oporo na tleh na 6 točkah, brez deformacije. Zaradi zunanje postavitve je odporen na vremenske pogoje in korozijo, okvir in paneli so izvedeni brez varjenja iz pocinkane pločevine ter praškasto barvani s poliestersko barvo. Zunanja termična izolacija je odporna na UV žarke.</t>
  </si>
  <si>
    <t xml:space="preserve">Dostop do tehničnih komponent je izveden z lahko in enostavno snemljivimi paneli. </t>
  </si>
  <si>
    <t>Tehnični predel vključno s kompresorji je ločen in zvočno izoliran od kondenzatorja, da preprečimo prehod hrupa v okolico in zaradi lažjega dostopa do vgrajenih komponent, tudi med obratovanjem.</t>
  </si>
  <si>
    <t>- SPIRALNI KOMPRESORJI</t>
  </si>
  <si>
    <t>Spiralni (scroll) kompresorji, hermetične izvedbe s tesnjenjem delovnega prostora z drsnimi tesnili in zasučne sklopke z ekscentrično vrtečo se obtočno spiralo. V sled razmakljivih drsnih plošč je neobčutljiv za tekočinske udare.</t>
  </si>
  <si>
    <t>Mazalni sitem s pomočjo dinamične oljne črpalke, gretje olja in pokaznim okencem nivostaja.</t>
  </si>
  <si>
    <t>Kompresorji so montirani na dodatne protivibracijske podloge, zaradi prenosa vibracij na okvir naprave in s tem posledično zmanjšanje hrupa. Nameščeni so v tehničnem predelu naprave.</t>
  </si>
  <si>
    <t>So direktno trdno spajkani na cevni razvod hladilnega sredstva, da se prepreči možnost puščanja hladilnega sredstva.</t>
  </si>
  <si>
    <t>- ZRAČNI KONDENZATORJI / UPARJALNIKI</t>
  </si>
  <si>
    <t xml:space="preserve">Prečno postavljeni v obliki črke V, toplotni menjalnik iz bakrenih cevi s tesno nasajenimi aluminijastimi lamelami. Zaradi takšne postavitve so neobčutljivi na točo! </t>
  </si>
  <si>
    <t>Opremljeni s kontrolo tlaka kondenzacije, za delovanje tudi pri nižjih zunanjih temperaturah okolice.</t>
  </si>
  <si>
    <t>- VENTILATORJI</t>
  </si>
  <si>
    <t>- VODNI UPARJALNIK / KONDENZATOR</t>
  </si>
  <si>
    <t xml:space="preserve"> - termostatskim ekspanzijskim ventilom</t>
  </si>
  <si>
    <t xml:space="preserve"> - senzorjem izstopne in vstopne vode</t>
  </si>
  <si>
    <t xml:space="preserve"> - pretočnim stikalom na vodni strani </t>
  </si>
  <si>
    <t xml:space="preserve"> - lovilcem nesnage (priloženim - obvezno vgraditi v cevovod)</t>
  </si>
  <si>
    <t xml:space="preserve"> - protizamrzovalnim senzorjem</t>
  </si>
  <si>
    <t xml:space="preserve"> - protizamrzovalnim el. grelnikom</t>
  </si>
  <si>
    <t>- HLADILNI KROG</t>
  </si>
  <si>
    <t>- VKLOPNA IN KRMILNA PLOŠČA</t>
  </si>
  <si>
    <t>Vklopna plošča je narejena po predpisih EN 60-204 in vsebuje: zaščito elektromotorjev kompresorjev, tokovno zaščito pred preobremenitvijo, vrstne sponke, vklopnim varnostnim stikalom z ročico na zunanji strani in vezalne sheme.</t>
  </si>
  <si>
    <t>Krmilna plošča vsebuje  regulacijski krmilnik z mikroprocesorskim vodenjem, ki ustreza priporočilom 89/336/EC.</t>
  </si>
  <si>
    <t>- MIKROPROCESORSKI KRMILNIK</t>
  </si>
  <si>
    <t xml:space="preserve">Krmilnik  ima LCD prikazovalnik in je tovarniško nameščen. </t>
  </si>
  <si>
    <t>Omogoča:</t>
  </si>
  <si>
    <t>- direktni dostop do prebiranja vrednosti</t>
  </si>
  <si>
    <t>- kontrolo temperature vode (vstopno ali izstopno)</t>
  </si>
  <si>
    <t>- možnost nastavitve kontrole temperature vode glede na zunanjo temperaturo</t>
  </si>
  <si>
    <t>- kontrola tlaka kondenzacije</t>
  </si>
  <si>
    <t>- programska zaščita pred kratkimi vklopi kompresorjev</t>
  </si>
  <si>
    <t>- računanje in balansiranje časovnega delovanja kompresorja</t>
  </si>
  <si>
    <t>- kontroliranje števila zagonov kompresorja</t>
  </si>
  <si>
    <t>- zaščito elektromotorjev kompresorjev</t>
  </si>
  <si>
    <t>- opcijsko opremljen s komunikacijskim protokolom MODBUS, RS 485 izhod, za priklop na CNS sisteme</t>
  </si>
  <si>
    <t>Prosto napetostni vhodi:</t>
  </si>
  <si>
    <t>- zunanji ON/OFF kontakti</t>
  </si>
  <si>
    <t>- Preklop med nastavno točko 1 in 2</t>
  </si>
  <si>
    <t>Prosto napetostni izhodi:</t>
  </si>
  <si>
    <t>- Splošne napake</t>
  </si>
  <si>
    <t>- PREIZKUSNI ZAGON</t>
  </si>
  <si>
    <t>Naprava je kompletno sestavljena, električno zvezana, napolnjena s hladilom in preizkušena v tovarni, tako da na lokaciji napravo samo hidravlično in električno priključimo.</t>
  </si>
  <si>
    <t xml:space="preserve"> - skupna priključna električna moč:    65,5 kW (kompresorji, ventilatorji)</t>
  </si>
  <si>
    <t xml:space="preserve"> - hladilno število EER:      2,91</t>
  </si>
  <si>
    <t xml:space="preserve"> - sezonsko hladilno število ESEER :     4,26</t>
  </si>
  <si>
    <t xml:space="preserve"> - sistem hlajenega medija:      5/10°C, glikol 30%</t>
  </si>
  <si>
    <t xml:space="preserve"> - temperatura okolice:      35 °C</t>
  </si>
  <si>
    <t xml:space="preserve"> - skupna priključna električna moč:    71,7 kW (kompresorji, ventilatorji)</t>
  </si>
  <si>
    <t xml:space="preserve"> - grelno število COP:      2,2</t>
  </si>
  <si>
    <t xml:space="preserve"> - sistem gretega medija:      48/43,8°C, glikol 30%</t>
  </si>
  <si>
    <t xml:space="preserve"> - temperatura okolice:      -7 °C</t>
  </si>
  <si>
    <t xml:space="preserve"> - hlajeni medij:       R410A</t>
  </si>
  <si>
    <t xml:space="preserve"> - število kompresorjev:      4</t>
  </si>
  <si>
    <t xml:space="preserve"> - število hladilnih krogov:      2</t>
  </si>
  <si>
    <t xml:space="preserve"> - regulacija moči:       0-25-50-75-100 %</t>
  </si>
  <si>
    <t xml:space="preserve"> - število ventilatorjev:      6</t>
  </si>
  <si>
    <t xml:space="preserve"> - pretok zraka:      90000 m3/h</t>
  </si>
  <si>
    <t xml:space="preserve"> - električno napajanje:     400/3/50 V/Ph/Hz</t>
  </si>
  <si>
    <t xml:space="preserve"> - max. el. tok:     178 A  (brez korektorja cosfi)</t>
  </si>
  <si>
    <t xml:space="preserve"> - zagonski el. tok :     271 A  (z vgrajenim mehkim zagonom)</t>
  </si>
  <si>
    <t xml:space="preserve"> - min. varovalka:     200 A - tip C   (preveri elektro projektant)</t>
  </si>
  <si>
    <t xml:space="preserve"> - min. presek napajalnega / ozemljitvenega kabla :     95 / 50 mm2    (preveri elektro projektant)</t>
  </si>
  <si>
    <t xml:space="preserve"> - zvočni tlak na 10m:      52,4 dB(A)</t>
  </si>
  <si>
    <t xml:space="preserve"> - zvočna moč:     84,6 dB(A)</t>
  </si>
  <si>
    <t xml:space="preserve"> - hidravlični priključek:    3˝</t>
  </si>
  <si>
    <t xml:space="preserve"> - pretok hladilnega/grelnega medija ter padec tlaka:     36 m3/h - 20 kPa</t>
  </si>
  <si>
    <t xml:space="preserve"> - dimenzije DxŠxV:     3970x2200x2450 mm</t>
  </si>
  <si>
    <t>- DODATNA OPREMA</t>
  </si>
  <si>
    <t xml:space="preserve"> -  vmesnik RS485 (ModBus) za povezavo na CNS</t>
  </si>
  <si>
    <t xml:space="preserve"> - daljinski tablo PGD1</t>
  </si>
  <si>
    <t xml:space="preserve"> - korektor toka (cosfi) RIF</t>
  </si>
  <si>
    <t xml:space="preserve"> - mehki zagon DRE</t>
  </si>
  <si>
    <t xml:space="preserve"> - kontrola tlaka kondenzacije DCPX</t>
  </si>
  <si>
    <t xml:space="preserve"> - pretočno stikalo FL (priloženo - obvezno vgraditi v cevovod)</t>
  </si>
  <si>
    <t xml:space="preserve"> - amortizerji AVX</t>
  </si>
  <si>
    <t>1.2</t>
  </si>
  <si>
    <r>
      <t>Sestavljeni hidravlični modul za  toplotno črpalko, sestavljen na objektu</t>
    </r>
    <r>
      <rPr>
        <sz val="10"/>
        <rFont val="Arial Narrow"/>
        <family val="2"/>
        <charset val="238"/>
      </rPr>
      <t>, nahaja se v strojnici-kotlovnici- v pritličju, sestavljen iz naslednjih komponent:</t>
    </r>
  </si>
  <si>
    <t>a)</t>
  </si>
  <si>
    <r>
      <t xml:space="preserve">ČTČ - </t>
    </r>
    <r>
      <rPr>
        <sz val="10"/>
        <rFont val="Arial Narrow"/>
        <family val="2"/>
        <charset val="238"/>
      </rPr>
      <t>Dvojna obtočna frekvenčno regulirana črpalka GRUNDFOSS, za vodo 90°C in tlak 6 bar z naslednjimi parametri:</t>
    </r>
  </si>
  <si>
    <t>- način delovanja: deluje 1 rotor, drugi rotor 100% rezerva</t>
  </si>
  <si>
    <t>M = 38 m3/h</t>
  </si>
  <si>
    <t>Dp = 80 kPa</t>
  </si>
  <si>
    <t>N = 2x38-1.300 W (1 x 230 V)</t>
  </si>
  <si>
    <t>prirobnični priključek DN 65</t>
  </si>
  <si>
    <t>medij: voda 70oC</t>
  </si>
  <si>
    <t>Grundfoss, tip Magna3 D, 80-120F, ali enakovredno, vključno naslednja oprema:</t>
  </si>
  <si>
    <t>- avtomatski preklop med rotorjema na 24 ur (modul ___, 2 kos)</t>
  </si>
  <si>
    <t>- protiprirobnice, tesnilni in pritrdilni material + 1 kos slepa protiprirobnica motorja</t>
  </si>
  <si>
    <t>b)</t>
  </si>
  <si>
    <t>Protipovratna loputa z vzmetjo, za medprirobnično vgradnjo</t>
  </si>
  <si>
    <t>DN 80</t>
  </si>
  <si>
    <t>c)</t>
  </si>
  <si>
    <r>
      <t xml:space="preserve">Akumulator </t>
    </r>
    <r>
      <rPr>
        <b/>
        <sz val="10"/>
        <rFont val="Arial Narrow"/>
        <family val="2"/>
        <charset val="238"/>
      </rPr>
      <t>hladne</t>
    </r>
    <r>
      <rPr>
        <sz val="10"/>
        <rFont val="Arial Narrow"/>
        <family val="2"/>
        <charset val="238"/>
      </rPr>
      <t xml:space="preserve"> vode, stoječe izvedbe, z bombiranim dnom in vrhom, z naslednjimi karakteristikami:</t>
    </r>
  </si>
  <si>
    <t xml:space="preserve">- koristna prostornina V= 3.000 l, </t>
  </si>
  <si>
    <r>
      <t>- premer brez izolacije: cca fi 1.100-1.300 mm  -</t>
    </r>
    <r>
      <rPr>
        <b/>
        <sz val="10"/>
        <rFont val="Arial Narrow"/>
        <family val="2"/>
        <charset val="238"/>
      </rPr>
      <t xml:space="preserve"> mere preveriti na objektu glede montaže in namestitve - pred naročilom</t>
    </r>
  </si>
  <si>
    <r>
      <t xml:space="preserve">- višina: cca - 2.000-2.500 mm+ izolacija - </t>
    </r>
    <r>
      <rPr>
        <b/>
        <sz val="10"/>
        <rFont val="Arial Narrow"/>
        <family val="2"/>
        <charset val="238"/>
      </rPr>
      <t>mere preveriti na objektu glede montaže in namestitve - pred naročilom</t>
    </r>
  </si>
  <si>
    <t>- vgrajena perforirana plošča s perforacijo 50% v zgornjem, srednjem in spodnjem delu valjastega dela hranilnika - skupaj 3 kos</t>
  </si>
  <si>
    <t>- na obeh dovodih DN 80 se vgradi perforiran koš, ki umiri dotok vode</t>
  </si>
  <si>
    <t>- prirobnični priključek DN80, PN 6, 4kos</t>
  </si>
  <si>
    <t>- potopne tulke z navojnimi nastavki za vgradnjo temperaturnih tipal, vključno le-ta, 3 kos po višini boka hranilnika</t>
  </si>
  <si>
    <t>- priključka za praznjenje in odzračevanje, vključno zaporne pipe DN 32. PN 6, po 1 kos</t>
  </si>
  <si>
    <t>- alkoholni termometer do 40oC, 2 kos po višini boka hranilnika</t>
  </si>
  <si>
    <t>- prirobnična kontrolna odprtina za čiščenje, izvedena na valjastem delu, pod sredisko pregrado, fi 400mm, vključno prirobnični pokrov s tesnilom, vijačena izvedba, PN6</t>
  </si>
  <si>
    <t>- toplotno izoliran s toplotno izolacijo iz sintetičnega kavčuka zaprtocelične strukture debeline 32 mm - dvojna plast</t>
  </si>
  <si>
    <t>Opomba: preveriti dimenzije pred naročilom-glede na možnost vgradnje na objektu!</t>
  </si>
  <si>
    <t>c1)</t>
  </si>
  <si>
    <r>
      <t xml:space="preserve">Akumulator </t>
    </r>
    <r>
      <rPr>
        <b/>
        <sz val="10"/>
        <rFont val="Arial Narrow"/>
        <family val="2"/>
        <charset val="238"/>
      </rPr>
      <t>tople</t>
    </r>
    <r>
      <rPr>
        <sz val="10"/>
        <rFont val="Arial Narrow"/>
        <family val="2"/>
        <charset val="238"/>
      </rPr>
      <t xml:space="preserve"> vode, stoječe izvedbe, z bombiranim dnom in vrhom, z naslednjimi karakteristikami:</t>
    </r>
  </si>
  <si>
    <t>- na dovodih DN 80 in DN32 se prav tako vgradi perforiran koš, ki umiri dotok vode</t>
  </si>
  <si>
    <t>- prirobnični priključek DN 80, PN 6, 4kos</t>
  </si>
  <si>
    <t>- prirobnični priključek DN 80, PN 6, 2kos in DN 32, PN 6, 2kos</t>
  </si>
  <si>
    <t>- alkoholni termometer do 80oC, 2 kos po višini boka hranilnika</t>
  </si>
  <si>
    <t>-vgrajen cevni prenosnik toplote za izkorišačnej rekuperirane toplote pri hlajenju objekta, površine cca A=10m2, Q=30kW</t>
  </si>
  <si>
    <t>- toplotno izoliran s toplotno izolacijo iz trde mineralne volne  (Tervol za cilindrične posode) debeline 150 mm v Al plašču debeline 1mm</t>
  </si>
  <si>
    <t>d)</t>
  </si>
  <si>
    <r>
      <t xml:space="preserve">Nominalen volumen: </t>
    </r>
    <r>
      <rPr>
        <b/>
        <sz val="10"/>
        <rFont val="Arial Narrow"/>
        <family val="2"/>
        <charset val="238"/>
      </rPr>
      <t>VN 50 litrov</t>
    </r>
  </si>
  <si>
    <t>Prednastavljen tlak: P0 1,0 bar</t>
  </si>
  <si>
    <t>izdelek PNEUMATEX , tip Statico SU 50.3, ali enakovredno.</t>
  </si>
  <si>
    <t xml:space="preserve"> Vc = 50 l  (celotni volumen)</t>
  </si>
  <si>
    <t>tvoda = 5°C (mešanica glikol 20/voda80%)</t>
  </si>
  <si>
    <t>P st = 1 bar (predtlak dušika)</t>
  </si>
  <si>
    <t>e)</t>
  </si>
  <si>
    <t xml:space="preserve">Varnostni ventil na vzmet, vključno pritrdilni in tesnilni material, </t>
  </si>
  <si>
    <t>kot zaščita na toplotnih generatorjih pred</t>
  </si>
  <si>
    <t>previsokim tlakom, rdeča litina, dodatki proti zmrzovanju do 30%, uporaba v</t>
  </si>
  <si>
    <t>sistemih skladno z EN 12828, SWKI 93-1;</t>
  </si>
  <si>
    <t>• vzmetno obremenjen, možnost ročnega izpusta z vzvodom, prostor vzmeti je</t>
  </si>
  <si>
    <t>zaščiten, tlačno uravnoteženo</t>
  </si>
  <si>
    <t>• dovodna in odvodna stran z notranjim navojem, odvodna stran je večja</t>
  </si>
  <si>
    <t>• verzija secuguard, 5-letna garancija</t>
  </si>
  <si>
    <t>• komponente CE-overjene skladno s TRD 721-TÜV SV xx-516 H, PED/DEP</t>
  </si>
  <si>
    <t>97/23/EC-01 202 111-B-00027</t>
  </si>
  <si>
    <t>Reakcijski tlak varnostnega ventila: PSV 3 bar</t>
  </si>
  <si>
    <t>Toleranca tlaka zapiranja: ASV 0,5 bar</t>
  </si>
  <si>
    <t>Priključek: SE 1/2"</t>
  </si>
  <si>
    <t>Maksimalen dovoljen tlak: PS 10 bar</t>
  </si>
  <si>
    <t>Maksimalna dovoljena temperatura: TS 120°C</t>
  </si>
  <si>
    <t>Minimalna dovoljena temperatura: TSmin -10°C</t>
  </si>
  <si>
    <t>Ustreza proizvod Pneumatex tip DSV 25-3,0 H DN25/DN40 ali enakovredno</t>
  </si>
  <si>
    <t>DN 25x40</t>
  </si>
  <si>
    <t>f)</t>
  </si>
  <si>
    <t>g)</t>
  </si>
  <si>
    <t>Prirobnični lovilec nečistoč s fino mrežico iz nerjavečega materiala za vodo 90°C in tlak 6 bar, vključno protiprirobnice, pritrdilni in tesnilni material</t>
  </si>
  <si>
    <t>h)</t>
  </si>
  <si>
    <t>Zaporna prirobnična krogelna pipa za vodo 90°C in tlak 6 bar, vključno protiprirobnice, tesnilni in pritrdilni material</t>
  </si>
  <si>
    <r>
      <t>Gumijasti dušilnik vibracij TČ</t>
    </r>
    <r>
      <rPr>
        <sz val="10"/>
        <rFont val="Arial Narrow"/>
        <family val="2"/>
        <charset val="238"/>
      </rPr>
      <t>, za vgradnjo med prirobnice v cevovode, za vodo 90°C in tlake do 10 bar, naslednjih dimenzij:</t>
    </r>
  </si>
  <si>
    <t>DN 80, PN10</t>
  </si>
  <si>
    <r>
      <t xml:space="preserve">Nabava in dostava čistega </t>
    </r>
    <r>
      <rPr>
        <b/>
        <sz val="10"/>
        <rFont val="Arial Narrow"/>
        <family val="2"/>
        <charset val="238"/>
      </rPr>
      <t>etilen-glikola</t>
    </r>
    <r>
      <rPr>
        <sz val="10"/>
        <rFont val="Arial Narrow"/>
        <family val="2"/>
        <charset val="238"/>
      </rPr>
      <t xml:space="preserve"> z dodatki proti korozivnosti, prirejen za uporabo v HVC sistemih in izdelava mešanice etilen-glikol/voda v razmerju 30/70 % ter polnjenje s prenosno črpalko.</t>
    </r>
  </si>
  <si>
    <r>
      <t xml:space="preserve">Količina čistega EG, na primer proizvajalca </t>
    </r>
    <r>
      <rPr>
        <b/>
        <sz val="10"/>
        <rFont val="Arial Narrow"/>
        <family val="2"/>
        <charset val="238"/>
      </rPr>
      <t>BASF</t>
    </r>
    <r>
      <rPr>
        <sz val="10"/>
        <rFont val="Arial Narrow"/>
        <family val="2"/>
        <charset val="238"/>
      </rPr>
      <t xml:space="preserve">, tip </t>
    </r>
    <r>
      <rPr>
        <b/>
        <sz val="10"/>
        <rFont val="Arial Narrow"/>
        <family val="2"/>
        <charset val="238"/>
      </rPr>
      <t>Glythermin NF</t>
    </r>
  </si>
  <si>
    <r>
      <t xml:space="preserve">Toplotni prenosnik </t>
    </r>
    <r>
      <rPr>
        <b/>
        <sz val="10"/>
        <rFont val="Arial Narrow"/>
        <family val="2"/>
        <charset val="238"/>
      </rPr>
      <t>toplotne črpalke</t>
    </r>
    <r>
      <rPr>
        <sz val="10"/>
        <rFont val="Arial Narrow"/>
        <family val="2"/>
        <charset val="238"/>
      </rPr>
      <t>, lotana izvedba iz inox plošč,  ogrevalna voda,</t>
    </r>
  </si>
  <si>
    <t>z naslednjimi karakteristikami:</t>
  </si>
  <si>
    <t>s karakteristikami:</t>
  </si>
  <si>
    <t>- toplotna moč P= 250 kW</t>
  </si>
  <si>
    <t>- režim primar (voda):                                                            6/14oC</t>
  </si>
  <si>
    <r>
      <t xml:space="preserve">- tlačni padec primar                                              </t>
    </r>
    <r>
      <rPr>
        <b/>
        <sz val="10"/>
        <rFont val="Arial Narrow"/>
        <family val="2"/>
        <charset val="238"/>
      </rPr>
      <t xml:space="preserve">  20 kPa</t>
    </r>
  </si>
  <si>
    <t>- režim sekundar (35% mešanica glikol/voda):               5/10oC</t>
  </si>
  <si>
    <t>- tlačni padec sekundar                                            20 kPa</t>
  </si>
  <si>
    <t xml:space="preserve">vključno priključki za izpust in odzračenje ter 2 priključka za termo in manometre, skupaj z izolacijo iz sintetičnega kavčuka zaprtocelične strukture 19 mm, pritrdilni ter obešalni material </t>
  </si>
  <si>
    <r>
      <t xml:space="preserve">Tropotni motorni prirobnični </t>
    </r>
    <r>
      <rPr>
        <b/>
        <sz val="10"/>
        <rFont val="Arial Narrow"/>
        <family val="2"/>
        <charset val="238"/>
      </rPr>
      <t>preklopni ventil</t>
    </r>
  </si>
  <si>
    <t xml:space="preserve">(ventil s polnim prehodom tudi med izvajanjem preklopa !!! ), za vodo temper. 90°C in tlak 6 bar z EM pogonom, s hitro karakteristiko, z elektomotornim pogonom Danfoss, tip AME 25 (24 V), vključno protiprirobnice, tesnilni in pritrdilni material, </t>
  </si>
  <si>
    <t>potenciometer ali druga priprava, ki omogoča prikaz položaja na CNS</t>
  </si>
  <si>
    <t>Alkoholni termometer za vodo 5-80°C, vključno s pritrdilnim in tesnilnim materialom</t>
  </si>
  <si>
    <r>
      <t>ČH1-vk</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</si>
  <si>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11,8 m3/h</t>
  </si>
  <si>
    <t>N = 17-427 W (1 x 230 V)</t>
  </si>
  <si>
    <r>
      <t>Grundfoss, tip Magna3 40-120F</t>
    </r>
    <r>
      <rPr>
        <sz val="10"/>
        <rFont val="Arial Narrow"/>
        <family val="2"/>
        <charset val="238"/>
      </rPr>
      <t>, ali enakovredno, vključno naslednja oprema:</t>
    </r>
  </si>
  <si>
    <r>
      <t>ČO2-to</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</si>
  <si>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7,5 m3/h</t>
  </si>
  <si>
    <t>N = 15-333 W (1 x 230 V)</t>
  </si>
  <si>
    <r>
      <t>Grundfoss, tip Magna3 32-120F</t>
    </r>
    <r>
      <rPr>
        <sz val="10"/>
        <rFont val="Arial Narrow"/>
        <family val="2"/>
        <charset val="238"/>
      </rPr>
      <t>, ali enakovredno, vključno naslednja oprema:</t>
    </r>
  </si>
  <si>
    <r>
      <t>ČO3-vrt</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</si>
  <si>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3,1 m3/h</t>
  </si>
  <si>
    <t>N = 8-175 W (1 x 230 V)</t>
  </si>
  <si>
    <r>
      <t>Grundfoss, tip Magna3 32-100</t>
    </r>
    <r>
      <rPr>
        <sz val="10"/>
        <rFont val="Arial Narrow"/>
        <family val="2"/>
        <charset val="238"/>
      </rPr>
      <t>, ali enakovredno, vključno naslednja oprema:</t>
    </r>
  </si>
  <si>
    <r>
      <t>ČH2-kl, ČO1-kl, ČO4-st.š., -</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</si>
  <si>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6,4 m3/h</t>
  </si>
  <si>
    <t>N = 9-185 W (1 x 230 V)</t>
  </si>
  <si>
    <t>prirobnični priključek DN 25</t>
  </si>
  <si>
    <r>
      <t>Grundfoss, tip Magna3 25-120</t>
    </r>
    <r>
      <rPr>
        <sz val="10"/>
        <rFont val="Arial Narrow"/>
        <family val="2"/>
        <charset val="238"/>
      </rPr>
      <t>, ali enakovredno, vključno naslednja oprema:</t>
    </r>
  </si>
  <si>
    <r>
      <t>Čstv</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</si>
  <si>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3,0m3/h</t>
  </si>
  <si>
    <t>Dp = 60 kPa</t>
  </si>
  <si>
    <t>N = 2x18-290 W (1 x 230 V)</t>
  </si>
  <si>
    <r>
      <t>Grundfoss, tip Magna3 32-80</t>
    </r>
    <r>
      <rPr>
        <sz val="10"/>
        <rFont val="Arial Narrow"/>
        <family val="2"/>
        <charset val="238"/>
      </rPr>
      <t>, ali enakovredno, vključno naslednja oprema:</t>
    </r>
  </si>
  <si>
    <r>
      <t>Čstv tč</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</si>
  <si>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4,3m3/h</t>
  </si>
  <si>
    <t>N = 18-290 W (1 x 230 V)</t>
  </si>
  <si>
    <t>DN 25</t>
  </si>
  <si>
    <t xml:space="preserve">Tropotni motorni regulacijski ventil Danfoss za vodo temper. 90°C in tlak 6 bar z zveznim pogonom, tip AME 435 (230 V), vključno navojni nastavki, tesnilni in pritrdilni material, </t>
  </si>
  <si>
    <t>tip VRG3 32/16</t>
  </si>
  <si>
    <t>Kvs = 16 m3/h</t>
  </si>
  <si>
    <t>navojni priključek DN 32</t>
  </si>
  <si>
    <t>tip VRG3 25/10</t>
  </si>
  <si>
    <t>Kvs = 10 m3/h</t>
  </si>
  <si>
    <t>navojni priključek DN 25</t>
  </si>
  <si>
    <r>
      <t xml:space="preserve">Toplotni prenosnik </t>
    </r>
    <r>
      <rPr>
        <b/>
        <sz val="10"/>
        <rFont val="Arial Narrow"/>
        <family val="2"/>
        <charset val="238"/>
      </rPr>
      <t>klimatov</t>
    </r>
    <r>
      <rPr>
        <sz val="10"/>
        <rFont val="Arial Narrow"/>
        <family val="2"/>
        <charset val="238"/>
      </rPr>
      <t>, lotana izvedba iz inox plošč,  ogrevalna voda,</t>
    </r>
  </si>
  <si>
    <t>- toplotna moč P= 150 kW</t>
  </si>
  <si>
    <r>
      <t>Hlaj-Cevni-</t>
    </r>
    <r>
      <rPr>
        <sz val="10"/>
        <rFont val="Arial Narrow"/>
        <family val="2"/>
        <charset val="238"/>
      </rPr>
      <t xml:space="preserve">valjasti-razdelilnik-zbiralnik, izdelan iz cevi DN125, dolžnine cca 2.000 mm, z naslednjimi prirobničnimi priključki PN 6; </t>
    </r>
  </si>
  <si>
    <r>
      <t xml:space="preserve">2 x DN 80, 2 x DN 65 + 2x navoj 1/2" za izpust  ter 2 priključka za termo in manometre skupaj </t>
    </r>
    <r>
      <rPr>
        <b/>
        <sz val="10"/>
        <rFont val="Arial Narrow"/>
        <family val="2"/>
        <charset val="238"/>
      </rPr>
      <t>s parozaporno  izolacijo zaprtocelične strukture – Armacell AC debeline 32 mm, dvojna debelina-plast</t>
    </r>
  </si>
  <si>
    <t xml:space="preserve">v alu plašču z objemkami, dodatno stojalo za razdelilec, 2 kos. </t>
  </si>
  <si>
    <t>14.1</t>
  </si>
  <si>
    <r>
      <t>Ogr-Cevni-</t>
    </r>
    <r>
      <rPr>
        <sz val="10"/>
        <rFont val="Arial Narrow"/>
        <family val="2"/>
        <charset val="238"/>
      </rPr>
      <t xml:space="preserve">valjasti-razdelilnik-zbiralnik, izdelan iz cevi DN125, dolžnine cca 2.500 mm, z naslednjimi prirobničnimi priključki PN 6; </t>
    </r>
  </si>
  <si>
    <r>
      <t xml:space="preserve">1 x DN 80, 1 x DN 65, 2 x DN 50, + 2x navoj 1/2" za izpust  ter 2 priključka za termo in manometre skupaj </t>
    </r>
    <r>
      <rPr>
        <b/>
        <sz val="10"/>
        <rFont val="Arial Narrow"/>
        <family val="2"/>
        <charset val="238"/>
      </rPr>
      <t>s parozaporno  izolacijo zaprtocelične strukture – Armacell AC debeline 32 mm, dvojna debelina-plast</t>
    </r>
  </si>
  <si>
    <t>14.2</t>
  </si>
  <si>
    <r>
      <t>Ogr-s.š.-Cevni-</t>
    </r>
    <r>
      <rPr>
        <sz val="10"/>
        <rFont val="Arial Narrow"/>
        <family val="2"/>
        <charset val="238"/>
      </rPr>
      <t xml:space="preserve">valjasti-razdelilnik-zbiralnik, izdelan iz cevi DN125, dolžnine cca 1.500 mm, z naslednjimi prirobničnimi priključki PN 6; </t>
    </r>
  </si>
  <si>
    <r>
      <t xml:space="preserve">1 x DN 80, 1 x DN 50, 1 x DN 40 + 2x navoj 1/2" za izpust  ter 2 priključka za termo in manometre skupaj </t>
    </r>
    <r>
      <rPr>
        <b/>
        <sz val="10"/>
        <rFont val="Arial Narrow"/>
        <family val="2"/>
        <charset val="238"/>
      </rPr>
      <t>s parozaporno  izolacijo zaprtocelične strukture – Armacell AC debeline 32 mm, dvojna debelina-plast</t>
    </r>
  </si>
  <si>
    <t>Nominalen volumen: VN 800 litrov</t>
  </si>
  <si>
    <t>Maksimalen dovoljen tlak: PS 6 bar</t>
  </si>
  <si>
    <t>Prednastavljen tlak: P0 1,5 bar</t>
  </si>
  <si>
    <t>izdelek PNEUMATEX , tip Statico SU 800.6, ali enakovredno.</t>
  </si>
  <si>
    <t>15.1</t>
  </si>
  <si>
    <t>Nominalen volumen: VN 400 litrov</t>
  </si>
  <si>
    <t>tvoda = 40°C</t>
  </si>
  <si>
    <t>izdelek PNEUMATEX , tip Statico SU 400.6, ali enakovredno.</t>
  </si>
  <si>
    <t>15.2</t>
  </si>
  <si>
    <t>Nominalen volumen: VN 40 litrov</t>
  </si>
  <si>
    <t>izdelek PNEUMATEX , tip Statico SU 40.3, ali enakovredno.</t>
  </si>
  <si>
    <t>16</t>
  </si>
  <si>
    <t>Reakcijski tlak varnostnega ventila: PSV 3,5 bar</t>
  </si>
  <si>
    <t>Ustreza proizvod Pneumatex tip DSV 25-3,5 H DN25/DN40 ali enakovredno</t>
  </si>
  <si>
    <t>Omehčevalna naprava za polnjenje ogrevalnega sistema</t>
  </si>
  <si>
    <t>Z avtomatskim nadzorom kvalitete vode z naslednjimi karakteristikami:</t>
  </si>
  <si>
    <t>- tehnologija nevtralne ionske izmenjave</t>
  </si>
  <si>
    <t>- enojna izvedba naprave</t>
  </si>
  <si>
    <t>- vhodna voda: vodovodna, temperature 4-40oC</t>
  </si>
  <si>
    <t>- izhodna kvaliteta vode: &lt;0,1o dH z možnostjo nastavitve izhodne kvalitete vode 2-10 o dH</t>
  </si>
  <si>
    <t>- kapaciteta: 60m3/ o dH</t>
  </si>
  <si>
    <t>- krmiljenje: avtomatsko s programsko nastavitvijo na digitalnem zaslonu, programiranjem in prikazom regeneracije ionsko izmenjevalne smole, prikazom trenutnega in skupnega pretoka</t>
  </si>
  <si>
    <t>količine mehke vode do regeneracije, prikazom stanja naprave</t>
  </si>
  <si>
    <t>- filterska posoda: PP + armirani poliester</t>
  </si>
  <si>
    <t>- solna posoda: PE nizkotlačni polietilen</t>
  </si>
  <si>
    <t>- delovni tlak: 3-6 bar</t>
  </si>
  <si>
    <t>- max tlak: 10 bar</t>
  </si>
  <si>
    <t>- reagent: tabletirani NaCl</t>
  </si>
  <si>
    <t>Odgovarja izdelek TEHNO M0,5-15-kabinet, Tehnobiro, ali enakovredno</t>
  </si>
  <si>
    <t xml:space="preserve">Poševnosedežni ventil za hidravlično uravnovešanje s prirobničnim priključkom PN 16 namenjen za delovno temperaturo od –10°C do 120°C. Ventil ima proporcionalno karakteristiko dušenja, merne priključke za instrument za nastavljanje pretoka, ročno </t>
  </si>
  <si>
    <r>
      <t xml:space="preserve">nastavitveno kolo z numerično skalo, funkcijo zapornega elementa. </t>
    </r>
    <r>
      <rPr>
        <u/>
        <sz val="10"/>
        <rFont val="Arial Narrow"/>
        <family val="2"/>
        <charset val="238"/>
      </rPr>
      <t>Postavka vključuje brezplačno nastavitev pretoka s pomočjo merilnega instrumenta in izdelavo zapisnika o doseženih pretokih s strani dobavitelja opreme</t>
    </r>
    <r>
      <rPr>
        <sz val="10"/>
        <rFont val="Arial Narrow"/>
        <family val="2"/>
        <charset val="238"/>
      </rPr>
      <t xml:space="preserve">, proizvod TA – IMI International, tip </t>
    </r>
    <r>
      <rPr>
        <b/>
        <sz val="10"/>
        <rFont val="Arial Narrow"/>
        <family val="2"/>
        <charset val="238"/>
      </rPr>
      <t>STAF</t>
    </r>
  </si>
  <si>
    <t xml:space="preserve"> vključno s protiprirobnicami, pritrdilnim in tesnilnim materialom</t>
  </si>
  <si>
    <t>DN 65</t>
  </si>
  <si>
    <r>
      <t xml:space="preserve">nastavitveno kolo z numerično skalo, funkcijo zapornega elementa. </t>
    </r>
    <r>
      <rPr>
        <u/>
        <sz val="10"/>
        <rFont val="Arial Narrow"/>
        <family val="2"/>
        <charset val="238"/>
      </rPr>
      <t xml:space="preserve">Postavka vključuje nastavitev pretoka s pomočjo merilnega instrumenta in izdelavo zapisnika o doseženih pretokih, </t>
    </r>
  </si>
  <si>
    <t>- navojni priključek PN 6</t>
  </si>
  <si>
    <t>- vključno z navojnimi nastavki, pritrdilnim in tesnilnim materialom</t>
  </si>
  <si>
    <r>
      <t xml:space="preserve">izdelek TA – IMI International, </t>
    </r>
    <r>
      <rPr>
        <b/>
        <sz val="10"/>
        <rFont val="Arial Narrow"/>
        <family val="2"/>
        <charset val="238"/>
      </rPr>
      <t>tip STAD</t>
    </r>
    <r>
      <rPr>
        <sz val="10"/>
        <rFont val="Arial Narrow"/>
        <family val="2"/>
        <charset val="238"/>
      </rPr>
      <t>, ali enakovredno</t>
    </r>
  </si>
  <si>
    <t>- vključno originalna toplotna izolacija dobavitelja ventilov, kpl 1</t>
  </si>
  <si>
    <t>DN 50</t>
  </si>
  <si>
    <t>Zaporna navojna krogelna pipa za vodo 90°C in tlak 66 bar, vključno navojni nastavki, tesnilni in pritrdilni material</t>
  </si>
  <si>
    <t>Termostat - omejevalno naležno nastavljivo stikalo za omejevanje temperature 10 do 60oC, vključno nastavitveno kolo-stikalo ter tesnilni in pritrdilni material</t>
  </si>
  <si>
    <t>Tlačno stikalo z nastavljivo točko signalizacije padca tlaka, z nastavljivimi kontakti, vključno z digitalnim prenosom podatka tesno/puščanje (0/1) na CNS in tesnilni ter pritrdilni material, izdelek SIEMENS, ali enakovredno</t>
  </si>
  <si>
    <t>Jeklena brezšivna cev po  (DIN 2448) EN 10216-4, skupaj z varilnimi loki po EN10253-2l (r=2,5D),</t>
  </si>
  <si>
    <t>zmanjševalnimi kosi po EN10253-2, z varilnim materialom in dodatkom za odrez,</t>
  </si>
  <si>
    <t xml:space="preserve">pritrdilnim ter obešalnim materialom in dvakratnim </t>
  </si>
  <si>
    <t>antikorozijskim premazom s temeljno barvo, naslednjih nazivnih velikosti:</t>
  </si>
  <si>
    <t>DN 80 (fi 88,9 x 3,6)</t>
  </si>
  <si>
    <t>DN 65 (fi 76,1 x 2,9)</t>
  </si>
  <si>
    <r>
      <t xml:space="preserve">Sistemska cev iz ogljikovega jekla za ogrevanje in hlajenje. Spajanje s stiskanje po sistemu </t>
    </r>
    <r>
      <rPr>
        <b/>
        <sz val="10"/>
        <rFont val="Arial Narrow"/>
        <family val="2"/>
        <charset val="238"/>
      </rPr>
      <t xml:space="preserve">MAPRESS, </t>
    </r>
    <r>
      <rPr>
        <sz val="10"/>
        <rFont val="Arial Narrow"/>
        <family val="2"/>
        <charset val="238"/>
      </rPr>
      <t>ali enakovredno. Ne vsebuje LABS, površinsko cinkane (galvansko), 8-14µm, ni gorljivo, razred gorljivosti A1 v skladu z DIN 4102-1, vključno ves potreben montažni in pritrdilni material, dodatek za razrez vključno fitingi</t>
    </r>
  </si>
  <si>
    <t xml:space="preserve">vključno s pritrdilnim ter obešalnim materialom in dvakratnim </t>
  </si>
  <si>
    <t>antikorozijskim premazom s temeljno barvo:</t>
  </si>
  <si>
    <t>DN 50 (fi 54 x 1,5)</t>
  </si>
  <si>
    <t>DN 40 (fi 48,3 x 1,5)</t>
  </si>
  <si>
    <t>DN 32 (fi 42,4 x 1,5)</t>
  </si>
  <si>
    <t>Toplotna izolacija iz sintetičnega kavčuka zaprtocelične strukture za izolacijo jeklenih cevi naslednjih dimenzij in debelin (Kaiflex EF,  ali enakovredno), z naslednjimi karakteristikami:</t>
  </si>
  <si>
    <t>- razreda gorljivosti B-s3, d0, v skladu z DIN EN 13501</t>
  </si>
  <si>
    <t>- koeficient upora proti difuziji vodne pare mi&gt;=8000, v skladu z DIN EN ISO 13469</t>
  </si>
  <si>
    <t>- toplotna prevodnost L&lt;=0,036W/mK, v skladu z DIN ISO 8497</t>
  </si>
  <si>
    <t>za cev DN 80, debelina izolacije 2x32 mm</t>
  </si>
  <si>
    <t>za cev DN 65, debelina izolacije 32 mm</t>
  </si>
  <si>
    <t>za cev DN 50, debelina izolacije 32 mm</t>
  </si>
  <si>
    <t>za cev DN 40, debelina izolacije 32 mm</t>
  </si>
  <si>
    <t>za cev DN 32, debelina izolacije 32 mm</t>
  </si>
  <si>
    <t>za cev DN 25, debelina izolacije 19 mm</t>
  </si>
  <si>
    <t>32.1</t>
  </si>
  <si>
    <t>Zaščita toplotne izolacije na zunanjosti, izdelana iz Al pločevine debeline 0,6mm</t>
  </si>
  <si>
    <t>Cevni nosilci za preprečitev toplotnih mostov,  za spajanje s toplotno izolacijo iz sintetičnega kavčuka, za izolacijo jeklenih cevi naslednjih dimenzij in debelin (Armacell AC, ali enakovredno),</t>
  </si>
  <si>
    <t>za cev DN 80, debelina izolacije 32 mm</t>
  </si>
  <si>
    <t>za cev DN 32, debelina izolacije 19 mm</t>
  </si>
  <si>
    <t>Lijak s sifonom, izdelan iz pocinkane jeklene pločevine, dodatno zaščiten znotraj in zunaj z epoksi premazom, vključno s sifonom, okvirnih dimenzij: D x V x G = 400 x 300 x 100</t>
  </si>
  <si>
    <t>Alkoholni termometer za vodo 0-35°C, vključno s pritrdilnim in tesnilnim materialom</t>
  </si>
  <si>
    <t>Požarno tesnenje prehodov med požarnimi sektorji s posebnimi požarnimi masami, ki bo nastanku požara oz. povišanju temperature povečajo volumen. Obliko mase (blazine, obroči ipd.) predpiše dobavitelj v skladu z izvedbo prehoda.</t>
  </si>
  <si>
    <t>Požarno odporna in dimotesna izvedba prehoda cevne inštalacije z izolacijo</t>
  </si>
  <si>
    <t>(posamezne cevi ali šopa cevi) z zapolnitvijo špranj med zunanjim plaščem</t>
  </si>
  <si>
    <t>izolacije in preostalo odprtino manjših od 3 cm z mineralno volno v raztreseni</t>
  </si>
  <si>
    <t>obliki (vrste A1 po SIST EN 13501-1), ki se na obeh straneh prehajane</t>
  </si>
  <si>
    <t>površine zapre z obrobami iz pocinkane jeklene pločevine debeline najmanj 1 mm. Obrobe</t>
  </si>
  <si>
    <t>morajo presegati gradbeno odprtino v vseh smereh vsaj za 3 cm, da je</t>
  </si>
  <si>
    <t>zagotovljena njihova trdna in obstojna pritrditev v nosilno konstrukcijo z vijaki</t>
  </si>
  <si>
    <t xml:space="preserve"> in vložki. Posamezna cevna izolacija mora biti v razdalji 25 cm še dodatno mehansko</t>
  </si>
  <si>
    <t>zaščitena z ovojem pocinkane jeklene pločevine debeline 1 mm. Izvajalec mora</t>
  </si>
  <si>
    <t>pri razporejanju cevi upoštevati dovoljeno razdaljo med površinami toplotnih</t>
  </si>
  <si>
    <t>izolacij posameznih cevi v območju preboja, ki znaša najmanj 5 cm.</t>
  </si>
  <si>
    <t>- dimezije cevi, ki jih je potrebno tesniti:</t>
  </si>
  <si>
    <t>- jeklo, DN 32-DN 100</t>
  </si>
  <si>
    <t>Zagon sistema, regulacija pretokov, polnjenje sistema z mehko vodo, Hidravlično ureguliranje sistema, z nastavitvijo vseh parametrov, skladno z izračuni.</t>
  </si>
  <si>
    <t>PREDIZOLIRANE CEVI</t>
  </si>
  <si>
    <t>45.1</t>
  </si>
  <si>
    <t xml:space="preserve">Predizolirana PE cev iz materiala HD-PE100 za temperature medija med 10oC in +90oC, toplotno izolirana z 2x ojačano debelino toplotne izolacije, </t>
  </si>
  <si>
    <r>
      <t>z zunanjo zaščitno PEHD cevjo, signalnim kablom za signalizacijo omočenja izolacije, komunikacijo z omrežjem investitorja;</t>
    </r>
    <r>
      <rPr>
        <b/>
        <sz val="10"/>
        <rFont val="Arial Narrow"/>
        <family val="2"/>
        <charset val="238"/>
      </rPr>
      <t xml:space="preserve"> izdelek ISOPLUS,  ali enakovredno</t>
    </r>
    <r>
      <rPr>
        <sz val="10"/>
        <rFont val="Arial Narrow"/>
        <family val="2"/>
        <charset val="238"/>
      </rPr>
      <t>, vključno spojni material notranjih in zaščitnih cevi, ter fazonski kosi, termoskrčni spoji in pomožni material</t>
    </r>
  </si>
  <si>
    <t>- DN 80 (95x6, zun premer fi 200mm), PN 16,</t>
  </si>
  <si>
    <t>radij upogibanja 1,0m</t>
  </si>
  <si>
    <t>45.2</t>
  </si>
  <si>
    <t xml:space="preserve">Predizolirano koleno - lok - 90o, za PE cevi,  toplotno izolirana z 40 mm toplotne izolacije, </t>
  </si>
  <si>
    <t>z zunanjo zaščitno PE cevjo, signalnim kablom za signalizacijo omočenja izolacije, komunikacijo z lokalnim omrežjem; izdelek ISOPLUS,  ali enakovredno, vključno spojni material Pe in zaščitnih cevi, termoskrčni spoji in pomožni material</t>
  </si>
  <si>
    <t>45.3</t>
  </si>
  <si>
    <t>Prehodni kos za cevi izdelek ISOPLUS, ali enakovredno na jeklene brezšivne cevi, za naslednje premere cevi</t>
  </si>
  <si>
    <t>- DN 80 - isoclima-H95 (95x6, zun premer fi 200mm), PN 16, na jeklo DN 80</t>
  </si>
  <si>
    <t>45.4</t>
  </si>
  <si>
    <t>Predizolirana fiksna vodotesna točka ob prehodu skozi zunanji zid objekta, vključno tesnilni in pritrdilni material ter prehod predizolirana cev/Al izolacija</t>
  </si>
  <si>
    <t>z zunanjo zaščitno PE cevjo, izdelek ISOPLUS, ali enakovredno</t>
  </si>
  <si>
    <t>DN 80, PN 16</t>
  </si>
  <si>
    <t>TOPLOTNA ČRPALKA-STV - stara šola</t>
  </si>
  <si>
    <t>Moč:  hlajenje 22.4 kW, gretje 24.5 kW (22,54kW/-13°C)</t>
  </si>
  <si>
    <t>Priključna električna moč: hlajenje 6.27 kW (35/27°C), gretje 6.28 kW (7/20°C)</t>
  </si>
  <si>
    <t>COP 3,57, EER 3,90</t>
  </si>
  <si>
    <t>Šumnost: 57 dB(A)</t>
  </si>
  <si>
    <t>Teža: 115 kg</t>
  </si>
  <si>
    <t>(ustreza proizvod LG Electronics tip ARUN080LSS0 ali enakovredno)</t>
  </si>
  <si>
    <t xml:space="preserve">Notranja enota </t>
  </si>
  <si>
    <t>Toplotne črpalke z ekspanzijskim ventilom in izmenjevalcem freon-voda. Notranja enota je priklopljena na freonski razvod toplotne črpalke na eni strani in na hladilno/ogrevalni razvod objekta.</t>
  </si>
  <si>
    <t>Notranja enota se dobavi s kompletno krmilno regulacijsko opremo in tipali. Regulacija je povezana na Zunanjo kompresorsko enoto.</t>
  </si>
  <si>
    <t>Tehnični podatki:</t>
  </si>
  <si>
    <t>Qgr=28.0 kW</t>
  </si>
  <si>
    <t>Qhl=31.5 kW</t>
  </si>
  <si>
    <t>Priključna el. Moč: 0.01kW</t>
  </si>
  <si>
    <t>Min. temperatura hladilne vode tmin=6°C</t>
  </si>
  <si>
    <t>Max. temperatura ogrevalne vode tmax=50°C</t>
  </si>
  <si>
    <t>Nazivni pretok vode znaša 92 l/min pri dp=69kPa</t>
  </si>
  <si>
    <t>Dimenzije 520x631x330 mm, teža 35kg</t>
  </si>
  <si>
    <t>(ustreza proizvod LG Electronics tip ARNH10GK2A2 ali enakovredno)</t>
  </si>
  <si>
    <t>Cu 22,2 mm</t>
  </si>
  <si>
    <t>- CVV-SB 1.0~1.5 x 2C</t>
  </si>
  <si>
    <t>vključno z vakumiranjem in polnjenjem s hladivom R410A -  2.9 kg (preveriti z dejansko dolžino cevi)</t>
  </si>
  <si>
    <t>skupaj TČstv stara šola</t>
  </si>
  <si>
    <t>TOPLOTNA ČRPALKA-STV-nova šola</t>
  </si>
  <si>
    <t>2.2.</t>
  </si>
  <si>
    <t>2.3.</t>
  </si>
  <si>
    <t>2.4.</t>
  </si>
  <si>
    <t>2.5.</t>
  </si>
  <si>
    <t>2.6.</t>
  </si>
  <si>
    <t>vključno z vakumiranjem in polnjenjem s hladivom R410A -  3.8 kg (preveriti z dejansko dolžino cevi)</t>
  </si>
  <si>
    <t>2.7.</t>
  </si>
  <si>
    <t>SKUPAJ  EUR</t>
  </si>
  <si>
    <t>skupaj toplotna postaja in hladilna strojnica</t>
  </si>
  <si>
    <t>OGREVANJE IN HLAJENJE OBJEKTA</t>
  </si>
  <si>
    <r>
      <t>Ventilatorski konvektor (stropna kaseta)</t>
    </r>
    <r>
      <rPr>
        <sz val="10"/>
        <rFont val="Arial Narrow"/>
        <family val="2"/>
        <charset val="238"/>
      </rPr>
      <t xml:space="preserve"> s prisilno konvekcijo s prostotekočim radialnim ventilatorjem z možnostjo izbire treh hitrosti obratovanja, </t>
    </r>
    <r>
      <rPr>
        <u/>
        <sz val="10"/>
        <rFont val="Arial Narrow"/>
        <family val="2"/>
        <charset val="238"/>
      </rPr>
      <t>z možnostjo nagiba usmerjevalnih lopatic z elektromotornim pogonom preko infrardečega (IR) daljinskega upravljalca</t>
    </r>
    <r>
      <rPr>
        <sz val="10"/>
        <rFont val="Arial Narrow"/>
        <family val="2"/>
        <charset val="238"/>
      </rPr>
      <t xml:space="preserve">, </t>
    </r>
    <r>
      <rPr>
        <b/>
        <u/>
        <sz val="10"/>
        <rFont val="Arial Narrow"/>
        <family val="2"/>
        <charset val="238"/>
      </rPr>
      <t>za dvocevni sistem obratovanj</t>
    </r>
    <r>
      <rPr>
        <b/>
        <sz val="10"/>
        <rFont val="Arial Narrow"/>
        <family val="2"/>
        <charset val="238"/>
      </rPr>
      <t>a,</t>
    </r>
  </si>
  <si>
    <r>
      <t xml:space="preserve"> izdelek AERMEC</t>
    </r>
    <r>
      <rPr>
        <b/>
        <sz val="10"/>
        <rFont val="Arial Narrow"/>
        <family val="2"/>
        <charset val="238"/>
      </rPr>
      <t>, tip FCL</t>
    </r>
    <r>
      <rPr>
        <sz val="10"/>
        <rFont val="Arial Narrow"/>
        <family val="2"/>
        <charset val="238"/>
      </rPr>
      <t>, z masko GLL, ali enakovredno, z naslednjimi karakteristikami in opremo:</t>
    </r>
  </si>
  <si>
    <t>- konvektor z ohišjem za vgradnjo v spuščeni strop (kasetna enota), vključno maska</t>
  </si>
  <si>
    <t>- podatki hladilnih močeh pri 6/14oC (senzibilno) v srednji hitrosti</t>
  </si>
  <si>
    <t>- vključno zaporna krogelna pipa DN 20 na dovodu in  balansirni ventil za končne porabnike z regulacijsko in zaporno funkcijo, s prednastavitvijo pretoka in brez tlačne regulacije, izdelek Siemens, tip VD120CLC</t>
  </si>
  <si>
    <t xml:space="preserve"> s termoelektričnim pogonom (230V), v breznapetostnem stanju zaprt, na povratku ter tesnilni in pritrdilni material</t>
  </si>
  <si>
    <t>- infrardeči daljinski upravljalnik, 12 kos</t>
  </si>
  <si>
    <t>- priključni fleksibilni cevovod za konvektorje, dimenzije fi 22 mm, dolžine 300 mm, vključno toplotna izolacija, kos 2</t>
  </si>
  <si>
    <t>Velikost 32, Qh=1.520 W</t>
  </si>
  <si>
    <t>Velikost 42, Qh=3.160 W</t>
  </si>
  <si>
    <t>Velikost 62, Qh=3.815 W</t>
  </si>
  <si>
    <t>Velikost 82, Qh=4.200 W</t>
  </si>
  <si>
    <t>Velikost 122, Qh=8.470 W</t>
  </si>
  <si>
    <r>
      <t>Talno ogrevanje</t>
    </r>
    <r>
      <rPr>
        <sz val="10"/>
        <rFont val="Arial Narrow"/>
        <family val="2"/>
        <charset val="238"/>
      </rPr>
      <t xml:space="preserve"> s cevmi iz visokozamreženega PE po DIN 16892 in DIN 4729; z difuzijsko zaporo za kisik v skladu s standardom DIN 4726 (sistem s sistemskimi ploščami), dobavitelj DTSi, ali enakovredno, temperaturno odporna oprema-</t>
    </r>
    <r>
      <rPr>
        <b/>
        <sz val="10"/>
        <rFont val="Arial Narrow"/>
        <family val="2"/>
        <charset val="238"/>
      </rPr>
      <t>vgradnja bitumenskega estriha pri cca 300oC !!!</t>
    </r>
  </si>
  <si>
    <t>Sistemske plošče Profix 30kg/m2, debeline 45 mm, s snemljivo folijo, predoblikovano po čepkih sistemskih plošč</t>
  </si>
  <si>
    <t>Polietilenska folija za zaščito toplotne izolacije pod strihom, izdelek DTSi</t>
  </si>
  <si>
    <t>Visokotlačno omrežene, polietilenske cevi dimenzije fi 16x2,0 mm , izdelek DTSi</t>
  </si>
  <si>
    <t xml:space="preserve">Cevna spojka za spajanje cevi fi 20x2,3 mm </t>
  </si>
  <si>
    <t xml:space="preserve"> - omarica tip 12 (D x G x V= 1250x110x710 mm)</t>
  </si>
  <si>
    <t xml:space="preserve"> - omarica tip 8 (D x G x V= 850x110x710 mm)</t>
  </si>
  <si>
    <t>Nadometna razdelilna omarica za vgradnjo v zid, AKZ zaščitena in finalno obarvana z barvo po izbiri arhitekta, po globini in višini nastavljiva, primerna za razdelilnik talnega ogrevanja, skupaj z vratci s ključavnico</t>
  </si>
  <si>
    <r>
      <t xml:space="preserve">Razdelilnik </t>
    </r>
    <r>
      <rPr>
        <b/>
        <sz val="10"/>
        <rFont val="Arial Narrow"/>
        <family val="2"/>
        <charset val="238"/>
      </rPr>
      <t>DT</t>
    </r>
    <r>
      <rPr>
        <sz val="10"/>
        <rFont val="Arial Narrow"/>
        <family val="2"/>
        <charset val="238"/>
      </rPr>
      <t xml:space="preserve"> iz nerjaveče pločevine (</t>
    </r>
    <r>
      <rPr>
        <b/>
        <sz val="10"/>
        <rFont val="Arial Narrow"/>
        <family val="2"/>
        <charset val="238"/>
      </rPr>
      <t>INOX</t>
    </r>
    <r>
      <rPr>
        <sz val="10"/>
        <rFont val="Arial Narrow"/>
        <family val="2"/>
        <charset val="238"/>
      </rPr>
      <t xml:space="preserve">-a) tip </t>
    </r>
    <r>
      <rPr>
        <b/>
        <sz val="10"/>
        <rFont val="Arial Narrow"/>
        <family val="2"/>
        <charset val="238"/>
      </rPr>
      <t>COMFORT za talno ogrevanje</t>
    </r>
    <r>
      <rPr>
        <sz val="10"/>
        <rFont val="Arial Narrow"/>
        <family val="2"/>
        <charset val="238"/>
      </rPr>
      <t>. Sestavljeni so iz: povratka z vgrajenimi termostatskimi ventili, ki se regulirajo ročno; dovoda z vgrajenimi merilci pretoka, ki omogočajo natančno</t>
    </r>
  </si>
  <si>
    <t xml:space="preserve">nastavitev pretoka; na priključkih termomanometer-2 kos, kroglični zaporni ventil DN 25-1 kos, regulacijski poševnosedežni ventil TA-STAD-DN25-1 kos, na povratku; avtomatskih odzračnikov, pritrdilnih konzol in </t>
  </si>
  <si>
    <t>- 12 ogrevalnih krogov (neto dolžina cca 970mm):</t>
  </si>
  <si>
    <t>- 11 ogrevalnih krogov (neto dolžina cca 940mm):</t>
  </si>
  <si>
    <t>- 10 ogrevalnih krogov (neto dolžina cca 840mm):</t>
  </si>
  <si>
    <t>- 8 ogrevalnih krogov (neto dolžina cca 840mm):</t>
  </si>
  <si>
    <t>DN 50 (fi 60,3 x 2,9)</t>
  </si>
  <si>
    <t>DN 32 (fi 42,4 x 2,6)</t>
  </si>
  <si>
    <t>za cev DN 65, debelina izolacije 2x32 mm</t>
  </si>
  <si>
    <t>Predizolirane radiatorske in konvektorske cevi iz visokozamreženega VPE po DIN 16892 in DIN 4729; z difuzijsko zaporo za kisik v skladu s standardom DIN 4726 in tanko kovinsko prevleko za večjo stabilnost pri polaganju, :</t>
  </si>
  <si>
    <t>sistem spajanja je nakrčni s končnim stiskanje (press-fitting), možno oblikovanje lokov za priklope radiatorjev s cevjo fi 16 z roko, brez orodja, izdelek UPONOR Unipipe, ali enakovredno, vključno fitingi in toplotna izolacija zaprtocelične strukture debeline 13 mm.</t>
  </si>
  <si>
    <t>Dodatna naknadna izolacija spojnih mest ( fitingov)</t>
  </si>
  <si>
    <t>fi 63x6</t>
  </si>
  <si>
    <t>fi 50x5</t>
  </si>
  <si>
    <t>fi 40x4</t>
  </si>
  <si>
    <t>fi 32x3</t>
  </si>
  <si>
    <t>fi 25x2,5</t>
  </si>
  <si>
    <t>fi 20x2,5</t>
  </si>
  <si>
    <t>Regulator tlačne razlike sestavljen iz regulatorja tlaka STAP z membrano na povratnem vodu in poševnosedežnega ventila za hidravlično uravnovešanje STAD z izpustom za priključitev kapilare na predtoku. Priključek je navojni, tlačni razred PN 16,  </t>
  </si>
  <si>
    <t>  namenjen za delovno temperaturo od –20°C do 120°C, maks.tlačna razlika 250 kPa. Oba ventila imata funkcijo zapornega elementa, proporcionalno nastavitev pretoka in tlaka ter merilne priključke. Izdelana iz na staranje odporne zlitine A-metal.</t>
  </si>
  <si>
    <t> Postavka vključuje nastavitev regulatorja tlaka in izdelavo zapisnika o doseženih pretokih, proizvod TA – IMI International</t>
  </si>
  <si>
    <t>STAP + STAD DN 50 (10 – 40 kPa)</t>
  </si>
  <si>
    <t>STAP + STAD DN 40 (10 – 40 kPa)</t>
  </si>
  <si>
    <t>STAP + STAD DN 32 (10 – 40 kPa)</t>
  </si>
  <si>
    <t>STAP + STAD DN 25(10 – 60 kPa)</t>
  </si>
  <si>
    <t>2.1.3.</t>
  </si>
  <si>
    <t>Splošno</t>
  </si>
  <si>
    <t>Izdelava posnetka izvedenih del (ročni vris v papirnato obliko PZI risb) in predaja izdelovalcu PID dokumentacije v grafični ali elektronski obliki</t>
  </si>
  <si>
    <t>Izdelava navodil za obratovanje in vzdrževanje</t>
  </si>
  <si>
    <t>skupaj splošno</t>
  </si>
  <si>
    <t>2.1.3</t>
  </si>
  <si>
    <t>STROJNA INŠTALACIJSKA DELA - PREZRAČEVANJE</t>
  </si>
  <si>
    <t>2.2.1</t>
  </si>
  <si>
    <t>OPREMA IN NAPRAVE</t>
  </si>
  <si>
    <t>Prezračevalna naprava N1 - SPLOŠNO - 1. FAZA</t>
  </si>
  <si>
    <t xml:space="preserve">KN1 SPLOŠNO PREZRAČEVANJE                                                                                     Dobava in  montaža modulne dvoetažne klimatske naprave za zunanjo postavitev, sestavljena iz naslednjih elementov:
z ohišjem iz nosilnega okvira iz votlih Al profilov s prekinjenim toplotnim mostom in tlačno litih vogalnih elementov iz korozijsko odpornega 
</t>
  </si>
  <si>
    <t>aluminija ter dvostenskih panelov s toplotno in zvočno izolacijo iz mineralne volne debeline 50 mm s pravokotno orientiranimi vlakni, z notranjim plaščem pocinkane jeklene pločevine ter zunanje praškasto barvane jeklene pločevine. Naprava je znotraj popolnoma gladka, brez vijačnih konic.</t>
  </si>
  <si>
    <t xml:space="preserve">Naprava ima vsa potrebna posluževalna vrata ali posluževalne pokrove za dostop do funkcijskih elementov znotraj ohišja. Po obodu le teh pa je nameščen votli gumijasti tesnilni profil kvalitete EPDM. Vrata so na okvir pritrjena s tečaji zapirajo pa s kljukami, katere je mogoče odpreti le s ključem, skladno z evropsko direktivo o strojih. </t>
  </si>
  <si>
    <t>Zaradi zaščite elementov dna in zaradi montaže ima naprava na spodnji strani integriran temeljni okvir iz aluminija višine 125 mm.</t>
  </si>
  <si>
    <t xml:space="preserve">Mehanske lastnosti ohišja klimatske naprave po EN 1886 so naslednje: 
- mehanska stabilnost: razred D1
- tesnost ohišja pri negativnem tlaku -400 Pa: razred L1
</t>
  </si>
  <si>
    <t xml:space="preserve">- tesnost ohišja pri pozitivnem tlaku +700 Pa: razred L1
- tesnost vgrajenih filtrov pri negativnem tlaku -400 Pa: razred F9
- tesnost vgrajenih filtrov pri pozitivnem tlaku +400 Pa: razred F9
- toplotna prehodnost ohišja: razred T2
- toplotni mostovi: TB2
- razred požarne odpornosti toplotne izolacije A1 po DIN 4102
</t>
  </si>
  <si>
    <t>DOVOD ZRAKA:</t>
  </si>
  <si>
    <r>
      <rPr>
        <b/>
        <sz val="10"/>
        <color indexed="8"/>
        <rFont val="Arial Narrow"/>
        <family val="2"/>
        <charset val="238"/>
      </rPr>
      <t xml:space="preserve">Zajemna sekcija:   </t>
    </r>
    <r>
      <rPr>
        <sz val="10"/>
        <color indexed="8"/>
        <rFont val="Arial Narrow"/>
        <family val="2"/>
        <charset val="238"/>
      </rPr>
      <t xml:space="preserve">                                                                                  zajemna havba ter regulacijska žaluzija v modulnem ohišju, sestavljena iz protismernih vležajenih lamel s centralno osjo za motorni pogon.</t>
    </r>
  </si>
  <si>
    <r>
      <rPr>
        <b/>
        <sz val="10"/>
        <color indexed="8"/>
        <rFont val="Arial Narrow"/>
        <family val="2"/>
        <charset val="238"/>
      </rPr>
      <t xml:space="preserve">Filterska sekcija:                                                                           </t>
    </r>
    <r>
      <rPr>
        <sz val="10"/>
        <color indexed="8"/>
        <rFont val="Arial Narrow"/>
        <family val="2"/>
        <charset val="238"/>
      </rPr>
      <t xml:space="preserve">Vrečasti filtri kvalitete F7 - ePM2.5 70% za sveži zrak. Zapiralni mehanizem omogoča enostavno ter hitro menjavo filtrov, istočasno pa zagotavlja dobro tesnenje. Za dodatno tesnenje pa skrbijo tesnila na obodu filterske sekcije.
</t>
    </r>
  </si>
  <si>
    <r>
      <rPr>
        <b/>
        <sz val="10"/>
        <color indexed="8"/>
        <rFont val="Arial Narrow"/>
        <family val="2"/>
        <charset val="238"/>
      </rPr>
      <t>Sekcija izmenjevalca toplote</t>
    </r>
    <r>
      <rPr>
        <sz val="10"/>
        <color indexed="8"/>
        <rFont val="Arial Narrow"/>
        <family val="2"/>
        <charset val="238"/>
      </rPr>
      <t>:
Sekcija rotacijskega izmenjevalca toplote:
Sestavljena je iz rotacijskega regeneratorja, visokega izkoristka pri vračanju temperature in vlage, z zveznim pogonom. Lažje čiščenje omogočajo velika dostopna vratca</t>
    </r>
  </si>
  <si>
    <t>Tehnični podatki pri projektnih pogojih:</t>
  </si>
  <si>
    <t>Pozimi:</t>
  </si>
  <si>
    <t>- stopnja vračanja senzibilne toplote: 82,1 %                                           - stopnja vračanja vlage: 73 %</t>
  </si>
  <si>
    <t>- stanje zunanjega zraka: -13°C, 90%RH</t>
  </si>
  <si>
    <t>- stanje notranjega zraka: 22°C, 40%RH</t>
  </si>
  <si>
    <t>- temperatura zunanjega zraka za enoto: 15,7°C</t>
  </si>
  <si>
    <t xml:space="preserve">- vrnjena toplotna energija: 62 kW </t>
  </si>
  <si>
    <t>Poleti:</t>
  </si>
  <si>
    <t>- stopnja vračanja senzibilne energije: 82,1%</t>
  </si>
  <si>
    <t>- stanje zunanjega zraka: 35°C, 30%RH</t>
  </si>
  <si>
    <t>- stanje notranjega zraka: 26°C, 50%RH</t>
  </si>
  <si>
    <t>- temperatura zunanjega zraka za enoto: 27,6 °C</t>
  </si>
  <si>
    <t>- vrnjena hladilna energija: 12,2 kW</t>
  </si>
  <si>
    <r>
      <rPr>
        <b/>
        <sz val="10"/>
        <color indexed="8"/>
        <rFont val="Arial Narrow"/>
        <family val="2"/>
        <charset val="238"/>
      </rPr>
      <t>Dovodni ventilator:</t>
    </r>
    <r>
      <rPr>
        <sz val="10"/>
        <color indexed="8"/>
        <rFont val="Arial Narrow"/>
        <family val="2"/>
        <charset val="238"/>
      </rPr>
      <t xml:space="preserve">
Direktno gnani ventilator z EC motorjem. Ventilator je statično in dinamično uravnotežen.Ventilatorski kolo in motor sta montirana na neodvisni podstavek  z vodili, vključno z gumijastimi protivibracijskimi podlogami. Ventilator in ohišje naprave sta spojena z gibljivim priključkom, kar preprečuje prenos vibracij med obratovanjem. 
Dovod zraka: 4.760 m3/h     350 Pa    Pel=1,9kW</t>
    </r>
  </si>
  <si>
    <r>
      <t xml:space="preserve">Sekcija dogrelnika:
</t>
    </r>
    <r>
      <rPr>
        <sz val="10"/>
        <color indexed="8"/>
        <rFont val="Arial Narrow"/>
        <family val="2"/>
        <charset val="238"/>
      </rPr>
      <t>Vodni izmenjevalec je sestavljen iz bakrenih cevi z navarjenimi aluminijastimi lamelami. Primerni so za temperature do 130°C in tlake do 10 bar. Grelnik ima notranje priključke!
Tehnični podatki                                                                                                                          - medij: voda+glikol 70%+30%
- temperaturni režim medija: 50/40°C
- potrebna grelna moč: 13,4 kW
- temperatura za grelnikom: 24°C
- pretok vode: 0,34 l/s
- padec tlaka na vodni strani: 12,7kPa</t>
    </r>
  </si>
  <si>
    <r>
      <t xml:space="preserve">Prazna komora:                                                                                   </t>
    </r>
    <r>
      <rPr>
        <sz val="10"/>
        <color indexed="8"/>
        <rFont val="Arial Narrow"/>
        <family val="2"/>
        <charset val="238"/>
      </rPr>
      <t xml:space="preserve">za vgradnjo armatur za grelnik in hladilnik    </t>
    </r>
    <r>
      <rPr>
        <b/>
        <sz val="10"/>
        <color indexed="8"/>
        <rFont val="Arial Narrow"/>
        <family val="2"/>
        <charset val="238"/>
      </rPr>
      <t xml:space="preserve">                       </t>
    </r>
  </si>
  <si>
    <r>
      <rPr>
        <b/>
        <sz val="10"/>
        <color indexed="8"/>
        <rFont val="Arial Narrow"/>
        <family val="2"/>
        <charset val="238"/>
      </rPr>
      <t xml:space="preserve">Sekcija hladilnika:
</t>
    </r>
    <r>
      <rPr>
        <sz val="10"/>
        <color indexed="8"/>
        <rFont val="Arial Narrow"/>
        <family val="2"/>
        <charset val="238"/>
      </rPr>
      <t xml:space="preserve"> Izmenjevalec je sestavljen iz bakrenih cevi z navarjenimi aluminijastimi lamelami. Ima prigrajen izločavelnik kapljic in nerjavno kondezno bano. Hladilnik ima notranje priključke!                    
Tehnični podatki:                                                                                - medij: voda+glikol 70%+30%                                                                                                                                                   - hladilna moč: 21 kW                                                                                                                         - režim vode: 7/12°C                                                                                                                                                -  pretok vode: 1,09 l/s
- padec tlaka na vodni strani: 21,6kPa                                                                                                
- temperatura za hladilcem: 18°C</t>
    </r>
  </si>
  <si>
    <t>ODVOD:</t>
  </si>
  <si>
    <r>
      <rPr>
        <b/>
        <sz val="10"/>
        <color indexed="8"/>
        <rFont val="Arial Narrow"/>
        <family val="2"/>
        <charset val="238"/>
      </rPr>
      <t>Filterska sekcija:</t>
    </r>
    <r>
      <rPr>
        <sz val="10"/>
        <color indexed="8"/>
        <rFont val="Arial Narrow"/>
        <family val="2"/>
        <charset val="238"/>
      </rPr>
      <t xml:space="preserve">
Vrečasti filtri kvalitete M5 - ePM10 50% za odvodni zrak. Zapiralni mehanizem omogoča enostavno ter hitro menjavo filtrov, istočasno pa zagotavlja dobro tesnenje. Za dodatno tesnenje pa skrbijo tesnila na obodu filterske sekcije.
</t>
    </r>
  </si>
  <si>
    <r>
      <t xml:space="preserve">Prazna komora:  </t>
    </r>
    <r>
      <rPr>
        <sz val="10"/>
        <color indexed="8"/>
        <rFont val="Arial Narrow"/>
        <family val="2"/>
        <charset val="238"/>
      </rPr>
      <t xml:space="preserve">                                                                                 za vgradnjo elektro omare                               </t>
    </r>
  </si>
  <si>
    <r>
      <t xml:space="preserve">Sekcija izmenjevalca toplote:                                                         </t>
    </r>
    <r>
      <rPr>
        <sz val="10"/>
        <color indexed="8"/>
        <rFont val="Arial Narrow"/>
        <family val="2"/>
        <charset val="238"/>
      </rPr>
      <t>opisana v dovodnem delu.</t>
    </r>
  </si>
  <si>
    <r>
      <rPr>
        <b/>
        <sz val="10"/>
        <color indexed="8"/>
        <rFont val="Arial Narrow"/>
        <family val="2"/>
        <charset val="238"/>
      </rPr>
      <t>Odvodni ventilator:</t>
    </r>
    <r>
      <rPr>
        <sz val="10"/>
        <color indexed="8"/>
        <rFont val="Arial Narrow"/>
        <family val="2"/>
        <charset val="238"/>
      </rPr>
      <t xml:space="preserve">
Direktno gnani ventilator z EC motorjem. Ventilator je statično in dinamično uravnotežen.Ventilatorski kolo in motor sta montirana na neodvisni podstavek  z vodili, vključno z gumijastimi protivibracijskimi podlogami. Ventilator in ohišje naprave sta spojena z gibljivim priključkom, kar preprečuje prenos vibracij med obratovanjem. 
Dovod zraka: 4.760 m3/h     350 Pa    Pel=1,9kW</t>
    </r>
  </si>
  <si>
    <r>
      <rPr>
        <b/>
        <sz val="10"/>
        <color indexed="8"/>
        <rFont val="Arial Narrow"/>
        <family val="2"/>
        <charset val="238"/>
      </rPr>
      <t xml:space="preserve">Izpušna sekcija:   </t>
    </r>
    <r>
      <rPr>
        <sz val="10"/>
        <color indexed="8"/>
        <rFont val="Arial Narrow"/>
        <family val="2"/>
        <charset val="238"/>
      </rPr>
      <t xml:space="preserve">                                                                                 izpušna havba ter regulacijska žaluzija v modulnem ohišju, sestavljena iz protismernih vležajenih lamel s centralno osjo za motorni pogon.</t>
    </r>
  </si>
  <si>
    <r>
      <rPr>
        <b/>
        <sz val="10"/>
        <color indexed="8"/>
        <rFont val="Arial Narrow"/>
        <family val="2"/>
        <charset val="238"/>
      </rPr>
      <t>Dodatna oprema:</t>
    </r>
    <r>
      <rPr>
        <sz val="10"/>
        <color indexed="8"/>
        <rFont val="Arial Narrow"/>
        <family val="2"/>
        <charset val="238"/>
      </rPr>
      <t xml:space="preserve">
- fleksibilni priključki    2 kos
- sifon    1 kos                                                                                                                                              
- podstavek h=125mm                                                                                     '- okvir s protizmrzovalno zaščito grelnika in protizmrzovalnim termostaom                                                                                                                                                            '- 3-p mešalni ventil za grelnik: ZTR 20-4,0 z zveznim pogonom           0-10V RVAZ4-24A                                                                                   '- 3-p mešalni ventil za hladilnik: ZTRB 32-15,0 z zveznim pogonom      0-10V RVAZ4-24A                                                                                                                                                                                                                                                                          </t>
    </r>
  </si>
  <si>
    <r>
      <rPr>
        <b/>
        <sz val="10"/>
        <color indexed="8"/>
        <rFont val="Arial Narrow"/>
        <family val="2"/>
        <charset val="238"/>
      </rPr>
      <t>Regulacija:</t>
    </r>
    <r>
      <rPr>
        <sz val="10"/>
        <color indexed="8"/>
        <rFont val="Arial Narrow"/>
        <family val="2"/>
        <charset val="238"/>
      </rPr>
      <t xml:space="preserve">
Elektro krmilna omara za montažo v klimat se sestoji iz močnostne opreme (varovalk posameznih sklopov...) ter mikroprocesorskega krmilnika. V sklopu regulacije so upoštevana vsa potrebna tipala oz. stikala (temp. tipala na dovodu, odvodu, protizmrzovalni termostati, tlačna stikala za sign. umazanosti filtrov) potrebna za izvedbo vseh zahtevanih funkcij. 
DDC krmilnik s potrebnim naloženim softwareom je montiran v elektro krmilni omari. Krmilno/reg. sklop omogoča naslednje posebne funkcije:
- regulacija pretoka na konstantni pretok
- temperaturna kaskadna regulacija odvodnega zraka                                                                                                                                                                                                                                                                                                                                                                                  
- prosto hlajenje
- nočno hlajenje                                                                                          
- delovanje po tedenskem urniku
- vgrajen WEB server za povezavo na računalnik                                                                  - ModBUS vmesnik
</t>
    </r>
  </si>
  <si>
    <r>
      <rPr>
        <b/>
        <sz val="10"/>
        <color indexed="8"/>
        <rFont val="Arial Narrow"/>
        <family val="2"/>
        <charset val="238"/>
      </rPr>
      <t>Skupni podatki naprave:</t>
    </r>
    <r>
      <rPr>
        <sz val="10"/>
        <color indexed="8"/>
        <rFont val="Arial Narrow"/>
        <family val="2"/>
        <charset val="238"/>
      </rPr>
      <t xml:space="preserve">
- električna moč: 3,9kW, 400V/50Hz/3f</t>
    </r>
  </si>
  <si>
    <t>Dimenzije:</t>
  </si>
  <si>
    <t>- dolžina:  3860 mm</t>
  </si>
  <si>
    <t>- širina:    1360 mm</t>
  </si>
  <si>
    <t>- višina:    1625 mm</t>
  </si>
  <si>
    <t>- teža:      1199 kg</t>
  </si>
  <si>
    <t xml:space="preserve">Opomba: </t>
  </si>
  <si>
    <t>naprava ustreza Ecodesign direktivi 2018 ter spada v energijski razred A+.  SFP=805 W/(m3/s)</t>
  </si>
  <si>
    <t>Proizvajalec:   Systemair</t>
  </si>
  <si>
    <t>Tip:                KA HSO-4/2-D-L-50</t>
  </si>
  <si>
    <t>Dimenzije:
- dolžina:  3700 mm
- širina:    1360 mm
- višina:    1625 mm
- teža:      1049 kg</t>
  </si>
  <si>
    <t>Opomba: 
naprava ustreza Ecodesign direktivi 2018 ter spada v energijski razred A.  SFP=719 W/(m3/s)</t>
  </si>
  <si>
    <r>
      <t xml:space="preserve">Proizvajalec:   Systemair, ali enakovredno
Tip:                </t>
    </r>
    <r>
      <rPr>
        <b/>
        <sz val="10"/>
        <color indexed="8"/>
        <rFont val="Arial Narrow"/>
        <family val="2"/>
        <charset val="238"/>
      </rPr>
      <t>KA HSI-4/2-D-L-50</t>
    </r>
  </si>
  <si>
    <t>2.1</t>
  </si>
  <si>
    <r>
      <t xml:space="preserve">Dobava in montaža </t>
    </r>
    <r>
      <rPr>
        <b/>
        <sz val="10"/>
        <color indexed="8"/>
        <rFont val="Arial Narrow"/>
        <family val="2"/>
        <charset val="238"/>
      </rPr>
      <t>strešnega  ventilatorja</t>
    </r>
    <r>
      <rPr>
        <sz val="10"/>
        <color indexed="8"/>
        <rFont val="Arial Narrow"/>
        <family val="2"/>
        <charset val="238"/>
      </rPr>
      <t xml:space="preserve"> z naslednjimi karakteristikami:</t>
    </r>
  </si>
  <si>
    <t>Ima praškasto barvani nosilni okvir iz pocinkanega jekla.Ohišje ima vertikalni odvod zraka in je iz aluminija odpornega na morsko vodo. Ventilatorsko kolo ima nazaj zakrivljene radialne lopatice, ki so  iz aluminija.</t>
  </si>
  <si>
    <t>Rotor je dinamično centriran v 2 stopnjah po VDI 2060. Motor je zelo varčen EC. Zaščita motorja IP 54. Motor ima vgrajeno termično zaščito. Sam motor ima potenciometer za nastavitev obratovalne točke, lahko pa se ventilator krmili z zunanjim 0-10V signalom.</t>
  </si>
  <si>
    <t>Ohišje je zvočno izolirano</t>
  </si>
  <si>
    <t>* pretok zraka: 240 m3/h</t>
  </si>
  <si>
    <t>* tlačni padec: 200Pa</t>
  </si>
  <si>
    <t>* Električna moč motorja: 159W (230V/1f/50Hz)</t>
  </si>
  <si>
    <t>* zvočni tlak na 10m: 31dB(A)</t>
  </si>
  <si>
    <t>* teža: 17,1kg</t>
  </si>
  <si>
    <t>Proizvod: Systemair</t>
  </si>
  <si>
    <r>
      <t xml:space="preserve">Tip: </t>
    </r>
    <r>
      <rPr>
        <b/>
        <sz val="10"/>
        <color indexed="8"/>
        <rFont val="Arial Narrow"/>
        <family val="2"/>
        <charset val="238"/>
      </rPr>
      <t>TFSR 160</t>
    </r>
  </si>
  <si>
    <t>* strešni izolirani podstavek za ravno streho z dušilcem zvoka SSD</t>
  </si>
  <si>
    <t xml:space="preserve">* samodvižna kanalska loputa VKS </t>
  </si>
  <si>
    <t>* 3-hitrostni regulator vrtljajev MTP20</t>
  </si>
  <si>
    <t>* prehodni kos ASK</t>
  </si>
  <si>
    <t>* gibljivi priključek ASS</t>
  </si>
  <si>
    <t xml:space="preserve">* okrogla prirobnica ASF </t>
  </si>
  <si>
    <t>* brezstopenjski regulator vrtljajev MTX1,5</t>
  </si>
  <si>
    <t>2.2.2</t>
  </si>
  <si>
    <t>ZRAČNA ARMATURA IN PLOČEVINA</t>
  </si>
  <si>
    <r>
      <rPr>
        <b/>
        <sz val="10"/>
        <rFont val="Arial Narrow"/>
        <family val="2"/>
        <charset val="238"/>
      </rPr>
      <t>Fazonski kosi kanalskega razvoda</t>
    </r>
    <r>
      <rPr>
        <sz val="10"/>
        <rFont val="Arial Narrow"/>
        <family val="2"/>
        <charset val="238"/>
      </rPr>
      <t xml:space="preserve"> iz pocinkane pločevine debeline po SIST EN 1505, za tlake do ± 1000 Pa, vzdolžno zarobljeni, med seboj spojeni prirobnično, skupaj z vodilnimi usmerniki v lokih, obešalnim in pritrdilnim materijalom. Zračni kanali naj bodo pri večjih dimenzijah diagonalno izbočeni ali ojačani z blagim izmeničnim vbočenjem in izbočenjem. Debelina pločevine glede na nazivno dimenzijo:</t>
    </r>
  </si>
  <si>
    <t>100-530 mm      -    0,6 mm</t>
  </si>
  <si>
    <t>560-1000 mm    -    0,8 mm</t>
  </si>
  <si>
    <t>1060-2000 mm  -    1,0 mm</t>
  </si>
  <si>
    <t>2050&lt;                -     1,1 mm</t>
  </si>
  <si>
    <t>Skupna teža zračnih kanalov, skupaj z obešalnim in pritrdil. mat.</t>
  </si>
  <si>
    <t>1.1</t>
  </si>
  <si>
    <r>
      <t>Spiro kanalski razvoda</t>
    </r>
    <r>
      <rPr>
        <sz val="10"/>
        <rFont val="Arial Narrow"/>
        <family val="2"/>
        <charset val="238"/>
      </rPr>
      <t xml:space="preserve"> iz pocinkane pločevine debeline po SIST EN 1505, za tlake do ± 1000 Pa, vzdolžno zarobljeni, med seboj spojeni prirobnično, skupaj, obešalnim in pritrdilnim materijalom. Debelina pločevine glede na nazivno dimenzijo:</t>
    </r>
  </si>
  <si>
    <t xml:space="preserve"> fi 125</t>
  </si>
  <si>
    <t xml:space="preserve"> fi 160</t>
  </si>
  <si>
    <t xml:space="preserve"> fi 180</t>
  </si>
  <si>
    <t xml:space="preserve"> fi 200</t>
  </si>
  <si>
    <r>
      <t>Toplotna in zvočna izolacija</t>
    </r>
    <r>
      <rPr>
        <sz val="10"/>
        <rFont val="Arial Narrow"/>
        <family val="2"/>
        <charset val="238"/>
      </rPr>
      <t xml:space="preserve"> kanalov za zrak:</t>
    </r>
  </si>
  <si>
    <t>iz parozaporne izolacije iz umetnega kavčuka, debeline 19 mm. Požarna odpornost je negorljivost po DIN 4102, v požarnem razredu B1. Za vse kanale DOVODA in ODVODA</t>
  </si>
  <si>
    <t>Opomba: toplotno izolacijo je potrebno pred predajo 3x obarvati z Armafinish premazov v barvi po želji arhitekta!</t>
  </si>
  <si>
    <r>
      <t xml:space="preserve">iz parozaporne izolacije  iz umetnega kavčuka, debeline 32 mm, </t>
    </r>
    <r>
      <rPr>
        <u/>
        <sz val="10"/>
        <rFont val="Arial Narrow"/>
        <family val="2"/>
        <charset val="238"/>
      </rPr>
      <t>dvojna plast!.</t>
    </r>
    <r>
      <rPr>
        <sz val="10"/>
        <rFont val="Arial Narrow"/>
        <family val="2"/>
        <charset val="238"/>
      </rPr>
      <t xml:space="preserve"> Požarna odpornost je negorljivost po DIN 4102, v požarnem razredu B1. Za kanale SVEŽEGA in ZAVRŽENEGA zraka. Dodatno oplaščenje z AL pločevino v isti površini</t>
    </r>
  </si>
  <si>
    <t>Elementi za distribucijo zraka:</t>
  </si>
  <si>
    <t>Generalna opomba - velja za vse elemente:</t>
  </si>
  <si>
    <t xml:space="preserve"> (BARVA PO IZBORU ARHITEKTA - naknadno prašno barvanje po LGM lestvici ali enakovredno)</t>
  </si>
  <si>
    <t>3.1.</t>
  </si>
  <si>
    <r>
      <t xml:space="preserve">Dobava in montaža </t>
    </r>
    <r>
      <rPr>
        <b/>
        <sz val="10"/>
        <rFont val="Arial Narrow"/>
        <family val="2"/>
        <charset val="238"/>
      </rPr>
      <t>linijskega difuzorja - standarna izvedba</t>
    </r>
    <r>
      <rPr>
        <sz val="10"/>
        <rFont val="Arial Narrow"/>
        <family val="2"/>
        <charset val="238"/>
      </rPr>
      <t xml:space="preserve">. Izdelan je iz eloxiranega aluminijastega profila, barvanega v RAL barvi, oblikovanega za voden tok zraka. Plastični usmerniki v notranjosti profila pa skrbijo za nastavitev smeri toka zraka. Komora je izolirana s toplotno protikondenčno izolacijo in  ima loputo, ki je nastavljiva skozi režo linijskega difuzorja. Naknadno barvanje tudi valjčkov v skladu z generalno opombo!                                                                                                                                                                        </t>
    </r>
  </si>
  <si>
    <t>Na priključku (priključkih) se nahaja regulacijska loputa za nastavitev pretoka zraka</t>
  </si>
  <si>
    <t>Vključno zaključni kos na obeh koncih difuzorja (vsak je vgrajen samostojno !!)</t>
  </si>
  <si>
    <t>- dolžina difuzorja L=XXmm+zaključka 2x10mm, skupaj XX+20mm</t>
  </si>
  <si>
    <t>vključno slepi (neaktivni) del difuzorja, po cca 1 m na vsak difuzor - preveriti pri arhitektu glede na končni izgled stropa)</t>
  </si>
  <si>
    <t xml:space="preserve"> Proizvod: Systemair, Tip: KSV, ali enakovredno</t>
  </si>
  <si>
    <t xml:space="preserve">skupna </t>
  </si>
  <si>
    <t>KSV-1 (enoredni difuzorji):</t>
  </si>
  <si>
    <t>KSV-1-600  RAL_________</t>
  </si>
  <si>
    <t>KSV-1-1.050 RAL_________</t>
  </si>
  <si>
    <t>KSV-1-1.200 RAL_________</t>
  </si>
  <si>
    <t>KSV-1-1.350 RAL_________</t>
  </si>
  <si>
    <t>KSV-1-1.500 RAL_________</t>
  </si>
  <si>
    <t>KSV-1-1.950 RAL_________</t>
  </si>
  <si>
    <t>KSV-2 (dvoredni difuzorji):</t>
  </si>
  <si>
    <t>KSV-2-1.500 RAL_________</t>
  </si>
  <si>
    <t>KSV-3 (troredni difuzorji):</t>
  </si>
  <si>
    <t>KSV-3-1.350 RAL_________</t>
  </si>
  <si>
    <t>3.2</t>
  </si>
  <si>
    <r>
      <t xml:space="preserve">Prezračevalni ventili </t>
    </r>
    <r>
      <rPr>
        <sz val="10"/>
        <rFont val="Arial Narrow"/>
        <family val="2"/>
        <charset val="238"/>
      </rPr>
      <t xml:space="preserve">za dovod zraka z navojem za regulacijo pretoka zraka, tip Borea. Proizvod SYSTEMAIR, ali  enakovredno. </t>
    </r>
  </si>
  <si>
    <t>v. 125</t>
  </si>
  <si>
    <t>3.3</t>
  </si>
  <si>
    <r>
      <t>Variabilni vrtinčni difuzorji</t>
    </r>
    <r>
      <rPr>
        <sz val="10"/>
        <rFont val="Arial Narrow"/>
        <family val="2"/>
        <charset val="238"/>
      </rPr>
      <t xml:space="preserve"> za dovod/odvod zraka v prostore višine do 4m, vključno:</t>
    </r>
  </si>
  <si>
    <t>- maska z nastavljivimi elementi za spreminjanje toka zraka ( v barvi difuzorja)</t>
  </si>
  <si>
    <t xml:space="preserve">- priključna komora z regulacijsko loputo, </t>
  </si>
  <si>
    <t>tip VVKR, ali enakovredno.</t>
  </si>
  <si>
    <t>vel. 600x16</t>
  </si>
  <si>
    <t>3.4</t>
  </si>
  <si>
    <r>
      <t>Vgradni stropni difuzorji</t>
    </r>
    <r>
      <rPr>
        <sz val="10"/>
        <rFont val="Arial Narrow"/>
        <family val="2"/>
        <charset val="238"/>
      </rPr>
      <t xml:space="preserve"> za dovod/odvod zraka v prostore višine do 4m, vključno:</t>
    </r>
  </si>
  <si>
    <t>- perforirana maska ( v barvi difuzorja)</t>
  </si>
  <si>
    <t>tip TSP, ali enakovredno.</t>
  </si>
  <si>
    <t>vel. 125</t>
  </si>
  <si>
    <t>3.5</t>
  </si>
  <si>
    <r>
      <t xml:space="preserve">Dobava in montaža </t>
    </r>
    <r>
      <rPr>
        <b/>
        <sz val="10"/>
        <rFont val="Arial Narrow"/>
        <family val="2"/>
        <charset val="238"/>
      </rPr>
      <t>pravokotne požarne lopute</t>
    </r>
    <r>
      <rPr>
        <sz val="10"/>
        <rFont val="Arial Narrow"/>
        <family val="2"/>
        <charset val="238"/>
      </rPr>
      <t xml:space="preserve"> s požarno odpornostjo 90 minut,  za vgradnjo v zid ali strop v skladu z navodili proizvajalca. Požarna loputa mora izpolnjevati tudi zahteve po dimotesnosti (EI-S) ter imeti veljavni CE certifikat v skladu z EN 15650:2010.
Požarna loputa je sestavljena iz ohišja, zaporne lopute, električnega pogona z javljalniki položaja ter elektro termičnega tipala. Pogon je 230V.                                                                                                                                                                                                                                                
                                                             </t>
    </r>
  </si>
  <si>
    <t>Vključno odgovarjajoč požarno odporen tesnilni in pritrdilni material-(tudi za preboje).</t>
  </si>
  <si>
    <t>Proizvajalec: Systemair, 'Tip:  PK-I-S-EI90S, ali enakovredno</t>
  </si>
  <si>
    <t xml:space="preserve">PKIS 500x200 DV7-T </t>
  </si>
  <si>
    <t xml:space="preserve">PKIS 500x180 DV7-T </t>
  </si>
  <si>
    <t xml:space="preserve">PKIS 400x200 DV7-T </t>
  </si>
  <si>
    <t xml:space="preserve">PKIS 350x180 DV7-T </t>
  </si>
  <si>
    <t xml:space="preserve">PKIS 300x200 DV7-T </t>
  </si>
  <si>
    <t xml:space="preserve">PKIS 250x140 DV7-T </t>
  </si>
  <si>
    <t xml:space="preserve">PKIS 200x200 DV7-T </t>
  </si>
  <si>
    <t xml:space="preserve">PKIS 180x180 DV7-T </t>
  </si>
  <si>
    <t>3.5.1</t>
  </si>
  <si>
    <r>
      <t xml:space="preserve">Dobava in montaža </t>
    </r>
    <r>
      <rPr>
        <b/>
        <sz val="10"/>
        <rFont val="Arial Narrow"/>
        <family val="2"/>
        <charset val="238"/>
      </rPr>
      <t>okrogle požarne lopute</t>
    </r>
    <r>
      <rPr>
        <sz val="10"/>
        <rFont val="Arial Narrow"/>
        <family val="2"/>
        <charset val="238"/>
      </rPr>
      <t xml:space="preserve"> s požarno odpornostjo 90 minut,  za vgradnjo v zid ali strop v skladu z navodili proizvajalca. Požarna loputa mora izpolnjevati tudi zahteve po dimotesnosti (EI-S) ter imeti veljavni CE certifikat v skladu z EN 15650:2010.
Požarna loputa je sestavljena iz ohišja, zaporne lopute, električnega pogona z javljalniki položaja ter elektro termičnega tipala. Pogon je 230V.                                                                                                                                                                                                                                                
                                                             </t>
    </r>
  </si>
  <si>
    <t>Proizvajalec: Systemair, 'Tip:  _____, ali enakovredno</t>
  </si>
  <si>
    <t>Ф180</t>
  </si>
  <si>
    <t>Ф150</t>
  </si>
  <si>
    <t>3.6</t>
  </si>
  <si>
    <r>
      <t>Fleksibilne dušilne cevi z izolacijo</t>
    </r>
    <r>
      <rPr>
        <sz val="10"/>
        <rFont val="Arial Narrow"/>
        <family val="2"/>
      </rPr>
      <t xml:space="preserve"> iz mineralne volne debeline 25 mm, v obojestranski aluminijasti oblogi, za priključitev prezračevalnih ventilov, difuzorjev in rešetk,  vključno pritrdilni in tesnilni material. Maksimalna dolžina posameznega kosa je 1 m, razen ko je drugače predpisano</t>
    </r>
  </si>
  <si>
    <t>Izdelek SONODEC NONWOVEN, ali enakovredno, s karakteristikami:</t>
  </si>
  <si>
    <t>- dušilna sposobnost: 30dB/m dolžine 1 m, pri 250Hz</t>
  </si>
  <si>
    <t>- tlačni padec ravne 'cevi': 3Pa/m</t>
  </si>
  <si>
    <t>- fi 125</t>
  </si>
  <si>
    <t>- fi 160</t>
  </si>
  <si>
    <t>- fi 200</t>
  </si>
  <si>
    <t>3.7</t>
  </si>
  <si>
    <r>
      <t>Dušilna loputa</t>
    </r>
    <r>
      <rPr>
        <sz val="10"/>
        <rFont val="Arial Narrow"/>
        <family val="2"/>
        <charset val="238"/>
      </rPr>
      <t xml:space="preserve">,   tip  DL-1 za </t>
    </r>
    <r>
      <rPr>
        <u/>
        <sz val="10"/>
        <rFont val="Arial Narrow"/>
        <family val="2"/>
        <charset val="238"/>
      </rPr>
      <t>okrogle  kanale</t>
    </r>
    <r>
      <rPr>
        <sz val="10"/>
        <rFont val="Arial Narrow"/>
        <family val="2"/>
        <charset val="238"/>
      </rPr>
      <t xml:space="preserve">. Sestavljena je iz ohišja in lamele, ki sta iz pocinkane pločevine ter </t>
    </r>
    <r>
      <rPr>
        <u/>
        <sz val="10"/>
        <rFont val="Arial Narrow"/>
        <family val="2"/>
        <charset val="238"/>
      </rPr>
      <t>ročnega</t>
    </r>
    <r>
      <rPr>
        <sz val="10"/>
        <rFont val="Arial Narrow"/>
        <family val="2"/>
        <charset val="238"/>
      </rPr>
      <t xml:space="preserve"> mehanizma za nastavljanje kota lamele. Izdelek SYSTEMAIR, ali  enakovredno. </t>
    </r>
  </si>
  <si>
    <t>vel. 160</t>
  </si>
  <si>
    <t>vel. 200</t>
  </si>
  <si>
    <t>3.8</t>
  </si>
  <si>
    <r>
      <t xml:space="preserve">Dušilna loputa </t>
    </r>
    <r>
      <rPr>
        <sz val="10"/>
        <rFont val="Arial Narrow"/>
        <family val="2"/>
        <charset val="238"/>
      </rPr>
      <t>za</t>
    </r>
    <r>
      <rPr>
        <u/>
        <sz val="10"/>
        <rFont val="Arial Narrow"/>
        <family val="2"/>
        <charset val="238"/>
      </rPr>
      <t xml:space="preserve"> PRAVOKOTNE</t>
    </r>
    <r>
      <rPr>
        <sz val="10"/>
        <rFont val="Arial Narrow"/>
        <family val="2"/>
        <charset val="238"/>
      </rPr>
      <t xml:space="preserve">  kanale. Sestavljena je iz ohišja in lamele, ki sta iz pocinkane pločevine ter </t>
    </r>
    <r>
      <rPr>
        <u/>
        <sz val="10"/>
        <rFont val="Arial Narrow"/>
        <family val="2"/>
        <charset val="238"/>
      </rPr>
      <t>ročnega</t>
    </r>
    <r>
      <rPr>
        <sz val="10"/>
        <rFont val="Arial Narrow"/>
        <family val="2"/>
        <charset val="238"/>
      </rPr>
      <t xml:space="preserve"> mehanizma za nastavljanje kota lamele. Proizvod SYSTEMAIR, ali  enakovredno. </t>
    </r>
  </si>
  <si>
    <t>vel. 400x200</t>
  </si>
  <si>
    <t>vel. 200x200</t>
  </si>
  <si>
    <t>vel. 180x180</t>
  </si>
  <si>
    <t>3.9</t>
  </si>
  <si>
    <r>
      <t>Izolirana revizijska odprtina za pregled in čiščenje kanalov, s</t>
    </r>
    <r>
      <rPr>
        <sz val="10"/>
        <rFont val="Arial Narrow"/>
        <family val="2"/>
      </rPr>
      <t>estavjena iz nosilnega okvirja s protiokvirjem, vratic s tečaji,  z zaporami (zapahi), izdelek IPDF, Systemair, ali enakovredno</t>
    </r>
  </si>
  <si>
    <t>in mehkim tesnenjem vrat. Vključno pritrdilni in tesnilni material</t>
  </si>
  <si>
    <t>- IPFD, velikosti  300x150 mm</t>
  </si>
  <si>
    <t>3.10</t>
  </si>
  <si>
    <r>
      <t xml:space="preserve">Kulisni kanalski dušilnik zvoka, </t>
    </r>
    <r>
      <rPr>
        <sz val="10"/>
        <rFont val="Arial Narrow"/>
        <family val="2"/>
        <charset val="238"/>
      </rPr>
      <t>proizvod SYSTEMAIR, HIDRIA,  tip ___ ali enakovredno, s kulisami iz mineralne volne. Kulise so po površini zaščitene s celulozno folijo in delno prekrite s pasovi pocinkane pločevine. Ohišje je iz pocinkane pločevine. Vključno pritrdilni material.</t>
    </r>
  </si>
  <si>
    <t>- KN1-vtočni in odvodni zrak</t>
  </si>
  <si>
    <t>-DZ-2/F/V/100/7 1.000x750x1.500   pretok=4.880 m3/h / De (dB) pri 250Hz=30</t>
  </si>
  <si>
    <t>3.11</t>
  </si>
  <si>
    <t>Hidravlično vreguliranje sistema,</t>
  </si>
  <si>
    <t>z nastavitvijo vseh parametrov, skladno s podatki v projektu</t>
  </si>
  <si>
    <t>Izvedba tesnostnega preizkusa za zračne kanale (razred B) po Pravilniku o prezračevanju in klimatizaciji (v skaldu s SIST prEN 12599</t>
  </si>
  <si>
    <t>Izvedba meritev mikroklime po Pravilniku o prezračevanju in klimatizaciji</t>
  </si>
  <si>
    <t>Izvedba meritev količin zraka po Pravilniku o prezračevanju in klimatizaciji</t>
  </si>
  <si>
    <t>skupaj ZRAČNA ARMATURA IN PLOČEVINA</t>
  </si>
  <si>
    <t>2.2.3</t>
  </si>
  <si>
    <t>HIDRAVLIČNA OPREMA GRELNIKOV IN HLADILNIKOV KLIMATOV</t>
  </si>
  <si>
    <t>Opomba: tripotni ventili grelnikov in hladilnikov so v sklopu dobave klimetov)</t>
  </si>
  <si>
    <r>
      <t>ČO, ČH-kn1-</t>
    </r>
    <r>
      <rPr>
        <sz val="10"/>
        <rFont val="Arial Narrow"/>
        <family val="2"/>
        <charset val="238"/>
      </rPr>
      <t xml:space="preserve">Obtočna frekvenčno regulirana črpalka </t>
    </r>
    <r>
      <rPr>
        <b/>
        <sz val="10"/>
        <rFont val="Arial Narrow"/>
        <family val="2"/>
        <charset val="238"/>
      </rPr>
      <t>Grundfoss</t>
    </r>
    <r>
      <rPr>
        <sz val="10"/>
        <rFont val="Arial Narrow"/>
        <family val="2"/>
        <charset val="238"/>
      </rPr>
      <t>, ali enakovredno, za vodo 90°C in tlak 6 bar z naslednjimi parametri:</t>
    </r>
  </si>
  <si>
    <t>M = 1,1-2,25 m3/h</t>
  </si>
  <si>
    <r>
      <t>Grundfoss, tip Magna3 25-100F</t>
    </r>
    <r>
      <rPr>
        <sz val="10"/>
        <rFont val="Arial Narrow"/>
        <family val="2"/>
        <charset val="238"/>
      </rPr>
      <t>, ali enakovredno, vključno naslednja oprema:</t>
    </r>
  </si>
  <si>
    <t>2.2.4</t>
  </si>
  <si>
    <t>PRIPRAVLJALNA IN ZAKLJUČNA DELA</t>
  </si>
  <si>
    <t>skupaj  PRIPRAVLJALNA IN ZAKLJUČNA DELA</t>
  </si>
  <si>
    <t>Oprema in naprave</t>
  </si>
  <si>
    <t>Zračna armatura in pločevina</t>
  </si>
  <si>
    <t>Hidravlična oprema grelnikov in hladilnih klimatov</t>
  </si>
  <si>
    <t>Pripravljalna in zaključna dela</t>
  </si>
  <si>
    <t>VODOVOD IN KANALIZACIJA</t>
  </si>
  <si>
    <t>2.3.1</t>
  </si>
  <si>
    <t>INTERNA ZUNANJA VODOVODNA INSTALACIJA</t>
  </si>
  <si>
    <r>
      <t xml:space="preserve">Izvedba priključka na obstoječe interno vodovodno omrežje, za vodomernim jaškom. Priključek se izvede na obstoječo cev, predvidoma DN100. </t>
    </r>
    <r>
      <rPr>
        <b/>
        <sz val="10"/>
        <rFont val="Arial Narrow"/>
        <family val="2"/>
        <charset val="238"/>
      </rPr>
      <t>PRED NABAVO MATERIALA/PONUDBO PREVERITI DIMENZIJO OBSTOJEČE CEVI.</t>
    </r>
  </si>
  <si>
    <t>PE zobata prirobnica</t>
  </si>
  <si>
    <t>skupaj z Lž prosto prirobnico, gumijastim tesnilom ter nerjavečimi vijaki in maticami za izvedbo prirobničnega spoja</t>
  </si>
  <si>
    <t>PE100-d140/16bar</t>
  </si>
  <si>
    <t>PE100-d110/16bar</t>
  </si>
  <si>
    <t>Gumi tesnila</t>
  </si>
  <si>
    <t>komplet, ter nerjavečih vijakov in matic za izvedbo prirobničnega spoja</t>
  </si>
  <si>
    <t xml:space="preserve"> DN125 NP10/16</t>
  </si>
  <si>
    <t xml:space="preserve"> DN100 NP10/16</t>
  </si>
  <si>
    <t>Duktilni fazonski kosi</t>
  </si>
  <si>
    <t>GGG, spoji s prirobnicami , znotraj zaščiteni s cementnim obrizgom, zunaj z vročim cinkanjem ter pokrivnim bitumenskim premazom</t>
  </si>
  <si>
    <t>FFR 125/50</t>
  </si>
  <si>
    <t xml:space="preserve">Rekonstrukcija obstoječih priključkov vrtec (rekonstrukcija do objekta)  in stara šola.(rekonstrukcija do objekta, vključno z vstopom v objekt) </t>
  </si>
  <si>
    <t>Polietilenske cevi za vodovode po SIST ISO 4427 in SIST EN 12201-1/2, cevi položene v izkopanem jarku na pripravljeno podlago, vključno ves potreben pomožni material ter spojni material (zobate spojke),</t>
  </si>
  <si>
    <t>PE100-d75 (DN65)/16bar</t>
  </si>
  <si>
    <t>PE100-d75/16bar</t>
  </si>
  <si>
    <t xml:space="preserve"> DN65 NP10/16</t>
  </si>
  <si>
    <t>T125x65</t>
  </si>
  <si>
    <t>Lž podzemni zasun z gumiranim klinom, vključno vgradbena garnitura za globino vkopa 1,4m, varovalna kapa ter bet. zaščitni kolač</t>
  </si>
  <si>
    <t>DN65, NP 10</t>
  </si>
  <si>
    <t>- 1 kpl Lž nadzemni hidrant DN80 NP10 s priključki 2C+B, dvodelni s protilomno zaščito, z zapornim ventilom ter drenažnim izpustom, prekritje 1,2m, DIN 1563</t>
  </si>
  <si>
    <t>- 1 kpl Lž podzemni zasun DN80 NP10 z gumiranim klinom, vključno vgradbena garnitura za globino vkopa 1,2m, varovalna kapa ter bet. zaščitni kolač, DIN 3202/F4</t>
  </si>
  <si>
    <t xml:space="preserve">- 1 kos enojni odcep T 125/80, DIN28643 </t>
  </si>
  <si>
    <t>- 1 kos N-lok s stopalom DN80, DIN28637</t>
  </si>
  <si>
    <t>- 3 kpl gum. tesnilo ter nerjaveči vijaki in matice za izvedbo prirobničnega spoja DN80 NP10</t>
  </si>
  <si>
    <t>DN50, NP 10</t>
  </si>
  <si>
    <t>PE100-d63/16bar</t>
  </si>
  <si>
    <t xml:space="preserve"> DN50 NP10/16</t>
  </si>
  <si>
    <t>PE100-d160 (DN100)/16bar</t>
  </si>
  <si>
    <t>PE100-d63 (DN50)/16bar</t>
  </si>
  <si>
    <t>9</t>
  </si>
  <si>
    <t>Zaščitna cev, PVC</t>
  </si>
  <si>
    <t>DN200</t>
  </si>
  <si>
    <t xml:space="preserve">Izvedba elastičnega vodotesnega prehoda skozi AB talno ploščo ,debelina stene 350mm </t>
  </si>
  <si>
    <t>za cev d63/DN50</t>
  </si>
  <si>
    <t>11</t>
  </si>
  <si>
    <t>Izvedba pvodovodnih priključkov za začasne sanitarije – priključitev na  zunanje interno hidrantno omrežje</t>
  </si>
  <si>
    <t>Izvedba priključka na interno zunanje hidrantno omrežje, vključno navrtalni oklep d110 za izvedbo priključka pod tlakom, podzemni zaporni ventil z vgradbeno garnituro, zaščitnim kolačem in Lž zaščitno kapo ter označevalna tablica, pritrjena na obj</t>
  </si>
  <si>
    <t>Priključni vod  – od odcepa do podzemnega jaška</t>
  </si>
  <si>
    <t>Polietilenske cevi za vodovode po SIST ISO 4427 in SIST EN 12201-1/2, cevi položene v izkopanem jarku na pripravljeno podlago, vključno ves potreben pomožni material ter spojni material (zobate spojke)</t>
  </si>
  <si>
    <t>PE100-d25/DN20 – 16bar</t>
  </si>
  <si>
    <t>Dobava in vgradnja PEHD termo jaška z LTŽ pokrovom – npr. Zagožen, s priključki DN20</t>
  </si>
  <si>
    <t>12</t>
  </si>
  <si>
    <t>Tlačni preizkusi vodovodne instalacije, dezinfekcija vodovodne instalacije</t>
  </si>
  <si>
    <t>SKUPAJ ZUNANJA VODOVODNA INSTALACIJA</t>
  </si>
  <si>
    <t>2.3.2</t>
  </si>
  <si>
    <t>NOTRANJA VODOVODNA INSTALACIJA</t>
  </si>
  <si>
    <t>Nerjavne jeklene cevi za vodovodne instalacije, spajanje s hitrospojnimi fitingi (npr. Geberit Mapress ali enakovredno) – cevni razvodi in povezave v strojnici</t>
  </si>
  <si>
    <t>76,1x2,0 – DN65</t>
  </si>
  <si>
    <t>54x1,5 – DN50</t>
  </si>
  <si>
    <t>42x1,2 – DN40</t>
  </si>
  <si>
    <t>28x1,2 – DN25</t>
  </si>
  <si>
    <t>22x1,2 – DN20</t>
  </si>
  <si>
    <t>Kompozitne plast. vodovodne cevi po DIN 16892/93, (npr. Geberit Mepla), skupaj z Ms ali PE fitingi za stiskanje, vsem potrebnim montažnim in pritrdilnim materialom</t>
  </si>
  <si>
    <t>20 (d26x3,0)</t>
  </si>
  <si>
    <t>15 (d20x2,5)</t>
  </si>
  <si>
    <t>Izolacija cevnih razvodov položenih vidno. Izolacijski cevaki iz kamene volne, kaširani z Alu folijo:</t>
  </si>
  <si>
    <t>Debelina izolacije / notranji premer cevaka</t>
  </si>
  <si>
    <t>50/76</t>
  </si>
  <si>
    <t>50/60</t>
  </si>
  <si>
    <t>40/42</t>
  </si>
  <si>
    <t>30/34</t>
  </si>
  <si>
    <t>30/27</t>
  </si>
  <si>
    <t>Izolacijski cevaki z zaprtocelično strukturo, za izolacijo cevi hladne in tople vode vode (npr. Armacell Tubolit  ali enakovredno), položeno v tleh, stenskih utorih, montažnihi stenah</t>
  </si>
  <si>
    <t>19x028</t>
  </si>
  <si>
    <t>13x022</t>
  </si>
  <si>
    <t>Poševnosedežni ventil za vročo sanitarno  vodo, s praznjenjem, higienska izvedba, brez mrtvih prostorov, popolnoma pretočen. Sedež ventila iz nerjavečega jekla, telo ventila iz rdeče litine PN16</t>
  </si>
  <si>
    <t>DN65</t>
  </si>
  <si>
    <t>DN50</t>
  </si>
  <si>
    <t>Poševnosedežni ventil za hladno/vročo sanitarno  vodo, s praznjenjem, higienska izvedba, brez mrtvih prostorov, popolnoma pretočen. Sedež ventila iz nerjavečega jekla, telo ventila iz rdeče litine PN16, vključno ventil za odvzem vzorcev</t>
  </si>
  <si>
    <t>DN40</t>
  </si>
  <si>
    <t>DN25</t>
  </si>
  <si>
    <t>Ms krogelni ventil z ročico ter navojnim priključkom</t>
  </si>
  <si>
    <t>R2</t>
  </si>
  <si>
    <t>R6/4</t>
  </si>
  <si>
    <t>R1“</t>
  </si>
  <si>
    <t>R3/4“</t>
  </si>
  <si>
    <t>Ms podometni krogelni ventil s pokromano kapo in rozeto</t>
  </si>
  <si>
    <t xml:space="preserve">R 1/2 </t>
  </si>
  <si>
    <t>Ms protipovratni ventil, za hladno vodo do 30st.C,  navojne izvedbe, vključno spojni in pritrdilni material</t>
  </si>
  <si>
    <t>R6/4“</t>
  </si>
  <si>
    <t>Priprava vode – Filtracija ter galvanska zaščita</t>
  </si>
  <si>
    <t>Dovod hladne vode:</t>
  </si>
  <si>
    <t>10.1</t>
  </si>
  <si>
    <t>SATI VACUUM SAMOČISTILNI FILTER</t>
  </si>
  <si>
    <t>50 mikron inox AISI 316 filter mrežica</t>
  </si>
  <si>
    <t>mehanizem izpiranja: vodni curek, vakum</t>
  </si>
  <si>
    <t>max temperatura 45°C</t>
  </si>
  <si>
    <t>tlak 16 bar</t>
  </si>
  <si>
    <t>kapaciteta 20 m3/h</t>
  </si>
  <si>
    <t>10.2</t>
  </si>
  <si>
    <t>POLAR PMS/Pi25C</t>
  </si>
  <si>
    <t>1500 mikron inox filter mrežica</t>
  </si>
  <si>
    <t>magnetni filter</t>
  </si>
  <si>
    <t>galvanski nevtralizator vodnega kamna in korozije</t>
  </si>
  <si>
    <t>permanentni magnet</t>
  </si>
  <si>
    <t>POLAR žrtvena anoda</t>
  </si>
  <si>
    <t>max temperatura 180°C</t>
  </si>
  <si>
    <t>delovni/testni tlak 25/40 bar</t>
  </si>
  <si>
    <t>kapaciteta 2,6 - 10,4 m3/h</t>
  </si>
  <si>
    <t>DN32</t>
  </si>
  <si>
    <t>10.3</t>
  </si>
  <si>
    <t>DOROT S500PR AVTOMATSKI HIDRAVLIČNI REGULATOR PRETOKA IN TLAKA</t>
  </si>
  <si>
    <t>ohišje nodularna litina + epoksi premaz</t>
  </si>
  <si>
    <t>zaporna loputa/disk inox AISI316</t>
  </si>
  <si>
    <t>membrana NDR</t>
  </si>
  <si>
    <t>tipala vstopnega in izstopnega tlaka</t>
  </si>
  <si>
    <t>normalno zaprta pozicija</t>
  </si>
  <si>
    <t>manometri</t>
  </si>
  <si>
    <t>tovarniška prednastavitev 2,9 bar</t>
  </si>
  <si>
    <t>proti-kavitacijska zasnova</t>
  </si>
  <si>
    <t>PN25</t>
  </si>
  <si>
    <t>Topla voda – cirkulacija</t>
  </si>
  <si>
    <t>10.4</t>
  </si>
  <si>
    <t>POLAR Pi18MF</t>
  </si>
  <si>
    <t>magnetni filter rje</t>
  </si>
  <si>
    <t>kapaciteta 0,8-1,6 m3/h</t>
  </si>
  <si>
    <t>max temperatura 120°C</t>
  </si>
  <si>
    <t>dodan vortex sistem za povečan učinek</t>
  </si>
  <si>
    <t>10.5</t>
  </si>
  <si>
    <t>POLAR PCS CIKLONSKI SEPARATOR DELCEV</t>
  </si>
  <si>
    <t>ohišje bron RG5</t>
  </si>
  <si>
    <t>izpustna pipa</t>
  </si>
  <si>
    <t>Priprava sanitarne tople vode:</t>
  </si>
  <si>
    <t>(1. FAZA – STARA ŠOLA)</t>
  </si>
  <si>
    <t>Stoječi bivalentni zalogovnik tople sanitarne vode, iz jeklene pločevine, z notranjim oplaščenjem Polywarm, z vgrajeno MG palično anodo, z dvema prirobničnima, demontažnima cevnima izmenjevalcema, z odstranljivo mehko zunanjo izolacijo (SOFT-NOFIRE) ter PVC oplaščenjem</t>
  </si>
  <si>
    <t>dimenzije, z izolacijo:  BxV=1000x2221</t>
  </si>
  <si>
    <t>- nazivni volumen:1000L</t>
  </si>
  <si>
    <t>- delovni tlak: 8bar (max)</t>
  </si>
  <si>
    <t>- delovna temperatura: 90 st.C (max)</t>
  </si>
  <si>
    <t>izdelek: npr. CORDIVARI EXTRA 2 PLUS WRC ali enakovredno</t>
  </si>
  <si>
    <t>Vključno:</t>
  </si>
  <si>
    <t>- elektro grelec za Pel=9kW/3x400V</t>
  </si>
  <si>
    <t>- elektronski kontrolni zaslon</t>
  </si>
  <si>
    <t>- termometer</t>
  </si>
  <si>
    <t>- komplet montažni pritrdilni in tesnilni material</t>
  </si>
  <si>
    <t>(1. FAZA – NOVOGRADNJA)</t>
  </si>
  <si>
    <t>- elektro grelec za Pel=12kW/3x400V</t>
  </si>
  <si>
    <t>13</t>
  </si>
  <si>
    <t>Zaprta membranska raztezna posoda s polnim pretokom skozi posodo, primerna za ogrevalne sisteme sanitarne pitne vode, izdelana in preizkušena v skladu z DIN EN 13831, vključno s podstavkom in manometrom v plinski komori.</t>
  </si>
  <si>
    <t>Vključno vse zaporne in praznilne armature, cevne povezave ter Flowjet R5/4“ armatura</t>
  </si>
  <si>
    <t xml:space="preserve"> Vc =200 l  (volumen), uporabni volumen 80L</t>
  </si>
  <si>
    <t>nazivni pretok: 7,2m3/h</t>
  </si>
  <si>
    <t>Tvoda = 65°C</t>
  </si>
  <si>
    <t>P st = 4 bar</t>
  </si>
  <si>
    <t>Sistemska prednastavitev tlaka: 3,8bar</t>
  </si>
  <si>
    <t>sistemski priključek: 2x R2“</t>
  </si>
  <si>
    <t>premer: D=480mm</t>
  </si>
  <si>
    <t>višina: H=765mm</t>
  </si>
  <si>
    <t>masa prazne posode: 23kg</t>
  </si>
  <si>
    <r>
      <t>Izdelek:</t>
    </r>
    <r>
      <rPr>
        <sz val="10"/>
        <color indexed="8"/>
        <rFont val="Arial Narrow"/>
        <family val="2"/>
        <charset val="238"/>
      </rPr>
      <t xml:space="preserve"> REFIX DT 80 ali enakovredno</t>
    </r>
  </si>
  <si>
    <r>
      <t xml:space="preserve">Vključno varnostni ventil 1“/ 6bar, za ogrevalne sisteme pitne vode v skladu z DIN4753,  (ogrevalna moč &lt;250kW, volumen vode v sistemu &lt;5000L, nazivni tlak 6 bar), </t>
    </r>
    <r>
      <rPr>
        <b/>
        <sz val="10"/>
        <color indexed="8"/>
        <rFont val="Arial Narrow"/>
        <family val="2"/>
        <charset val="238"/>
      </rPr>
      <t>izdelek</t>
    </r>
    <r>
      <rPr>
        <sz val="10"/>
        <color indexed="8"/>
        <rFont val="Arial Narrow"/>
        <family val="2"/>
        <charset val="238"/>
      </rPr>
      <t xml:space="preserve"> npr. Syr 2115 ali enakovredno</t>
    </r>
  </si>
  <si>
    <t>Cirkulacija STV:</t>
  </si>
  <si>
    <r>
      <t xml:space="preserve">obtočna črpalka z ECM tehnologijo in mokrim rotorjem s trajnim magnetom z </t>
    </r>
    <r>
      <rPr>
        <b/>
        <i/>
        <sz val="11"/>
        <color indexed="8"/>
        <rFont val="Arial Narrow"/>
        <family val="2"/>
        <charset val="238"/>
      </rPr>
      <t>brezstopenjsko regulacijo vrtljajev</t>
    </r>
  </si>
  <si>
    <r>
      <t xml:space="preserve">Energetski razred A (ErP Ready 2015) </t>
    </r>
    <r>
      <rPr>
        <sz val="11"/>
        <color indexed="8"/>
        <rFont val="Arial Narrow"/>
        <family val="2"/>
        <charset val="238"/>
      </rPr>
      <t>EEI ≤ 0,21</t>
    </r>
  </si>
  <si>
    <t> za aplikacije kot npr: radiatorsko ogrevanje, sisteme za talno in površinsko ogrevanje, napajanje kotlov , solarne postaje itd … izvedba brez osi, sferični</t>
  </si>
  <si>
    <t>elektromotor, ki ne zahteva vzdrževanja in sistemom za preprečevanje blokiranja (Anti-Block-Technology)</t>
  </si>
  <si>
    <t> Dva načina obratovanja (signalizacija preko indikatorske LED lučke)</t>
  </si>
  <si>
    <t>- Ročno brezstopenjsko nastavljanje konstantnega diferencialnega tlaka</t>
  </si>
  <si>
    <t>- Avtomatska brezstopenjska regulacija na konstanten diferencialni tlak</t>
  </si>
  <si>
    <t> Funkcija za avtomatsko odzračevanje črpalke</t>
  </si>
  <si>
    <t> Zaščita pred previsoko temperaturo</t>
  </si>
  <si>
    <r>
      <t xml:space="preserve">Koda: </t>
    </r>
    <r>
      <rPr>
        <sz val="11"/>
        <color indexed="8"/>
        <rFont val="Arial Narrow"/>
        <family val="2"/>
        <charset val="238"/>
      </rPr>
      <t>605008479</t>
    </r>
  </si>
  <si>
    <t>Karakteristike:</t>
  </si>
  <si>
    <t>Q=0,4 m3/h pri H=10 kPa</t>
  </si>
  <si>
    <t xml:space="preserve"> Q=650 L/h, dp=0.25bar</t>
  </si>
  <si>
    <t>Moč (absorbirana): 4-23W</t>
  </si>
  <si>
    <t>Napetost: 230V, 1-fazna,</t>
  </si>
  <si>
    <t>Materiali:</t>
  </si>
  <si>
    <t>Ohišje: nerjaveče jeklo – za sanitarno vodo</t>
  </si>
  <si>
    <t>Rotorski komplet: nerjaveče jeklo, kompozitni material, grafit</t>
  </si>
  <si>
    <t>Drsni ležaj: keramika</t>
  </si>
  <si>
    <t>O-ringi: EPDM 75</t>
  </si>
  <si>
    <r>
      <t xml:space="preserve">Vgradna dolžina: </t>
    </r>
    <r>
      <rPr>
        <sz val="11"/>
        <color indexed="8"/>
        <rFont val="Arial Narrow"/>
        <family val="2"/>
        <charset val="238"/>
      </rPr>
      <t>180mm</t>
    </r>
  </si>
  <si>
    <r>
      <t xml:space="preserve">Priključki: </t>
    </r>
    <r>
      <rPr>
        <sz val="11"/>
        <color indexed="8"/>
        <rFont val="Arial Narrow"/>
        <family val="2"/>
        <charset val="238"/>
      </rPr>
      <t>navojni 1˝</t>
    </r>
  </si>
  <si>
    <t>npr</t>
  </si>
  <si>
    <t>LOWARA tip</t>
  </si>
  <si>
    <t>ecocirc Basic 25-4/180 N</t>
  </si>
  <si>
    <t>ali enakovredno</t>
  </si>
  <si>
    <t>Vključno vsi potrebni ventili, fitingi za priključitev črpalke v cirkulacijski vod DN25:</t>
  </si>
  <si>
    <t>- 2  kos Ms krogelni ventil z ročico, R1</t>
  </si>
  <si>
    <t>- 1 kos Ms povratni ventil R1</t>
  </si>
  <si>
    <t>- 1 kos Ms spojnica, dvojni navoj R1</t>
  </si>
  <si>
    <t>- vključno tedenski časovni regulator ter temperaturno tipalo</t>
  </si>
  <si>
    <t>15</t>
  </si>
  <si>
    <t>Avtomatski polnilni sklop (polnjenje ogrevalnega sistema)</t>
  </si>
  <si>
    <t>s cevnim ločevalnikom tipa BA, Y filtrom ter zapornima ventiloma, skladno z EN 12729</t>
  </si>
  <si>
    <t>- regulacijsko območje polnilnega sklopa 0,2-4bar</t>
  </si>
  <si>
    <t>- mak. delovni tlak: 10bar</t>
  </si>
  <si>
    <t>- maks. delovna temp.: 65 st.</t>
  </si>
  <si>
    <t>Izdelek. npr: Caleffi, št. art. 574000</t>
  </si>
  <si>
    <t>Termostatski mešalni ventil za zagotavljanje konstantne temperature  sanitarne tople vode, tovarniška nastavitev 50°C. Maks. temperatura vode 100°C, PN10, maks. diferenčni tlak 5bar, material telesa ventila medenina odporna na razcinkanje</t>
  </si>
  <si>
    <t>medenina odporna na razcinkanje. Temperaturno območje 30-70st.</t>
  </si>
  <si>
    <t>Ventil: ustreza izdelek Danfoss TVM-W ali enakovredno</t>
  </si>
  <si>
    <t>17</t>
  </si>
  <si>
    <t>Podometna jzaščitna omarica z vratci s ključavnico</t>
  </si>
  <si>
    <t>Material, barva, izvedba – po detajlu arhitekta</t>
  </si>
  <si>
    <t>ŠxVxG=30x30x15cm</t>
  </si>
  <si>
    <t>18</t>
  </si>
  <si>
    <t>Revizijska vratca, vključno protiokvir</t>
  </si>
  <si>
    <t>(material in barva po izbiri arhitekta oz. Investitorja)</t>
  </si>
  <si>
    <t>Dimenzije 25x40cm,vgradnja v montažno steno</t>
  </si>
  <si>
    <t>Dimenzije 20x20cm,vgradnja v montažno steno</t>
  </si>
  <si>
    <t>Dimenzije 40x40cm,vgradnja v montažno steno oz. Strop</t>
  </si>
  <si>
    <t>19</t>
  </si>
  <si>
    <t>(ločeno za staro šolo ter novogradnjo)</t>
  </si>
  <si>
    <t>20</t>
  </si>
  <si>
    <t>Izvedba priključkov interne instalacije hladne, tople vode ter cirkulacije na obstoječe priključne točke v bivši kotlovnici stare šole.</t>
  </si>
  <si>
    <t>21</t>
  </si>
  <si>
    <t>Prof. železo za izdelavo podpor, konzol in obešal, vse antikorozijsko zaščiteno, vključno vijaki in matice (npr. sistem HILTI)</t>
  </si>
  <si>
    <t>SKUPAJ NOTRANJA VODOVODNA INSTALACIJA</t>
  </si>
  <si>
    <t>2.3.3</t>
  </si>
  <si>
    <t>NOTRANJE HIDRANTNO OMREŽJE</t>
  </si>
  <si>
    <t>Srednje težke poc. navojne cevi, vključno vsi potrebni poc. fitingi, pritrdilni in tesnilni material ter zaščitene z antikorizijskim premazom (1x temeljni ter 2x pokrivni premaz, RAL3000), mokro notranje hidrantno omrežje</t>
  </si>
  <si>
    <t>Stenska hidrantna omarica vključno:</t>
  </si>
  <si>
    <t>- 1 kos pločevinasta stenska hidrantna omarica z vrati na jezično zaporo, dim. 75/85/24 cm rdeče opleskana ter s plombo (EURO-hidrant)</t>
  </si>
  <si>
    <t>- 1 kos kotni požarni D-ventil R 2</t>
  </si>
  <si>
    <t>- 1 kos D-ročnik</t>
  </si>
  <si>
    <t>- 30 m trde gum. cevi DN25, navite na izvlečnem kolutu</t>
  </si>
  <si>
    <t>- pritrdilni in tesnilni material</t>
  </si>
  <si>
    <t xml:space="preserve">  skupaj</t>
  </si>
  <si>
    <t>Obseg dobave</t>
  </si>
  <si>
    <t>Maks. temperatura medija : 40 °C</t>
  </si>
  <si>
    <t>VKLJUČNO:</t>
  </si>
  <si>
    <t>SKUPAJ NOTRANJE  HIDRANTNO OMREŽJE</t>
  </si>
  <si>
    <t>2.3.4</t>
  </si>
  <si>
    <t>FEKALNA ODTOČNA KANALIZACIJA</t>
  </si>
  <si>
    <t xml:space="preserve">PE nizkošumne odtočne cevi, vključno vsi potrebni fazonski kosi, spoji z varilnimi spojkami– fekalna kanalizacija v objektu, razen odduhov v kleti ter horizontalne kanalizacije v temeljih </t>
  </si>
  <si>
    <t>npr. Geberit Silent db20 ali enakovredno</t>
  </si>
  <si>
    <t>d125</t>
  </si>
  <si>
    <t>d110</t>
  </si>
  <si>
    <t>d75</t>
  </si>
  <si>
    <t>d50</t>
  </si>
  <si>
    <t>PE nizkošumni čistilni kosi z okroglo odprtino npr. Geberit Silent db20 ali enakovredno</t>
  </si>
  <si>
    <t>DN100</t>
  </si>
  <si>
    <t>DN70</t>
  </si>
  <si>
    <t>PE odtočne cevi, vključno vsi potrebni fazonski kosi, spoji s čelnim varjenjem -  priključki kondenzata, odduh črpalne naprave</t>
  </si>
  <si>
    <t>DN 70</t>
  </si>
  <si>
    <t>DN 30</t>
  </si>
  <si>
    <t>PP odtočne cevi, vključno vsi potrebni fazonski kosi, spoji z mufami z vloženimi gumijastimi tesnili – fekalna kanalizacija v strojnicah, temeljih ter zunanje trase kanalizacije do priključnih jaškov. Izdelek POLO-KAL</t>
  </si>
  <si>
    <t>DN125</t>
  </si>
  <si>
    <t>PE talni sifon s pokrom. rešetko 15/15cm, hor. dovodom ter odvodom DN50, h=90mm, Qodt=1 l/s,  GEBERIT</t>
  </si>
  <si>
    <t>PP kondenčni vgradni sifon z vodno in smradno zaporo s kroglico po DIN 19540, oz. EN12056, DN32, smradotesen tudi brez vodne zapore(npr. HL Hutterer, HL138 ali enakovredno), vključno snemljiva sifonska kaseta s pokrovom</t>
  </si>
  <si>
    <t>Dimenzije 15x15cm,vgradnja v montažno steno</t>
  </si>
  <si>
    <t>NiRo talni odtok, pohoden, z nedrsno rešetko 20x20cm s horizontalnim dotokom ter vert. Odtokom -  sifoniziran</t>
  </si>
  <si>
    <t>Izolacija vidno pod stropom vodenih cevi odtočne kanalizacije z izolacijskimi ploščami deb. 20mm (npr. ARMSTRONG ITS)</t>
  </si>
  <si>
    <t>Črpalna naprava za odpadne vode</t>
  </si>
  <si>
    <t>Centrifugalna črpalka: EMUport CORE 20.2-10A PG8</t>
  </si>
  <si>
    <t>Za priklop pripravljena potopna naprava za prečrpavanje odpadnih vod z ločevalnim sistemom za trdne delce v skladu s standardom DIN EN 12050-1. Z izvedbo kot ločilni sistem trdnih snovi bodo trdne snovi pred črpalkami ločene in ne pridejo z njimi v stik, kar omogoči maksimalno obratovalno zanesljivost. Enodelni plinotesen in vodotesen zbirni rezervoar brez konstruktivnih varjenih povezav in dva ločena ločevalna zbiralnika za trdne delce na zaklep, ki ju je mogoče vzdrževati od zunaj. Posamično zapiranje omogoča vzdrževalna dela med obratovanjem. Črpanje poteka prek dveh polnovrednih potopnih črpalk za odpadno vodo pri montaži na suhem, ki poteka v izmeničnem obratovanju. Suha instalacija črpalk in opremljenost kot redundantna naprava z dvema črpalkama zagotavljata maksimalno enostavnost vzdrževanja, higieničnost in obratovalno zanesljivost. Zbiralnik ima zaokroženo obliko, dno rezervoarja je poševno, najnižja točka se nahaja neposredno pod črpalkami. S tem je preprečen nastanek usedlin in posušenih delov trdnih delcev na kritičnih mestih. Hitre povezave na črpalkah in revizijska odprtina olajšujejo vzdrževalna dela. Ločena pregrada ločevalnega zbiralnika za trdne delce omogoča vzdrževanje med obratovanjem naprave. Zaznavanje nivoja poteka prek nivojske sonde.</t>
  </si>
  <si>
    <t>- Ločevalni sistem za trdne delce z dvema suho postavljenima črpalkama s potopnim motorjem</t>
  </si>
  <si>
    <t>- 2x zaporni zasun za ločevalni zbiralnik za trdne delce</t>
  </si>
  <si>
    <t>- 2x protipovratni ventili na tlačni strani kotne oblike</t>
  </si>
  <si>
    <t>- 2x zaporni zasun na tlačni strani</t>
  </si>
  <si>
    <t>- Povezovanje linij tlačnega izhoda</t>
  </si>
  <si>
    <t>- 1x nivojska sonda</t>
  </si>
  <si>
    <t>- 1x pritrditev na tla kot prečni nosilec</t>
  </si>
  <si>
    <t>- 2,5 m prezračevalna in odzračevalna gibka cev</t>
  </si>
  <si>
    <t>- 1x komplet za vzdrževanje s slepo prirobnico</t>
  </si>
  <si>
    <t>Priporočena dodatna oprema</t>
  </si>
  <si>
    <t>- Stikalna naprava Wilo-Control SC-L-…-FTS</t>
  </si>
  <si>
    <t>- Loputa za dotok</t>
  </si>
  <si>
    <t>Podatki o obratovanju</t>
  </si>
  <si>
    <t>Transportni medij : Odpadna voda 100 %</t>
  </si>
  <si>
    <t>Temperatura medija : 20 °C</t>
  </si>
  <si>
    <t>Pretok : 6,00 l/s</t>
  </si>
  <si>
    <t>Črpalna višina : 4,00 m</t>
  </si>
  <si>
    <t>Črpalna višina pri Q=0 : 9,75 m</t>
  </si>
  <si>
    <t>Dovoljena področja uporabe</t>
  </si>
  <si>
    <t>Maks. temperatura okolice : 40 °C</t>
  </si>
  <si>
    <t>Min. temperatura medija : 3 °C</t>
  </si>
  <si>
    <t>Maksimalni obratovalni tlak : 1,1 bar</t>
  </si>
  <si>
    <t>Maks. dopusten tlak v tlačnem vodu : 61,18 mWS</t>
  </si>
  <si>
    <t>Bruto volumen : 440 l</t>
  </si>
  <si>
    <t>Maks. preklopni volumen : 295 l</t>
  </si>
  <si>
    <t>Dotočni priključek : DN 200</t>
  </si>
  <si>
    <t>Tlačni priključek : PE-HD 90</t>
  </si>
  <si>
    <t>Odzračevanje : DN 70</t>
  </si>
  <si>
    <t>Način obratovanja na črpalko : S1</t>
  </si>
  <si>
    <t>Dimenzije : 1410 x 1350 x 1390 mm</t>
  </si>
  <si>
    <t>Mera diagonale : 1500 mm</t>
  </si>
  <si>
    <t>Teža pribl. : 450 kg</t>
  </si>
  <si>
    <t>Motor</t>
  </si>
  <si>
    <t>Omrežni priključek : 3~400V/50 Hz</t>
  </si>
  <si>
    <t>Poraba moči P1 : 1,45 kW</t>
  </si>
  <si>
    <t>Nazivno število vrtljajev : 2913 1/min</t>
  </si>
  <si>
    <t>Nazivni tok : 2,65 A</t>
  </si>
  <si>
    <t>Razred izolacije : F</t>
  </si>
  <si>
    <t>Vrsta zaščite : IP 68</t>
  </si>
  <si>
    <t>Tip zagona : Direktni vklop</t>
  </si>
  <si>
    <t>Maks. število preklopov : 50</t>
  </si>
  <si>
    <t>Zaščita motorja : WSK</t>
  </si>
  <si>
    <t>Dopustna toleranca napetosti : ±10 %</t>
  </si>
  <si>
    <t>Kabel</t>
  </si>
  <si>
    <t>Dolžina priključnega kabla : 10 m</t>
  </si>
  <si>
    <t>Vrsta priključnega kabla : ločljiv</t>
  </si>
  <si>
    <t>Vtikač : ne</t>
  </si>
  <si>
    <t>Materiali</t>
  </si>
  <si>
    <t>Ohišje črpalke : EN-GJL-250</t>
  </si>
  <si>
    <t>Tekač : EN-GJL-250</t>
  </si>
  <si>
    <t>Ohišje motorja : EN-GJL-250</t>
  </si>
  <si>
    <t>Gred črpalke : 1.4301 [AISI304]</t>
  </si>
  <si>
    <t>Drsno tesnilo : SiC/SiC</t>
  </si>
  <si>
    <t>Material posode : PE-LD</t>
  </si>
  <si>
    <t>Ločevalni zbiralnik za trdne delce : PE (Polyethylen)</t>
  </si>
  <si>
    <t>Dotočna omarica-razdelilnik : PUR (Polyurethan)</t>
  </si>
  <si>
    <t>izdelek:</t>
  </si>
  <si>
    <r>
      <t>n</t>
    </r>
    <r>
      <rPr>
        <sz val="11"/>
        <rFont val="Arial Narrow"/>
        <family val="2"/>
        <charset val="1"/>
      </rPr>
      <t>pr. WILO EMUport CORE 20.2-10A ali enakovredno</t>
    </r>
  </si>
  <si>
    <t>- tlačne bazenske cevi z lepljenimi spoji, vključno priključek na črpalno napravo, ves spojni, pritrdilni in tesnilni material, DN80, dolžine  5m</t>
  </si>
  <si>
    <t>- priključitev dotočne PP125 cevi kanalizacije na prirobnični prijljuček naprave, z instalacijskim cevnim mterialom, ltž prehodnim kosom, , pritrdilnim in tesnilnim materialom</t>
  </si>
  <si>
    <t>Prečrpavanje odpadne vode:</t>
  </si>
  <si>
    <t>Potopna črpalka za odpadne vode</t>
  </si>
  <si>
    <t>Potopni blok agregat za navpično mokro montažo, za črpanje umazane vode z velikim obratovalno varnim krogelnim prehodom 35mm. Črpalka v izvedbi na izmenični tok, kompletna s plovnim stikalom in 5m priključnim kablom z vtičem.</t>
  </si>
  <si>
    <t>Transportni medij : Voda 100 %</t>
  </si>
  <si>
    <t>Pretok :</t>
  </si>
  <si>
    <t>Črpalna višina :</t>
  </si>
  <si>
    <t>Maksimalni obratovalni tlak : 2 bar</t>
  </si>
  <si>
    <t>Maks. potopna globina : 2 m</t>
  </si>
  <si>
    <t>Motor/elektronika</t>
  </si>
  <si>
    <t>Omrežni priključek : 1~230V/50 Hz</t>
  </si>
  <si>
    <t>Nazivna moč P2 : 0,6 kW</t>
  </si>
  <si>
    <t>Nazivno število vrtljajev : 2900 1/min</t>
  </si>
  <si>
    <t>Nazivni tok (ca.) : 4,7 A</t>
  </si>
  <si>
    <t>Faktor moči : 0,93</t>
  </si>
  <si>
    <t>Izdelek:</t>
  </si>
  <si>
    <t>WILO Drain TC 40/10-1-230/D ali enakovredno</t>
  </si>
  <si>
    <t>- tlačne bazenske cevi z lepljenimi spoji, vključno ves spojni, pritrdilni in tesnilni material, DN40, dolžine  5m</t>
  </si>
  <si>
    <t>Požarna manšeta za kanalizacijske cevi, za odprte zaključke (izvedba U/U), požarna obstojnost skladno z EN 1366-3 (proizvod Valsir, Hilti ali enakovredno)</t>
  </si>
  <si>
    <t>za premer kanalizacijske cevi (DN)</t>
  </si>
  <si>
    <t>DN100 (d110)</t>
  </si>
  <si>
    <t>DN70 (d75)</t>
  </si>
  <si>
    <t>DN50 (d56)</t>
  </si>
  <si>
    <t>Avtomatski cevni odzračnik DN50</t>
  </si>
  <si>
    <t>npr. Geberit, ,  H&amp;L ali enakovredno</t>
  </si>
  <si>
    <t>Odzračna kapa z odkapnikom na spodnjem robu, nameščena na steno, vključno izvedba vodotesnega prehoda cevi skozi steno</t>
  </si>
  <si>
    <t>Tlačni preizkusi  odtočne kanalizacije, vključno posnetek s kameno ter predaja posnetka investitorju</t>
  </si>
  <si>
    <t xml:space="preserve"> SKUPAJ ODTOČNA KANALIZACIJA</t>
  </si>
  <si>
    <t>2.3.5.</t>
  </si>
  <si>
    <t>SANITARNA OPREMA</t>
  </si>
  <si>
    <t>OPOMBA:</t>
  </si>
  <si>
    <t>1. Pred nabavo celotne sanitarne opreme ter dodatne galanterije je potrebno pridobiti pisno soglasje investitorja oz. nadzora ter projektanta notranje opreme in sicer na podlagi priloženih vzorcev.</t>
  </si>
  <si>
    <t>- 1 kos Ms pokrom. S-sifon z odlivnim ventilom, rozeto, verižico in zamaškom, npr. Hansgrohe Flowstar S 52105000 ali enakovredno</t>
  </si>
  <si>
    <t>- pritrdilni in tesnilni material za vgradnjo umivalnika na pult ter priključitev na instalacije</t>
  </si>
  <si>
    <t xml:space="preserve">      skupaj</t>
  </si>
  <si>
    <t>Umivalnik – kabinet.likovni pouk , vključno:</t>
  </si>
  <si>
    <t>Korito ,likovni pouk, pritličje, vključno:</t>
  </si>
  <si>
    <t>- 1 kos PVC S-sifon za dvojno pomivalno korito z Ms pokrom. odlivnim ventilom ter zamaškom</t>
  </si>
  <si>
    <t>Dodatna oprema za pom. korito, vključno:</t>
  </si>
  <si>
    <t>- 1 kos PVC S-sifon za enojno pomivalno korito z Ms pokrom. odlivnim ventilom ter zamaškom</t>
  </si>
  <si>
    <t>Stenski izlivnik, vključno:</t>
  </si>
  <si>
    <t>- 1 kos stenski izlivnik s hrbtno zaščito, izdelan iz nerjaveče pločevine, dim 45/40cm  (FRANKE)</t>
  </si>
  <si>
    <t>- 1 kos Ms pokrom. stenski krogelni izpustni ventil R 3/4 ter nastavkom za priključek gum. cevi DN20</t>
  </si>
  <si>
    <t>- gumijasta cev za pranje/zalivanje, s hitrospojnimi nastavki R3/4", na kolutu, primernem za pritrditev na AB steno, dolžina cevi 10m</t>
  </si>
  <si>
    <t>SKUPAJ SANITARNA OPREMA</t>
  </si>
  <si>
    <t>2.3.6</t>
  </si>
  <si>
    <t>SPLOŠNI STROŠKI</t>
  </si>
  <si>
    <t>Izdelava posnetka izvedenih del (ročni vris v PZI dokumentacijo) in predaja izdelovalcu PID dokumentacije v grafični obliki</t>
  </si>
  <si>
    <t>Interna zunanja vodovodna instalacija</t>
  </si>
  <si>
    <t>Notranja vodovodna instalacija</t>
  </si>
  <si>
    <t>Notranje hidrantno omrežje</t>
  </si>
  <si>
    <t>Fekalna odtočna kanalizacija</t>
  </si>
  <si>
    <t>Sanitarna oprema</t>
  </si>
  <si>
    <t>Splošni stroški</t>
  </si>
  <si>
    <t>Zakoličba okolja z zavarovanjem višin</t>
  </si>
  <si>
    <t xml:space="preserve">Rušenje asfalta debeline do 10 cm z </t>
  </si>
  <si>
    <t xml:space="preserve">odvozom v zbirni center gradbenih </t>
  </si>
  <si>
    <t>Rušenje betonskega robnika z betonskim</t>
  </si>
  <si>
    <t xml:space="preserve">temeljem ter odvoz ruševin v zbirni </t>
  </si>
  <si>
    <t>center gradbenih odpadkov</t>
  </si>
  <si>
    <t>Rušenje požiralnikov z odvozom ruševin</t>
  </si>
  <si>
    <t>v zbirni center gradbenih odpadkov</t>
  </si>
  <si>
    <t>1.08</t>
  </si>
  <si>
    <t>Prilagoditev LTŽ pokrova kanalskega</t>
  </si>
  <si>
    <t xml:space="preserve">jaška novi niveleti </t>
  </si>
  <si>
    <t>1.09</t>
  </si>
  <si>
    <t xml:space="preserve">Široki izkop lahke zemljine z odvozom </t>
  </si>
  <si>
    <t>Dobava in vgradnja geotekstila 300 g</t>
  </si>
  <si>
    <t>drobljenca v debelini 21.0 do 30.0</t>
  </si>
  <si>
    <t>cm, zahtevana nosilnost je Ev2=100</t>
  </si>
  <si>
    <t>vezane nosilne plasti do točnosti</t>
  </si>
  <si>
    <t>+/- 1.0 cm.</t>
  </si>
  <si>
    <t xml:space="preserve">Izdelava dvoplastne površinske prevleke </t>
  </si>
  <si>
    <t xml:space="preserve">na tamponsko podlago z enojnim  </t>
  </si>
  <si>
    <t>posipom drobirja 8/11 in 4/8 mm s</t>
  </si>
  <si>
    <t>kationsko emulzijo proizvedeno na</t>
  </si>
  <si>
    <t>podlagi cestogradbenega bitumna</t>
  </si>
  <si>
    <t>obbetoniranih, PE 80 SN 4, fi 200 mm</t>
  </si>
  <si>
    <t>na kanalsko PE cev ali PE jašek</t>
  </si>
  <si>
    <t>kanalet širine 150 mm iz plastične mase</t>
  </si>
  <si>
    <t>s pokrovom z rego, razred C 250</t>
  </si>
  <si>
    <t>5.00</t>
  </si>
  <si>
    <t>podložno plast iz peska, GRP SN 5000,</t>
  </si>
  <si>
    <t>ø 200 mm, vključno z napravo posteljice</t>
  </si>
  <si>
    <t>in zasipom cevi v coni cevi z gramozom</t>
  </si>
  <si>
    <t>0/16 mm</t>
  </si>
  <si>
    <t>ø 400 mm, vključno z napravo posteljice</t>
  </si>
  <si>
    <t xml:space="preserve">mm, globine 1.0 do 1.5 m iz zasip jaška </t>
  </si>
  <si>
    <t>z gramozom 0/16 mm</t>
  </si>
  <si>
    <t>Dobava in vgradnja PE jaška  fi 1000</t>
  </si>
  <si>
    <t xml:space="preserve">mm, globine 2.0 do 2.5 m iz zasip jaška </t>
  </si>
  <si>
    <t xml:space="preserve">mm, globine 2,5 do 3.0 m iz zasip jaška </t>
  </si>
  <si>
    <t xml:space="preserve">mm, globine 3,0 do 3,5 m iz zasip jaška </t>
  </si>
  <si>
    <t>Dobava in vgradnja PE peskolova fi 400</t>
  </si>
  <si>
    <t>mm, globine 1.50 m.</t>
  </si>
  <si>
    <t>na obstoječ betonski jašek</t>
  </si>
  <si>
    <t>Dobava in vgraditev pokrova 400/400</t>
  </si>
  <si>
    <t>mm iz litega železa, A 50</t>
  </si>
  <si>
    <t>in protihrupnim vložkom, razred C 250</t>
  </si>
  <si>
    <t>5.12</t>
  </si>
  <si>
    <t>mm iz litega železa z zaklepanjem,</t>
  </si>
  <si>
    <t>razred B 125</t>
  </si>
  <si>
    <t>HORTIKULTURA</t>
  </si>
  <si>
    <t xml:space="preserve">Planiranje in humusiranje površin zelenic </t>
  </si>
  <si>
    <t>ter posejanje travnega semena</t>
  </si>
  <si>
    <t>SKUPAJ HORTIKULTURA</t>
  </si>
  <si>
    <t>kanalizacije, cevi fi do 300 mm</t>
  </si>
  <si>
    <t>kanalizacije, cevi fi 300 do 500 mm</t>
  </si>
  <si>
    <t>kanalizacije, jašek fi 800 do fi 1000 mm</t>
  </si>
  <si>
    <t>Čiščenje kanalizacije in pregled s TV</t>
  </si>
  <si>
    <t>kamero.</t>
  </si>
  <si>
    <t>7.05</t>
  </si>
  <si>
    <t>Posnetek kanalizacije za potrebe PID-a</t>
  </si>
  <si>
    <t>in katastra</t>
  </si>
  <si>
    <t>ZUNANJA UREDITEV IN ZUNANJA KANALIZACIJA</t>
  </si>
  <si>
    <t>Izdelava, dobava in montaža nastopnih in čelnih ploskev stopnic iz poliranega betona, vključno z rezanjem po predizmerah, vsemi premiki na gradbišču in veznimi sredstvi za pritrditev na AB konstrukcijo stopnic. Plošče debeline 3 cm.</t>
  </si>
  <si>
    <t>Glajene armirano betonske plošče.
Dodatek za izdelavo obrabnega sloja betonskega tlaka, kot naprimer Ashford formula - impregnacija betona (globina 8mm).
Zagotovitev neupojne, protiprašne ter abrazivno odporne površine.</t>
  </si>
  <si>
    <t>Dobava in vgradnja strešnih vtočnikov in odtokov meteorne vode</t>
  </si>
  <si>
    <t>Dovodi s strehe</t>
  </si>
  <si>
    <t>Strešni vtočnik Geberit Pluvia z vezno prirobnico, za strešne priključne folije: 12l/s</t>
  </si>
  <si>
    <t>Priključek parne zapore Geberit Pluvia: d56mm CrNi-jeklo 1.4301</t>
  </si>
  <si>
    <t>Grelni element Geberit Pluvia 230 V/ 8 W: d56mm</t>
  </si>
  <si>
    <t>Cevi in fazonski kosi</t>
  </si>
  <si>
    <t>Cev Geberit PE: d50mm</t>
  </si>
  <si>
    <t>Cev Geberit PE: d56mm</t>
  </si>
  <si>
    <t>Cev Geberit PE: d75mm</t>
  </si>
  <si>
    <t>Cev Geberit PE: d125mm</t>
  </si>
  <si>
    <t>Koleno Geberit PE: 45° d50mm</t>
  </si>
  <si>
    <t>Koleno Geberit PE z dolgim krakom: 90° d50mm</t>
  </si>
  <si>
    <t>Elektrovarilna spojka Geberit: d50mm</t>
  </si>
  <si>
    <t>Koleno Geberit PE: 45° d56mm</t>
  </si>
  <si>
    <t>Koleno Geberit PE z dolgim krakom: 90° d56mm</t>
  </si>
  <si>
    <t>Redukcijski kos Geberit PE, ekscentričen, kratek: d56mm d1=50mm</t>
  </si>
  <si>
    <t>Elektrovarilna spojka Geberit: d56mm</t>
  </si>
  <si>
    <t>Koleno Geberit PE: 45° d75mm</t>
  </si>
  <si>
    <t>Odcep Geberit PE 45°: d75mm d1=50mm</t>
  </si>
  <si>
    <t>Redukcijski kos Geberit PE, ekscentričen, kratek: d75mm d1=56mm</t>
  </si>
  <si>
    <t>Dolga spojka Geberit PE z dvojnim robom: d75mm</t>
  </si>
  <si>
    <t>Elektrovarilna spojka Geberit: d75mm</t>
  </si>
  <si>
    <t>Redukcijski kos Geberit PE, ekscentričen, kratek: d125mm d1=75mm</t>
  </si>
  <si>
    <t>Elektrovarilna spojka Geberit: d125mm</t>
  </si>
  <si>
    <t>Pritrdilni material</t>
  </si>
  <si>
    <t>Cevna objemka Geberit z navojno spojko M10, nastavljiva: d1=50mm d2=58mm</t>
  </si>
  <si>
    <t>Osnovna pritrdilna plošča Geberit, oglata, z dvema luknjama, z navojno spojko G: G1/2"</t>
  </si>
  <si>
    <t>Navojna palica Geberit</t>
  </si>
  <si>
    <t>Osnovna pritrdilna plošča Geberit, okrogla, s 3 luknjami, z navojno spojko M10</t>
  </si>
  <si>
    <t>Redukcijski spojnik Geberit: G1/2"</t>
  </si>
  <si>
    <t>Element za obešanje Geberit Pluvia</t>
  </si>
  <si>
    <t>Nosilna tračnica Geberit Pluvia</t>
  </si>
  <si>
    <t>Vezni element Geberit Pluvia</t>
  </si>
  <si>
    <t>Pritrdilna zagozda Geberit Pluvia</t>
  </si>
  <si>
    <t>Elektrovarilni trak Geberit za fiksno točko: d56mm d1=64mm</t>
  </si>
  <si>
    <t>Cevna objemka Geberit z navojno spojko M10, nastavljiva: d1=56mm d2=64mm</t>
  </si>
  <si>
    <t>Cevna objemka Geberit Pluvia, nastavljiva: d1=56mm d2=64mm</t>
  </si>
  <si>
    <t>Elektrovarilni trak Geberit za fiksno točko: d75mm d1=83mm</t>
  </si>
  <si>
    <t>Cevna objemka Geberit z navojno spojko G 1/2, nastavljiva: G1/2" d1=75mm d2=83mm</t>
  </si>
  <si>
    <t>Cevna objemka Geberit z navojno spojko M10, nastavljiva: d1=75mm d2=83mm</t>
  </si>
  <si>
    <t>Cevna objemka Geberit Pluvia, nastavljiva: d1=75mm d2=83mm</t>
  </si>
  <si>
    <t>Izolacija cevi (armaflex ali podobno)</t>
  </si>
  <si>
    <t>Izdelava, dobava in montaža lesenega ročaja ograj požarnega stopnišča. Okrogel ročaj premera 5 cm iz masivnega lesa, montaža na v naprej pripravljene nastavke za sidranje, vključno z vsem potrebnim materialom za pritrjevanje. Končna obdelava fino brušenje in lakiranje z zaščitnim lakom.</t>
  </si>
  <si>
    <t>Lesen ročaj ograje stopnic K-P</t>
  </si>
  <si>
    <r>
      <t>m</t>
    </r>
    <r>
      <rPr>
        <vertAlign val="superscript"/>
        <sz val="10"/>
        <rFont val="Arial Narrow"/>
        <family val="2"/>
        <charset val="238"/>
      </rPr>
      <t>'</t>
    </r>
  </si>
  <si>
    <t>Lesen ročaj ograje stopnic P-N</t>
  </si>
  <si>
    <t>Lesen ročaj ograje stopnic N-S</t>
  </si>
  <si>
    <t>LESENI ROČAJI OGRAJE STOPNIC</t>
  </si>
  <si>
    <t>LESENE OBLOGE VHODNEGA PORTALA</t>
  </si>
  <si>
    <t>Lesena obloga vhodnega portala</t>
  </si>
  <si>
    <t>teža jekla podkonstrukcije OCENA:</t>
  </si>
  <si>
    <t>Dobava, montaža in izdelava jeklene podkonstrukcije lesene obloge vhodnega portala z vsem nakladanjem, premiki, veznimi sredstvi, ležišči, dodatnimi podkonstrukcijskimi elementi. Kvalitete jekla S235. vključno z ozemljitvijo konstrukcije.</t>
  </si>
  <si>
    <t>AKZ ZAŠČITA: C3
SPOJI: varjeni</t>
  </si>
  <si>
    <t>stene požarnega stopnišča na strehi</t>
  </si>
  <si>
    <t>začasne stene med fazami</t>
  </si>
  <si>
    <t>KOS</t>
  </si>
  <si>
    <t>Zaključni sloj iz notranje strani - obloga iz OSB plošče enostransko oplemenitene  z 0,8 mm  Egger - H1145 ST 10 dekorjem z videzom masivnega lesa - Natural Bardolino Oak.</t>
  </si>
  <si>
    <t>Zaključni sloj iz zunanje strani - obloga iz compact plošče enostransko oplemenitene  z 0,8 mm  Egger - H1145 ST 10 dekorjem z videzom masivnega lesa - Natural Bardolino Oak.</t>
  </si>
  <si>
    <t>Dobava in montaža izolacijskega sloja kontaktne fasade iz granitnih EPS plošč debeline 20 cm.</t>
  </si>
  <si>
    <t>Lepljenje in sidranje stiroporne grafitne EPS izolacijske obloge (toplotna prevodnost λ = 0,032W/mK ) s preklopom.</t>
  </si>
  <si>
    <t>Izvedba toplotne izolacije iz mineralne volne (toplotna prevodnost λ = 0,037W/mK ) s preklopom, debelina 12 cm.</t>
  </si>
  <si>
    <t>PREFABRICIRANA FASADNA POLNILA dimenzij 180/350 cm - PRITIČJE</t>
  </si>
  <si>
    <t>PREFABRICIRANA FASADNA POLNILA dimenzij 180/367 cm - NADSTROPJE</t>
  </si>
  <si>
    <t>PREFABRICIRANA FASADNA POLNILA dimenzij 180/350 cm z odprtino za vrata - PRITIČJE</t>
  </si>
  <si>
    <t>Izdelava, dobava in montaža prefabriciranih fasadnih polnil, vključno s podkonstrukcijo in vsem potrebnim pritrdilnim materialom za dokončno izvedbo. Izvedba po projektu PZI arhitektura. Montaža na prefabricirane AB elemente - zajeto med betonskimi deli - prefabrikati.</t>
  </si>
  <si>
    <t>Izdelava, dobava in montaža prefabriciranih fasadnih polnil z odprtinami za naravno prezračevanje, vključno s podkonstrukcijo in vsem potrebnim pritrdilnim materialom za dokončno izvedbo.Izvedba po projektu PZI arhitektura. Montaža na prefabricirane AB elemente - zajeto med betonskimi deli - prefabrikati.</t>
  </si>
  <si>
    <t>PREFABRICIRANA FASADNA POLNILA dimenzij 47/350 cm z odprtino za vrata - PRITIČJE</t>
  </si>
  <si>
    <t>PREFABRICIRANA FASADNA POLNILA dimenzij 47/367 cm z odprtino za vrata - PRITIČJE</t>
  </si>
  <si>
    <t>PREFABRICIRANA FASADNA POLNILA - OBLOGE in TI</t>
  </si>
  <si>
    <t>PREFABRICIRANA AB FASADNA POLNILA</t>
  </si>
  <si>
    <t>prefabricirano AB fasadno polnilo dimenzij 180/350</t>
  </si>
  <si>
    <t>prefabricirano AB fasadno polnilo dimenzij 180/367</t>
  </si>
  <si>
    <t>prefabricirano AB fasadno polnilo dimenzij 47/367</t>
  </si>
  <si>
    <t>prefabricirano AB fasadno polnilo dimenzij 47/350</t>
  </si>
  <si>
    <t>Predelna zložljiva stena MD 01</t>
  </si>
  <si>
    <t xml:space="preserve">Izvedba, dobava in montaža predelne montažne stene po dokumentaciji PZI arhitektura, vključno s podkonstrukcijo in vsem potrebnim pritrdilnim materialom.
Finalna obdelava panelov z laminiranjem v videzu masivnega lesa, dekor po projektu PZI, kot npr Egger, tip - H1145 ST 10 - Natural Bardolino Oak.
</t>
  </si>
  <si>
    <t>Mizarska mera 2000/3150mm, vgradnja v AB steno</t>
  </si>
  <si>
    <t>ekspandirana pločevina - zamrežitev strojnice</t>
  </si>
  <si>
    <t>Dobava in montaža in izdelava zaključnega fasadnega ometa, na predhodno izdelano toplotno izolacijo sten - stene požarnega stopnišča na strehi</t>
  </si>
  <si>
    <t>Dobava in montaža izolacijskega sloja kontaktne fasade iz granitnih EPS plošč debeline 10 cm.</t>
  </si>
  <si>
    <t>Izvedba strešnega sestava:</t>
  </si>
  <si>
    <t>Paropropustna folija</t>
  </si>
  <si>
    <t>Mavčno kartonska plošča - Knauf DIMANT</t>
  </si>
  <si>
    <r>
      <rPr>
        <b/>
        <sz val="10"/>
        <rFont val="Arial Narrow"/>
        <family val="2"/>
        <charset val="238"/>
      </rPr>
      <t>IZVEDBA KRITINE</t>
    </r>
    <r>
      <rPr>
        <sz val="10"/>
        <rFont val="Arial Narrow"/>
        <family val="2"/>
        <charset val="238"/>
      </rPr>
      <t xml:space="preserve">
Izdelava strešne kritine iz titanzink pločevine. Kritina se izvede s titancink pločevino. Referenca za glede barve titancink pločevine je material, kot naprimer proizvajalca Reinzink, linija PROTECT line ali PREPATINA line, barva »PROTECT Schiefergrau«, modro siva.</t>
    </r>
  </si>
  <si>
    <t>Za sidranje Titancinkove pločevine na leseno konstrukcijo  se uporabljajo fiksna in gibljiva sidra izdelana iz titanzink pločevine debeline 0,7mm. Ker so sidra v neposrednem kontaktu s kritino, je potrebno za pritrjevanje sider v leseno konstrukcijo, uporabiti pocinkane žeblje.</t>
  </si>
  <si>
    <t>Izvedba podloge za vgradnjo titanzink pločevine sestavljeno iz prezračevalnega sloja, desk in sistemske strukturirane drenažne folije. Prezračevalni sloj se izdela na Agepan plošče, iz lesenih letev dimenzij 8/5cm, vzdolžno na naklon strehe. Na letve se z pocinkanimi žeblji pritrdi deske debeline 24mm. Deske se s pocinkanimi žeblji globoko vbije v les, kar preprečuje nezaželeno kontaktno korozijo. Med deske in titanzink se vgradi namensko strukturirano drenažno folijo kot npr. DOERKEN Delta trela plus</t>
  </si>
  <si>
    <t>IZVEDBA PREZRAČEVALNEGA SLOJA, PODESKANO, DRENAŽNI SLOJ IN KRITINA Z VSEM PRITRDILNIM MATERIALOM</t>
  </si>
  <si>
    <t>Dobava, montaža in izdelava zaključnega sloja strehe v sestavi:</t>
  </si>
  <si>
    <t>Pokrivanje strehe s titancinkovo pločevino se izede s traki debeline 0,70 mm in širine 700 mm. Zgibi na stiku posameznih trakov se izvedejo s tehniko standardnega strojnega, pokončnega dvojnega zgiba.</t>
  </si>
  <si>
    <t>Odprtine za prezračevanje v fasadnih polnilih</t>
  </si>
  <si>
    <t>Sestava po detajlih - glej SPD</t>
  </si>
  <si>
    <t>odprtina, dimenzij 80/80cm, (1kos=0,64m2), št. kos:8</t>
  </si>
  <si>
    <r>
      <t>Dobava, montaža in izdelava  lesene akustične stenske obloge na AB stene centralnega jedra, d= 22mm, mehansko pritrjene na kovinsko podkosntrukcijo min 20mm, vključno z vsem potrebnim pritrdilnim materialom.
Obloga iz MDF plošče oplemenitene  z 0,8 mm  Egger - H1145 ST 10 dekorjem z videzom masivnega lesa - Natural Bardolino Oak.. Raster polaganja po površinskih načrtih arhitekture.
Robovi morajo biti ravni in perfektno obdelani pod kotom 45°, upoštevati je potrebno ves pomožni material, za kvalitetno izdelavo.
Lesena obloga mora biti vizualono in geometrijsko usklajena z lesenimi drsnimi vrati.
V leseni oblogi je potrebno predvideri revizijsko odprtino na klavirskih tečajih za dostop do hidranta.
Plošče se medsebojno po horizontali in vertkali stikujejo po sistemu utor/pero.</t>
    </r>
    <r>
      <rPr>
        <sz val="10"/>
        <rFont val="Arial Narrow"/>
        <family val="2"/>
        <charset val="238"/>
      </rPr>
      <t xml:space="preserve">
Med podkonstrukcijo na AB steni se pritrdi težka kamena volna min 50kg/m3
Na zadnjo stran Akustične plošče se pritrdi sloj črnega filca.
Robovi plošč obdelan iz ABS trakom debelibne 2mm v katere se naredi utor za sistem vezave utor/pero.
Plošče perforirane po sistemu minimalnih krožnih odprtin - luknjic širine 0,5 mm, v ratru 1,8 mm - perforacija 1,8/1,8/0,5</t>
    </r>
  </si>
  <si>
    <t>Dobava in vgraditev betona C 30/37 v stebre v pritličju, črpni beton, izdelava skladno s projektno dokumentacijo PZI.
Mrežasta armatura B500A
Rebrasta  armatura B500B
Beton C30/37; XC1; prerez do 0,2 m2/m'</t>
  </si>
  <si>
    <t>h do 4,0m</t>
  </si>
  <si>
    <t>STEBRI</t>
  </si>
  <si>
    <t>Opaž stebrov z vezmi in opažnimi ploščami višine 4.00m opaženje, razopaženje in čiščenje.</t>
  </si>
  <si>
    <t>steber obsega od 1.20 do 2.60 m</t>
  </si>
  <si>
    <t>46.</t>
  </si>
  <si>
    <t>47.</t>
  </si>
  <si>
    <t>48.</t>
  </si>
  <si>
    <t>Dobava in vgraditev betona C 30/37  v temeljno ploščo objekta, črpni beton, izdelava skladno s projektno dokumentacijo PZI.
Mrežasta armatura B500A
Rebrasta  armatura B500B
Beton C30/37; XC1; prerez 0,4 m3/m2</t>
  </si>
  <si>
    <t>77.</t>
  </si>
  <si>
    <t>Dobava in zidanje začasnih nosilnih zidov iz betonskih zidakov d=30cm, vključno z vogalniki, kot npr.: Zidak NBB30</t>
  </si>
  <si>
    <t>Začasna fasada v času med fazami</t>
  </si>
  <si>
    <t>Lesne izolacijske plošče - z funkcijo sekundarne kritine, npr. AGEPAND THD, deb. 6cm</t>
  </si>
  <si>
    <t>Izolacija za vpihovanje - celuloza, vpihovanje med strešno konstrukcijo, minimalne gostote 65 kg/ m³, deb. 20cm</t>
  </si>
  <si>
    <t>Mavčno kartonska plošča - Knauf GKBI</t>
  </si>
  <si>
    <t>Dobava, montaža in izdelava jeklene konstrukcije za strojne naprave na strehi novega prizidka z vsem nakladanjem, premiki, veznimi sredstvi, ležišči, dodatnimi podkonstrukcijskimi elementi ter zamrežitvijo z ekspadirano pločevino - romboidna 20x10x2. Kvalitete jekla S235. vključno z ozemljitvijo konstrukcije.</t>
  </si>
  <si>
    <t>opeka</t>
  </si>
  <si>
    <t>fasadni ovoj</t>
  </si>
  <si>
    <t>delno pozidanje okenskih odprtin na obstoječi fasadni steni obstoječega prizidka - OCENA</t>
  </si>
  <si>
    <t>Izvedba odstranitve obstoječega fasadnega ovoja in delna rušitev odprtin v fasadni steni obstoječega prizidka.
Postavka mora zajemati vse odstranitve in rušitve potrebne za nadaljno obdelavo. Odvoz na začasno deponijo.</t>
  </si>
  <si>
    <t>Izvedba rušitve v nivoju pritličja - P obstoječega historičnega objekta šole; odstranjevanje sanitarne opreme, odstranitev tlakov, odstranitev predelnih sanitarnih zidov, vključno z vrati, odstranitev predelne stene.
Postavka mora zajemati vse odstranitve in rušitve potrebne za pripravo na gradanjo.  Odvoz na začasno deponijo, vključno z vsemi taksami.</t>
  </si>
  <si>
    <t>sanitarna oprema</t>
  </si>
  <si>
    <t>sanitarne predelne stene</t>
  </si>
  <si>
    <t>MK predelne stene</t>
  </si>
  <si>
    <t>POVEZOVANJE PREFABRICIRANIH KONSTRUKCIJSKIH STEBROV S PREFABRICIRANIMI FASADNIMI ELEMENTI</t>
  </si>
  <si>
    <t>Dobava, montaža in izdelava pregradna stena z oznako PZ 07, debeline 30cm, po načrtu PZI.</t>
  </si>
  <si>
    <t>STREHA DVIGALA</t>
  </si>
  <si>
    <t>Za potrebe popisa se za udeležence pri graditvi objekta uporabljajo
naslednje okrajšave:
OVP: odgovorni vodja projekta,
ON: odgovorni nadzornik
OPA: odgovorni projektant arhitekture
OPGK: odgovorni projektant gradbenih konstrukcij
OP: odgovorni projektant
Vsi projekti z načrti in vsemi grafičnimi prilogami, kot tudi ves tekstovni del, vsa poročila in vsi opisi ter sheme so  estavni del tega popisa del in jih mora ponudnik obvezno upoštevati pri sami izdelavi ponudbe. Navedene načrte, grafične priloge, ves tekstualni del, vsa poročila, vsa poročila in vsi opisi ter sheme mora ponudnik upoštevati
tudi če se besedilo popisa ne sklicuje na konkretne sheme.</t>
  </si>
  <si>
    <t>Pred pričetkom izvajanja del ter vgrajevanja proizvodov mora izvajalec obvezno pridobiti pisno potrditev, delavniških načrtov, skic in detajlov OVP. V kolikor zaradi vrste  radbenega proizvoda, delavniške dokumentacije izvajalec ne more zagotoviti je obvezno izdelati vzorec na gradbišču, ki ga potrdita potrdita OVP, ter ON z vpisom v dnevnik.</t>
  </si>
  <si>
    <t>Vse izmere je potrebno preveriti po posameznih projektih, in na objektu samem. V primeru nejasnosti kontaktirati OVP.
V popisu navedena komercialna imena so navedena zaradi natančnega določanja zahtevane kvalitete vgrajenih  aterialov. Izvajalec (ponudnik) mora že v ponudbi   ecificirati, ali ponuja material naveden v razpisu, ali  lternativen  aterial. V koliko ponuja alternativen material mora ponujati najmanj enakovrednega predvidenemu ali boljšega. Enakovrednost ponujene alternative v ponudbi dokazuje skladno z določili razpisa – z izdelavo tehnično ekonomskega elaborata in predložitvijo certifikatov,  tehničnih listov in produktnih pecifikacij.</t>
  </si>
  <si>
    <t>Vgrajeni leseni elementi moraji biti zaščiteni proti zajedalec, primerno sušeni po navodilih proizvajalca za vgraditev in montažo.</t>
  </si>
  <si>
    <t>Konstrukcijsko izdelavo montažnih panelnih sistemov s tehnološkim načrtom in delovno dokumentacijo izdela ponudnik sam in je za to tudi odgovoren. Konstrukcijski sistem je prilagodljiv glede na tehnologijo gradnje in proizvodnje ponudnika.</t>
  </si>
  <si>
    <t xml:space="preserve">V montažnih panelnih sistemih, stenah in strehi je potrebno upoštevati dodatne jeklene konstrukcijske ojačitve iz načrta gradbenih konstrukcij. Ojačitve kot naprimer jekleni stebri v stenah, jeklene nosilne ojačitve okenskih okvirjev.
</t>
  </si>
  <si>
    <t>Potrebno je upoštevati uporabnost in delitev prostorov (mokri, suhi prostori) in temu primerno izbrati material (vodoodbojen).</t>
  </si>
  <si>
    <t>V sanitarnih stenah je upoštevati vgradnjo elementov za pritrjevanje sanitarnih elementov - glej projekt arhitekture in strojnih instalacij - sanitarna oprema! Prav tako je potrebno všteti vsa bandažiranja in kitanja stikov.</t>
  </si>
  <si>
    <t>Izdelava, dobava in montaža zunanjih rolo senčil, za senčenje fasadne zasteklitev. Platno barva po izboru arhitekta, minimalno 80% zatemnitvijo. Izvedba na distančnikih, h = 1,8m, š=3,5m. Vsa dela material, pogon in daljinec, vključno z veterno postajo vezano na CNS z možnostjo istočasnega zapiranja vseh senčil! Proizvod, kot npr.: Markilux 720</t>
  </si>
  <si>
    <t>Veterna postaja</t>
  </si>
  <si>
    <t>Dvokrilna vrata VK 07 EI30, svetla odprtina200/220, zidarska mera 210/225, EI - 30 ter gibljivo talno tesnilo izboljšane akustične lasnosti 42dB/Rw. Polno vratno krilo.
Kljuka kot naprimer FSB fine matt iz nerjavečega jekla,  skupaj z okovjem, s poglobljenimi rozetami.  Vrata opremljena z kvalitetnim okovjem in cilindrično ključavnico. Proizvod, Schuco ADS80 FR30</t>
  </si>
  <si>
    <t>Enokrilna vrata VK 06 EI30, desna, svetla odprtina 120/220, zidarska mera 133/227, EI-30 ter gibljivo talno tesnilo, Rw &gt; 37 dB, kot npr.: Schuco ADS80 FR30. Polno vratno krilo.</t>
  </si>
  <si>
    <t>Dvokrilna vrata VS 06 EI30, svetla odprtina200/210, zidarska mera 208/270, EI - 30 ter gibljivo talno tesnilo izboljšane akustične lasnosti 32dB/Rw.
Krila in nadsvetloba s steklenim polnilom.
Kljuka kot naprimer FSB fine matt iz nerjavečega jekla,  skupaj z okovjem, s poglobljenimi rozetami.  Vrata opremljena z kvalitetnim okovjem in cilindrično ključavnico. Proizvod, Schuco ADS80 FR30</t>
  </si>
  <si>
    <t>Enokrilna vrata VK04, desna, svetla odprtina 90/200, zidarska mera 100/205, Rw &gt; 32 dB, kot npr.: Schuco ADS75 HI. Polno vratno krilo. Kljuka kot naprimer FSB fine matt iz nerjavečega jekla,  skupaj z okovjem, s poglobljenimi rozetami.  Vrata opremljena z kvalitetnim okovjem in cilindrično ključavnico.</t>
  </si>
  <si>
    <t>Enokrilna vrata VS 08 EI30, svetla odprtina120/220, zidarska mera 233/227, leva, EI - 30 ter gibljivo talno tesnilo izboljšane akustične lasnosti 37dB/Rw.
Krila in nadsvetloba s steklenim polnilom.
Kljuka kot naprimer FSB fine matt iz nerjavečega jekla,  skupaj z okovjem, s poglobljenimi rozetami.  Vrata opremljena z kvalitetnim okovjem in cilindrično ključavnico. Proizvod, Schuco ADS80 FR30</t>
  </si>
  <si>
    <t>Svetla dimenzije vrat VL01; leva; 900/2100mm, mizarska mera 1000/2150mm, vgradnja v MK steno</t>
  </si>
  <si>
    <t>Svetla dimenzije vrat VL01; desna; 900/2100mm, mizarska mera 1000/2150mm, vgradnja v MK steno</t>
  </si>
  <si>
    <t>Svetla dimenzije vrat VL03; desna; 1000/2100mm, mizarska mera 1000/2150mm, vgradnja v MK steno</t>
  </si>
  <si>
    <t>Svetla dimenzije vrat VL 04 EI30; desna; 1200/2100mm, mizarska mera 1200/2100mm, vgradnja v AB steno</t>
  </si>
  <si>
    <t>Svetla dimenzije vrat VL 06; desna; 900/2100mm, mizarska mera 1000/2150mm, vgradnja v MK steno</t>
  </si>
  <si>
    <t>Svetla dimenzije vrat VL02; levo odpiranje; svetla odprtina 1000/2100mm, mizarska mera 1500/2150mm, vgradnja v element vitrine - SKLADNO S SHEMAMI VRAT -  "VI02" in "VI02-OMARA/OBLOGA"</t>
  </si>
  <si>
    <t>Vitrina z okvirjem/podbojem VL02-OMARA/OBLOGA, 2000/2300/900mm - SKLADNO S SHEMAMI VRAT -  "VI02" in "VI02-OMARA/OBLOGA"</t>
  </si>
  <si>
    <t>STREHA POŽARNEGA STOPNIŠČA IN NADSTREŠKA POVEZAVE Z OBSTOJEČO TELOVADNICO</t>
  </si>
  <si>
    <t>Izvedba toplotno izolacijskega sloja strehe požarnega stopnišča, vključno z leseno podkonstrukcijo</t>
  </si>
  <si>
    <t>PREFABRICIRANI AB FASADNI ELEMENTI</t>
  </si>
  <si>
    <t>prefabriciran AB fasadni element AB-PFSVD, višine 8,15</t>
  </si>
  <si>
    <t>prefabriciran AB fasadni element AB-PFSVL, višine 8,15</t>
  </si>
  <si>
    <t>prefabriciran AB fasadni element AB-PFSV, višine 8,15, 2kom</t>
  </si>
  <si>
    <t>prefabriciran AB fasadni element AB-PFS00, višine 3,71, 7kom</t>
  </si>
  <si>
    <t>prefabriciran AB fasadni element AB-PFS10D, višine 3,71, 2kom</t>
  </si>
  <si>
    <t>prefabriciran AB fasadni element AB-PFS10L, višine 3,71, 1kom</t>
  </si>
  <si>
    <t>prefabriciran AB fasadni element AB-PFS15D, višine 3,71, 2kom</t>
  </si>
  <si>
    <t>prefabriciran AB fasadni element AB-PFS15L, višine 3,71, 1kom</t>
  </si>
  <si>
    <t>prefabriciran AB fasadni element AB-PFS20L, višine 3,71, 4kom</t>
  </si>
  <si>
    <t>prefabriciran AB fasadni element AB-PFS30D, višine 3,71, 2kom</t>
  </si>
  <si>
    <t>prefabriciran AB fasadni element AB-PFS30L, višine 3,71, 1kom</t>
  </si>
  <si>
    <t>prefabriciran AB fasadni element AB-PFS00, višine 3,93, 7kom</t>
  </si>
  <si>
    <t>prefabriciran AB fasadni element AB-PFS10D, višine 3,93, 1kom</t>
  </si>
  <si>
    <t>prefabriciran AB fasadni element AB-PFS10L, višine 3,93, 3kom</t>
  </si>
  <si>
    <t>prefabriciran AB fasadni element AB-PFS15D, višine 3,93, 2kom</t>
  </si>
  <si>
    <t>prefabriciran AB fasadni element AB-PFS20D, višine 3,93, 1kom</t>
  </si>
  <si>
    <t>prefabriciran AB fasadni element AB-PFS20L, višine 3,93, 1kom</t>
  </si>
  <si>
    <t>prefabriciran AB fasadni element AB-PFS30D, višine 3,93, 2kom</t>
  </si>
  <si>
    <t>prefabriciran AB fasadni element AB-PFS30L, višine 3,93, 2kom</t>
  </si>
  <si>
    <t>prefabriciran AB fasadni element AB-PFS40D, višine 3,93, 1kom</t>
  </si>
  <si>
    <t>prefabriciran AB fasadni element AB-PFN, dolžine 6,3, 3kom (nadstropje)</t>
  </si>
  <si>
    <t>prefabriciran AB fasadni element AB-PFN, dolžine 8,4, 3kom (nadstropje)</t>
  </si>
  <si>
    <t>prefabriciran AB fasadni element AB-PFNT (s temeljem), dolžine 8,4, 3kom (pritličje)</t>
  </si>
  <si>
    <t>prefabriciran AB fasadni element AB-PFNT (s temeljem), dolžine 6,3, 4kom (pritličje)</t>
  </si>
  <si>
    <t>prefabriciran AB fasadni element AB-PFN, dolžine 6,3, 3kom (streha)</t>
  </si>
  <si>
    <t>prefabriciran AB fasadni element AB-PFN, dolžine 8,4, 3kom (streha)</t>
  </si>
  <si>
    <t>h 3,35m</t>
  </si>
  <si>
    <t>Dobava in vgraditev betona C 30/37 v stebre podstavkov fasadnih prefabriciranih elementov, črpni beton, izdelava skladno s projektno dokumentacijo PZI.
Mrežasta armatura B500A
Rebrasta  armatura B500B
Beton C30/37; XC1, dimenzije 30/100</t>
  </si>
  <si>
    <t>Opaž stebrov prefabriciranih fasadnih elementov z vezmi in opažnimi ploščami višine 3,35m opaženje, razopaženje in čiščenje.</t>
  </si>
  <si>
    <t>steber obsega 2.60 m</t>
  </si>
  <si>
    <t xml:space="preserve">Izdelava, dostava in montaža svetlobne kupole iz LITEGA akrilnega stekla, tip ALUX, VISS visoko izolativna kupola, akril / prekatna polikarbonatna plošča / akril,  izolativna vrednost U=1,10 W/m2K, IRR HEATSTOP/prozorna ali 
opal/opal ali  opal /prozorna,
DIMENZIJE: N (nazivna oz. zunanja mera) =   116 X 116 cm, L(svetla) = 100 X 100 cm.
Z vsem tesnilnim in pritrdilnim materialom.
</t>
  </si>
  <si>
    <t>Efektivna površina za odvod dima in toplote:  1,0 m2 na kupolo.</t>
  </si>
  <si>
    <t>Dobava in vgradnja strešne kupole, vključno z mehanizmom za avtomatsko odpiranje, vezanim na požarno centralo. Dimenzije 1,00/1,00m.</t>
  </si>
  <si>
    <t>Dobava, montaža in izdelava jeklenih veznih nastavkov temelja fasadnih prefabriciranih elementov.Z vsem nakladanjem, premiki, veznimi sredstvi, ležišči, dodatnimi podkonstrukcijskimi elementi. kvalitete jekla S235. Vključno z izvedbo zaščite jeklenih elementov v zemlji.</t>
  </si>
  <si>
    <t>AKZ ZAŠČITA: C4
SPOJI: vijačeni
RAZRED POŽARNE ZAŠČITE: brez
KONČNA OBDELAVA: temeljna barva</t>
  </si>
  <si>
    <t>ZUNANJE STOPNICE DVORIŠČNEGA VHOD</t>
  </si>
  <si>
    <t>Dobava in montaža opaž stopnišča. Opaženje, razopaženje in čiščenje. Ravno stopnišče.</t>
  </si>
  <si>
    <t>zunanje stopnice dvoriščnega vhoda</t>
  </si>
  <si>
    <t>ZUNANJE STOPNICE DVORIŠČNEGA VHODA</t>
  </si>
  <si>
    <t>Dobava in vgraditev betona C 30/37 v zunanje stopnice, črpni beton, izdelava skladno s projektno dokumentacijo PZI.
Mrežasta armatura B500A
Rebrasta  armatura B500B</t>
  </si>
  <si>
    <t>ARMATURA ZUNANJIH STOPNIC DVORIŠČNEGA VHODA</t>
  </si>
  <si>
    <t>Dobava in vgradnja armature zunanjih stopnic:</t>
  </si>
  <si>
    <t>višina elementa: 20 cm</t>
  </si>
  <si>
    <t>širina elementa: 18 cm</t>
  </si>
  <si>
    <t>debelina izolacijske plasti: 8 cm</t>
  </si>
  <si>
    <t>Izdelava po načrtu PZI.</t>
  </si>
  <si>
    <t>Dobava, montaža in izdelava elementov isokorb v vsak nosilec. Schöck Isokorb tip KS20 (λ=0,031W/mK) kot nosilni element za termično ločitev fasadnih prefabriciranih elementov od montačne skeletne konstrukcije. Izvedba v skladu s tehnično dokumentacijo proizvajalca in v skladu z navodili arhitekta oz. projektanta (statika) nosilne kostrukcije.</t>
  </si>
  <si>
    <t>PREPREČEVANJE TOPLOTNIH MOSTOV NA STIKU KONSTRUKCIJE IN FASADE</t>
  </si>
  <si>
    <t>Izdelava, dobava in montaža horizontalne in vertikalne toplotne izolacije - XPS na mestu stika prefabricirane skeletne konstrukcije s prefabriciranimi fasadnimi elementi po detajlu PZI arhitektura. Debelina izolacije 8cm.</t>
  </si>
  <si>
    <t xml:space="preserve">Izdelava, dobava in montaža finalnega sloja tlaka, parketa, proizvod, kot npr. Ativo X3. Parket iz masivnega hrasta ojačanega s posebno X3 prašno tehniko (izredno odporna na udarce in poškodbe), polagan po načrtu tlakov. Parket oljen in krtasčen, naravne barve, posneti robovi V4.                                               Dimenzija letev: 220/28,3/1,1 cm                                                    Spoj: Pro Connect 5G                                                                         Način polaganjaj: lamelni
Požarni razred: Bfl-s1    
Drni razred: R10                                                
Parket lepljen na podlogo z 2-k lepilom.                                                                                                                                                 Postavka zajema vsa potrebna dela in pomožni material za kvalitetno izvedbo del. </t>
  </si>
  <si>
    <t>Skladno s splošnimi navodili - kitanje, brušenje in slikanje sten iz mavčno kartonskih plošč, s kakovostno pralno disperzijsko barvo in konllnim slojem za bolj obremenjene notranje stenske površine, pralno po EN 13300, dobro pokrivno, z vsemi preddeli, transporti in potrebnim materialom - SKLADNO Z NAVODILI, VKLJUČNO S PRIPRAVO POVRŠINE! Produkt, kot npr.: STO Piccolo L0228</t>
  </si>
  <si>
    <t>Dobava in vgraditev prednapetih votlih plošč PVP320, višina elementa 32cm, širina elementa 120cm; nivo +3,59 m,  vgradnja skladno s projektno dokumentacijo PZI, vključno z sistemsko podložno gumo, produkt, kot npr.Hotic PVP 320.
Beton C40/50
Požarna odpornost RE60
Zvočna izolativnost 58-62 dB
Minimalna dolžina nalaganja :7,5 cm
Možne odrezne širine plošč v cm: 37-46, 66-74 in 94-103</t>
  </si>
  <si>
    <t>Dobava in vgraditev prednapetih votlih plošč PVP320, višina elementa 26,5cm, širina elementa 120cm; nivo +7,56 m,  vgradnja skladno s projektno dokumentacijo PZI, vključno z sistemsko podložno gumo, produkt, kot npr.Hotic PVP 265.
Beton C40/50
Požarna odpornost RE60
Zvočna izolativnost 58-62 dB
Minimalna dolžina nalaganja :7,5 cm
Možne odrezne širine plošč v cm: 32-38, 54-60, 76-82 in 99-106</t>
  </si>
  <si>
    <t>profil HEA450
AKZ ZAŠČITA: C3 /H
KONČNA OBDELAVA: - prašno barvano RAL 1019
Teža profila na m' = 143kg, skupna dolžina 30,5 m'</t>
  </si>
  <si>
    <t>profil HEA360
AKZ ZAŠČITA: C3 /H
KONČNA OBDELAVA: - prašno barvano RAL 1019
Teža profila na m' = 115kg, skupna dolžina 35,9 m'</t>
  </si>
  <si>
    <t>AKZ ZAŠČITA: C3
SPOJI: vijačni
KONČNA OBDELAVA: - prašno barvano RAL 1019</t>
  </si>
  <si>
    <t>AKZ ZAŠČITA:
SPOJI: zvai okvirjev
RAZRED POŽARNE ZAŠČITE: brez
KONČNA OBDELAVA: temeljna barva + RAL 1019</t>
  </si>
  <si>
    <t>Izdelava jeklenega konzolnega vpetja stekla, sestavljenaga iz polnega ploščatega železa, vpetega v AB konstrukcijo, vključno z sidernim materialo. Končni sloj prašno barvano, metalic RAL 1019.</t>
  </si>
  <si>
    <t>Ročaj stopnišča, vpet točkovno v steklo, izvedba po skici, prašno barvano, metalic RAL 1019</t>
  </si>
  <si>
    <t>Enokrilna vrata VK03, desna, svetla odprtina 120/230, zidarska mera 130/235, Rw &gt; 32 dB. Polno vratno krilo.Zunanja stran vrat obdelana z Egger compact, dekor Egger H1145S ST10 - Natural Bardelino Oak.
Kljuka kot naprimer FSB fine matt iz nerjavečega jekla,  skupaj z okovjem, s poglobljenimi rozetami.  Vrata opremljena z kvalitetnim okovjem in cilindrično ključavnico. Proizvod, kot npr.: Schuco ADS75 HD HI.</t>
  </si>
  <si>
    <t>Izvedba, dobava in montaža notranjih enokrilnih masivnih požarnih vrat, vgrajena po detajlu. Sestava vrat: aluminijast podboj kot naprimer Kueffner tip Roundline URS-G-URF-G v barvi pločevine INTERPRON D2525 - GRIS 2800 SABLE.
Masivno leseno vratno krilo ravno obrezano, krilo iz MDF okvirja ojačano z nasadili, sredina okvirja polnjena z izolativnim polnilom, vgrajeno mehansko protiprašno pripiro, vratna krila prevlečena z melaminsko dekorativno folijo d=2mm, mehansko odporna. Robovi enako zaščiteni. Vratna krila poravnana z AB steno. Dekor po projektu PZI,  kot npr Egger, tip -  EGGER H3078 ST22, dekor z videzom masivnega lesa - White Havana Pine.
Kljuka kot naprimer FSB fine matt iz nerjavečega jekla,  skupaj z okovjem, s poglobljenimi rozetami, model npr. Modell 26 1108
Vrata opremljena z kvalitetnim skritim (integriranimi tečaji v vratno krilo) okovje in cilindrično ključavnico. Potrebna zagotovitev vseh certifikatov za požarno odpornost EI30.</t>
  </si>
  <si>
    <t xml:space="preserve">Izvedba, dobava in montaža notranjih enokrilnih vrat, vgrajena po detajlu. Sestava vrat: aluminijast podboj kot naprimer Kueffner tip Roundline URS-G-URF-G v barvi pločevine INTERPRON D2525 - GRIS 2800 SABLE,  vključno z UA ojačitvenim profilom podboja.
Leseno vratno krilo ravno obrezano, krilo iz MDF okvirja ojačano z nasadili, sredina okvirja polnjena z izolativnim polnilom, vgrajeno mehansko protiprašno pripiro, vratna krila prevlečena z melaminsko dekorativno folijo d=2mm, mehansko odporna. Robovi enako zaščiteni. Vratna krila poravnana z leseno stensko oblogo. Dekor po projektu PZI,  kot npr Egger, tip -  EGGER H3078 ST22, dekor z videzom masivnega lesa - White Havana Pine.
Kljuka kot naprimer FSB fine matt iz nerjavečega jekla,  skupaj z okovjem, s poglobljenimi rozetami, model npr. Modell 26 1108
Vrata opremljena z kvalitetnim skritim (integriranimi tečaji v vratno krilo) okovje in cilindrično ključavnico. Kljuka - odpiranje z okovjem za invalidske sanitarije.
</t>
  </si>
  <si>
    <t>Izdelava, dobava in montaža lesene obloge vhodnega portala, d= 22mm, mehansko pritrjene na kovinsko podkosntrukcijo min 40mm, vključno z vsem potrebnim pritrdilnim materialom.
Obloga  na notranji strani iz MDF plošče oplemenitene  z 0,8 mm  Egger - H1145 ST 10 dekorjem z videzom masivnega lesa - Natural Bardolino Oak ter na zunanji strani iz plošče Egger compact v istovrstnem dekorju. Raster polaganja po površinskih načrtih arhitekture z načinom skritih fug.
Robovi morajo biti ravni in perfektno obdelani pod kotom 45°, upoštevati je potrebno ves pomožni material, za kvalitetno izdelavo.
Plošče se medsebojno po horizontali in vertkali stikujejo po sistemu utor/pero.
Robovi plošč obdelan iz ABS trakom debelibne 2mm v katere se naredi utor za sistem vezave utor/pero.
Pritrjevanje na AB steno oz. jekleno podkonstrukcijo.</t>
  </si>
  <si>
    <t>Sestava po detajlih - glej list SD 4.24, okvir in podboj v barvi pločevine INTERPRON D2525 - GRIS 2800 SABLE</t>
  </si>
  <si>
    <t>Sestava po detajlih - glej list SD 4.23, okvir in podboj v barvi pločevine INTERPRON D2525 - GRIS 2800 SABLE</t>
  </si>
  <si>
    <t>Sestava po detajlih - glej list SD 4.1, profili zasteklitve v barvi pločevine INTERPRON D2525 - GRIS 2800 SABLE</t>
  </si>
  <si>
    <t>Sestava po detajlih - glej list SD 4.2, profili zasteklitve v barvi pločevine INTERPRON D2525 - GRIS 2800 SABLE</t>
  </si>
  <si>
    <t xml:space="preserve">Splošna navodila
Dobava in vgradnja enokrilnih in dvokrilnih vrat,  vgrajeno aktivno in pasivno krilo, vključno z okovjev za zaporedno zapiranje vratnih kril. Požarna vrata skladno z navodili požarnega elaborata. Vrata vezana na CNS, vključno z vsem materialom in opremo po shemi vrat. Vrata vsebujejo samozapiralo, kontrolo pristopa, integriran distančin za kot odpiranja, kljuko, cilindrično ključavnico, oz. elektronsko kontrolopo pristopa,
Vsa vrata imajo skrite tečaje.
Vratna krila z polnilom se izvedejo na način da polnilo ojbestransko poravna z okvirjem vratnega krila v barvi pločevine INTERPRON D2525 - GRIS 2800 SABLE.
Požarna vrata opremljena z sistemom konstroliranega dostopa po načrtu in opisu Elektro inštalacij.
Požarna vrata imajo avtomatsko samozapiralo s funkcijo aktivne povezave na požarno centralo vključno z funkcijo odpiranja in zapiranja in senzorjem za automatsko odpiranje.
Vrat se v primeru požara zaprejo
Dvokrilna vrata morajo biti opremljenaz vodilom z funkcijo sosledja zapiranja aktivnega in pasivnega krila.
</t>
  </si>
  <si>
    <t>Dobava in vgranja zaključnega profila med tlakom in steno. Kot npr. Küffner G60-8, aluminij, prašno barvan RAL 1019
pričvrstitev s pomočjo posebnega montažnega lepila na ravno in čisto površino.
Vključno z vsemi deli in materialom.</t>
  </si>
  <si>
    <t xml:space="preserve">Proizvod, kot npr. Schüco FWS 50
Samonosilna, toplotno izolirana fasadna konstrukcija iz stebrov in prečk. Vidna širina stebrov in prečk znaša 50 mm.
Osnovni profili pravokotne oblike, globina po statičnih zahtevah - vertikale od 50 do 250 mm, horizontale od 6 do 255 mm. Oblika in globina pokrivnih profilov po katalogu. Sistemski PVC adapter profili za izvedbo priključkov na ostale gradbene konstrukcije.
SI (Super Insulation) izvedba - izolativni sistem, ki omogoča faktor toplotne prevodnosti konstrukcije Uf do 0,7 W/m²K (z upoštevanjem faktorja vijačnih zvez).                                                                                                                                                                                                                                                                                                                                                                  
V fasado so vstavljene fiksne zasteklitve, paneli in vrata sistema Schüco ADS 90. SI simplySmart. Zaključki na gradbeni element morajo biti izvedeni po RAL smernicah montaže - znotraj paronepropustni, zunaj paropropustni, vodotesni.
</t>
  </si>
  <si>
    <t>Obdelava prebojev konstrukcijskih stebrov tehničnega podesta čez strešni izolacijski sestav po detajlu SPD projekta PZI arhitektura, vključno s toplotno in hidro izolacijo ter z vsem pritrdilnim materialom za funkcionalno izvedbo. Zaključna izvedba s folcano pločevino preko hidroizolacije.</t>
  </si>
  <si>
    <t>ATIKE - PREFA</t>
  </si>
  <si>
    <t>Dobava, montaža in izdelava podkonstrukcije atike in atike iz PREFA pločevine. Tip atike izdelan po PZI dokumentaciji po detailu SPD.
Toplotna izolacija in hidroizolacija je zajeta med zidarskimi deli, v postavki je potrebno zajeti vsa potrebna dela za zagotovite tesnjenja na objekte in med posameznimi materiali.
Atika montirana na predhodno izdelano podkonstrukcijo, montaža vključno z vsem pritrdilnim materialom. PREFA atika v barvi bronasto kovinska.</t>
  </si>
  <si>
    <t>Atika AT1 sestavljena iz:
OSB plošče d=2,2cm, pritrjene na kovinsko podkonstrukcijo iz kvadratnih profilov 50/50 in z vso potrebno podkonstrukcijo za pripravo polaganja pločevinaste obrobe atike.
Dobava in vgradnja pločevine razvite širine 80cm, iz prefa pločevine d=0,75mm</t>
  </si>
  <si>
    <t>Atika AT2 sestavljena iz:
OSB plošče d=2,2cm, širine 50cm, pritrjene na kovinsko podkonstrukcijo fasade L profilov 50/50 in z vso potrebno podkonstrukcijo za pripravo polaganja pločevinaste obrobe atike.
Dobava in vgradnja pločevine razvite širine 85cm, iz prefapločevine d=0,75mm</t>
  </si>
  <si>
    <t>Atika AT3 sestavljena iz:
OSB plošče d=2,2cm, širine 45cm in z vso potrebno podkonstrukcijo za pripravo polaganja pločevinaste obrobe atike.
Dobava in vgradnja pločevine razvite širine 90cm, iz prefapločevine d=0,75mm</t>
  </si>
  <si>
    <t>53.</t>
  </si>
  <si>
    <t>Izvedba rušitve obstoječe strojnice v historičnem objektu OŠ Miren.
Postavka mora zajemati vse odstranitve in rušitve potrebne za pripravo na kasnejša dela.  Odvoz na začasno deponijo, vključno z vsemi taksami.</t>
  </si>
  <si>
    <t>PREDELNA STENA - dvojna podkonstrukcija 2x C125, dvojna obloga W115</t>
  </si>
  <si>
    <t>PREDELNA STENA - trojna podkonstrukcija 2x C50 + 1x C100, dvojna obloga W115</t>
  </si>
  <si>
    <t>PREDELNA STENA -  trojna podkonstrukcija 3x C50, dvojna obloga W115</t>
  </si>
  <si>
    <t>PREDELNA STENA -  dvojna podkonstrukcija 2x C75, dvojna obloga W115</t>
  </si>
  <si>
    <t>PREDELNA STENA - dvojna podkonstrukcija 2x C50, dvojna obloga W115</t>
  </si>
  <si>
    <t>PREDELNA STENA - enojna podkonstrukcija C75, dvojna obloga W112</t>
  </si>
  <si>
    <t>PREDELNA STENA - enojna podkonstrukcija C125, dvojna obloga W112</t>
  </si>
  <si>
    <t xml:space="preserve"> - 1,25cm trda gradbena plošča kot naprimer Diamant</t>
  </si>
  <si>
    <t xml:space="preserve"> - 1,25cm mavčno kartonska plošča kot naprimer Knauf GKBI</t>
  </si>
  <si>
    <t>Dobava, montaža in izdelava pregradna stena z oznako PZ 03, debeline 17,5cm, po načrtu PZI.</t>
  </si>
  <si>
    <t>VREDOST INVESTICIJE Z DDV:</t>
  </si>
  <si>
    <t>D.D.V.</t>
  </si>
  <si>
    <t>Izdelava PID načrta električnih inštalacij</t>
  </si>
  <si>
    <t>0./Splošno</t>
  </si>
  <si>
    <t>Izvajalec je dolžan imeti znanja, ki so predpisano zahtevana v 77. členu ZGO-1 in tam opredeljena skozi obvezni delovodski in mojstrski izpit, iz česar izhaja, da je strokovno usposobljena oseba za posamezno vrsto inštalacije in pozna vse potrebne standardne detajle.</t>
  </si>
  <si>
    <t>Izvajalec je dolžan pred pričetkom izvajanja instalacije načrt pregledati in nadzornemu inženirju podati pripombe na morebitne najdene nepravilnosti. Pri izvajanju del se mora sproti usklajevati z izvajalci ostalih instalacij.</t>
  </si>
  <si>
    <t>Prestavitve zaradi morebitnega neusklajevanja gredo na račun izvajalca.Vsa dobavljena oprema mora biti 1. kvalitete. Vsi elementi del morajo biti izdelani strokovno in kvalitetno po detajlih in iz materiala kot je navedeno v opisu.</t>
  </si>
  <si>
    <t xml:space="preserve">Ves vgrajeni material mora po kvaliteti  predpisom in normam.Vse vgrajene naprave in stroji morajo biti certificirane za evropsko tržišče in imeti CE oznako.Vsi stroji in naprave morajo biti opremljeni s tablico z oznako proizvajalca, </t>
  </si>
  <si>
    <t>tipom in nominalnimi karakteristikami tako za strojni kot elektro del, če ta obstaja. Po končanih delih mora vsa originalna navodila in garancijske liste ( v kolikor so prva oziroma druga v tujem jeziku, ta prevedena v slovenščino))predati investitorju.</t>
  </si>
  <si>
    <t>Ponudnik mora dokazati, da za potrebe izvedbe javnega naročila razpolaga z osebo, ki je po programu NPK usposobljena za preglednika zahtevnih električnih inštalacij in inštalacij zaščite pred delovanjem strele.</t>
  </si>
  <si>
    <t>ENOTNA CENA MORA VSEBOVATI:</t>
  </si>
  <si>
    <t>- vsa potrebna pripravljalna dela</t>
  </si>
  <si>
    <t>- vse potrebne transporte, notranje in zunanje</t>
  </si>
  <si>
    <t>- vse potrebne manipulativne stroške in zavarovanja do predaje investitorju</t>
  </si>
  <si>
    <t>- vse potrebno delo</t>
  </si>
  <si>
    <t xml:space="preserve"> vsa potrebna pomožna sredstva za vgrajevanje na objektu kot so lestve, odri in podobno</t>
  </si>
  <si>
    <t>- usklajevanje z osnovnim načrtom in posvetovanje s projektantom, nadzornikom, investitorjem, naročnikom..</t>
  </si>
  <si>
    <t>- terminsko usklajevanje del z ostalimi izvajalci na objektu in uporabnikom</t>
  </si>
  <si>
    <t>- čiščenje prostorov po končanih delih in odvoz odpadnega materiala na stalno mestno deponijo</t>
  </si>
  <si>
    <t>- plačilo komunalnega prispevka za stalno mestno deponijo odpadnega materiala</t>
  </si>
  <si>
    <t>- stroški elektrike v času izvajanja projekta do primopredaje</t>
  </si>
  <si>
    <t xml:space="preserve"> izdelavo vseh potrebnih detajlov in dopolnilnih del, katera je potrebno izvesti za dokončanje posameznih del, tudi če potrebni detajli niso podrobno obdelani v načrtu navedeni in opisani v popisu del n so ta dopolnila nujna za pravilno funkcioniranje posameznih sistemov in elementov objekta</t>
  </si>
  <si>
    <t xml:space="preserve"> - skladiščenje in zaščita materiala na gradbišču</t>
  </si>
  <si>
    <t>preizkušanje kvalitete za vse materiale, ki se vgrajujejo in dokazovanje kvalitete z atesti</t>
  </si>
  <si>
    <t>ves potreben glavni, pomožni , pritrdilni in vezni material</t>
  </si>
  <si>
    <t>požarnovarno tesnenje prebojev pri prehodu instalacije skozi meje požarnih sektorjev ali celic</t>
  </si>
  <si>
    <t>popravilo eventuelno povzročene škode ostalim izvajalcem na gradbišču</t>
  </si>
  <si>
    <t>merjenje na objektu pred pričetkom izdelave ali vgrajevanja posameznih elementov</t>
  </si>
  <si>
    <t>vse potrebne zaščitne premaze</t>
  </si>
  <si>
    <t xml:space="preserve"> izdelava tehnoloških risb za proizvodnjo s potrebnimi detajli</t>
  </si>
  <si>
    <t>izdelava ustreznih delavniških risb in po potrebi enopolnih in vezalnih shem glede na dejansko dobavljeno opremo!</t>
  </si>
  <si>
    <t>izdelava in izrez odprtin za vgradnjo inštalacijskih in drugih elementov</t>
  </si>
  <si>
    <t>izdelava vseh izračunov vezanih na izdelavo elementov, potrebnih za doseganje predpisanih zahtev</t>
  </si>
  <si>
    <t>meritve električnih inštalacij po posameznih sklopih, izdaja zapisnikov, atestov in potrdil</t>
  </si>
  <si>
    <t>pridobitev certifikatov pooblaščenih organizacij za posamezne sklope</t>
  </si>
  <si>
    <t>sprotno beleženje vseh sprememb nastalih med izvedbo z vrisovanjemv PZI načrt ter obveščanje odgovornega projektanta(OP) o njih s pridobitvijo soglasij nanje in priprava podatkov za izdelavo PID dokumentacije</t>
  </si>
  <si>
    <t>podučitev pooblaščene osebe določene s strani investitorja</t>
  </si>
  <si>
    <t>redno, izredno, periodično in preventivno vzdrževanje v garancijskem obdobju 60 mesecev, vključno z vsemi rezervnimi deli, stroški dela za nemoteno delovanje v tem obdobju.</t>
  </si>
  <si>
    <t>popravilo eventuelno povzročene škode uporabniku oziroma naročniku</t>
  </si>
  <si>
    <t>ZUNANJA RAZSVETLJAVA - RAZSVETLJAVA V ATRIJU</t>
  </si>
  <si>
    <t>Dobava svetilk:</t>
  </si>
  <si>
    <t>led trak v alu profilu Ip65 RBG  8w/m, pod klopjo, komplet z napajalnikom, l=2.0m, 5 let garancije, Intra ali podobno</t>
  </si>
  <si>
    <t>Izvod  za zunanjo svetilko vodnikom NYY 3x2,5mm2Cu, položenim  v cevi v zemlji in  objektu</t>
  </si>
  <si>
    <t xml:space="preserve">Dobava in položitev cevi JC 23mm v zemlji </t>
  </si>
  <si>
    <t xml:space="preserve">Dobava in položitev cevi PN cevi 23mm  na skobah v objektu </t>
  </si>
  <si>
    <t>priklop svetilk</t>
  </si>
  <si>
    <t>Meritve  instalacije</t>
  </si>
  <si>
    <t>klp</t>
  </si>
  <si>
    <t>Montaža svetilk, komplet z pomožnim materialom</t>
  </si>
  <si>
    <t xml:space="preserve">SKUPAJ ZUNANJA RAZSVETLJAVA - RAZSVETLJAVA PRI OBJEKTU                               </t>
  </si>
  <si>
    <t>III.a</t>
  </si>
  <si>
    <t>ZUNANJI RAZVOD - Vodniki</t>
  </si>
  <si>
    <t xml:space="preserve">Dobava in montaža prostostoječe PMO omarice, tipska za eno merilno mesto, komplet s temeljem in opremo ter ključavnico distribucije </t>
  </si>
  <si>
    <t>a./merilni del</t>
  </si>
  <si>
    <t>merilni tokovni  transformatorji 200/5A, kl1 tip MBS EASK 31.5 skozni                  kom 3</t>
  </si>
  <si>
    <t>instalacijska varovalka DO, 10A, s podnožjem                        kom 1</t>
  </si>
  <si>
    <t>varovalka NV400 – 225A                      kom 3</t>
  </si>
  <si>
    <t>prenapetostni odvodniki tip B, 0,5kV, 30kA          kom 3</t>
  </si>
  <si>
    <t>drobni material</t>
  </si>
  <si>
    <t xml:space="preserve">dobava in položitev  kabla za napajanje - povezava med PMO in Rg  NYY 1x150mm2Cu </t>
  </si>
  <si>
    <t xml:space="preserve">dobava in položitev  kabla N-AY2Y 4x240mm2 za napajanje objekta -povezava med  PMO  do priključne točke obstoječe razvodne omarice, delno v novih ceveh, delno v obstoječi  v cevi v zemlji </t>
  </si>
  <si>
    <t xml:space="preserve">dobava in položitev  stigmafleks cevi 110  v zemlji, l=120  </t>
  </si>
  <si>
    <t>dobava in položitev  stigmafleks cevi 110  v nasutju kleti ,l=20</t>
  </si>
  <si>
    <t xml:space="preserve">Izdelava kabelskega jaška - betonski jašek dimenzij 1,2x1,2x1,2m, komplet z LŽ pokrovom in uvodom cevi v zemlji,  </t>
  </si>
  <si>
    <t xml:space="preserve">Dobava in položitev poc. Valjanca Fe-Zn 25x4mm v zemlji-ozemljitev </t>
  </si>
  <si>
    <t>izkop jarka,  polaganje vodnikov, komplet z opozorilnim trakom in ponovno poravnavo</t>
  </si>
  <si>
    <t>Meritve ozemljitev</t>
  </si>
  <si>
    <t>Vključitev novega porabnika v sistem, zagon, nastavitve</t>
  </si>
  <si>
    <t>Končni izris trase, za dokumentacijo PID</t>
  </si>
  <si>
    <t>transportni in manipulativni stroški</t>
  </si>
  <si>
    <t xml:space="preserve">priprava materiala </t>
  </si>
  <si>
    <t xml:space="preserve">SKUPAJ    eur                                        </t>
  </si>
  <si>
    <t>III.b</t>
  </si>
  <si>
    <t>DIESEL - ELEKTRIČNI AGREGAT</t>
  </si>
  <si>
    <t>Dobava in montaža DEA, stacionarni dizelski elektroagregat Stubelj LDE 15 P, primeren za zunanjo postavitev, z vgrajenim motorjem Perkins in generatorjem, moči 15kVA, 230/400V, 50Hz, trajna moč 12kVA, motor vodnohlajeni diesel, generator sinhronski, avtoreguliran z opremo:</t>
  </si>
  <si>
    <t>akmulator 100Ah                              kom 1</t>
  </si>
  <si>
    <t xml:space="preserve">izpušni sistem z duš.loncem             kom 1     </t>
  </si>
  <si>
    <t>ostalo (polnilec aku, predgretje motorja, tekočine)                kom  1</t>
  </si>
  <si>
    <t>komandna omara za močnostni preklop -dislocirana            kom 1</t>
  </si>
  <si>
    <t>Standardno zvočno izolirano ohišje 68 dBA pri 75% obremenitvi na 7 m odporno na vremenske vplive, prašno barvano, za zunanjo montažo, vrata za lahek dostop do stroja s ključavnicami za zaklepanje</t>
  </si>
  <si>
    <t>Vključitev porabnika v sistem,  preizkusni zagon, nastavitve</t>
  </si>
  <si>
    <t>Poučevanje uporabnika</t>
  </si>
  <si>
    <t>Izdelava ozemljitev komplet z materialom</t>
  </si>
  <si>
    <t xml:space="preserve">SKUPAJ DIESEL - ELEKTRIČNI AGREGAT              </t>
  </si>
  <si>
    <t>III.c</t>
  </si>
  <si>
    <t xml:space="preserve">Dobava in montaža žica Al 10mm, položena na nosilcih na strehi, komplet z nosilci </t>
  </si>
  <si>
    <t>Dobava in montaža žica Al 10mm, položena na nosilcih na zidu, komplet nosilci</t>
  </si>
  <si>
    <t xml:space="preserve">Dobava in montaža sponke za žleb - žica (B) </t>
  </si>
  <si>
    <t>Dobava in montaža sponke KON04 A za medsebojno spajanje okroglih strelovodnih vodnikov. Proizvajalec HERMI ali podobno</t>
  </si>
  <si>
    <t>Dobava in montaža paličnega lovilca l=1,5m, komplet s podstavkom. Proizvajalec HERMI ali podobno</t>
  </si>
  <si>
    <t>Dobava in montaža mehanske zaščite odvoda. Proizvajalec HERMI ali podobno</t>
  </si>
  <si>
    <t>Dobava in položitev poc. Valjanca Fe-Zn 25x4mm v temelju v betonu</t>
  </si>
  <si>
    <t>Dobava in položitev poc. Valjanca Fe-Zn 25x4mm v zemlji</t>
  </si>
  <si>
    <t>Ozemljitev vodil dvigala, komplet z iskrilom</t>
  </si>
  <si>
    <t>Dobava in montaža cevnih objemk KON11A, za pritrjevanje strelovodnega vodnika AH1 fi 8 mm na odtočne cevi. Proizvajalec HERMI ali podobno</t>
  </si>
  <si>
    <t>Dobava in montaža merilne sponke KON02  za izdelavo merilnega spoja med strelovodnim vodnikom AH1 in ozemljilnim trakom. Proizvajalec HERMI</t>
  </si>
  <si>
    <t>Dobava in montaža  križne sponke za poc. Valjanec . Proizvajalec HERMI ali podobno</t>
  </si>
  <si>
    <t>Dobava in montaža kontaktne sponke  za izvedbo kontaktnih spojev med okroglim strelovodnim vodnikom . Proizvajalec HERMI</t>
  </si>
  <si>
    <t>Dobava in montaža odkapnika KON21. Proizvajalec HERMI</t>
  </si>
  <si>
    <t>meritve strelovoda -pooblaščen merilec</t>
  </si>
  <si>
    <t>pregled strelovodne instalacije</t>
  </si>
  <si>
    <t xml:space="preserve">Drobni in montažni material </t>
  </si>
  <si>
    <t>%</t>
  </si>
  <si>
    <t xml:space="preserve">Transportni in manipulativni stroški  </t>
  </si>
  <si>
    <t>Nepredvidena dela z vpisom v gradbeni dnevnik</t>
  </si>
  <si>
    <t>SKUPAJ STRELOVOD</t>
  </si>
  <si>
    <t>IV.a</t>
  </si>
  <si>
    <t>VARNOSTNA RAZSVETLJAVA</t>
  </si>
  <si>
    <t>Pregled in funkcionalni preizkus varnostne  razsvetljave -1.F, pooblaščena organizacija</t>
  </si>
  <si>
    <t>dobava svetilk in sistema varnostne razsvetljave</t>
  </si>
  <si>
    <t>E</t>
  </si>
  <si>
    <t xml:space="preserve">Varnostna svetilka tip Lungaluce LED 24W, LP, 1h, IP20, SE, LG avtotest, asimetrična leča
iz samougasne plastične mase,  z AUTOTEST funkcijo, opremljena z NiCd akumulatorjem in avtonomijo 1 ure. Svetilo skladno s standardi EN 60598-1, EN60598-2-22, EN1838. Svetilka je opremljena z priborom za montažo. Svetilo ima pet (5) letni garancijski rok.   Beghelli ali podobno  </t>
  </si>
  <si>
    <t>E1</t>
  </si>
  <si>
    <t xml:space="preserve">Varnostna svetilka tip Difusaluce LED 24W, LP, 1h, IP20, SE, LG avtotest, difuzna  leča iz samougasne plastične mase,  z AUTOTEST funkcijo, opremljena z NiCd akumulatorjem in avtonomijo 1 ure. Svetilo skladno s standardi EN 60598-1, EN60598-2-22, EN1838. Svetilka je opremljena z priborom za montažo. Svetilo ima pet (5) letni garancijski rok.                              Beghelli ali podobno  </t>
  </si>
  <si>
    <t>E2</t>
  </si>
  <si>
    <t xml:space="preserve">Varnostna svetilka tip Largaluce LED 24W, A1h, IP20, SE, LG avtotest, okrogla  leča iz samougasne plastične mase,  z AUTOTEST funkcijo, opremljena z NiCd akumulatorjem in avtonomijo 1 ure. Svetilo skladno s standardi EN 60598-1, EN60598-2-22, EN1838. Svetilka je opremljena z priborom za montažo. Svetilo ima pet (5) letni garancijski rok.                               Beghelli ali podobno  </t>
  </si>
  <si>
    <t>E3</t>
  </si>
  <si>
    <t xml:space="preserve">Varnostna svetilka tip Logica LED LED 11W, LP, 1h, IP44, SE, LG avtotest,  iz samougasne plastične mase,  z AUTOTEST funkcijo, opremljena z NiCd akumulatorjem in avtonomijo 1 ure. Svetilo skladno s standardi EN 60598-1, EN60598-2-22, EN1838. Svetilka je opremljena z priborom za montažo. Svetilo ima pet (5) letni garancijski rok.                                                                           Beghelli ali podobno  </t>
  </si>
  <si>
    <t>E4</t>
  </si>
  <si>
    <t xml:space="preserve">Varnostna svetilka tip Indica 20LED LED 2W, 1h, IP20, SA, LG avtotest,  iz samougasne plastične mase,  z AUTOTEST funkcijo, opremljena z NiCd akumulatorjem in avtonomijo 1 ure. Svetilo skladno s standardi EN 60598-1, EN60598-2-22, EN1838. Svetilka je opremljena z priborom za montažo.Enostranski piktogram Svetilo ima pet (5) letni garancijski rok.                            Beghelli ali podobno  </t>
  </si>
  <si>
    <t>E4A</t>
  </si>
  <si>
    <t xml:space="preserve">Varnostna svetilka tip Indica 20LED LED 2W, 1h, IP20, SA, LG avtotest,  iz samougasne plastične mase,  z AUTOTEST funkcijo, opremljena z NiCd akumulatorjem in avtonomijo 1 ure. Svetilo skladno s standardi EN 60598-1, EN60598-2-22, EN1838. Svetilka je opremljena z priborom za montažo- obešena. Dvostranski piktogram. Svetilo ima pet (5) letni garancijski rok.         Beghelli ali podobno  </t>
  </si>
  <si>
    <t>E5</t>
  </si>
  <si>
    <t xml:space="preserve">Varnostna svetilka tip Indica 20LED LED 2W, 1h, IP20, SA, LG avtotest,  iz samougasne plastične mase,  z AUTOTEST funkcijo, opremljena z NiCd akumulatorjem in avtonomijo 1 ure. Svetilo skladno s standardi EN 60598-1, EN60598-2-22, EN1838. Svetilka je opremljena z priborom za montažo.MOntaža na zid-Enostranski piktogram Svetilo ima pet (5) letni garancijski rok.          Beghelli ali podobno  </t>
  </si>
  <si>
    <t>Nadzorna enota - 9 DIN modul. Modul za nadzor in spremljanje stanja največ 128 svetilk, ki označujejo izhod, zasilnih svetilk ali električnih napajalnikov - autotest.</t>
  </si>
  <si>
    <t>Glavna krmilna enota za kontrolo modulov, komplet z mrežno kartico, Beghelli</t>
  </si>
  <si>
    <t>program in  zagon sistema</t>
  </si>
  <si>
    <t>Sodelovanje elektroinstalaterja pri pregledu</t>
  </si>
  <si>
    <t>nu</t>
  </si>
  <si>
    <t xml:space="preserve">Izdelava in nameščanje nalepk na svetilke </t>
  </si>
  <si>
    <t>Dobava in montaža piktogramov</t>
  </si>
  <si>
    <t>Montaža svetilk varnostne razsvetljave, komplet s priklopom</t>
  </si>
  <si>
    <t>SKUPAJ  VARNOSTNA RAZSVETLJAVA</t>
  </si>
  <si>
    <t>V popisu so podani tipi svetil različnih proizvajalcev. Vgradi se lahko oprema proizvajalcev, ki imajo ustrezne ateste za svetilke po slovenski zakonodaji in kvalitetno ustrezajo tehničnemu opisu</t>
  </si>
  <si>
    <t xml:space="preserve">Projektant elektroinštalacij in arhitekt morata pred dobavo in vgradnjo potrditi vse vzorce svetilk. </t>
  </si>
  <si>
    <t xml:space="preserve">Za vse svetilke, ki se vgradijo v spuščen strop, je potrebno pred naročilom svetilk preveriti tip dobavljenega stropa. </t>
  </si>
  <si>
    <t>IV.b</t>
  </si>
  <si>
    <t>SPLOŠNA RAZSVETLJAVA</t>
  </si>
  <si>
    <t>dobava svetilk  splošne razsvetljave -Proizvajalec: Intra ali podobno</t>
  </si>
  <si>
    <t>K4</t>
  </si>
  <si>
    <t>Stropno nadgradno svetilo, tip NITOR HE_LED moči 22W/2200 lm,  z integriranim napajalnikom. Temperatura svetlobe 4000K,. barvano na belo barvo RAL 9003, zaščiteno IP44 pred delci prahu in vlago. Svetilka ustreza standardom CEI EN 60598-1, UNI EN 12464-1. Z delovno dobo 50 000 ur.    Z garancijsko dobo 5 (pet) let.
Svetilo spada v energijski razred: A
Proizvajalec: Intra ali podobno</t>
  </si>
  <si>
    <t>K8</t>
  </si>
  <si>
    <t>Stropno nadgradno svetilo,  INTRA tip 5700, LED moči 27W/3250 lm, z integriranim napajalnikom, FO, dolžine 1277mm. Temperatura svetlobe 4000K. IP66. Z garancijsko dobo 5 (pet) let.
Svetilo spada v energijski razred: A
Proizvajalec: Intra ali podobno</t>
  </si>
  <si>
    <t>F1</t>
  </si>
  <si>
    <t>P13</t>
  </si>
  <si>
    <t>P12</t>
  </si>
  <si>
    <t>NITOR HE 3100 Im 28W 840 IP 20</t>
  </si>
  <si>
    <t>p11</t>
  </si>
  <si>
    <t>MINUS C 6660 Im 75W 840 2535 mm</t>
  </si>
  <si>
    <t>P10</t>
  </si>
  <si>
    <t>NITOR HE 2300 Im 22W 840 IP 20</t>
  </si>
  <si>
    <t>P8</t>
  </si>
  <si>
    <t>LONA RV SOP 600 3980 Im 40W d.638 mm 840 F0</t>
  </si>
  <si>
    <t>P6</t>
  </si>
  <si>
    <t>NITOR FLAT SOP 770 Im 9W 840 F0 IP44 white/white</t>
  </si>
  <si>
    <t>P2</t>
  </si>
  <si>
    <t>GYON S SA SOP 6180Im 79W 840 3106mm DALI white/white</t>
  </si>
  <si>
    <t>P1</t>
  </si>
  <si>
    <t>N19</t>
  </si>
  <si>
    <t>N18</t>
  </si>
  <si>
    <t>N17</t>
  </si>
  <si>
    <r>
      <t>PIPES RV XS 690 Im 6W 840 60</t>
    </r>
    <r>
      <rPr>
        <sz val="10"/>
        <rFont val="Calibri"/>
        <family val="2"/>
        <charset val="238"/>
      </rPr>
      <t>°</t>
    </r>
    <r>
      <rPr>
        <sz val="10"/>
        <rFont val="Arial Narrow"/>
        <family val="2"/>
        <charset val="238"/>
      </rPr>
      <t xml:space="preserve"> IP 20 white</t>
    </r>
  </si>
  <si>
    <t>N13</t>
  </si>
  <si>
    <t>GYON LINE C/S MPR starting module 4730 Im 58W 840 3093 mm DALI white;  dolžina linije 6186mm
GYON LINE C/S MPR end module 4730 Im 58W 840 3093 mm DALI white</t>
  </si>
  <si>
    <t>N12</t>
  </si>
  <si>
    <t>NITOR HE 3100 Im 28W 840</t>
  </si>
  <si>
    <t>N11</t>
  </si>
  <si>
    <t>N10</t>
  </si>
  <si>
    <t>NITOR HE 2300 Im 22W 840</t>
  </si>
  <si>
    <t>N9</t>
  </si>
  <si>
    <t>LONA RV SOP 400 2380 Im 25W 840 F0</t>
  </si>
  <si>
    <t>N8</t>
  </si>
  <si>
    <t>N7</t>
  </si>
  <si>
    <t>LONA RV SOP 900 9000 Im 91W d.950 mm 840 F0</t>
  </si>
  <si>
    <t>N6</t>
  </si>
  <si>
    <t>NITOR FLAT SOP 770 Im 9W 840 F0 IP 44 white/white</t>
  </si>
  <si>
    <t>N5</t>
  </si>
  <si>
    <t>KALIS 65 WDI SOP 1230+1230 Im 16+16W 840 855 mm F0 IP 40 white</t>
  </si>
  <si>
    <t>X</t>
  </si>
  <si>
    <t>svetilka zunanja v atriju pod klopjo, IP65, komplet z napajalnikom v ohišju (IP65), po specifikaciji INTRA</t>
  </si>
  <si>
    <t>Montaža svetilk , komplet s priklopom</t>
  </si>
  <si>
    <t>Dobava in montaža obešalnega pribora za svetilke, skupaj</t>
  </si>
  <si>
    <t>enako, samo napajalnik napajalnik za led trak (za P20) po specifikaciji Intra,, mala lastna raba, v zaščitnem ohišju, komplet</t>
  </si>
  <si>
    <t>Dobava in montaža sistema za regulacijo svetlobe za 1 prostor, krmilniki se vgradijo v razdelilec , v sestavi:</t>
  </si>
  <si>
    <t xml:space="preserve">   -napajalnik KNX 640mA                kom  1</t>
  </si>
  <si>
    <t xml:space="preserve">   - KNX /DALI vmesnik                    kom  2</t>
  </si>
  <si>
    <t xml:space="preserve">   - svetlobni senzor                           kom 1</t>
  </si>
  <si>
    <t xml:space="preserve">   - KNX stikalo dvojno (dva para tipk) , ARTEC, belo      kom 1</t>
  </si>
  <si>
    <t xml:space="preserve">   - okvir za stikalo enojni, ARTEC, belo                  kom 1</t>
  </si>
  <si>
    <t xml:space="preserve">   - KNX /DALI vmesnik                    kom  1</t>
  </si>
  <si>
    <t xml:space="preserve">   - KNX stikalo enojno (den par tipk) , ARTEC, belo      kom 1</t>
  </si>
  <si>
    <t xml:space="preserve">   - okvir za stikalo enojni, ARTEC, belo              kom 1</t>
  </si>
  <si>
    <t xml:space="preserve">   - programiranje KNX sistema</t>
  </si>
  <si>
    <t xml:space="preserve">    - Zagon in testiranje opreme na terenu</t>
  </si>
  <si>
    <t xml:space="preserve">   - izdelava dokumentacije</t>
  </si>
  <si>
    <t>Dobava in montaža oprema TEM Čatež ali podobno</t>
  </si>
  <si>
    <t xml:space="preserve">  stikalo podometno, šolsko , odporno na udarce,komplet z dozo  - belo</t>
  </si>
  <si>
    <t xml:space="preserve">  stikalo podometno -izmenično, šolsko varnostno, odporno na udarce, komplet z dozo  - belo</t>
  </si>
  <si>
    <t xml:space="preserve">  tipkalo podometno, šolsko varnostno, odporno na udarce,komplet z dozo  - belo</t>
  </si>
  <si>
    <t xml:space="preserve">  stikalo nadometno, komplet - belo</t>
  </si>
  <si>
    <t xml:space="preserve">  IR senzor gibanja kot stikalo   - stropni</t>
  </si>
  <si>
    <t xml:space="preserve">  IR senzor gibanja kot stikalo   - zidni</t>
  </si>
  <si>
    <t xml:space="preserve"> fotosonda</t>
  </si>
  <si>
    <t>Dobava in montaža stikalni tablo,oprema TEM Čatež ali podobni-serija 45</t>
  </si>
  <si>
    <t xml:space="preserve">   vgradna podometna doza + okvirček za 6 elementov  kom  1</t>
  </si>
  <si>
    <t xml:space="preserve">    tipkalo serija 45          kom  6</t>
  </si>
  <si>
    <t xml:space="preserve">    drobni material</t>
  </si>
  <si>
    <t xml:space="preserve">   vgradna podometna doza + okvirček za10 elementov  kom  1</t>
  </si>
  <si>
    <t xml:space="preserve">    tipkalo serija 45          kom  10</t>
  </si>
  <si>
    <t xml:space="preserve">    stikalo serija 45          kom  2</t>
  </si>
  <si>
    <t xml:space="preserve">   tipkalo serija 45          kom 4</t>
  </si>
  <si>
    <t xml:space="preserve">   vgradna podometna doza + okvirček za 10 elementov  kom  1</t>
  </si>
  <si>
    <t xml:space="preserve">    stikalo serija 45          kom  5</t>
  </si>
  <si>
    <t xml:space="preserve">   tipkalo serija 45          kom 1 </t>
  </si>
  <si>
    <t xml:space="preserve">  regulacijsko stikalo      kom3</t>
  </si>
  <si>
    <t xml:space="preserve">dobava in položitev vodnika  NYM 3 x 1,5mm2Cu  </t>
  </si>
  <si>
    <t xml:space="preserve">dobava in položitev vodnika   NYM 3 x 2,5mm2Cu  </t>
  </si>
  <si>
    <t xml:space="preserve">dobava in položitev vodnika   NYM 5 x 1.5mm2Cu  </t>
  </si>
  <si>
    <t xml:space="preserve">dobava in položitev vodnika   NYM 4 x 1,5mm2Cu  </t>
  </si>
  <si>
    <t xml:space="preserve">dobava in položitev vodnika  NYM 10 x 1,5mm2Cu  </t>
  </si>
  <si>
    <t xml:space="preserve">dobava in položitev vodnika  IY(St)Y  2x2x0,8mm2Cu  </t>
  </si>
  <si>
    <t>dobava in položitev JC cevi 16mm</t>
  </si>
  <si>
    <t>dobava in položitev JC cevi 23mm</t>
  </si>
  <si>
    <t>dobava in položitev JC cevi 29mm</t>
  </si>
  <si>
    <t>dobava in položitev PN 16 na  skobah</t>
  </si>
  <si>
    <t>dobava in položitev PN 23 na  skobah</t>
  </si>
  <si>
    <t xml:space="preserve">SKUPAJ   SPLOŠNA RAZSVETLJAVA                         </t>
  </si>
  <si>
    <t>MOČ SPLOŠNO</t>
  </si>
  <si>
    <t>Izdelava in  namestitev nalepk za označevanje elementov</t>
  </si>
  <si>
    <t>Izdelava in  namestitev trajnih nalepk za oznako  nalepk za označevanje elementov</t>
  </si>
  <si>
    <t xml:space="preserve">Priklopi kompaktnih naprav, ki imajo svoje krmilne omarice in so zajete v popisu strojnih instalacij </t>
  </si>
  <si>
    <t>Izdelava foto dokumentacije izvedbe instalacije  med gradnjo</t>
  </si>
  <si>
    <t xml:space="preserve">Zarisovanje in dokumentiranje sprememb med gradnjo za potrebe izdelave PID načrtov </t>
  </si>
  <si>
    <t>Pregled in meritve  elektroinstalacij za 1.F v skladu s standardi SIST HD 60364, HD 61439 in izdelava zapisnika in poročila  opregledu v skladu s standardom SIST HD 60364. pregled in meritve lahko opravi samopreglednik oz. merilec, ki ima potrdilo o opravljeni kvalifikaciji za preglednika zahtevnih NN električnih instalacij.</t>
  </si>
  <si>
    <t>Drobni montažni material, transport in manipulacijski stroški  3%</t>
  </si>
  <si>
    <t>SKUPAJ MOČ SPLOŠNO</t>
  </si>
  <si>
    <t>V.a</t>
  </si>
  <si>
    <t>MOČ</t>
  </si>
  <si>
    <t xml:space="preserve">dobava in položitev vodnika   NYM 5 x 2,5mm2Cu  </t>
  </si>
  <si>
    <t xml:space="preserve">dobava in položitev vodnika  NYM 4 x 1,5mm2Cu  </t>
  </si>
  <si>
    <t xml:space="preserve">dobava in položitev vodnika  IY(St)Y  3x2x0,8mm2Cu  </t>
  </si>
  <si>
    <t xml:space="preserve">dobava in položitev vodnika  IY(St)Y  5x2x0,8mm2Cu  </t>
  </si>
  <si>
    <t xml:space="preserve">dobava in položitev vodnika  IY(St)Y  2x0,8mm2Cu  </t>
  </si>
  <si>
    <t xml:space="preserve">dobava in položitev vodnika   (N)HXH 5 x 2,5mm2Cu-FE180/E90  </t>
  </si>
  <si>
    <t xml:space="preserve">dobava in položitev vodnika   (N)HXH 5 x 10mm2Cu-FE180/E90  </t>
  </si>
  <si>
    <t xml:space="preserve">dobava in položitev vodnika   (N)HXH 12 x 1,5mm2Cu-FE180/E90  </t>
  </si>
  <si>
    <t xml:space="preserve">dobava in položitev vodnika   H07Z-K-J 4mm2Cu  </t>
  </si>
  <si>
    <t xml:space="preserve">dobava in položitev vodnika   H07Z-K-J 6mm2Cu  </t>
  </si>
  <si>
    <t xml:space="preserve">dobava in položitev vodnika   H07Z-K-J 10mm2Cu  </t>
  </si>
  <si>
    <t xml:space="preserve">dobava in položitev vodnika   H07Z-K-J 16mm2Cu  </t>
  </si>
  <si>
    <t>dobava in položitev PN 29 na  skobah</t>
  </si>
  <si>
    <t>vodniki za razvod</t>
  </si>
  <si>
    <t xml:space="preserve">dobava in položitev vodnika   NYM 5 x 4mm2Cu  </t>
  </si>
  <si>
    <t xml:space="preserve">dobava in položitev vodnika   NYM 5 x 6mm2Cu  </t>
  </si>
  <si>
    <t xml:space="preserve">dobava in položitev vodnika   NYM 5 x 10mm2Cu  </t>
  </si>
  <si>
    <t xml:space="preserve">dobava in položitev vodnika   NYM 5 x 16mm2Cu  </t>
  </si>
  <si>
    <t xml:space="preserve">dobava in položitev vodnika   NYM 4 x 10mm2Cu  </t>
  </si>
  <si>
    <t xml:space="preserve">dobava in položitev vodnika   NYM 4 x 6mm2Cu  </t>
  </si>
  <si>
    <t xml:space="preserve">dobava in položitev vodnika   NYY 4x 35mm2Cu  </t>
  </si>
  <si>
    <t xml:space="preserve">dobava in položitev vodnika   NYY 4x 150mm2Cu  </t>
  </si>
  <si>
    <t xml:space="preserve">dobava in položitev vodnika   NYM-J 1 x95mm2Cu  </t>
  </si>
  <si>
    <t>dobava in montaža nadometnega parapetnega kanala ELBA ali podobni dvoprekatni 130/50mm, komplet s pokrovom in končnimi elementi, l=2,0m</t>
  </si>
  <si>
    <t>dobava in montaža nadometnega parapetnega kanala ELBA ali podobni dvoprekatni 130/50mm, komplet s pokrovom in končnimi elementi, l=1,0m</t>
  </si>
  <si>
    <t>dobava in montaža nadometnega parapetnega kanala ELBA  v opremi- knjižnični pult dvoprekatni 130/50mm, komplet s pokrovom in končnimi elementi, l=5,0m</t>
  </si>
  <si>
    <t>Dobava in montaža kabelske police , komplet z obešalnim priborom, konzolami in ozemljitvami</t>
  </si>
  <si>
    <t xml:space="preserve">       PK 300</t>
  </si>
  <si>
    <t xml:space="preserve">       PK 200</t>
  </si>
  <si>
    <t xml:space="preserve">       PK 100</t>
  </si>
  <si>
    <t xml:space="preserve">       PK 100 s pokrovom</t>
  </si>
  <si>
    <t xml:space="preserve">       PK 200 s pokrovom</t>
  </si>
  <si>
    <t xml:space="preserve">       PK 300 s pokrovom</t>
  </si>
  <si>
    <t xml:space="preserve">       PK 400 s pokrovom</t>
  </si>
  <si>
    <t>Dobava in montaža oprema TEM Čatež ali podobni</t>
  </si>
  <si>
    <t xml:space="preserve">  enofazna šuko podometna vtičnica,šolska varnostna, odporno na udarce, komplet z dozo-bela, IP20</t>
  </si>
  <si>
    <t xml:space="preserve">  enofazna šuko podometna vtičnica -dvojna, šolsko varnostno, odporno na udarce, komplet z dozo-bela, IP20</t>
  </si>
  <si>
    <t xml:space="preserve">  enofazna šuko nadometna vtičnica, bela, IP44</t>
  </si>
  <si>
    <t xml:space="preserve">  enofazna šuko nadometna vtičnica-dvojna, bela, IP44</t>
  </si>
  <si>
    <t xml:space="preserve">  enofazna šuko po vtič v PPK -dvojna , komplet z dozo-bela</t>
  </si>
  <si>
    <t xml:space="preserve">  enofazna šuko nadometna vtičnica v opremi</t>
  </si>
  <si>
    <t>Dobava in montaža UPS napajalnika za komunikacijsko omaro, 230V, 1,5 kVA, komplet z opremo in zagonom</t>
  </si>
  <si>
    <t>Enako, samo linijska prenapetostna zaščita vgrajena v parapetni kanal,  mini, razred 3 (C ). 275V, 3kA</t>
  </si>
  <si>
    <t xml:space="preserve">Dobava  in montaža omarice za izenačevanje potenciala  - nadometna (OIP) v spuščenem stropu </t>
  </si>
  <si>
    <t>Izvod za omarico OIP z vodnikom H07V-K-rz 6 mm2Cu v JC 016 mm v tleh,   l= 20m</t>
  </si>
  <si>
    <t>Izvod za izenačevanje potenciala z vodnikom H07V-K-rz 4 mm2Cu v  PN cevi na stropu,   l= 6m</t>
  </si>
  <si>
    <t>Zatesnitve prebojev skozi požarni zid, komplet z materialom in oznako</t>
  </si>
  <si>
    <t>Priklop elementov</t>
  </si>
  <si>
    <t xml:space="preserve">SKUPAJ   MOČ                        </t>
  </si>
  <si>
    <t>V.b</t>
  </si>
  <si>
    <t>MOČ - STROJNICA</t>
  </si>
  <si>
    <t xml:space="preserve">dobava in položitev vodnika   NYM 5 x4mm2Cu  </t>
  </si>
  <si>
    <t>dobava in položitev vodnika   IY(St)Y 2x0,8mm2Cu</t>
  </si>
  <si>
    <t>dobava in položitev vodnika  J- IY(St)Y 2x2x0,8mm2Cu</t>
  </si>
  <si>
    <t>Izdelava ozemljitev v strojnici z Al žico 10mm, povezava na ozemljilo</t>
  </si>
  <si>
    <t>dobava in montaža križnega spoja za žico (A)</t>
  </si>
  <si>
    <t>Izdelava spoja z vijačenjem (F)</t>
  </si>
  <si>
    <t>dobava in montaža objemka za cev (E)</t>
  </si>
  <si>
    <t>Enako, samo  enofazna šuko nadometna vtičnica, s pokrovčkom, IP67</t>
  </si>
  <si>
    <t>Enako, samo trofazna šuko nadometna vtičnica, s pokrovčkom, IP67</t>
  </si>
  <si>
    <t xml:space="preserve">SKUPAJ MOČ STROJNICA                       </t>
  </si>
  <si>
    <t>V.b1</t>
  </si>
  <si>
    <t>MOČ - STROJNICA/CNS</t>
  </si>
  <si>
    <t>Dobava in montaža CNS nadzornega sitema za krmiljenje in nadzor elementov v strojnici. Klimati imajo lasten nadzorni sistem. Regulator klimata se veže na CNS kot priključna točka.</t>
  </si>
  <si>
    <t>strojni elementi regulaije: tipala, ventili , termostati so zajeti pri strojnih instalacijah</t>
  </si>
  <si>
    <t>CPU modul - do 200 podatkovnih točk, Ethernet, 1x P-bus vmesnik, BacNet protokol
SIEMENS: PXC100-E.D</t>
  </si>
  <si>
    <t>Napajalni modul 24VDC, 1.2A
SIEMENS: TXS1.12F10</t>
  </si>
  <si>
    <t>Pasivni priključni Bus modul
SIEMENS: TXS1.EF10</t>
  </si>
  <si>
    <t>TXI2.OPEN  TX Open RS232/485 Modul
SIEMENS: TXI2.OPEN</t>
  </si>
  <si>
    <t>Univerzalni vhodno - izhodni modul, 8 I/O (DI, AI, AO)
SIEMENS: TXM1.8U</t>
  </si>
  <si>
    <t>Digitalni vhodni modul, 16 DI
SIEMENS: TXM1.16D</t>
  </si>
  <si>
    <t>Relejni izhodni modul, 6 DO
SIEMENS: TXM1.6R</t>
  </si>
  <si>
    <t>Lokalna HMI enota za upravljanje PX regulatorjev
SIEMENS: PXM10</t>
  </si>
  <si>
    <t>BACnet/IP Web Interface with standard functionality
SIEMENS: PXG3.W100-1</t>
  </si>
  <si>
    <t>8-portni ethernet switch za montažo na DIN letev, napajanje 12-48VDC oz. 18-30VAC  MOXA: EDS-208</t>
  </si>
  <si>
    <t>Elektro komandna omara, komplet ožičena z vsemi zaščitnimi elementi, stenska, z izjavo o preizkusu</t>
  </si>
  <si>
    <t>Kabliranje do 20m, znotraj toplotne postaje, montaža EKO, priklop, brez energetskega dovodnega kabla</t>
  </si>
  <si>
    <t>STORITEV DDC  vključuje:
- elektro načrt in funkcijsko shemo avtomatike
- opise delovanja in navodila za upravljanje
- izdelavo programa za krmilnik
- kontrola pravilnosti vgradnje ventilov
- kontrolo el. priključkov in nalaganje programa
- preizkusni zagon in nastavitev parametrov
- poučitev uporabnikov o upravljanju sistema in predajni zapisnik</t>
  </si>
  <si>
    <t>STORITEV integracija vključuje:
- integracija toplotne črpalke preko komunikacije MODBUS RTU RS 485</t>
  </si>
  <si>
    <t>STORITEV integracija vključuje:
- integracija 3x klimatska naprave preko komunikacije MODBUS RTU RS 485</t>
  </si>
  <si>
    <t>STORITEV CNS vključuje:
- izdelavo programske opreme na nivoju CNS-a (nadzorni sistem WEB) z vključitvijo 1 x TČ in 3x klimatska naprava
- programiranje komunikacijskih vmesnikov
- testiranje programske opreme
- testiranje povezav
- izdelavo ekranskih grafik
- poučitev uporabnika o delovanju in upravljanju sistemov
- predajni zapisnik</t>
  </si>
  <si>
    <t xml:space="preserve">SKUPAJ MOČ - STROJNICA/CNS                           </t>
  </si>
  <si>
    <t>pred izvedbo je potrebnp opremo CNS uskladiti na izbrani sistem. Potrebno je izdelati načrt CNS omare.</t>
  </si>
  <si>
    <t>V.d</t>
  </si>
  <si>
    <t>MOČ - RAZDELILCI</t>
  </si>
  <si>
    <t>Glavni razdelilec je modularne prostostoječe izvedbe , izdelan iz dvakrat dekapirane jeklene pločevine in profilov, opleskan z osnovno in končno barvo, barva RAL 7035 ali enakovredno</t>
  </si>
  <si>
    <t>etažni razdelilci so podometne izvedbe, delno so stenske montaže.</t>
  </si>
  <si>
    <t>Dovodni in odvodni kabli so na zgornji strani razdelilecev</t>
  </si>
  <si>
    <t xml:space="preserve">Opremljeni so z vrati po robu obloženimi z gumijastim profilom. </t>
  </si>
  <si>
    <t>Na vratih razdelilca je tipska ročica s tritočkovnim zapiranjem, polcilindrom Titan - tipsko ključavnico.. Na notransnji strani vrat je žep za načrte.</t>
  </si>
  <si>
    <t>Na zunanji strani vrat morajo biti napisne ploščice in oznake v skladu z zahtevami standarda . Na razdelilniku je označena vrsta napajanja, sistem zaščite, oznaka izdelovalca….</t>
  </si>
  <si>
    <t>Vsak element v razdelilcu mora biti označen z oznako iz  sheme razdelilnika.</t>
  </si>
  <si>
    <t>Vsi razdelilci morajo imeti naravno prezračevanje. Zaščita razdelilcev IP43.</t>
  </si>
  <si>
    <t>Za vsak razdelilec j epotrebno izdelati delavniške risbe izgledov razdelilcev glede na ponujano opremo, ki jo mora potrditi nadzornik.V vsakem razdelilcu mora biti predvideno 25% rezerve v prostoru.</t>
  </si>
  <si>
    <t>Dobava in montaža glavne potencialne zbiralke,  vgrajena v RG razdelilec ali na steno ( zaščitena z ohišjem), Cu zbiralka 500x30x5mm, z izvrtinami , skupaj z vijaki</t>
  </si>
  <si>
    <t>Dobava in montaža razdelilca strojnice Rs pločevinasta omarica, dimenzij 800x1500x250mm, vgrajenega nadometno, vrata  s tipsko ključavnico in opremljenega z opremo po enopolni shemi</t>
  </si>
  <si>
    <t>kontaktor KN6-22/24v=                             kom 1</t>
  </si>
  <si>
    <t xml:space="preserve"> napajalnik 230/24V=, 20W                        kom 1</t>
  </si>
  <si>
    <t>Dobava in montaža razdelilca kleti Rkl1 + Rkl1-A pločevinasta omarica iz dveh delov, dimenzij 2x 800x650x300mm, vgrajenega nadometno, vrata  s tipsko ključavnico in opremljenega z opremo po enopolni shemi</t>
  </si>
  <si>
    <t>a./mreža</t>
  </si>
  <si>
    <t>b./ agregat</t>
  </si>
  <si>
    <t>Dobava in montaža razdelilca pritličja -1F, Rp1  pločevinasta omarica z vrati, dimezij 590x1500x150mm,vgrajena podometno s tipsko ključavnico in opremljenega z opremo po enopolni shemi</t>
  </si>
  <si>
    <t>FID 40A, Id=0,3A                               kom 1</t>
  </si>
  <si>
    <t>Dobava in montaža razdelilca pritličja -1F, Rn1  pločevinasta omarica z vrati,dimenzij 590x1500x150mm vgrajena podometno s tipsko ključavnico in opremljenega z opremo po enopolni shemi</t>
  </si>
  <si>
    <t>kontaktor KN6-22                                kom 1</t>
  </si>
  <si>
    <t>Dobava in montaža  razdelilca Rg, pločevinasta omara, dimenzij 450x1950x300mm + 1500x1950x300mm,  vgrajena nadometno, pobarvana po želji investitorja in opremljena 1x s tipsko ključavnico, 1x s ključavnico distributerja  in opremo:</t>
  </si>
  <si>
    <t xml:space="preserve"> bremensko stikalo LAS 400D  Eti IZlake                              kom 1</t>
  </si>
  <si>
    <t>merilni tokovni  transformatorji 200/5A, kl1 tip MBS EASK 31.5 skozni                  kom 4</t>
  </si>
  <si>
    <t xml:space="preserve">kabelski čevlji </t>
  </si>
  <si>
    <t xml:space="preserve">SKUPAJ MOČ - RAZDELILCI                           </t>
  </si>
  <si>
    <t>V.e</t>
  </si>
  <si>
    <t>AVTOMATSKA KOMPENZACIJA</t>
  </si>
  <si>
    <t xml:space="preserve">Kompenzacija se določi na osnovi analize </t>
  </si>
  <si>
    <t>Dobava in montaža avtomatske kompenzacijske naprave, 35 kVAr</t>
  </si>
  <si>
    <t>z filtri proti višjim harmonskim frekvencam in vgrajenimi elementi</t>
  </si>
  <si>
    <t>Iskra ali podobno</t>
  </si>
  <si>
    <t xml:space="preserve"> Izdelava elaborata o meritvah kompenzacije in analizi višjih harmonikov po montaži in zagonu objekta ter prilagoditev filtrov in kompenzacije</t>
  </si>
  <si>
    <t>Nastavitev naprave , zagon in preizkus delovanja in izdelava poročila o zagonu.</t>
  </si>
  <si>
    <t>navodila za uporabo in vzdrževanje</t>
  </si>
  <si>
    <t xml:space="preserve">SKUPAJ                  </t>
  </si>
  <si>
    <t>INŠTALACIJA KOMUNIKACIJ</t>
  </si>
  <si>
    <r>
      <t xml:space="preserve">Opomba: </t>
    </r>
    <r>
      <rPr>
        <i/>
        <sz val="10"/>
        <rFont val="Arial Narrow"/>
        <family val="2"/>
        <charset val="238"/>
      </rPr>
      <t xml:space="preserve">Telekomunikacijski priključek do objekta  oz. do glavne komunikacijske omare je predmet posebnega načrta.
</t>
    </r>
    <r>
      <rPr>
        <b/>
        <i/>
        <sz val="10"/>
        <rFont val="Arial Narrow"/>
        <family val="2"/>
        <charset val="238"/>
      </rPr>
      <t xml:space="preserve">Opomba :  </t>
    </r>
    <r>
      <rPr>
        <i/>
        <sz val="10"/>
        <rFont val="Arial Narrow"/>
        <family val="2"/>
        <charset val="238"/>
      </rPr>
      <t>sistem telefonije se prilagodi obstoječemu sistemu</t>
    </r>
  </si>
  <si>
    <t>Dobava in montaža prostostoječe  glavne komunikacijske omare, dimenzij 800x800x2100mm, komplet z vrati in z opremo:</t>
  </si>
  <si>
    <t xml:space="preserve"> patch panel za 24 Snap-in konektorjev, 19ˇ, 1HU, z izvlečnim mehanizmom                  kom 2</t>
  </si>
  <si>
    <t xml:space="preserve"> LANmark5, snap-in konektor, cat 6+, screened, rear cover, kom 48</t>
  </si>
  <si>
    <t xml:space="preserve"> povezovalni kabel RJ45-RJ45, cat6+,screened, PVC, 1,0m kom 48</t>
  </si>
  <si>
    <t xml:space="preserve"> el. Razdelilec 7x230V                     kom 1</t>
  </si>
  <si>
    <t xml:space="preserve"> ozemljitvena letev (N-101.001)          kom 1                                                      </t>
  </si>
  <si>
    <t xml:space="preserve">  prenapetostna zaščita linij           kom 1</t>
  </si>
  <si>
    <t xml:space="preserve"> ozemljitev                                    kom 1</t>
  </si>
  <si>
    <t xml:space="preserve">  police                                         kom 2</t>
  </si>
  <si>
    <t>patch vodilo kovinsko odprto, 1 HU, 19",            kom 2</t>
  </si>
  <si>
    <t>optični panel za 12 LC adapterjev  -4 vlaken 50/125um                kom 1</t>
  </si>
  <si>
    <t>optični zaključni kabel LC, MM, 50um/125/900,  1.5m               kom12</t>
  </si>
  <si>
    <t>optični panel za 6 LC adapterjev  -2 vlakna, 9/125um                kom 1</t>
  </si>
  <si>
    <t>optični zaključni kabel SM, 9um/125,  1.5m               kom 2</t>
  </si>
  <si>
    <t>optična kaseta s pokrovom in 2 kosov ščit optičnega zvara        kom 1</t>
  </si>
  <si>
    <t>priprava opt. kabla za varjenje (do 12 vlaken )         kom 2</t>
  </si>
  <si>
    <t>sestavljanje in montaža opt. patch panela (do 12 vlaken)              kom 1</t>
  </si>
  <si>
    <t>vgradnja telefonske centrale za IP telefonijo - opcija            kpl 1</t>
  </si>
  <si>
    <t>Dobava in montaža  etažne komunikacijske omare, dimenzij 600x600x1200mm, komplet z vrati in z opremo - mansarda:</t>
  </si>
  <si>
    <t xml:space="preserve"> LANmark5, snap-in konektor, cat 6+, screened, rear cover, kom 96</t>
  </si>
  <si>
    <t xml:space="preserve"> povezovalni kabel RJ45-RJ45, cat6+,screened, PVC, 2,0m kom 86</t>
  </si>
  <si>
    <t>patch vodilo kovinsko odprto, 1 HU, 19",         kom 4</t>
  </si>
  <si>
    <t xml:space="preserve"> ozemljitvena letev (N-101.001)          kom 1                                                  </t>
  </si>
  <si>
    <t>optični panel za 12  adapterjev                   kom 1</t>
  </si>
  <si>
    <t>optični adapter  LC duplex, MM              kom 4</t>
  </si>
  <si>
    <t xml:space="preserve">optični zaključni kabel LC, MM, 50um/125/900,  1.5m   </t>
  </si>
  <si>
    <t xml:space="preserve">optična kaseta s pokrovom in 12 kosov ščit optičnega zvara    </t>
  </si>
  <si>
    <t xml:space="preserve">varjenje optičnega vlakna                                       </t>
  </si>
  <si>
    <t>priprava opt. kabla za varjenje (do 12 vlaken )                                 kom 2</t>
  </si>
  <si>
    <t>sestavljanje in montaža opt. patch panela (do 12 vlaken)             kom 2</t>
  </si>
  <si>
    <t>Izvod  med glavno komunikacijsko omaro  in etažno omaricoi  z vodnikom 4x F/UTP cat6A, položenim na KP, l=  40m</t>
  </si>
  <si>
    <t>Izvod  med glavno komunikacijsko omaro  in etažno omaricoi  z optičnim vodnikom FO 4 vlakna, 50/125um, OM 3, multimode, , položenim na KL, delno ov JC23, l=  40m</t>
  </si>
  <si>
    <t>Dobava in montaža Wifi dostopne točke</t>
  </si>
  <si>
    <t>Izvod  za komunikacijsko vtičnico z vodnikom F/UTP cat6A, položenim delno  na KP, delno v  16mm pod ometom in v tleh, komplet s cevjo, l=40m</t>
  </si>
  <si>
    <t>Meritev instalacije  in izdelava merilnih protokolov cat 6+E</t>
  </si>
  <si>
    <t xml:space="preserve">Dobava in montaža univerzalne komunikacijske vtičnice-dvojne,  kategorije 6,  vgrajene v PPK </t>
  </si>
  <si>
    <t>Dobava in montaža univerzalne komunikacijske vtičnice-enojne,  kategorije 6,  podometna z dozo</t>
  </si>
  <si>
    <t xml:space="preserve">Dobava in montaža univerzalne komunikacijske vtičnice-enojne,  kategorije 6,  nadometna v ohišju </t>
  </si>
  <si>
    <t>Izvod  za dvigalo z vodnikom IY(St)Y 2x2x0,8mm- analogna linija, položenim  v JC 16mm pod ometom in v tleh, komplet s cevjo, l=45m</t>
  </si>
  <si>
    <t>Dobava in montaža  digitalne telefonske centrale  IP linij, komplet z akumulatorji</t>
  </si>
  <si>
    <t>dobava in montaža telefonskega aparata</t>
  </si>
  <si>
    <t>priklopi elementov</t>
  </si>
  <si>
    <t xml:space="preserve">Meritve optičnih vodnikov </t>
  </si>
  <si>
    <t>Dobava in položitev kabelske police, PK200, komplet s pokrovom,  z konzolami in spojnim materialom, pritrjena nakabelsko polico za moč</t>
  </si>
  <si>
    <t>Dobava in položitev kabelske police, PK100, komplet s pokrovom,  z konzolami in spojnim materialom, pritrjena nakabelsko polico za moč</t>
  </si>
  <si>
    <t>Dobava  in polaganje optičnega kabla - povezava na obstoječo šolo   4 vlakna, 50/125um, OM 3, multimode, v JC23, komplet s cevjo in dolbenjem ometa, l=80m</t>
  </si>
  <si>
    <t>Povezava na obstoječo šolo  z vodnikom 4x F/UTP cat6A, položenim v JC23, komplet s cevjo in dolbenjem ometa, , l=  80m</t>
  </si>
  <si>
    <t>Priklopi optičnega vodnika</t>
  </si>
  <si>
    <t xml:space="preserve">Označitve optičnih vodnikov </t>
  </si>
  <si>
    <t>Vključitev novega porabnika v sistem</t>
  </si>
  <si>
    <t>Dobava in montaža komunikacijske priključne omarice, nerjaveča omarica na fasadi, podometna, z priključnimi regletami</t>
  </si>
  <si>
    <t>Dobava in položitev cevi Sigmaflex 60mm v zemlji l=20m</t>
  </si>
  <si>
    <t>Izkop jarka in poravnava, l=10m</t>
  </si>
  <si>
    <t xml:space="preserve">Izdelava kabelskega jaška, 60x60x100cm z betonskim pokrovom </t>
  </si>
  <si>
    <t>Izvod - povezava med priključno omarico in glavno omaro z vodnikom TK 10x2x0,8mm, položenim  v JC, l=30m</t>
  </si>
  <si>
    <t>Izvod - povezava med priključno omarico in glavno omaro z vodnikom H125Cu položenim  v JC, l=30m</t>
  </si>
  <si>
    <t xml:space="preserve">SKUPAJ INŠTALACIJA KOMUNIKACIJ                          </t>
  </si>
  <si>
    <t>Opomba: Telekomunikacijski priključek do objekta  oz. do glavne komunikacijske omare je predmet posebnega načrta. Ponudnik storitve pripelje priključek do glavne komunikacijske omare v kleti.</t>
  </si>
  <si>
    <t>Telefonski aparati niso zajeti v popisu. Dogovor z investitorjem</t>
  </si>
  <si>
    <t>Opomba :  sistem telefonije se prilagodi obstoječemu sistemu</t>
  </si>
  <si>
    <t>Opomba: Aktivna oprema za optiko ni predmet tega popisa. Izvede se v dogovoru z investitorjem.</t>
  </si>
  <si>
    <t xml:space="preserve">
Garancijska doba za AKU baterije mora biti najmanj 24 mesecev !</t>
  </si>
  <si>
    <r>
      <t xml:space="preserve">FAP 548 - Protipožarna centrala z </t>
    </r>
    <r>
      <rPr>
        <sz val="10"/>
        <rFont val="Arial Narrow"/>
        <family val="2"/>
        <charset val="238"/>
      </rPr>
      <t>mikropeocesorjem z 4 loop linijami, razširljiva na 8 loop linij, 1024 naslovov, digitalna komunikacija, z displayom, 128 naslovov na linijo, programljiva preko tipkovnice in PC (USB port), 1000 dogodkov spomina, možnost priklopa oddaljene kontrole, omogoča kompenzacijo -  izenačevanje zaprašenosti, BUS komunikacija z javljalniki in vmesniki, enostavna zamenjava napisov glavne panel plošče, omogočen centralni nadzor z sistemom Iperview, enostavno nadziranje in resetiranje senzorjev, prostor za  bateriji, izhod 2A, L490xH350xG145, kot npr.: Urmet Solkan</t>
    </r>
  </si>
  <si>
    <t>KIT FAP500 - SLO MENI</t>
  </si>
  <si>
    <t>Napajalnik 24Vdc/4,5A, v železnem ohišju, omogoča polnjenje baterij, relejski izhod za javljanje stanje napajalnika, stanja baterij, prostor za dve bateriji, IP30, priklop na 230Vac/50Hz, LED indikacija, dimenzije: V 220 x Š 300 x G 175mm, EN 54-4 (A2), EN12101-10</t>
  </si>
  <si>
    <t>Akumulator 12V/18Ah</t>
  </si>
  <si>
    <t>FKP500 dodatni prikazovalnik sistema z 4 vrstičnim 40 mestnim displayom, namizna / zidna montaža, komunikacija preko RS 485, max 16 dodatnih prikazovalnikov na sistem, sive barve, omogoča osnovni pregled nad master centralo in slave centralami</t>
  </si>
  <si>
    <t>Vmesnik RS232/485 za povezavo MASTER/SLAVE central in dodatni prikazovalnik</t>
  </si>
  <si>
    <t>IO500  1 vhod / 1 izhod, nastavljiv vhodno izhodni modul, rele 30Vdc/1A (nc ali no), napajanje preko požarne linije, 1 relejski izhod, 1 el. vhod, 1 el. izhod, v ohišju, izvršilni modul vklop/izklop</t>
  </si>
  <si>
    <t>IOM500  4 vhodi / 4 izhodi, nastavljivi vhodno izhodni modul, rele 30Vdc/1A (nc ali no), napajanje preko požarne linije, zaseda 4 programirljive naslove, 4 relejski izhod, 4 el. vhod, 4 el. izhod, v ohišju modul za signalizacijo loput</t>
  </si>
  <si>
    <t>IO500  1 vhod / 1 izhod, nastavljiv vhodno izhodni modul, rele 30Vdc/1A (nc ali no), napajanje preko požarne linije, 1 relejski izhod, 1 el. vhod, 1 el. izhod, v ohišju, izvršilni modul vklop/izklop, signalizacija</t>
  </si>
  <si>
    <t>Modem;
za prenos dogodkov na VNC, preko analogne telefonske linije z Contact ID protokolom,</t>
  </si>
  <si>
    <t xml:space="preserve">AKU baterija  12 V, 26 Ah, </t>
  </si>
  <si>
    <t>Adresni ročni javljalnik požara; FM500
z izolatorjem in pleksi zaščito</t>
  </si>
  <si>
    <t xml:space="preserve">Tablica z nalepko ročni javljalnik </t>
  </si>
  <si>
    <t>FDO500 adresabilni optično dimni javljalnik, zaznava dima na principu foto - optike nastavljiv tudi kot izolator linije, Ø 90 x 31mm (h), požarni centrali posreduje informacije  o nivoju zaprašenosti,  v načinu pregleda omogoča preko led indikatorja prikaz adrese javljalnika, v načinu delovanja pa led indikator prikazuje stanje javljalnika</t>
  </si>
  <si>
    <t xml:space="preserve">Podnožje za adresne javljalnike </t>
  </si>
  <si>
    <t xml:space="preserve">Vzorčna komora z vgrajenim adresnim optičnim javljalnikom;
za montažo na klima kanale, za detekcijo dima v le teh, z vgrajenim adresnim optičnim javljanikom </t>
  </si>
  <si>
    <t>Sirena 24V / 32mA za  notranjo montažo(rdeča),102dB - cooper, IP54 nizka 63mm</t>
  </si>
  <si>
    <t>Pridržalni elektromagnet; EM300kg, 12/24V
elektromagnet za pridržanje požarnih vrat, 100kg držalne sile, s tipko za deblokado magneta</t>
  </si>
  <si>
    <t>Konzola za elektromagnet;
konzola oziroma nosilec za montažo elektromagnetnega držala, za 300kg elektromagnet</t>
  </si>
  <si>
    <t>Označevalna plošča ROČNI JAVLJALNIK, rdeče barve z belim simbolom,
125mm x 125mm</t>
  </si>
  <si>
    <t>Označevalna plošča HUPA, rdeče barve z belim simbolom,
125mm x 125mm</t>
  </si>
  <si>
    <t>Označevalna ploščica, rdeče barve z belo vgravirano oznako, 55mm x 30mm</t>
  </si>
  <si>
    <t>Dobava in vgradnja požarne centrale;
vgradnja centralne naprave, adresiranje in označevanje podnožij javljalnikov, vmesnikov in ostalih elementov sistema za javljanje požara, vstavljanje javljalnikov na zmontirana in zvezana podnožja, priklop in preizkus sistema, izdaja internega zapisnika o spuščanju sistema v pogon, šolanje uporabnika, prevozni stroški</t>
  </si>
  <si>
    <t>Izdelava programa za požarni sistem</t>
  </si>
  <si>
    <t>Izvod za centralo v obstoječi šoli  z vodnikom 2x  F/UTP cat5  položen  delno v spuščenem stropu, delno pod ometom  v JC 16mm komplet s cevjo,</t>
  </si>
  <si>
    <t>Dobava in položitev vodnika F/UTP cat 5, napajanje paralelnega tabloja, položen v JC cevi v steni ali estrihu</t>
  </si>
  <si>
    <t>Dobava in položitev vodnika IY(St)Y 2x2x0,8mm-Bd (rdeč), položen v JC cevi v steni ali estrihu</t>
  </si>
  <si>
    <t>Dobava in položitev vodnika N(H)XH - E30/FE180 3x2,5- ognjeodporni 30 minut, napajanjehup in vmesnikov, vključno s certificiranim montažnim in spojnim priborom, položen v JC cevi v steni ali estrihu</t>
  </si>
  <si>
    <t>Požarno odporna PN 16 cev - požarno odporne izvedbe s polaganjem</t>
  </si>
  <si>
    <t>Instalacijska cev JC23 v betonu
s polaganjem</t>
  </si>
  <si>
    <t>Instalacijska cev JC16 v betonu
s polaganjem</t>
  </si>
  <si>
    <t>Dobava in montaža javljalnikov</t>
  </si>
  <si>
    <t>Dobava in montaža ter priklop vmesnikov</t>
  </si>
  <si>
    <t>Programiranje - parametriranje sistema, spuščanje sistema v obratovanje, testiranje sistema, predaja sistema</t>
  </si>
  <si>
    <t>Pregled sistema s strani pooblaščenca; pridobitev Potrdila o brezhibnem delovanju - SISTEM ZA JAVLJANJE POŽARA</t>
  </si>
  <si>
    <t>sodelovanje serviserja pri pregledu</t>
  </si>
  <si>
    <t>Meritve električnih instalacij sistema požarnega javljanja s strani pooblaščenega merilca s certificiranim merilnim instrumentom</t>
  </si>
  <si>
    <t>Priklopi klimatov</t>
  </si>
  <si>
    <t>Drobni, nespecificirani, pritrdilni in vezni material</t>
  </si>
  <si>
    <t>Preboji skozi armirano betonsko konstrukcijo, do fi30 mm, do 50cm</t>
  </si>
  <si>
    <t xml:space="preserve">SKUPAJ JAVLJANJE POŽARA                   </t>
  </si>
  <si>
    <t>VIII</t>
  </si>
  <si>
    <t>ODVOD DIMA IN TOPLOTE</t>
  </si>
  <si>
    <t>Okno na požarnem stopnišču</t>
  </si>
  <si>
    <r>
      <t xml:space="preserve">Krmilna centrala za proženje 24V DC elementov namenjena odvodu dima in toplote.
Avtonomija sekundarne močnostne podpore 72ur, avtomatski preklop na rezervno napajanje in nazaj.
Vse linije kontrolirane.
</t>
    </r>
    <r>
      <rPr>
        <b/>
        <sz val="10"/>
        <rFont val="Arial Narrow"/>
        <family val="2"/>
        <charset val="238"/>
      </rPr>
      <t xml:space="preserve">Dobavitelj: ZIP inženiring d.o.o. Tolmin
</t>
    </r>
    <r>
      <rPr>
        <sz val="10"/>
        <rFont val="Arial Narrow"/>
        <family val="2"/>
        <charset val="238"/>
      </rPr>
      <t xml:space="preserve">skladno z EN 12101-10; Oskrba z energijo
Vsi krmilni elementi so medsebojno usklajeni na krmilno omarico dobavitelja ZIP inženiring. </t>
    </r>
  </si>
  <si>
    <t xml:space="preserve">Opis krmilnih funkcij:
. 72 ur podpore rezervnega napajanja;
. požarno proženje po požarnih sektorjih;
. proženje preko vmesnika požarne centrale in večfunkcijskega ročnega javljalnika 
. svetlobno javljanje napak (napaka centrale, izpad omrežja, napaka accu, prekinitev linije do motornih pogonov in      
  ročnih javljalnikov), se identificira na ročnih javljalnikih in na osnovni centralni plošči
. sistem prenosa za javljanje požarnega alarma in javljanje napake centrale na nadzorni center
(kabliranje izvedeno skladno z navodili ZIP d.o.o.)                                                                                                                                                                                                                                                                                             </t>
  </si>
  <si>
    <t>Krmilna centrala CPS; Dobavitelj: ZIP inženiring d.o.o. Tolmin
- 1x kovinsko ohišje
- 1x identifikacija napake; stanje krmilja, kontrola linij, izpad omrežja, napaka Akku, itd.
- 1x požarna linija
- 1x motorna linija
- Akku
- Vds certifikat EN 12101-10</t>
  </si>
  <si>
    <t>Ročni javljalnik RT45/G; funkcija - normalno, napaka, požar, reset -; siv (RAL 7035)</t>
  </si>
  <si>
    <t xml:space="preserve">24V ventilacijska tipka LT 84-U; funkcija - odpira, stop, zapira - </t>
  </si>
  <si>
    <t>Dežni / veterni senzor WRG 82</t>
  </si>
  <si>
    <t>Testiranje, zagon sistema, predaja in šolanje uporabnika</t>
  </si>
  <si>
    <t xml:space="preserve">Vsi krmilni elementi so medsebojno usklajeni 
na krmilno omarico dobavitelja ZIP inženiring d.o.o. Tolmin. </t>
  </si>
  <si>
    <t>Priklopi motorjev</t>
  </si>
  <si>
    <t xml:space="preserve">dobava in položitev vodnika NYM 3 x 1,5mm2Cu  </t>
  </si>
  <si>
    <t xml:space="preserve">dobava in položitev vodnika NYM 4 x 1,5mm2Cu  </t>
  </si>
  <si>
    <t xml:space="preserve">dobava in položitev vodnika IY(St)Y 2x2x0,8mm2Cu  </t>
  </si>
  <si>
    <t>dobava in položitev JCcevi 16mm</t>
  </si>
  <si>
    <t>dobava in položitev JCcevi 23mm</t>
  </si>
  <si>
    <t>Meritve instalacije</t>
  </si>
  <si>
    <t>sodelovanje pri pregledu</t>
  </si>
  <si>
    <t xml:space="preserve">Pregled in funkcionalni preizkus aktivne požarne zaščite -NODT – pooblaščena organizacija </t>
  </si>
  <si>
    <t xml:space="preserve">SKUPAJ ODVOD DIMA IN TOPLOTE                  </t>
  </si>
  <si>
    <t>IX.b</t>
  </si>
  <si>
    <t>OZVOČENJE SPLOŠNO - ŠOLSKI DEL</t>
  </si>
  <si>
    <t>Centralna naprava splošnega ozvočenja (OJN2) -  SEA Sežana, sestavljena iz:</t>
  </si>
  <si>
    <t>rack ohišje</t>
  </si>
  <si>
    <t xml:space="preserve"> SNO1235 - mikser- ojačevlnik 350W/100V, 2 regulirana izhoda 100V, vgrani ( vgrajen v napravo ozvočenja športne dvorane)</t>
  </si>
  <si>
    <t>rezerva za dodatni ojačevalnik</t>
  </si>
  <si>
    <t>SPU1200/k mrežna-napajalna ennota 230V  z enoto za daljinski vklop ( zvonenje)</t>
  </si>
  <si>
    <t>PMR4000MKII  . Internetni radio in USB/mp-3 predvajalnik</t>
  </si>
  <si>
    <t>enota za matično uro</t>
  </si>
  <si>
    <t>namizni mikrofon</t>
  </si>
  <si>
    <t>SNZ2110 nadgradni  zvočnik 5W/100Vbele barve-SEA Sežana</t>
  </si>
  <si>
    <t>SNA1040T  regulator glasnosti 35W/100V, vgradni , beli SEA</t>
  </si>
  <si>
    <t>Priklop naprave   na položeno instalacijo in montirane zvočnike in regulatorje, zagon, poučitev uporabnika</t>
  </si>
  <si>
    <t>Instalacije in instalacijska dela  (dobavi in vgradi instalater)</t>
  </si>
  <si>
    <t xml:space="preserve">YSLY 3x1,5 mm2    kabel za zvočnike                              </t>
  </si>
  <si>
    <t xml:space="preserve">YSLY 3x2,5 mm2    kabel za zvočnike                              </t>
  </si>
  <si>
    <t>dobava in položitev JCcevi 29mm</t>
  </si>
  <si>
    <t>Izvod za centralo v obstoječi šoli  z vodnikom   F/UTP cat5  položen  delno v spuščenem stropu, delno pod ometom  v JC 16mm komplet s cevjo,</t>
  </si>
  <si>
    <t xml:space="preserve">Tasker 3x1,5mm2    kabel za zvočnike                                                                                 </t>
  </si>
  <si>
    <t>Globoka doza Fi 60 za regulatorje</t>
  </si>
  <si>
    <t>montaža zvočnikov in priklop</t>
  </si>
  <si>
    <t>montaža regulatorjev</t>
  </si>
  <si>
    <t>Izvedba instalacije za ozvočenja   po kabelskih policah, instalac. ceveh</t>
  </si>
  <si>
    <t>Instalacijski materiali</t>
  </si>
  <si>
    <t>Dobava in montaža opreme</t>
  </si>
  <si>
    <t>Meritve</t>
  </si>
  <si>
    <t>SKUPAJ OZVOČENJE SPLOŠNO - ŠOLSKI DEL</t>
  </si>
  <si>
    <t>IX.c</t>
  </si>
  <si>
    <t>OZVOČENJE SPLOŠNO - FOYER-dodatno prenosno ozvočenje</t>
  </si>
  <si>
    <t>Centralna naprava splošnega ozvočenja -  SEA Sežana, sestavljena iz:</t>
  </si>
  <si>
    <t>XENYX1832USB 18 kanalni mikser 10 x monoMIC , 4 x stereo</t>
  </si>
  <si>
    <t>mikser, RACK verzija</t>
  </si>
  <si>
    <t>UCD-110 , CD/mp-3 , USB predvajalnik, vgradni</t>
  </si>
  <si>
    <t>PU920M ročni brezžični mikrofon z diversity sprejemnikom,</t>
  </si>
  <si>
    <t>UHF področje, vgrajenim v rack.</t>
  </si>
  <si>
    <t>PU920DHM naglavni brezžičnim mikrofon , UHF, diversity</t>
  </si>
  <si>
    <t>sprejemnik, vgrajen v rack naprave</t>
  </si>
  <si>
    <t>SNN 2000/N - močnostni ojačevalnik 2x200W/8 Ohm, ločena</t>
  </si>
  <si>
    <t>master regulatorja, LED-VU, profes.</t>
  </si>
  <si>
    <t>SPU1200 Mrežna napajalna /distribucijska enota 230V 50Hz</t>
  </si>
  <si>
    <t>z enoto za mehki zagon</t>
  </si>
  <si>
    <t>B215 z- zvočna kombinacija 300W/8 Ohm,15" bass 2" tw.,</t>
  </si>
  <si>
    <t>50HZ-20kHz, max SPL 121 dB, komplet s 15m kabla</t>
  </si>
  <si>
    <t>trinožno  stojalo za zvočnik-SEA Sežana</t>
  </si>
  <si>
    <t xml:space="preserve">brezžični mikrofon </t>
  </si>
  <si>
    <t>PG-48 - dinamični mikrofon s stikalom, namiznim stojalom in</t>
  </si>
  <si>
    <t>10m kabla s konektorjem</t>
  </si>
  <si>
    <t>MSŽ-4 mikrofonsko stojalo-žirafa</t>
  </si>
  <si>
    <t xml:space="preserve">PPL 2x1,5mm2    kabel za zvočnike                                              cca                                                           </t>
  </si>
  <si>
    <t>SKUPAJ OZVOČENJE SPLOŠNO - FOYER</t>
  </si>
  <si>
    <t>PROTIVLOMNA ZAŠČITA</t>
  </si>
  <si>
    <t>Oprema Urmet Solkan ali podobno</t>
  </si>
  <si>
    <t>Protivlomna centrala MP500/8, 8 vhodov z možnostjo razširitve do 64 vhodov, 6 izhodov z možnostjo razširitve do 27, s telefosnkim PSTN pozivnikom z ustreznimi protokoli za povezavo na center, napajalnikom 12V/1.5A in sabotažnim stikalom. Možnost priključitve do 8 tipkovnic serije 500; GSM prenos je mogoč (opcijsko). Centrala je vskladu z EN50131 (GRADE 3)</t>
  </si>
  <si>
    <t>SV 500N, slovenski modul za vokalna sporočila in upravljanje s centralo na daljavo (preko telefona)</t>
  </si>
  <si>
    <t>Plinotesna akumulatorska baterija, 12V / 7Ah</t>
  </si>
  <si>
    <t xml:space="preserve">Dodatni napajalnik AS07/S  z vgrajeno napajalno enoto v plastičnem ohišju, prostor za eno baterijo 7Ah, vgrajen kontrolni modul za test baterij in napako, napajanje: 100Vac - 260Vac, izhodna napetost: 13.8Vdc, tok: 1 A, dimenzije(h x w x d): 318 x 422 x 91mm </t>
  </si>
  <si>
    <t xml:space="preserve">GSM modul IMG/500 za prenos podatkov preko GSM/UMTS omrežja, posredovanje dogodkov o alarmih, SMS alarmiranje, zvočno sporočilo (samo z vokalnim modulom SV500N)
</t>
  </si>
  <si>
    <t>Razširitveni modul EP 508, 8 alarmih vhodov + sabotaža, 3 izhodi (2 el. in  1 rele).</t>
  </si>
  <si>
    <t xml:space="preserve">Ohišje za razširitveni modul;
ABS ohišje za vgradnjo razširitvenih modulov  komplet s tamper stikalom, dimenzij 110mm x 165mm x 41mm </t>
  </si>
  <si>
    <t xml:space="preserve">Kodirna tipkovnica KP500DV/N za upravljenje z centralo, LCD displey, osvetlitev tipk, BUS povezava, 2 x alarmni vhod, v skladu z EN50131 + vokalno sporazumevanje </t>
  </si>
  <si>
    <t>Javljalnik DT15AM,  antimask, napajanje 12Vdc, dvojna tehnologija I.R.P ter mikrovalovni na frekvenci 10,5Ghz, domet 15m, del. tem. -10°C/+55°C, dim.:107x61,5x43,5mm, IR pokritost: 90°, MW pokritost: horizontalno 90° - vertikalno 36°</t>
  </si>
  <si>
    <t>Nosilec za javljalnike IR15, IR15P, DT15 in DT15AM , kot nastavljanja 92 stopinj  (horiz/vert)</t>
  </si>
  <si>
    <t>Zunanja sirena samonapajalna z bliskavico HPA700M, kovinsko ohišje, jakost 110dB/1m, zaščita IP 44/IK08, (potrebuje baterijo) 12V 2,2Ah,  del. tem. -25°C/+70°C, dim.:203x253x87mm</t>
  </si>
  <si>
    <t xml:space="preserve">Baterija 12V 2Ah za montažo v sireno </t>
  </si>
  <si>
    <t>Drobni material</t>
  </si>
  <si>
    <t>Dobava in vgradnja vlome centrale;
montaža centrale, tipkovnic, senzorjev in elementov na pripravljene instalacije, priklop vlomnega sistema, programiranje, prevozni stroški</t>
  </si>
  <si>
    <t>Dobava in položitev vodnika IY(St)Y 2x0,75+4x0,22 senzorski v cevi</t>
  </si>
  <si>
    <t xml:space="preserve">Dobava in položitev  JC 16mm </t>
  </si>
  <si>
    <t>navodila in poučevanje uporabnika</t>
  </si>
  <si>
    <t>Meritve električnih instalacij sistema  s strani pooblaščenega merilca s certificiranim merilnim instrumentom</t>
  </si>
  <si>
    <t>Preboji skozi opečno konstrukcijo, do fi30mm, do 50cm</t>
  </si>
  <si>
    <t>Tesnilna ognjeodporna masa ali blazinice za prehod instalacijskih povezav skozi preboje na meji požarnih sektorjev / celic</t>
  </si>
  <si>
    <t>SKUPAJ   PROTIVLOMNA ZAŠČITA</t>
  </si>
  <si>
    <t>VIDEO NAZOR</t>
  </si>
  <si>
    <t>Snemalnik 1080p-DVR/HVR AHD - 16 kanalni, max. priklop 24 kanalov (16x kompozit in 8x IP) ali 24 IP kanalov (izklop analognih vhodov); 1x VGA izhod; 1x HDMI izhod; 8x avdio vhod; 1x avdio izhod; DVR način: 4MP@15fps, 1080P/720P@25fps na kanal; HVR način: AHD 4MP@15fps na kanal, IP 4MP@15fps, 1080P/720P@25fps na kanal; max pasovna širina 64Mbps; daljinski nadzor preko UVS in iUVS programske opreme; WEB brskalnik; USB2.0 vhodi (miška, backup); e-SATA, S.M.A.R.T trdi disk; max. izhodna pasovna širina 128Mbps</t>
  </si>
  <si>
    <t>Trdi disk za snemalno napravo, 4 TB HDD/2TB/S-ATA</t>
  </si>
  <si>
    <t>Kompaktna Bullet AHD kamera 1/3 CMOS 4M, ločljivost 4MP (2560x1440@25fps) D&amp;N, občutljivost 0 Lux (vključen IR); mehansko odstranjiv IR Cut filter; IR doseg 15m; objektiv 2,8-12mm; OSD menu; 2DNR; DWDR; IR SMART; OSD Coax UTC; IP66; napajanje 12Vdc; ni kompatibilna z 1092/310 daljinskim upravljalnikom</t>
  </si>
  <si>
    <t xml:space="preserve">Nosilec priključna doza za Bullet kamero </t>
  </si>
  <si>
    <t xml:space="preserve">notranja kamera , kompaktna Bullet AHD kamera 1/3 CMOS 4M, ločljivost 4MP, z objektivom, IP20,montaža na zid </t>
  </si>
  <si>
    <t xml:space="preserve">notranja kamera , kompaktna AHD DOME kamera 1/3 CMOS 4M, ločljivost 4MP, z objektivom, IP20,montaža na strop, kot 360 stopinj </t>
  </si>
  <si>
    <t>Nosilec s priključno dozo za  kamero</t>
  </si>
  <si>
    <t>Montaža video snemalne naprave, nastavitev, montaža kamer na pripravljene elektroinstalacije, nastavitev kamer, programiranje, zagon in spuščanje v obratovanje, šolanje osebja za delo z napravami, prevozni stroški</t>
  </si>
  <si>
    <t>Napajalnik 4 kanalni, 230Vac / 12Vdc - 3A - 4 izhodni ( na izhod max 1,5A ),  masa:668g, dimenzije:162V x 47G x 162D</t>
  </si>
  <si>
    <t>Ethernet priključni kabel (Patch kabel) Cat.5e F/UTP RJ45/RJ45 3m</t>
  </si>
  <si>
    <t>HDMI-HDMI kabel 5m črn</t>
  </si>
  <si>
    <t>Kabel Coax 2x0,75 napajanje/HD70m 7,2mm</t>
  </si>
  <si>
    <t>BNC konektor 3,3mm za kabel HD4</t>
  </si>
  <si>
    <t>Kabel PPL 3x1,5 mm2, napajalni s polaganjem</t>
  </si>
  <si>
    <t xml:space="preserve">Cev PN 16 </t>
  </si>
  <si>
    <t xml:space="preserve">SKUPAJ VIDEO NAZOR                       </t>
  </si>
  <si>
    <t>Vodnike za  napajanje kamer pred izvedbo prilagoditi izbrani opremi</t>
  </si>
  <si>
    <t>Lokacije kamer pred izvedbo uskladiti s predstavniki investitorja</t>
  </si>
  <si>
    <t>ELEKTRIČNE URE ZVONCI</t>
  </si>
  <si>
    <t>HMPE700 programator zvonenja in matična ura z DCF</t>
  </si>
  <si>
    <t>sprejemnikom točnega časa (obstoječi iz starega dela šole)</t>
  </si>
  <si>
    <t>VME-3 enostranska stranska minutna ura 24V, Fi 300 mm</t>
  </si>
  <si>
    <t>2VME-3 dvostranska stranska minutna ura 24V, Fi 300 s stropnim nosilcem</t>
  </si>
  <si>
    <t xml:space="preserve">Kabel Coax 2x0,75 </t>
  </si>
  <si>
    <t xml:space="preserve">Dobava in položitev  JC 23mm </t>
  </si>
  <si>
    <t>Dobava in montaža ur</t>
  </si>
  <si>
    <t xml:space="preserve">zagon, nastavitve programiranje </t>
  </si>
  <si>
    <t xml:space="preserve">SKUPAJ ELEKTRO URE                   </t>
  </si>
  <si>
    <t>DOMOFON</t>
  </si>
  <si>
    <t>KIT(VIDEO ZUN.ENOTA, 2 tipke+NAPAJALNIK) Sinth. S2 1</t>
  </si>
  <si>
    <t>BARVNA KAMERA ZA 1083/74 (1 MODUL)</t>
  </si>
  <si>
    <t>AVDIO GOVORNI MODUL 2 TIPKI 2VOICE (1MODUL</t>
  </si>
  <si>
    <t>DOZA P/O 2 MODULA</t>
  </si>
  <si>
    <t>OKVIR ZA DVA MODULA</t>
  </si>
  <si>
    <t>PREDNJA PLOSCA Z 1 TIPKO ZA 1083/74</t>
  </si>
  <si>
    <t>VMESNIK ZA VERTIKALO</t>
  </si>
  <si>
    <t>MIRO MONITOR 4,3"" BARVEN Z SLUŠALKO"</t>
  </si>
  <si>
    <t xml:space="preserve">električna ključavnica </t>
  </si>
  <si>
    <t>Izvod  za element z vodnikom F/UTP cat5, položenim  v  JC pod ometom in v tleh</t>
  </si>
  <si>
    <t xml:space="preserve">Dobava in montaža </t>
  </si>
  <si>
    <t xml:space="preserve">SKUPAJ VIDEODOMOFON                   </t>
  </si>
  <si>
    <t>XIV.</t>
  </si>
  <si>
    <t>REGISTRACIJA DELOVNEGA ČASA</t>
  </si>
  <si>
    <t>Registrator delovnega časa RDC1, komplet</t>
  </si>
  <si>
    <t>Switch v komunik. omari</t>
  </si>
  <si>
    <t>Instalacijska cev JC16 v betonu s polaganjem</t>
  </si>
  <si>
    <t xml:space="preserve">zagon, nastavitve, programiranje </t>
  </si>
  <si>
    <t>Program Ipassan za  obdelavo podatkov</t>
  </si>
  <si>
    <t xml:space="preserve">SKUPAJ REGISTRACIJA DELOVNEGA ČASA          </t>
  </si>
  <si>
    <t>XV.</t>
  </si>
  <si>
    <t>TV INSTALACIJA</t>
  </si>
  <si>
    <t>Dobava in montaža širokopasovnega ojačevalca TAO ali podobni 110dB</t>
  </si>
  <si>
    <t>Dobava in montaža štirivejnega delilnika signala D-04</t>
  </si>
  <si>
    <t>Dobava in montaža odcepnika MTE-16</t>
  </si>
  <si>
    <t xml:space="preserve">Meritev instalacije  in izdelava merilnih protokolov </t>
  </si>
  <si>
    <t xml:space="preserve">Dobava in montaža TV končne vtičnice,  vgrajene podometno, komplet z dozo </t>
  </si>
  <si>
    <t>Dobava in pologanje instalacijska cev JC16 v  estrihu ali steni</t>
  </si>
  <si>
    <t>Dobava in pologanje instalacijska cev JC23 v  estrihu ali steni</t>
  </si>
  <si>
    <t>Dobava in pologanje instalacijska cev JC29 v  estrihu ali steni</t>
  </si>
  <si>
    <t>Izvod  za element z vodnikom H125Cu, položenim  v  JC pod ometom in v tleh</t>
  </si>
  <si>
    <t xml:space="preserve">SKUPAJ TV INSTALACIJA          </t>
  </si>
  <si>
    <t>XVI.</t>
  </si>
  <si>
    <t>MULTIMEDIJSKA OPREMA UČILNICE</t>
  </si>
  <si>
    <t>interaktivna tabla +projektor</t>
  </si>
  <si>
    <t>št. učil.</t>
  </si>
  <si>
    <t>Interaktivni videoprojektor     Tip :   iPJ- AW 250 NM    z nastavljivim stenskim nosilcem, osnovna ločljivost 1280x800 WXGA,  svetilnost 2500 ANSI lumnov, vhodi 2x RGB, 2x stereo avdio,   3,5 jack in/out, composit video, 1x HDMI,S-video, component video (RCA),  optični in digitalni zoom, digitalna korekcija kota projekcije, IR daljinski upravljalec,  RS-232 upravljanje, RJ-45 za mrežno upravljanje, življenjska doba žarnice  3000 ur, 4,1 kg, 34 dB hrupa.</t>
  </si>
  <si>
    <t>PD - priključki VGA, avdio, HDMI+SMM2010A- SEA  avdio ojačevalnik z vhodom za signal iz računalnika, kompaktna izvedba, napajanje 230V,2x10W/8 Ohm</t>
  </si>
  <si>
    <t>PB720W  nadometni Hi-Fi zvočnik 20W/8 Ohm, beli -stereo, komplet s stensko konzolo.</t>
  </si>
  <si>
    <t xml:space="preserve">kom </t>
  </si>
  <si>
    <t>FX77 DUO -Interaktivna elektronaska tabla diagonale 77 ", s trdim in trpežnim zaslonom in možnostjo upravljanja z elektrnskim pisalom in roko. Površina zaslona ima majhen odsev, ki je tako prijazen do oči</t>
  </si>
  <si>
    <t>Specialni VGA kabel  C258</t>
  </si>
  <si>
    <t>Video kabel RG-59B/U</t>
  </si>
  <si>
    <t>PPL  3 x 1,5mm2  - napajanje videoprojektorja</t>
  </si>
  <si>
    <t>PPL  2 x 1,5mm2  - za zvočnike</t>
  </si>
  <si>
    <t>C118 avdio kabel Tasker</t>
  </si>
  <si>
    <t>HDMI kabel 10m - M/M</t>
  </si>
  <si>
    <t>Konektorski material, drobni vezni in vijačni material</t>
  </si>
  <si>
    <t>Polaganje kablov v  predpripravljene instalacijske cevi</t>
  </si>
  <si>
    <t>Konektiranje kablov na obeh konceh</t>
  </si>
  <si>
    <t>HDMI kabel M/M- 10m</t>
  </si>
  <si>
    <t>VGA priključni kabel 1,5m  M/M (kvaliteten)</t>
  </si>
  <si>
    <t>Avdio kabel  1,5m za priklop računalnika mini-jack - stereo RCA</t>
  </si>
  <si>
    <t>HDMI-HDMI (M/M) kabel kvaliteten, 1,5m</t>
  </si>
  <si>
    <t>Rebrasta vgradna cev Fi 50  mm (vgradnja in dobava)</t>
  </si>
  <si>
    <t>Montaža  videoprojektorja,  montaža  priključne  doze , zvočnikov ,montaža table, zagon, nastavitve in  dokumentacija .</t>
  </si>
  <si>
    <t xml:space="preserve">SKUPAJ MM OPREMA UČILNICE         </t>
  </si>
  <si>
    <t>XvII</t>
  </si>
  <si>
    <t>OKOLJE PRESTAVITVE</t>
  </si>
  <si>
    <t>XVII.a</t>
  </si>
  <si>
    <t>ODSTRANITEV OBSTOJEČIH NN KABLOV NA OBMOČJU GRADNJE ELETRO NG in IZVEDBA NOVEGA DOVODA</t>
  </si>
  <si>
    <t>Odstranitev obstoječih NN kablov, v skladu z načrtom situacije, ukinitev obstoječega dovoda,nadzor EP</t>
  </si>
  <si>
    <t>Vključitev porabnika v sistem</t>
  </si>
  <si>
    <t>priklop v  obstoječi razvodni omarici, komplet z materialom</t>
  </si>
  <si>
    <t xml:space="preserve">SKUPAJ ODSTRANITEV OBSOTJEČIH KABLOV NA OBMOČJU GRADNJE EL. LJUBLJANA               </t>
  </si>
  <si>
    <t>XVIIb.</t>
  </si>
  <si>
    <t>SPREMEMBA KOMUNIKACIJSKEGA OMREŽJA NA OBMOČJU GRADNJE (TELEKOM)</t>
  </si>
  <si>
    <t>cene odstranitve  obst. Na območju gradnje in prestavitve so informativne. Natančna cena se pridobi po ponudbi  ponudnikov storitev.</t>
  </si>
  <si>
    <t>Odstranitev obstoječih kablov, v skladu z načrtom situacije</t>
  </si>
  <si>
    <t>Prestavitev obstoječih kablov v dolžini  60 m, položitev v zemlji</t>
  </si>
  <si>
    <t xml:space="preserve">dobava in položitev nove stigmafleks cevi 110  v zemlji, l=60  </t>
  </si>
  <si>
    <t xml:space="preserve">mehanska zaščita kablov  s PVC cevjo v dolžini 6m  v zemlji, </t>
  </si>
  <si>
    <t xml:space="preserve">Izdelava kabelskih  jaškov, na  novi trasi </t>
  </si>
  <si>
    <t xml:space="preserve">SKUPAJ SPREMEMBA KOMUNIKACIJSKEGA OMREŽJA NA OBMOČJU GRADNJE      </t>
  </si>
  <si>
    <t xml:space="preserve">Neto tlorisna površina: </t>
  </si>
  <si>
    <t>Bruto tlorisna površina:</t>
  </si>
  <si>
    <r>
      <t>cena na 1m</t>
    </r>
    <r>
      <rPr>
        <b/>
        <vertAlign val="superscript"/>
        <sz val="8"/>
        <color theme="1"/>
        <rFont val="Arial Narrow"/>
        <family val="2"/>
        <charset val="238"/>
      </rPr>
      <t>2</t>
    </r>
    <r>
      <rPr>
        <b/>
        <sz val="8"/>
        <color theme="1"/>
        <rFont val="Arial Narrow"/>
        <family val="2"/>
        <charset val="238"/>
      </rPr>
      <t xml:space="preserve"> neto površine</t>
    </r>
  </si>
  <si>
    <t>XVIII</t>
  </si>
  <si>
    <t>ŽALUZIJE</t>
  </si>
  <si>
    <t>Dobava opreme Jung ali podobna</t>
  </si>
  <si>
    <t>KNX Napajalnik 640mA 2002REG</t>
  </si>
  <si>
    <t>KNX USB-priključnica za programiranje   2130USBREG</t>
  </si>
  <si>
    <t>KNX žaluzijski aktor 8 kanalni AC 230 V 2508REGHE</t>
  </si>
  <si>
    <t>KNX- BA tipka enokanalna z 0 pozicijo, komplet</t>
  </si>
  <si>
    <t>KNX- BA tipka dvokanalna z 0 pozicijo, komplet</t>
  </si>
  <si>
    <t>KNX- BA tipka štirikanalna z 0 pozicijo, komplet</t>
  </si>
  <si>
    <t>vremenska postaja</t>
  </si>
  <si>
    <t>priklopi, programiranje in nastavitve sistema</t>
  </si>
  <si>
    <t>Izvod za tipko z vodnikom  IY(St)Y 2x2x0,8 položen  v JC v estrihu in pod ometom</t>
  </si>
  <si>
    <t>Izvod za BUS povezavo med razdelilci z vodnikom  IY(St)Y 2x2x0,8 položen  v JC pod ometom</t>
  </si>
  <si>
    <t>Izvod za pogon z vodnikom NYM 4x1,0mm2Cu položen  v JC v estrihu in pod ometom</t>
  </si>
  <si>
    <t>priklop pogona</t>
  </si>
  <si>
    <t>priklop tipkal</t>
  </si>
  <si>
    <t>Vgradnja opreme v razdelilec</t>
  </si>
  <si>
    <t>SKUPAJ žaluzije</t>
  </si>
  <si>
    <t>XIX.</t>
  </si>
  <si>
    <t>PREDELAVA OBST.TOPL. PODPOSTAJE</t>
  </si>
  <si>
    <t>dobava in položitev vodnika  NYM 3 x 1,5mm2Cu</t>
  </si>
  <si>
    <t>dobava in položitev vodnika   NYM 3 x 2,5mm2Cu</t>
  </si>
  <si>
    <t>dobava in položitev vodnika   NYM 5 x 2,5mm2Cu</t>
  </si>
  <si>
    <t>dobava in položitev vodnika  IY(St)Y  2x2x0,8mm2Cu</t>
  </si>
  <si>
    <t>dobava inmontaža CNS krmilnika</t>
  </si>
  <si>
    <t>Programiranje CNS krmilnika, vključitev v sistem</t>
  </si>
  <si>
    <t>Predelava obstoječega razdelilca, vgradnja opreme</t>
  </si>
  <si>
    <t>Preveritev ustreznosti obstoječega dovoda do razdelilca</t>
  </si>
  <si>
    <t>XX.</t>
  </si>
  <si>
    <t>VODNIKI ZA RAZVOD V JAŠKU ZA 3.F -REZERVA</t>
  </si>
  <si>
    <t>dobava in položitev vodnika   NYM 5 x 4mm2Cu</t>
  </si>
  <si>
    <t>dobava in položitev vodnika   NYM 5 x 6mm2Cu</t>
  </si>
  <si>
    <t>dobava in položitev vodnika   NYM 5 x 10mm2Cu</t>
  </si>
  <si>
    <t>dobava in položitev vodnika   NYM 4 x 10mm2Cu</t>
  </si>
  <si>
    <t>dobava in položitev vodnika   NYM 4 x 16mm2Cu</t>
  </si>
  <si>
    <t>dobava in položitev vodnika   NYM-J 1 x16mm2Cu</t>
  </si>
  <si>
    <t>dobava in položitev vodnika   NYM-J 1 x6mm2Cu</t>
  </si>
  <si>
    <t>dobava in položitev vodnika  IY(St)Y  5x2x0,8mm2Cu</t>
  </si>
  <si>
    <t>KTOP - Dobava in montaža: kompaktna toplotna postaja v zaključno lakiranem ohišju, za montažo na tla, s prenosnikom toplote za ogrevanje in pripravo STV (1 skupni prenosnik), z vsemi potrebnimi varnostnimi, merilnimi in regulacijskimi elementi, izdelek SIMON d.o.o., v skladu s shemo toplotne postaje</t>
  </si>
  <si>
    <t>* prenosnik toplote za ogrevanje, 
Danfoss, tip___, Q = 450 kW</t>
  </si>
  <si>
    <t>* elektronski regulator -  programatabilni krmilnik (procesna enota, napajalni modul, osnovna plošča, vhodni moduli, izhodni relejni moduli, analogni izhodni modul ... ), ki morajo biti kompatibilni z obstoječimi napravami, kakor tudi predvideti vgradnjo senzorjev za zajem podatkov, izdelati aplikativno programsko opremo na nivoju krmilnika in TOP vključiti v obstoječi nadzorni sistem v kurilnici, ki napaja objekt, vse po vzoru ostalih TOP v sistemu daljinskega ogrevanja Ekoles , n.pr izdelek Danfoss ali______ - preveriti kompatibilnost pri distributerju</t>
  </si>
  <si>
    <r>
      <t xml:space="preserve">* ultazvočni toplotni števec (merilnik toplote) Allmess, z možnostjo daljinskega odčitavanja z M-BUS + RF radijski modul, </t>
    </r>
    <r>
      <rPr>
        <u/>
        <sz val="10"/>
        <rFont val="Arial Narrow"/>
        <family val="2"/>
        <charset val="238"/>
      </rPr>
      <t>za ogrevanje objekta</t>
    </r>
  </si>
  <si>
    <r>
      <t xml:space="preserve">* prehodni regulacijski ventil z elektromotornim pogonom,  za </t>
    </r>
    <r>
      <rPr>
        <u/>
        <sz val="10"/>
        <rFont val="Arial Narrow"/>
        <family val="2"/>
        <charset val="238"/>
      </rPr>
      <t>ogrevanje objekta</t>
    </r>
    <r>
      <rPr>
        <sz val="10"/>
        <rFont val="Arial Narrow"/>
        <family val="2"/>
        <charset val="238"/>
      </rPr>
      <t>, Danfoss VM 2 DN___/AMV 13 1x230 V</t>
    </r>
  </si>
  <si>
    <t>* zaporni krogelni ventili PN16 na primaru in PN6 na sekundarju, nepovratni ventili, varnostni ventili, interna ekspanzijska posoda, izpustni ventili - po specifikaciji ponudnika</t>
  </si>
  <si>
    <t>* termometri in manometri, tipala s kabli</t>
  </si>
  <si>
    <t>Toplotna moč:</t>
  </si>
  <si>
    <t>* za ogrevanje: Q= 450 kW</t>
  </si>
  <si>
    <t>Temperaturni režim: primar 90/70°C</t>
  </si>
  <si>
    <t>Ustreza:</t>
  </si>
  <si>
    <t>Proizvod: SIMON d.o.o.</t>
  </si>
  <si>
    <t>Tip: ______________</t>
  </si>
  <si>
    <t>dimenzije (DxŠxV)= cca 2.800x990x2000mm</t>
  </si>
  <si>
    <t>*pred naročilom in nabavo preveriti ustreznost predlagane opreme pri distributerju in preveriti ustreznost glede obsega (vgrajene obtočne črpalke, kalorimeter?)</t>
  </si>
  <si>
    <t>11.1</t>
  </si>
  <si>
    <t>10.6</t>
  </si>
  <si>
    <t>OPREMA IN NAPRAVE SKUPAJ</t>
  </si>
  <si>
    <t>OŠ MIREN IN POSTAVITEV NOVE TELOVADNICE</t>
  </si>
  <si>
    <t>01/18</t>
  </si>
  <si>
    <t>Rušitev in novogradnja</t>
  </si>
  <si>
    <t>12630 - Stavba za izobraževanje in znanstvenoraziskovalno delo</t>
  </si>
  <si>
    <t>12650  - Stavbe za šport</t>
  </si>
  <si>
    <t>12620 - Muzeji in knjižnice</t>
  </si>
  <si>
    <t>OŠ Miren in postavitev nove telovadnice</t>
  </si>
  <si>
    <t>Parc. št.: 622/3, 622/7, 622/8, 623/1, 623/10, 623/4, 623/5, 623/8, 624/2, 624/4, 626/1, 626/7, 660/10, 660/6, 660/7, 660/9, 975, 977/3, 977/4, 978   vse k.o. 2325 - MIREN</t>
  </si>
  <si>
    <t>avgust 2018</t>
  </si>
  <si>
    <t>Občina Miren-Kostanjevica</t>
  </si>
  <si>
    <t>Miren 137</t>
  </si>
  <si>
    <t>SI - 5291 Miren</t>
  </si>
  <si>
    <t>Izdelava, transport in montaža prefabriciranih armiranobetonskih elementov.</t>
  </si>
  <si>
    <t>Vse betonske površine se brusijo do končnega izgleda, po potrditvi vzorčne površine OVP in ON, tehnološko upoštevati, brušenje - kitanje - pesjkanje površine. Površine se tretira in premaže s trajnim premazom za betonske površine, ki mora izpolnjevati antigrafitne lastnosti.</t>
  </si>
  <si>
    <t>Postavka mora zajemati izdelavo betona s kvaitete SB4, T3, P4, FT3, AF4, E3 - opaž SHK3 (zagotoviti ravnost - element se brusi). Brušena končna površina, beton po vzorčenju. Beton z dodatki odporen na sol in zmrzal - po tehnologiji proizvajalca.</t>
  </si>
  <si>
    <t>Prefabrikati se izdelajo z agregatom v beli barvi - po vzočenju in potrditvi OVP in ON.</t>
  </si>
  <si>
    <t>Vklučno z izdelavo kalupov, transportom do gradbišča, vetikalnimi in horizontalnimi premiki na mesto postavitve, mozničenje in/ali lepljenje elementov med sabo in na podlago, fugiranje s trajnoelastičnimi hibridno-polimernimi kiti, odpornimi na vremenske neprilike in UV žarke, vpasovanje in obdelava na gradbišču, ter vsa ostala potrebna dela in storitve za končno izvedbo - postavitev prefabrikata.</t>
  </si>
  <si>
    <t>Izdelava betonskih prefabrikatov, po tehnologiji izvajalca. Izdelava po delavniški dokumentaciji, po potrditvi OVP in ON. Izvajalec lahko predvidi večje elemente kot v osnovnem načrtu arhitekture, pri čemer je potrebno upoštevati rastersko zasnovo fasade, obliko in velikost sestavljenih prefabrikatov ter končno obdelavo.</t>
  </si>
  <si>
    <t>Izdelava, dobava in montaža prefabriciranih AB fasadnih elementov:</t>
  </si>
  <si>
    <t>Vse betonske površine se brusijo do končnega izgleda, po potrditvi vzorčne površine OVP in ON, tehnološko upoštevati, brušenje - kitanje - peskanje površine. Površine se tretira in premaže s trajnim premazom za betonske površine, ki mora izpolnjevati antigrafitne lastnosti.</t>
  </si>
  <si>
    <t>Izdelava betonskih prefabrikatov, po tehnologiji izvajalca. Izdelava po delavniški dokumentaciji, po potrditvi OVP in ON. Izvajalec lahko predvidi večje elemente kot v osnovnem načrtu arhitekture, pri čemer je potrebno upoštevati rastersko zasnovo skeletne konstrukcije, obliko in velikost sestavljenih prefabrikatov ter končno obdelavo.</t>
  </si>
  <si>
    <t>Izdelava, dobava in montaža prefabriciranih AB stebrov dimenzij 30/30, izdelava skladno s projektno dokumentacijo PZI in načrtom gradbenih konstrukcij.
Prerez do 0,2 m2/m'</t>
  </si>
  <si>
    <t>Izdelava, dobava in montaža prefabriciranih AB nosilcev dimenzij 30/35, izdelava skladno s projektno dokumentacijo PZI in načrtom gradbenih konstrukcij.
Prerez do 0,105 m2/m'</t>
  </si>
  <si>
    <t>Izdelava, dobava in montaža prefabriciranih AB nosilcev dimenzij 30/50, izdelava skladno s projektno dokumentacijo PZI in načrtom gradbenih konstrukcij.
Prerez do 0,15 m2/m'</t>
  </si>
  <si>
    <t>Izdelava, dobava in montaža prefabriciranih AB nosilcev dimenzij 30/26, izdelava skladno s projektno dokumentacijo PZI in načrtom gradbenih konstrukcij.
Prerez do 0,08 m2/m'</t>
  </si>
  <si>
    <t>Izdelava, dobava in montaža prefabriciranih AB nosilcev dimenzij 30/32, izdelava skladno s projektno dokumentacijo PZI in načrtom gradbenih konstrukcij.
Prerez do 0,1 m2/m'</t>
  </si>
  <si>
    <t>Izdelava, dobava in montaža prefabriciranih fasadnih polnil z odprtinami za prezračevalne odprtine, beton C 30/37, izdelava skladno s projektno dokumentacijo PZI.
Mrežasta armatura B500A
Rebrasta  armatura B500B
Beton C30/37; XC1</t>
  </si>
  <si>
    <t>Dobava in vgradnja armature v AB plošče:</t>
  </si>
  <si>
    <t>Q 503</t>
  </si>
  <si>
    <t>Dobava in vgradnja armature v vse nosilne AB stene:</t>
  </si>
  <si>
    <t>ARMATURA PLOŠČE</t>
  </si>
  <si>
    <t>Dobava in vgradnja armature v AB plošče centralnega jedra:</t>
  </si>
  <si>
    <t>Q 509</t>
  </si>
  <si>
    <t>Sestava po detajlih - glej list SD</t>
  </si>
  <si>
    <r>
      <t xml:space="preserve">Hladilni agregat - toplotna črpalka </t>
    </r>
    <r>
      <rPr>
        <b/>
        <sz val="10"/>
        <rFont val="Arial Narrow"/>
        <family val="2"/>
        <charset val="238"/>
      </rPr>
      <t>Aermec</t>
    </r>
    <r>
      <rPr>
        <sz val="10"/>
        <rFont val="Arial Narrow"/>
        <family val="2"/>
        <charset val="238"/>
      </rPr>
      <t xml:space="preserve"> za proizvodnjo hladne/tople vode kompaktne izvedbe z zračno hlajenim kondenzatorjem za zunanjo postavitev, ekstra TIHE izvedbe z visokim izkoristkom za delovanje pri temperaturah okolice od -15 do 50°C ter proizvodnjo tople vode do 55°C, mikroprocesorsko voden, </t>
    </r>
    <r>
      <rPr>
        <b/>
        <sz val="10"/>
        <rFont val="Arial Narrow"/>
        <family val="2"/>
        <charset val="238"/>
      </rPr>
      <t>s preverjenimi tehničnimi podatki s strani priznane neodvisne inštitucije EUROVENT</t>
    </r>
    <r>
      <rPr>
        <sz val="10"/>
        <rFont val="Arial Narrow"/>
        <family val="2"/>
        <charset val="238"/>
      </rPr>
      <t xml:space="preserve">, z listinami o skladnosti EC. </t>
    </r>
    <r>
      <rPr>
        <b/>
        <sz val="10"/>
        <rFont val="Arial Narrow"/>
        <family val="2"/>
        <charset val="238"/>
      </rPr>
      <t>Ustreza zahtevam PURES-a</t>
    </r>
    <r>
      <rPr>
        <sz val="10"/>
        <rFont val="Arial Narrow"/>
        <family val="2"/>
        <charset val="238"/>
      </rPr>
      <t>.</t>
    </r>
  </si>
  <si>
    <r>
      <t xml:space="preserve">Dvopolni elektromotor z </t>
    </r>
    <r>
      <rPr>
        <b/>
        <sz val="10"/>
        <rFont val="Arial Narrow"/>
        <family val="2"/>
        <charset val="238"/>
      </rPr>
      <t>mehkim zagonom</t>
    </r>
    <r>
      <rPr>
        <sz val="10"/>
        <rFont val="Arial Narrow"/>
        <family val="2"/>
        <charset val="238"/>
      </rPr>
      <t xml:space="preserve">, hlajen z vsesanim hladilnim sredstvom, </t>
    </r>
    <r>
      <rPr>
        <b/>
        <sz val="10"/>
        <rFont val="Arial Narrow"/>
        <family val="2"/>
        <charset val="238"/>
      </rPr>
      <t>elektronsko zaščiten proti pregretju, izpadu faze in zamenjavi faz.</t>
    </r>
  </si>
  <si>
    <r>
      <t xml:space="preserve">Naprava je standardno opremljena z brezstopenjsko reguliranimi ventilatorskimi elektromotorji. Lopatice ventilatorjev so kovinske, da so odporne na visoke temperature zaradi sončnega sevanja, brez deformacije. </t>
    </r>
    <r>
      <rPr>
        <b/>
        <sz val="10"/>
        <rFont val="Arial Narrow"/>
        <family val="2"/>
        <charset val="238"/>
      </rPr>
      <t>Zaščita motorjev ventilatorjev je IP44.</t>
    </r>
  </si>
  <si>
    <r>
      <t xml:space="preserve">Visoko učinkovit ploščni izmenjevalec za hladilni krog, sestavljen iz med seboj varjenimi rebrastimi ploščami iz nerjavečega jekla 316. Uparjalnik je izoliran z visoko kvalitetno toplotno izolacijo. Hidravlični priključek je izveden s »VICTAULIC« načinom spajanja. </t>
    </r>
    <r>
      <rPr>
        <b/>
        <sz val="10"/>
        <rFont val="Arial Narrow"/>
        <family val="2"/>
        <charset val="238"/>
      </rPr>
      <t>Opremljen s:</t>
    </r>
  </si>
  <si>
    <r>
      <t xml:space="preserve">Vsak hladilni krog vključuje: filtrni sušilnik, pokazno okence z indikatorjem vlažnosti hladiva, elektromagnetni ventil, zaporni ventil na tekočinskem vodu, zaporni ventil v tlačnem vodu, izoliran sesalni vod, </t>
    </r>
    <r>
      <rPr>
        <b/>
        <sz val="10"/>
        <rFont val="Arial Narrow"/>
        <family val="2"/>
        <charset val="238"/>
      </rPr>
      <t>senzorjem visokega in nizkega tlaka.</t>
    </r>
  </si>
  <si>
    <r>
      <t xml:space="preserve"> - </t>
    </r>
    <r>
      <rPr>
        <b/>
        <sz val="10"/>
        <rFont val="Arial Narrow"/>
        <family val="2"/>
        <charset val="238"/>
      </rPr>
      <t>TEHNIČNE KARAKTERISTIKE</t>
    </r>
    <r>
      <rPr>
        <sz val="10"/>
        <rFont val="Arial Narrow"/>
        <family val="2"/>
        <charset val="238"/>
      </rPr>
      <t xml:space="preserve"> (certificirane po EUROVENT-u ter deklarirane po UNI EN 14511:2013), </t>
    </r>
    <r>
      <rPr>
        <b/>
        <sz val="10"/>
        <rFont val="Arial Narrow"/>
        <family val="2"/>
        <charset val="238"/>
      </rPr>
      <t>tu navedene pri projektnih pogojih</t>
    </r>
    <r>
      <rPr>
        <sz val="10"/>
        <rFont val="Arial Narrow"/>
        <family val="2"/>
        <charset val="238"/>
      </rPr>
      <t>:</t>
    </r>
  </si>
  <si>
    <r>
      <t xml:space="preserve"> - </t>
    </r>
    <r>
      <rPr>
        <b/>
        <sz val="10"/>
        <rFont val="Arial Narrow"/>
        <family val="2"/>
        <charset val="238"/>
      </rPr>
      <t>hladilna moč</t>
    </r>
    <r>
      <rPr>
        <sz val="10"/>
        <rFont val="Arial Narrow"/>
        <family val="2"/>
        <charset val="238"/>
      </rPr>
      <t>:    190,6 kW</t>
    </r>
  </si>
  <si>
    <r>
      <t xml:space="preserve"> - </t>
    </r>
    <r>
      <rPr>
        <b/>
        <sz val="10"/>
        <rFont val="Arial Narrow"/>
        <family val="2"/>
        <charset val="238"/>
      </rPr>
      <t>grelna moč</t>
    </r>
    <r>
      <rPr>
        <sz val="10"/>
        <rFont val="Arial Narrow"/>
        <family val="2"/>
        <charset val="238"/>
      </rPr>
      <t>:    157,7 kW</t>
    </r>
  </si>
  <si>
    <r>
      <t xml:space="preserve"> - </t>
    </r>
    <r>
      <rPr>
        <b/>
        <sz val="10"/>
        <rFont val="Arial Narrow"/>
        <family val="2"/>
        <charset val="238"/>
      </rPr>
      <t>TEHNIČNI PODATKI</t>
    </r>
    <r>
      <rPr>
        <sz val="10"/>
        <rFont val="Arial Narrow"/>
        <family val="2"/>
        <charset val="238"/>
      </rPr>
      <t>:</t>
    </r>
  </si>
  <si>
    <r>
      <t xml:space="preserve">Ustreza proizvod AERMEC, tip NRB 0800 HE 00 </t>
    </r>
    <r>
      <rPr>
        <sz val="10"/>
        <rFont val="Arial Narrow"/>
        <family val="2"/>
        <charset val="238"/>
      </rPr>
      <t>(dobavlja BOSSPLAST), , ali enakovredno</t>
    </r>
  </si>
  <si>
    <t>Oprema se vgradi v II.fazi. V tej fazi se izvede le predinstalacija</t>
  </si>
  <si>
    <t>Sistemska cev iz ogljikovega jekla za ogrevanje in hlajenje. Spajanje s stiskanje po sistemu MAPRESS, ali enakovredno. Ne vsebuje LABS, površinsko cinkane (galvansko), 8-14µm, ni gorljivo, razred gorljivosti A1 v skladu z DIN 4102-1, vključno ves potreben montažni in pritrdilni material, dodatek za razrez vključno fitingi</t>
  </si>
  <si>
    <t>10.2a</t>
  </si>
  <si>
    <t xml:space="preserve">Oprema se vgradi v III.fazi. </t>
  </si>
  <si>
    <t>10.4a</t>
  </si>
  <si>
    <t>10.5a</t>
  </si>
  <si>
    <t>Oprema se vgradi v III.fazi. V tej fazi se izvede manjši bojler , poz. 12.1)</t>
  </si>
  <si>
    <t>12.1</t>
  </si>
  <si>
    <t>El. grelnik vode, vključno:</t>
  </si>
  <si>
    <t>Oprema se vgradi namesto opreme pod tć. 12, po zaključku 3. faze se demontira</t>
  </si>
  <si>
    <t>- 1 kpl vert. el. grelnik vode, sestavljen iz emajliranega kotlička, min. 57mm debelo toplotno izolacijo v zaščitnem plašču, elektro-grelcem z del. in varnostnim termostatom, Mg-anodo ter termometrom</t>
  </si>
  <si>
    <t>- 1 kos Ms komb. varnostno-povratni ventil R ½</t>
  </si>
  <si>
    <t>- 1 komplet konzole za obešanje na steno</t>
  </si>
  <si>
    <t>V = 120 l, N = 2 kW</t>
  </si>
  <si>
    <t>npr. GORENJE TIKI TGR120N</t>
  </si>
  <si>
    <t xml:space="preserve">  skupaj </t>
  </si>
  <si>
    <t xml:space="preserve">- 1 kos keram.  umivalnik  , vgradnja  na pult,  dimenzije ca. 450x350mm, npr. LAUFEN Sonar ali enakovredno, </t>
  </si>
  <si>
    <t>- 1 kos Ms pokrom. stenska elektronska mešalna baterija s fiksnim izlivom s perlatorjem, skrito meh. nastavitvijo temperature iztoka vode,  npr. AXOR Uno Electronic</t>
  </si>
  <si>
    <t>- 1 kos korito,60x45m, material in barva po izbiri arhitekta, vključno pritrdilni in tesnilni materal</t>
  </si>
  <si>
    <t xml:space="preserve">- 1 kos Ms pokrom. stenska enoročna mešalna baterija s fiksnim izlivom s perlatorjem, skrito meh. nastavitvijo temperature iztoka vode, gibljivimi spojnimi cevmi ter kotnimi reg. ventili, </t>
  </si>
  <si>
    <t>- 1 kos Ms pokrom. S-sifon DN50, skupaj s pokrom. odlivnim ventilom brez zamaška</t>
  </si>
  <si>
    <t>- 1 kos Ms pokrom. stoječa enoročna mešalna baterija z ročno prho za pomivalno korito, skupaj s trdimi priključnimi cevmi ter kotnima reg. ventiloma,</t>
  </si>
  <si>
    <t>ARMATURA NOSILNIH STEN, NOSILCEV IN STEBROV</t>
  </si>
  <si>
    <t>siderni element, 90kom</t>
  </si>
  <si>
    <t>vijaki</t>
  </si>
  <si>
    <t>siderne ploščice</t>
  </si>
  <si>
    <t>jeklena ukrivljena siderna palica, 252 kom</t>
  </si>
  <si>
    <t>STROJNE INŠTALACIJE  (SKUPAJ D.1 + D.2 + D.3 )</t>
  </si>
  <si>
    <t>Zakoličba objekta v skladu s projektno dokumentacijo. Izvedba zakoličbe predvidenega objekta. Izdelava količbenega načrta in izdelava načrta PZI.</t>
  </si>
  <si>
    <t>Dobava in vgradnja armature vseh notranjih stopnic  z vmestnim podesti:</t>
  </si>
  <si>
    <t>Drenaža</t>
  </si>
  <si>
    <t>Izdelava razvoda drenaže. Upoštevati izkop, izdelavo drenaže iz Stidren cevi, zasip z drenažnim tamponom in ovitje u filcem, priklop na kanalizacijsko omrežje. Drenaža položena na poseljico iz pustega betona.
Vključno z vsemi fazonskimi kosti, transporti, preddeli, deli in materialom potrebnim za izvedbo funkcionalne drenaže.</t>
  </si>
  <si>
    <t xml:space="preserve"> - Stidren DD cev, fi 100 - po obodu talne plošče</t>
  </si>
  <si>
    <r>
      <rPr>
        <b/>
        <sz val="10"/>
        <rFont val="Arial Narrow"/>
        <family val="2"/>
        <charset val="238"/>
      </rPr>
      <t xml:space="preserve">Varovanje gradbene jame pod obstoječo telovadnico.
</t>
    </r>
    <r>
      <rPr>
        <sz val="10"/>
        <rFont val="Arial Narrow"/>
        <family val="2"/>
        <charset val="238"/>
      </rPr>
      <t>Izvedba podjemanja in varovanja gradbene jame pod obstoječo telovadnico, vključno z vsem opaževanjem, betoniranjem in sidranjem do funkcionalne izvedbe.</t>
    </r>
  </si>
  <si>
    <t>Vključno z izdelavo potrebnih dilatacij z vrezovanjem in šivanjem dilatacij, kot predpriprava za oblaganje s finalno oblogo.</t>
  </si>
  <si>
    <t>Izdelava varnostnega načrta, po pravilih stroke in zakonodaje, skladno z gradbenim dovoljenjem,navodili investitorja, projektanta in nadzora.</t>
  </si>
  <si>
    <t>Glajeni armirano betonski tlak.
Dodatek za izdelavo obrabnega sloja betonskega tlaka, kot naprimer Ashford formula - impregnacija betona (globina 8mm), na strojno zaglajeno betonsko ploščo.
Tlak za zagotovitev neupojne, protiprašne ter abrazivno odporne površine. Eksaktno vrezavanje dilatacij po navodilih projektanta in nadzora in polnenje dilatacij s poliuretanskim kitom primernim za zapolnjevanje dilatacij. Dilatacijski kit v barvi po vzorčenju in potrditvi projektantov.</t>
  </si>
  <si>
    <r>
      <t xml:space="preserve">Notranja sirena HPA100, 12-24V, </t>
    </r>
    <r>
      <rPr>
        <sz val="11"/>
        <color theme="1"/>
        <rFont val="Arial Narrow"/>
        <family val="2"/>
        <charset val="238"/>
      </rPr>
      <t>N/O montaža, 110dB/1m, 3500-3700Hz, 145X100X42mm</t>
    </r>
  </si>
  <si>
    <t>Dobava in vgraditev betona C 30/37 v ploščo objekta nad kletjo; nivo -0,45 m, črpni beton, izdelava skladno s projektno dokumentacijo PZI.
Mrežasta armatura B500A
Rebrasta  armatura B500B
Beton C30/37; XC1; prerez 0,2 m3/m2</t>
  </si>
  <si>
    <t>teža jekla konstrukcije:</t>
  </si>
  <si>
    <t>COVE 12V version with 24V PCB modules 1500lm/m 12W 720lm l=1,2m</t>
  </si>
  <si>
    <t>P20</t>
  </si>
  <si>
    <t>Driver 20W/24V active PFC</t>
  </si>
  <si>
    <t>N10.1</t>
  </si>
  <si>
    <t>NITOR C 2300 Im 22W 840</t>
  </si>
  <si>
    <t xml:space="preserve">GYON LINE C/S MPR end module 4730 Im 58W 840 2253 mm DALI white </t>
  </si>
  <si>
    <t>GYON LINE C/S MPR starting module 4730 Im 58W 840 2253 mm DALI white</t>
  </si>
  <si>
    <t>GYON LINE C/S MPR starting module 3870 Im 47W 840 1693 mm DALI white</t>
  </si>
  <si>
    <t>GYON LINE C/S MPR end module 1693 Im 47W 840 1693 mm DALI white</t>
  </si>
  <si>
    <t>GYON LINE C/S MPR central module 1693 Im 47W 840 1693 mm DALI white</t>
  </si>
  <si>
    <t>GYON SDI MPR 5280+4100 Im 57+51W 840 3106mm F0 white (3. faza)</t>
  </si>
  <si>
    <t>NIGHT AND DAY MPR 4000+1230 Im 41+16W 840 F0 2255 mm white/black (3. faza)</t>
  </si>
  <si>
    <t>N20</t>
  </si>
  <si>
    <t>N21</t>
  </si>
  <si>
    <t>GYON S SA SOP 6180Im 79W 840 3106mm DALI white/white (začasna učilnica - ponovna uporaba v 3. fazi)</t>
  </si>
  <si>
    <t>GYON LINE C/S MPR starting module 3870 Im 47W 840 2533 mm DALI white (začasna učilnica - ponovna uporaba v 3. fazi)</t>
  </si>
  <si>
    <t>GYON LINE C/S MPR end module 1693 Im 47W 840 2533 mm DALI white (začasna učilnica - ponovna uporaba v 3. fazi)</t>
  </si>
  <si>
    <t>Dela je treba izvajati po določilih veljavnih tehničnih predpisov in normativov in skladno z obveznimi standardi.
Vgrajeni materiali za ta dela morajo po kvaliteti ustrezati določilom veljavnih tehničnih predpisov in veljavnim standardom. V ceni posameznih postavk za betonska dela je zajeti poleg izdelave dobave in vgradnje po opisu še:
dela in ukrepe po določilih veljavnih predpisov varstva pri delu; čiščenje in vlaženje opažev neposredno pred pričetkom betoniranja; manjša popravila opažev med betoniranjem; vgrajevanje betona v opaže ter premeščanje lijaka ali transportne cevi med betoniranjem;
 - zgoščevanje betona
 - nega betona: močenje, zaščita pred mrazom, vetrom, resljaji, soncem itd;
 - čiščenje betonskega železa od blata, rje, ki se lušči, maščobe;
 - postavljanje podložk in začasno vezanje
 - kontrolirati, da so vsa sidra, škatle, vložki, doze, cevi in podobno, na predvidenih mestih.</t>
  </si>
  <si>
    <t>V ceni za enoto mora biti upoštevano poleg del, opisanih v posamezni postavki ter del in ukrepov iz točke 3. tega splošnega opisa še:
 - nabava vsega potrebnega materiala z vsemi transporti in manipulativnimi stroški ter ustreznim skladiščenjem in transporti do mesta mešanja; izdelava betona;</t>
  </si>
  <si>
    <t>Schueco AWS/ADS 50. NI</t>
  </si>
  <si>
    <t>Okno, kot npr. Schueco AWS 75. SI; Ucw &lt; 0,9 W/m2K</t>
  </si>
  <si>
    <t>Izdelava, dobava in montaža prezračevalnih odprtin v fasadnih polnilih s končno obdelavo iz zunanje ter notranje strani po vzoru oblog fasadnih polnil. Dekor Egger - H1145 ST 10, videz masivnega lesa - Natural Bardolino Oak. Zunanja stran iz Egger Compact plošč - pokrivanje okenskega podboja in vrat oken.</t>
  </si>
  <si>
    <t>Schueco AKS IW40;</t>
  </si>
  <si>
    <t>Schueco AKS IW40; povečana zvočna izolativnost 42dB</t>
  </si>
  <si>
    <t>odklopni ločilnik -podnožje tropolno HV00 kom 8</t>
  </si>
  <si>
    <t>prenapetostni odvodniki 275V, 12,5kA       kom 3</t>
  </si>
  <si>
    <t>Driver LCA 100W 24V DALI one4all</t>
  </si>
  <si>
    <t>Intra FUTON C/W 36W 1250lm 840 DALI fi=1216mm + driver dislociran samo obroč</t>
  </si>
  <si>
    <t>Na notranji strani naležno krilo vrat z 10 mm zamikom nad okvir podboja, opremljeno s 3 kosi pripirnih tesnil, na zunanji strani 5 mm neprekinjena senčna fuga.
Izolacijske letvice so za povišano izolacijo opremljene s penastim izolacijskim materialom. Profili za krila so opremljeni z deljenimi veznimi izolacijskimi letvicami.
Vsi vogalni in T-spojniki so opremljeni z veznimi elementi, ki z svojo labirintno strukturo omogočajo kontrolirano razporeditev lepila. Spoji so na stikih opremljeni še s posebnimi tesnilnimi elementi oz. z ustreznim kotnikom. 
Zatesnitev T-spojev se izvede s sistemskimi tesnilnimi blazinicami in trajno elastičnim tesnilnim materialom v področju stičnih tesnilnih elementov labirintne oblike.
Max. višina krila 3000 mm, max. širina krila 1400 mm
Max. teža krila 200 kg
Zaključki na gradbeni element morajo biti izvedeni po RAL smernicah montaže - znotraj paronepropustni, zunaj paropropustni, vodotesni.
"</t>
  </si>
  <si>
    <t xml:space="preserve">Vroče valjani izdelki iz konstrukcijskih jekel – 1. del: Splošni tehnični dobavni pogoji
SIST EN 10025-1:2004
Dodajni materiali za varjenje – Splošni produktni standard za dodajne materiale in praške za talilno varjenje kovinskih materialov
SIST EN 13479:2005
Visokotrdnostne vijačne zveze za prednapetje-1.del:Splošne zahteve
SIST EN 14399-1:2005
Lepila za splošne namene montaže v gradbeništvu – zahteve in preskusne metode
SIST EN 15274:2009
</t>
  </si>
  <si>
    <t>Izvedba jeklenih konstrukcij in aluminijastih konstrukcij – 1.del: Zahteve za ugotavljanje skladnosti sestavnih delov konstrukcij
SIST EN 1090-1:2009+A1:2012
Vijačni sestavi brez predhodne strukturne obremenitve – 1.del: Splošne zahteve
SIST EN 15048-1:2007
Nerjavna jekla-4.del:Tehnični dobavni pogoji za tanko in debelo pločevino in trakove iz nerjavnih konstrukcijskih jekel
SIST EN 10088-4:2009
Nerjavna jekla-5.del:Tehnični dobavni pogoji za drogove, palice, žico, profile in svetle izdelke iz nerjavnih konstrukcijskih jekel
SIST EN 10088-5:2009
Vroče valjani votli profili iz nelegiranih in drobnozrnatih konstrukcijskih jekel – 1. del: Tehnični dobavni pogoji
SIST EN 10210-1:2006</t>
  </si>
  <si>
    <t>Prestavitev notranje opreme - klopi, omare, mize stoli, ipd - na lokacije skladno z dogovorom z uporabnikom - znotraj objekta. Po potrebi demontaža, zaščita za ponovno montažo -  OCENA</t>
  </si>
  <si>
    <t xml:space="preserve">Notranje predelne steklene stene Schüco AKS IW40    </t>
  </si>
  <si>
    <t>Dvoslojni sistem predelnih sten s stebri in prečkami vidne širine  40mm in debeline cca. 80mm (v odvisnosti od uporabe stekel in polnil), skupna debelina (vključno z pokrivnimi letvicami) pa znaša cca. 100mm.
Razdalja med steklom, oziroma polnilom do pokrivne letvice znaša 10mm. Razmik med stekli znaša cca 70mm (v odvisnosti od uporabe debeline stekla/polnila).
Izvedba predelnih sten dopušča najrazličnejše možnosti izvedb zastiranja, potisk steklenih površin, zvočne izolacije med prostori, senčenje  in integracija skritega prostora za napeljavo električnih in klimatskih naprav.
Za prehode so vstavljena vrata Schüco ADS 50. NI. Za vrata velja opis ADS 50. NI.
Nosilna konstrukcija je sestavljena iz ekstrudiranih aluminijastih profilov. Notranja komora vertikalnega stebra je zasnovana za možnost uporabe jeklene pločevine 50/15 mm, kot ojačitve za višje predelne stene.</t>
  </si>
  <si>
    <t xml:space="preserve">Spodaj in zgoraj horizontalno se za gradbeni priključek montira osnovni profil. Po obdelavi se vertikalne stebre in prečke sestavi skupaj z samo vreznimi vijaki in montira na osnovni profil.  
Letvice za zasteklitev so konstrukcijsko oblikovane tako, da se prilegajo v osnovno konstrukcijo.
Izvedbo gradbenih  priključkov, kotov, križišč, T-spojev, segmenten način sten, kot tudi Elektro-instalacijske kanale (vrsto in način posebej razpisati), je potrebno izvesti z ustreznimi priključnimi profili.
Zasteklitev debeline od 4-12 mm in/ali polnila do maksimalne debeline 15 mm, pri zasteklitvi z obeh strani se uporabi zasteklitveno letvico in na koncu zatesni z EPDM tesnili, da je medprostor tudi protiprašno zaščiten.   
Tesnila so oblikovana tako, da vizualno ne vplivajo na dodatno poudarjanje vidne širine stebra.
Zvočna izolacija: 
Testiranje elementov po DIN 4109, glede na test po DIN EN 20140.
Ocenjena vrednost Rw = 36-47 dB (odvisno od kombinacije stekel)
Barva konstrukcije RAL po izbiri projektanta, strikturno, metalik končni sloj.
</t>
  </si>
  <si>
    <t xml:space="preserve">                                                                                                                                                                                                                                   Visoko toplotno izolirani sistem za vrata s 75 mm osnovne gradbene globine za navznoter in navzven  odpirajoča enokrilna in dvokrilna vrata, zunaj in znotraj je konstrukcija površinsko poravnana (podboj in krilo), po izbiri pa je lahko krilo pri navznoter odpirajočih vratih na notranji strani tudi 10 mm zamaknjeno nad okvir. Sistem je prirejen za vstavljanje polnitev, ki prekrivajo krilo. Sistem je namenjen tudi integraciji stranskih svetlob in nadsvetlob ter integriranju v Schüco fasadne sisteme. Konstrukcija za vrata je zunaj in znotraj površinsko poravnana – na obeh straneh se v običajni izvedbi sistema pojavi 5 mm neprekinjena senčna fuga, pri dvokrilnih paničnih vratih pa je ta fuga  široka 11 mm.    </t>
  </si>
  <si>
    <t>Vsi stiki med prefabriciranimi elementi se zapolnijo s trajno elastičnimi silikonskimi polnilnimi masami v barvi po izboru projektanta.</t>
  </si>
  <si>
    <t>Celotna projektna dokumentacija, ki obsega vključno, a ne omejeno na skice, načrte, popise del, je kot arhitekturno delo varovano avtorsko delo skladno s 5. členom zakona o avtorski in sorodnih pravicah ( Ul. l. RS 21-958/1995 s spremembami, zasp). nosilec materialnih in drugih
pravic na projektni dokumentaciji je družba Scapelab d.o.o. izvajalec del ima pravico do enkratne in namenske uporabe projektne dokumentacije za izvedbo del skladno s to  okumentacijo. v izogib nesporazumom, ne naročnik ne izvajalec del nima pravice do predelave projektne dokumentacije. vsaka sprememba, priredba ali predelava
celotne projektne dokumentacije ali kateregakoli njenega
posameznega dela brez predhodnega soglasja družbe Styria arhitektura d.o.o. je prepovedana. v primeru kršitve ima družba Styria arhitektura d.o.o. pravico zahtevati, da se odstrani stanje, ki je nastalo s kršitvijo in po potrebi porušijo zgrajeni ali drugače izvedeni deli v nasprotju s projektno dokumentacijo, kršitelj pa je za svoje ravnanje tudi odškodninsko odgovoren.</t>
  </si>
  <si>
    <t>PREFABRICIRANA FASADNA POLNILA - OBLOGA in TOPLOTNA IZOLACIJA</t>
  </si>
  <si>
    <t>Dobava in montaža in izdelava zaključnega fasadnega ometa, na predhodno izdelano toplotno izolacijo sten iz betonskih blokov</t>
  </si>
  <si>
    <t xml:space="preserve">Pri izvedbi se je treba držati načrtov in navodil OPA. V primeru nejasnosti mora izvajalec del oz. ponudnik že v času izdelave ponudbe iskati ustrezna tolmačenja glavnega projektanta. V primeru, da izvajalec opazi v načrtu oz. detajlu napako, mora nanjo opozoriti, delo pa izvesti strokovno pravilno.
</t>
  </si>
  <si>
    <t>V ceni za enoto je potrebno upoštevati, poleg del, opisanih v posamezni postavki še:
snemanje izmer na licu mesta; dobavo vsega osnovnega in pomožnega materiala ter okovja, kljuk in ključavnic, z vsemi transportnimi in manipulativnimi stroški; vse delo v delavnici in na objektu z vsemi dajatvami; prevoz izdelkov na objekt, z nakladanjem, razkladanjem, skladiščenjem in prenosi do mesta vgraditve oz. montaže; vsi izdelki morajo biti ustrezno zaščiteni, da se med transporti in prenosi ne poškodujejo; čiščenje po izvršeni montaži in zaščita do predaje naročniku; vse potrebne tesnitve notranjih in zunanjih zapir; izdelki, ki so predvideni za pleskanje, morajo biti obdelani do faze za pleskanje ali skupaj s finalizacijo, če je v opisu navedena; pri izdelkih v naravni izvedbi je treba upoštevati dvakrat premaz s sandolinom ali drugim ustreznim (ekvivalentnim) premazanim sredstvom za les in lakiranjem;
dobava vseh slepih podbojev in okvirjev;
dobava in vgrajevanje stekla po opisih;
vsa dela in ukrepi po predpisih varstva pri delu.</t>
  </si>
  <si>
    <t>Izvedba, dobava in montaža notranjih enokrilnih drsnih vrat, vgrajena po detajlu. Sestava vrat: kovinskit podboj z vgradno rozeto, ki se vgradi v mavčno stenovključno z UA ojačitvenim profilom podboja.
Leseno vratno krilo ravno obrezano, krilo iz MDF okvirja ojačano z nasadili, sredina okvirja polnjena z izolativnim polnilom, vgrajeno mehansko protiprašno pripiro, vratna krila prevlečena z melaminsko dekorativno folijo d=2mm, mehansko odporna. Robovi enako zaščiteni, kljuka kot naprimer FSB fine matt iz nerjavečega jekla,  skupaj z okovjem, s poglobljenimi rozetami.
Vrata opremljena z kvalitetnim okovjem in cilindrično ključavnico.
Vratni podboj prašno barvan - po shemi arhitekture v izbranem RAL-u
Vratni podboj po shemi arhitekture kot. npr. Kueffner
Vratno krilo - mizarski iizdelek - dekor po projektu PZI,  kot npr Egger, tip -  EGGER H3078 ST22, dekor z videzom masivnega lesa - White Havana Pine.</t>
  </si>
  <si>
    <t xml:space="preserve">Dela je treba izvajati po določilih veljavnih normativov in skladno z obveznimi standardi
Pri izvedbi je treba upoštevati tudi navodila proizvajalca materiala, ki se uporablja pri izvedbi.
Delo obrtnika obsega:
dobavo vsega osnovnega in pomožnega materiala;
prevoz materiala na objekt, z nakladanjem, razkladanjem, skladiščenjem in prenosi na objektu;
čiščenje izdelkov oz. podlog pred pričetkom del;
nanašanje osnovnih in končnih premazov z vsemi med fazami;
čiščenje prostorov in izdelkov po opravljenem delu in zaščita do predaje naročniku;
vsa dela v delavnici in na objektu z vsemi dajatvami;
vsa dela in ukrepi po predpisih varstva pri delu.
</t>
  </si>
  <si>
    <t>Vse manjše izreze za instalacije, bandažiranje in kitanje stikov ter vijakov, kitanje vseh stikov med nosilnimi konstrukcijami in mavčnokartonskimi elementi z akrilnim kitom je zajeto v cenah na enoto.
Mavčnokartonska dela se morajo izvajati po detajlih in navodilih proizvajalcev plošč.
V primeru da posamezne postavke v popisu ne zajemajo celotnega opisa potrebnega za funkcionalno dokončanje postavke, mora ponudnik izvedbo le tega vključiti v ceno na enoto!
Na mestih odprtin z vgradnjo vrat je izvesti ustrezno podkonstrukcijo, kar je zajeti v ceni po enoti posameznih sten!</t>
  </si>
  <si>
    <t>Standardi, ki se nanašajo mavčno kartonska dela, oziroma materiale, ki se uporabljajo pri mavčno kartonskih delih:
Mavčne plošče – Definicije, zahteve in preskusne metode
SIST EN 520:2005+A1:2009
Mavčni proizvodi, ojačeni z vlakni – Definicije, zahteve in preskusne metode
SIST EN 13815:2006
Predizdelani paneli mavčnih plošč s kartonskim jedrom – Definicije, zahteve in preskusne metode
SIST EN 13915:2007
Mavčne plošče za toplotno/zvočno izolacijo kompozitnih panelov – Definicije, zahteve in preskusne metode
SIST EN 13950:2006
Elementi s kovinskimi okvirji za mavčne plošče – Definicije,zahteve in preskusne metode
SIST EN 14195:2005
SIST EN 14195:2005/ AC:2006</t>
  </si>
  <si>
    <t>Mavčne plošče, ojačane z vlakni – Definicije,zahteve in preskusne metode-
1.del:Mavčne plošče, ojačane z mrežo iz vlaken
SIST EN 15283-1:2008+A1:2009
Mavčne plošče, ojačane z vlakni – Definicije,zahteve in preskusne metode-
2.del:Mavčne plošče z vlakni
SIST EN 15283-2:2008+A1:2009
Tesnilni materiali za mavčne plošče – Definicije, zahteve in preskusne metode
SIST EN 13963:2005
SIST EN 13963:2005/ AC:2006
Mavčne plošče iz reciklaže – Definicije, zahteve in preskusne metode
SIST EN 14190:2005</t>
  </si>
  <si>
    <r>
      <rPr>
        <b/>
        <sz val="10"/>
        <rFont val="Arial Narrow"/>
        <family val="2"/>
        <charset val="238"/>
      </rPr>
      <t>Standardi</t>
    </r>
    <r>
      <rPr>
        <sz val="10"/>
        <rFont val="Arial Narrow"/>
        <family val="2"/>
        <charset val="238"/>
      </rPr>
      <t xml:space="preserve">, ki se nanašajo tlakarska dela, oziroma materiale, ki se uporabljajo pri tlakarskih delih.
Lesene talne obloge – Lastnosti, ovrednotenje skladnosti in označevanje
SIST EN 14342:2013
Netekstilne, tekstilne in laminirane (plastene) talne obloge – Bistvene značilnosti
SIST EN 14041:2005
SIST EN 14041:2005/AC:2007
Podloge za športne dejavnosti – Notranje podloge za večnamensko uporabo – Specifikacija
SIST EN 14904:2006
Površinske prevleke – zahteve
SIST EN 12271:2007
</t>
    </r>
  </si>
  <si>
    <t>Tankoplastne prevleke po hladnem postopku-Specifikacija
SIST EN 12273:2009
Lepila za splošne namene montaže v gradbeništvu – zahteve in preskusne metode
SIST EN 15274:2009
Združene polnilne in tesnilne mase
-1.del:Specifikacija za toplo nanosljive tesnilne mase
SIST EN 14188-1:2005
Tesnilne in zalivne mase
-2.del:Specifikacija za hladne tesnilne mase
SIST EN 14188-2:2005
Polnilne in tesnilne mase za stike
– 3.del: Specifikacija za elastomerne tesnilne profile
SIST EN 14188:3:2006
Tesnilne mase za nekonstrukcijske stike v stavbah in na sprehajalnih površinah
– 4.del: Tesnilne mase za sprehajalne površine
SIST EN 15651-4:2013</t>
  </si>
  <si>
    <t xml:space="preserve">Dela je potrebno izvajati v skladu z tehničnimi predpisi, normativi in standardi.
Material za ta dela mora po kvaliteti ustrezati določilom veljavnih normativov in standardov.
Pri pripravi ponudbe in izvedbi je potrebno upoštevati tudi navodila, pogoje in podatke proizvajalca krovnega materiala ter v ceni na enoto zagotoviti ves potrebni material, za funkcionalno izvedbo posameznega materiala.
</t>
  </si>
  <si>
    <t>V ceni za enoto je potrebno upoštevati, poleg del, opisanih v posamezni postavki še:
snemanje potrebnih izmer na objektu;
pregled pripravljenih podlog in fino čiščenje pred pričetkom dela; dobavo in polaganje enega sloja strešne lepenke pod pločevinastimi oblogami na opeki, malti in betonu; dobavo osnovnega, pritrdilnega in pomožnega materiala, z vsemi transportnimi in manipulativnimi stroški; delo v delavnici in na objektu, z vsemi dajatvami; prevoz izdelkov in materiala na objekt, z nakladanjem, razkladanjem, skladiščenjem in prenosi do mesta vgraditve; montažo vseh slojev po opisu v skladu s pravili stroke
čiščenje izdelkov po končanem delu in podobno;
vsa dela in ukrepe po določilih zakona o varstvu pri delu.
V primeru da posamezne postavke v popisu ne zajemajo celotnega opisa potrebnega za funkcionalno dokončanje dela oz. posamezne postavke del, mora ponudnik izvedbo le tega vključiti v ceno na enoto!</t>
  </si>
  <si>
    <t>stikalna ura dnevna/tedenska                   kom 1</t>
  </si>
  <si>
    <t>kontaktor K16-21                                    kom 1</t>
  </si>
  <si>
    <t>instal. odklopnik Etimat 6/16A                  kom 4</t>
  </si>
  <si>
    <t>instal. odklopnik Etimat 6/10A                  kom 2</t>
  </si>
  <si>
    <t>instal. odklopnik Etimat 6/4A                    kom 3</t>
  </si>
  <si>
    <t xml:space="preserve"> patch panel za 24 Snap-in konektorjev, 19ˇ, 1HU, z izvlečnim mehanizmom               kom 4</t>
  </si>
  <si>
    <t>vgradnja aktivna oprema za optiko             kpl 1</t>
  </si>
  <si>
    <t>hladilna enota                                         kom 1</t>
  </si>
  <si>
    <t>digitalni termostat s tipalom                       kom 1</t>
  </si>
  <si>
    <t>varjenje optičnega vlakna                       kom 10</t>
  </si>
  <si>
    <t>optični adapter  SM                                kom 2</t>
  </si>
  <si>
    <t>optični adapter  LC duplex, MM               kom  1</t>
  </si>
  <si>
    <t>varovalka NV250 - 200A                        kom 3</t>
  </si>
  <si>
    <t>varovalka NV00 -  32A                         kom 9</t>
  </si>
  <si>
    <t>varovalka NV00 -  25A                         kom 6</t>
  </si>
  <si>
    <t>varovalka NV00-63A                            kom 6</t>
  </si>
  <si>
    <t>varovalka NV160 - 80A                        kom 6</t>
  </si>
  <si>
    <t>varovalka NV160 - 100A                        kom 3</t>
  </si>
  <si>
    <t xml:space="preserve"> varovalčna letev Slim Izlake  HVL01      kom 1</t>
  </si>
  <si>
    <t xml:space="preserve"> varovalčna letev Slim Izlake  HVL00     kom 13</t>
  </si>
  <si>
    <t xml:space="preserve"> 3-fanalizator mreže                                 kom 1</t>
  </si>
  <si>
    <t xml:space="preserve"> instal. odklopnik Etimat 6/4A                   kom 3</t>
  </si>
  <si>
    <t>prenapetostni odvodniki.275V, 5kA           kom 4</t>
  </si>
  <si>
    <t xml:space="preserve"> instal. odklopnik Etimat 6/4A                   kom 4</t>
  </si>
  <si>
    <t xml:space="preserve"> instal. odklopnik Etimat 6/10A                 kom 8</t>
  </si>
  <si>
    <t xml:space="preserve"> instal. odklopnik Etimat 6/16A                 kom 26</t>
  </si>
  <si>
    <t>kontaktor KN9-10                                   kom 1</t>
  </si>
  <si>
    <t>tipkalo na vratih- črno, Eti Izlake               kom 1</t>
  </si>
  <si>
    <t>tipkalo na vratih- rdeče, Eti Izlake             kom 1</t>
  </si>
  <si>
    <t xml:space="preserve"> instal. odklopnik Etimat 6/4A                 kom 2</t>
  </si>
  <si>
    <t xml:space="preserve"> instal. odklopnik Etimat 6/10A               kom 20</t>
  </si>
  <si>
    <t>kontaktor KN9-10                                kom 2</t>
  </si>
  <si>
    <t>stikalna ura dnevna                             kom 1</t>
  </si>
  <si>
    <t>stikalo SG116, na šini, Eti Izlake          kom 3</t>
  </si>
  <si>
    <t>stikalo SS116, na šini, Eti Izlake           kom 1</t>
  </si>
  <si>
    <t>krmilnik Inibit Beghelli- avtotest              kom 1</t>
  </si>
  <si>
    <t>impulzni rele IR                                   kom  8</t>
  </si>
  <si>
    <t xml:space="preserve">stikalo SV440 Eti Izlake                       kom 1 </t>
  </si>
  <si>
    <t xml:space="preserve"> instal. odklopnik Etimat 6/4A                 kom 4</t>
  </si>
  <si>
    <t xml:space="preserve"> instal. odklopnik Etimat 6/10A                kom 7</t>
  </si>
  <si>
    <t xml:space="preserve"> instal. odklopnik Etimat 6/16A                kom 12</t>
  </si>
  <si>
    <t>kontaktor KN6-22/24v=                          kom 1</t>
  </si>
  <si>
    <t>kontaktor KN9-10                                kom 1</t>
  </si>
  <si>
    <t xml:space="preserve"> napajalnik 230/24V=, 20W                    kom 1</t>
  </si>
  <si>
    <t xml:space="preserve"> instal. odklopnik Etimat 6/10A               kom 19</t>
  </si>
  <si>
    <t>kontaktor KN6-40/04                            kom 1</t>
  </si>
  <si>
    <t>kontaktor KN9-10                                kom 3</t>
  </si>
  <si>
    <t>stikalna ura dnevna                              kom 1</t>
  </si>
  <si>
    <t>fotorele  HTR03.3                                kom 1</t>
  </si>
  <si>
    <t>stikalo SG116, na šini, Eti Izlake           kom 3</t>
  </si>
  <si>
    <t>impulzni rele IR                                   kom  5</t>
  </si>
  <si>
    <t xml:space="preserve"> instal. odklopnik Etimat 6/16A             kom 2</t>
  </si>
  <si>
    <t xml:space="preserve"> instal. odklopnik Etimat 6/10A             kom 2</t>
  </si>
  <si>
    <t>nstal. odklopnik Etimat 6/16A               kom 3</t>
  </si>
  <si>
    <t xml:space="preserve"> instal. odklopnik Etimat 6/10A             kom 5</t>
  </si>
  <si>
    <t>stikalo CLBS40 Eti Izlake                   kom 0</t>
  </si>
  <si>
    <t xml:space="preserve"> instal. odklopnik Etimat 6/16A             kom 9</t>
  </si>
  <si>
    <t xml:space="preserve"> instal. odklopnik Etimat 6/4A              kom 1</t>
  </si>
  <si>
    <t xml:space="preserve"> instal. odklopnik Etimat 6/10A             kom 12</t>
  </si>
  <si>
    <t>tipkalo na vratih- črno, Eti Izlake           kom 1</t>
  </si>
  <si>
    <t>tipkalo na vratih- rdeče, Eti Izlake         kom 1</t>
  </si>
  <si>
    <t>kontaktor KN6-22/24v=                       kom 1</t>
  </si>
  <si>
    <t>kontaktor KN9-10                               kom 1</t>
  </si>
  <si>
    <t xml:space="preserve"> napajalnik 230/24V=, 20W                   kom 1</t>
  </si>
  <si>
    <t>krmilnik Inibit Beghelli- avtotest             kom 1</t>
  </si>
  <si>
    <t>impulzni rele IR                                  kom  2</t>
  </si>
  <si>
    <t>stikalo CLBS40 Eti Izlake                    kom 1</t>
  </si>
  <si>
    <t xml:space="preserve"> instal. odklopnik Etimat 6/4A                kom 7</t>
  </si>
  <si>
    <t xml:space="preserve"> instal. odklopnik Etimat 6/16A              kom 2</t>
  </si>
  <si>
    <t xml:space="preserve"> instal. odklopnik Etimat 6/10A              kom 2</t>
  </si>
  <si>
    <t xml:space="preserve"> instal. odklopnik Etimat 6/16A-3p         kom 1</t>
  </si>
  <si>
    <t>varovalka NV/NH0-kombi  25A           kom 9</t>
  </si>
  <si>
    <t>varovalka NV/NH0-kombi  32A           kom 6</t>
  </si>
  <si>
    <t>varovalka NV/NH0-kombi  40A           kom 6</t>
  </si>
  <si>
    <t>tipkalo na vratih- črno, Eti Izlake             kom 1</t>
  </si>
  <si>
    <t>tipkalo na vratih- rdeče, Eti Izlake           kom 1</t>
  </si>
  <si>
    <t>kontaktor KN6-22/24v=                         kom 1</t>
  </si>
  <si>
    <t>kontaktor KN9-10                                 kom 1</t>
  </si>
  <si>
    <t>stikalo CLBS40 Eti Izlake                     kom 4</t>
  </si>
  <si>
    <t>stikalo CLBS63 Eti Izlake                     kom 2</t>
  </si>
  <si>
    <t xml:space="preserve"> bremensko stikalo LAS 160D               kom 1</t>
  </si>
  <si>
    <t>podnožje -jeklena konstrukcija           kom  1</t>
  </si>
  <si>
    <t>rezervoar v podnožju cca 50l            kom 1</t>
  </si>
  <si>
    <t>kontrolnik agregata                           kom 1</t>
  </si>
  <si>
    <t>odklopni ločilnik HV01 /3                       kom 1</t>
  </si>
  <si>
    <t>odklopni ločilnik HV02 /3                       kom 1</t>
  </si>
  <si>
    <t>varovalka NV160 -100A                       kom 3</t>
  </si>
  <si>
    <t>GSM komunikator za prenos signalov    kom 1</t>
  </si>
  <si>
    <t>digitalni števec delovne, jalove energije z maxigrafom, dvotarifni, x/5A, 3x230/400V z brezžičnim prenosom podatkov             kom 1</t>
  </si>
  <si>
    <t xml:space="preserve"> - teža transportna/delovna:  3080/3120 kg</t>
  </si>
  <si>
    <r>
      <t>Investicija na 1m</t>
    </r>
    <r>
      <rPr>
        <vertAlign val="superscript"/>
        <sz val="11"/>
        <color theme="1"/>
        <rFont val="Calibri"/>
        <family val="2"/>
        <charset val="238"/>
        <scheme val="minor"/>
      </rPr>
      <t>2</t>
    </r>
    <r>
      <rPr>
        <sz val="11"/>
        <color theme="1"/>
        <rFont val="Calibri"/>
        <family val="2"/>
        <charset val="238"/>
        <scheme val="minor"/>
      </rPr>
      <t xml:space="preserve"> neto tlorisne površine:</t>
    </r>
  </si>
  <si>
    <r>
      <t>Investicija na 1m</t>
    </r>
    <r>
      <rPr>
        <vertAlign val="superscript"/>
        <sz val="11"/>
        <color theme="1"/>
        <rFont val="Calibri"/>
        <family val="2"/>
        <charset val="238"/>
        <scheme val="minor"/>
      </rPr>
      <t>2</t>
    </r>
    <r>
      <rPr>
        <sz val="11"/>
        <color theme="1"/>
        <rFont val="Calibri"/>
        <family val="2"/>
        <charset val="238"/>
        <scheme val="minor"/>
      </rPr>
      <t xml:space="preserve"> bruto tlorisne površine:</t>
    </r>
  </si>
  <si>
    <t xml:space="preserve">Izdelava priključka PE cevi ø 200 mm </t>
  </si>
  <si>
    <t xml:space="preserve">Izdelava priključka GRP cevi ø 400 mm </t>
  </si>
  <si>
    <t xml:space="preserve">Izdelava priključka GRP cevi ø 200 mm </t>
  </si>
  <si>
    <t>REKAPITULACIJA PREZRAČEVANJE</t>
  </si>
  <si>
    <t>STROJNA INŠTALACIJSKA DELA - VODOVOD IN KANALIZACIJA</t>
  </si>
  <si>
    <t>REKAPITULACIJA VODOVOD IN KANALIZACIJA</t>
  </si>
  <si>
    <t>Postopni strojni odkop zemljine III. ktg. in istočasno nakladanjem in odvozom na trajno in začasno deponijo, razdalja do 10 km. Izkopi do globine cca. 4,5 m. Izkop gradbene jame za izgradnjo objekta, široki odkop.Zagotoviti prisotnost geomehanika v času odkopov.</t>
  </si>
  <si>
    <t>2.3.5</t>
  </si>
  <si>
    <t>2</t>
  </si>
  <si>
    <t>4</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</si>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</sst>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47">
    <numFmt numFmtId="44" formatCode="_-* #,##0.00\ &quot;€&quot;_-;\-* #,##0.00\ &quot;€&quot;_-;_-* &quot;-&quot;??\ &quot;€&quot;_-;_-@_-"/>
    <numFmt numFmtId="43" formatCode="_-* #,##0.00\ _€_-;\-* #,##0.00\ _€_-;_-* &quot;-&quot;??\ _€_-;_-@_-"/>
    <numFmt numFmtId="164" formatCode="#,##0\ &quot;SIT&quot;;\-#,##0\ &quot;SIT&quot;"/>
    <numFmt numFmtId="165" formatCode="#,##0\ &quot;SIT&quot;;[Red]\-#,##0\ &quot;SIT&quot;"/>
    <numFmt numFmtId="166" formatCode="_-* #,##0.00\ &quot;SIT&quot;_-;\-* #,##0.00\ &quot;SIT&quot;_-;_-* &quot;-&quot;??\ &quot;SIT&quot;_-;_-@_-"/>
    <numFmt numFmtId="167" formatCode="_-* #,##0.00\ _S_I_T_-;\-* #,##0.00\ _S_I_T_-;_-* &quot;-&quot;??\ _S_I_T_-;_-@_-"/>
    <numFmt numFmtId="168" formatCode="#,##0.00\ &quot;€&quot;"/>
    <numFmt numFmtId="169" formatCode="#,##0.00\ [$€-1]"/>
    <numFmt numFmtId="170" formatCode="#,##0.00_ ;[Red]\-#,##0.00\ "/>
    <numFmt numFmtId="171" formatCode="#,##0.00&quot;       &quot;;\-#,##0.00&quot;       &quot;;&quot; -&quot;#&quot;       &quot;;@\ "/>
    <numFmt numFmtId="172" formatCode="_-* #,##0\ _S_I_T_-;\-* #,##0\ _S_I_T_-;_-* &quot;- &quot;_S_I_T_-;_-@_-"/>
    <numFmt numFmtId="173" formatCode="_-* #,##0.00\ _S_I_T_-;\-* #,##0.00\ _S_I_T_-;_-* \-??\ _S_I_T_-;_-@_-"/>
    <numFmt numFmtId="174" formatCode="dd/mm/yyyy"/>
    <numFmt numFmtId="175" formatCode="#,##0.00&quot; €&quot;"/>
    <numFmt numFmtId="176" formatCode="#,##0.00&quot; € &quot;;\-#,##0.00&quot; € &quot;;&quot; -&quot;#&quot; € &quot;;@\ "/>
    <numFmt numFmtId="177" formatCode="#,##0.00&quot; SIT &quot;;\-#,##0.00&quot; SIT &quot;;&quot; -&quot;#&quot; SIT &quot;;@\ "/>
    <numFmt numFmtId="178" formatCode="#,##0.00&quot;    &quot;;\-#,##0.00&quot;    &quot;;&quot; -&quot;#&quot;    &quot;;@\ "/>
    <numFmt numFmtId="179" formatCode="#,##0.00\ [$€-401]"/>
    <numFmt numFmtId="180" formatCode="#,##0.00\ ;[Red]\-#,##0.00\ "/>
    <numFmt numFmtId="181" formatCode="_-* #,##0.0\ &quot;€&quot;_-;\-* #,##0.0\ &quot;€&quot;_-;_-* &quot;-&quot;??\ &quot;€&quot;_-;_-@_-"/>
    <numFmt numFmtId="182" formatCode="_-* #,##0.00&quot; €&quot;_-;\-* #,##0.00&quot; €&quot;_-;_-* \-??&quot; €&quot;_-;_-@_-"/>
    <numFmt numFmtId="183" formatCode="#,##0.0&quot;       &quot;;\-#,##0.0&quot;       &quot;;&quot; -&quot;#&quot;       &quot;;@\ "/>
    <numFmt numFmtId="184" formatCode="_-* #,##0.00&quot; SIT&quot;_-;\-* #,##0.00&quot; SIT&quot;_-;_-* \-??&quot; SIT&quot;_-;_-@_-"/>
    <numFmt numFmtId="185" formatCode="General_)"/>
    <numFmt numFmtId="186" formatCode="_-* #,##0.00\ _€_-;\-* #,##0.00\ _€_-;_-* \-??\ _€_-;_-@_-"/>
    <numFmt numFmtId="187" formatCode="dd/mmm"/>
    <numFmt numFmtId="188" formatCode="#,##0.0&quot; € &quot;;\-#,##0.0&quot; € &quot;;&quot; -&quot;#&quot; € &quot;;@\ "/>
    <numFmt numFmtId="189" formatCode="_-* #,##0\ _S_I_T_-;\-* #,##0\ _S_I_T_-;_-* &quot;-&quot;??\ _S_I_T_-;_-@_-"/>
    <numFmt numFmtId="190" formatCode="_-* #,##0.00\ _E_U_R_-;\-* #,##0.00\ _E_U_R_-;_-* &quot;-&quot;??\ _E_U_R_-;_-@_-"/>
    <numFmt numFmtId="191" formatCode="_(* #,##0.00_);_(* \(#,##0.00\);_(* &quot;-&quot;??_);_(@_)"/>
    <numFmt numFmtId="192" formatCode="#,##0&quot;       &quot;;\-#,##0&quot;       &quot;;&quot; -       &quot;;@\ "/>
    <numFmt numFmtId="193" formatCode="#,##0.00&quot; &quot;[$€-424]"/>
    <numFmt numFmtId="194" formatCode="#,##0;[Red]#,##0"/>
    <numFmt numFmtId="195" formatCode="0.0%"/>
    <numFmt numFmtId="196" formatCode="#,##0.00\ [$€-424];\-#,##0.00\ [$€-424]"/>
    <numFmt numFmtId="197" formatCode="#,##0.00\ [$€-424];[Red]\-#,##0.00\ [$€-424]"/>
    <numFmt numFmtId="198" formatCode="#"/>
    <numFmt numFmtId="199" formatCode="dd/mm/yy"/>
    <numFmt numFmtId="200" formatCode="#,##0.0_ ;[Red]\-#,##0.0\ "/>
    <numFmt numFmtId="201" formatCode="#,##0;\-#,##0"/>
    <numFmt numFmtId="202" formatCode="00\."/>
    <numFmt numFmtId="203" formatCode="0\ %"/>
    <numFmt numFmtId="204" formatCode="#,##0.00\ [$kn-41A]"/>
    <numFmt numFmtId="205" formatCode="_-&quot;L.&quot;\ * #,##0.00_-;\-&quot;L.&quot;\ * #,##0.00_-;_-&quot;L.&quot;\ * &quot;-&quot;??_-;_-@_-"/>
    <numFmt numFmtId="206" formatCode="_-* #,##0_-;\-* #,##0_-;_-* &quot;-&quot;_-;_-@_-"/>
    <numFmt numFmtId="207" formatCode="_-&quot;€&quot;\ * #,##0.00_-;\-&quot;€&quot;\ * #,##0.00_-;_-&quot;€&quot;\ * &quot;-&quot;??_-;_-@_-"/>
    <numFmt numFmtId="208" formatCode="_-[$€-2]\ * #,##0.00_-;\-[$€-2]\ * #,##0.00_-;_-[$€-2]\ * &quot;-&quot;??_-"/>
  </numFmts>
  <fonts count="228">
    <font>
      <sz val="11"/>
      <color theme="1"/>
      <name val="Calibri"/>
      <family val="2"/>
      <charset val="238"/>
      <scheme val="minor"/>
    </font>
    <font>
      <sz val="9"/>
      <color theme="1"/>
      <name val="Arial Narrow"/>
      <family val="2"/>
      <charset val="238"/>
    </font>
    <font>
      <sz val="9"/>
      <color theme="1"/>
      <name val="Arial Narrow"/>
      <family val="2"/>
      <charset val="238"/>
    </font>
    <font>
      <sz val="9"/>
      <color theme="1"/>
      <name val="Arial Narrow"/>
      <family val="2"/>
      <charset val="238"/>
    </font>
    <font>
      <sz val="11"/>
      <color theme="1"/>
      <name val="Calibri"/>
      <family val="2"/>
      <charset val="238"/>
      <scheme val="minor"/>
    </font>
    <font>
      <sz val="12"/>
      <name val="Times New Roman"/>
      <family val="1"/>
    </font>
    <font>
      <sz val="10"/>
      <name val="Arial Narrow"/>
      <family val="2"/>
      <charset val="238"/>
    </font>
    <font>
      <b/>
      <sz val="10"/>
      <name val="Arial Narrow"/>
      <family val="2"/>
      <charset val="238"/>
    </font>
    <font>
      <sz val="10"/>
      <name val="Arial CE"/>
      <charset val="238"/>
    </font>
    <font>
      <b/>
      <sz val="10"/>
      <color indexed="55"/>
      <name val="Arial Narrow"/>
      <family val="2"/>
      <charset val="238"/>
    </font>
    <font>
      <sz val="10"/>
      <color indexed="55"/>
      <name val="Arial Narrow"/>
      <family val="2"/>
      <charset val="238"/>
    </font>
    <font>
      <sz val="11"/>
      <color indexed="8"/>
      <name val="Calibri"/>
      <family val="2"/>
      <charset val="238"/>
    </font>
    <font>
      <b/>
      <sz val="10"/>
      <color indexed="18"/>
      <name val="Arial Narrow"/>
      <family val="2"/>
      <charset val="238"/>
    </font>
    <font>
      <sz val="10"/>
      <color indexed="8"/>
      <name val="Arial Narrow"/>
      <family val="2"/>
      <charset val="238"/>
    </font>
    <font>
      <u/>
      <sz val="11"/>
      <color theme="10"/>
      <name val="Calibri"/>
      <family val="2"/>
      <charset val="238"/>
    </font>
    <font>
      <u/>
      <sz val="10"/>
      <color indexed="12"/>
      <name val="Arial Narrow"/>
      <family val="2"/>
      <charset val="238"/>
    </font>
    <font>
      <b/>
      <i/>
      <sz val="10"/>
      <name val="Arial Narrow"/>
      <family val="2"/>
      <charset val="238"/>
    </font>
    <font>
      <vertAlign val="superscript"/>
      <sz val="10"/>
      <name val="Arial Narrow"/>
      <family val="2"/>
      <charset val="238"/>
    </font>
    <font>
      <i/>
      <sz val="10"/>
      <name val="Arial Narrow"/>
      <family val="2"/>
      <charset val="238"/>
    </font>
    <font>
      <sz val="10"/>
      <name val="Arial"/>
      <family val="2"/>
      <charset val="238"/>
    </font>
    <font>
      <sz val="11"/>
      <color theme="1"/>
      <name val="Arial"/>
      <family val="2"/>
      <charset val="238"/>
    </font>
    <font>
      <sz val="11"/>
      <color indexed="8"/>
      <name val="Arial"/>
      <family val="2"/>
    </font>
    <font>
      <sz val="11"/>
      <color indexed="9"/>
      <name val="Calibri"/>
      <family val="2"/>
      <charset val="238"/>
    </font>
    <font>
      <sz val="11"/>
      <color indexed="17"/>
      <name val="Calibri"/>
      <family val="2"/>
      <charset val="238"/>
    </font>
    <font>
      <sz val="11"/>
      <color indexed="8"/>
      <name val="Arial CE1"/>
      <charset val="238"/>
    </font>
    <font>
      <sz val="10"/>
      <name val="Arial CE"/>
      <family val="2"/>
    </font>
    <font>
      <b/>
      <sz val="11"/>
      <color indexed="63"/>
      <name val="Calibri"/>
      <family val="2"/>
      <charset val="238"/>
    </font>
    <font>
      <b/>
      <sz val="15"/>
      <color indexed="56"/>
      <name val="Calibri"/>
      <family val="2"/>
      <charset val="238"/>
    </font>
    <font>
      <b/>
      <sz val="18"/>
      <color indexed="56"/>
      <name val="Cambria"/>
      <family val="2"/>
      <charset val="238"/>
    </font>
    <font>
      <b/>
      <sz val="15"/>
      <color indexed="48"/>
      <name val="Calibri"/>
      <family val="2"/>
      <charset val="238"/>
    </font>
    <font>
      <b/>
      <sz val="13"/>
      <color indexed="56"/>
      <name val="Calibri"/>
      <family val="2"/>
      <charset val="238"/>
    </font>
    <font>
      <b/>
      <sz val="13"/>
      <color indexed="48"/>
      <name val="Calibri"/>
      <family val="2"/>
      <charset val="238"/>
    </font>
    <font>
      <b/>
      <sz val="11"/>
      <color indexed="56"/>
      <name val="Calibri"/>
      <family val="2"/>
      <charset val="238"/>
    </font>
    <font>
      <b/>
      <sz val="11"/>
      <color indexed="48"/>
      <name val="Calibri"/>
      <family val="2"/>
      <charset val="238"/>
    </font>
    <font>
      <b/>
      <sz val="18"/>
      <color indexed="48"/>
      <name val="Cambria"/>
      <family val="2"/>
      <charset val="238"/>
    </font>
    <font>
      <sz val="11"/>
      <color theme="1"/>
      <name val="Arial Narrow"/>
      <family val="2"/>
      <charset val="238"/>
    </font>
    <font>
      <sz val="10"/>
      <name val="Arial"/>
      <family val="2"/>
    </font>
    <font>
      <sz val="11"/>
      <name val="Arial Narrow CE"/>
      <charset val="238"/>
    </font>
    <font>
      <sz val="10"/>
      <color rgb="FF000000"/>
      <name val="Times New Roman"/>
      <family val="1"/>
      <charset val="238"/>
    </font>
    <font>
      <sz val="10"/>
      <name val="Arial CE"/>
      <family val="2"/>
      <charset val="238"/>
    </font>
    <font>
      <sz val="11"/>
      <color indexed="60"/>
      <name val="Calibri"/>
      <family val="2"/>
      <charset val="238"/>
    </font>
    <font>
      <sz val="11"/>
      <color indexed="59"/>
      <name val="Calibri"/>
      <family val="2"/>
      <charset val="238"/>
    </font>
    <font>
      <sz val="11"/>
      <color indexed="10"/>
      <name val="Calibri"/>
      <family val="2"/>
      <charset val="238"/>
    </font>
    <font>
      <i/>
      <sz val="11"/>
      <color indexed="23"/>
      <name val="Calibri"/>
      <family val="2"/>
      <charset val="238"/>
    </font>
    <font>
      <sz val="11"/>
      <color indexed="8"/>
      <name val="Times New Roman"/>
      <family val="1"/>
      <charset val="238"/>
    </font>
    <font>
      <sz val="11"/>
      <color indexed="52"/>
      <name val="Calibri"/>
      <family val="2"/>
      <charset val="238"/>
    </font>
    <font>
      <b/>
      <sz val="11"/>
      <color indexed="9"/>
      <name val="Calibri"/>
      <family val="2"/>
      <charset val="238"/>
    </font>
    <font>
      <b/>
      <sz val="11"/>
      <color indexed="52"/>
      <name val="Calibri"/>
      <family val="2"/>
      <charset val="238"/>
    </font>
    <font>
      <b/>
      <sz val="11"/>
      <color indexed="60"/>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sz val="10"/>
      <color rgb="FFFF0000"/>
      <name val="Arial Narrow"/>
      <family val="2"/>
      <charset val="238"/>
    </font>
    <font>
      <b/>
      <sz val="10"/>
      <color rgb="FFFF0000"/>
      <name val="Arial Narrow"/>
      <family val="2"/>
      <charset val="238"/>
    </font>
    <font>
      <sz val="12"/>
      <name val="Times New Roman"/>
      <family val="1"/>
      <charset val="238"/>
    </font>
    <font>
      <b/>
      <sz val="14"/>
      <color indexed="9"/>
      <name val="Arial Narrow"/>
      <family val="2"/>
      <charset val="238"/>
    </font>
    <font>
      <sz val="14"/>
      <name val="Arial Narrow"/>
      <family val="2"/>
      <charset val="238"/>
    </font>
    <font>
      <b/>
      <sz val="12"/>
      <name val="Arial Narrow"/>
      <family val="2"/>
      <charset val="238"/>
    </font>
    <font>
      <sz val="12"/>
      <name val="Arial Narrow"/>
      <family val="2"/>
      <charset val="238"/>
    </font>
    <font>
      <b/>
      <i/>
      <sz val="10"/>
      <color indexed="23"/>
      <name val="Arial Narrow"/>
      <family val="2"/>
      <charset val="238"/>
    </font>
    <font>
      <b/>
      <sz val="10"/>
      <color indexed="10"/>
      <name val="Arial Narrow"/>
      <family val="2"/>
      <charset val="238"/>
    </font>
    <font>
      <sz val="10"/>
      <color theme="1"/>
      <name val="Arial"/>
      <family val="2"/>
      <charset val="238"/>
    </font>
    <font>
      <sz val="11"/>
      <name val="Arial Narrow CE"/>
      <family val="2"/>
      <charset val="238"/>
    </font>
    <font>
      <b/>
      <sz val="10"/>
      <color indexed="8"/>
      <name val="Arial Narrow"/>
      <family val="2"/>
      <charset val="238"/>
    </font>
    <font>
      <b/>
      <i/>
      <sz val="10"/>
      <color rgb="FFFF0000"/>
      <name val="Arial Narrow"/>
      <family val="2"/>
      <charset val="238"/>
    </font>
    <font>
      <sz val="10"/>
      <color theme="1"/>
      <name val="Arial Narrow"/>
      <family val="2"/>
      <charset val="238"/>
    </font>
    <font>
      <b/>
      <sz val="12"/>
      <color theme="1"/>
      <name val="Arial Narrow"/>
      <family val="2"/>
      <charset val="238"/>
    </font>
    <font>
      <b/>
      <sz val="11"/>
      <color theme="1"/>
      <name val="Arial Narrow"/>
      <family val="2"/>
      <charset val="238"/>
    </font>
    <font>
      <sz val="12"/>
      <name val="Times New Roman"/>
      <family val="1"/>
      <charset val="1"/>
    </font>
    <font>
      <sz val="11"/>
      <color indexed="8"/>
      <name val="Arial"/>
      <family val="2"/>
      <charset val="1"/>
    </font>
    <font>
      <b/>
      <sz val="11"/>
      <color indexed="10"/>
      <name val="Calibri"/>
      <family val="2"/>
      <charset val="238"/>
    </font>
    <font>
      <sz val="10"/>
      <name val="Mangal"/>
      <family val="2"/>
      <charset val="238"/>
    </font>
    <font>
      <sz val="10"/>
      <color indexed="24"/>
      <name val="Arial"/>
      <family val="2"/>
      <charset val="238"/>
    </font>
    <font>
      <sz val="9"/>
      <name val="Futura Prins"/>
      <charset val="238"/>
    </font>
    <font>
      <sz val="9"/>
      <name val="Futura Prins"/>
      <charset val="1"/>
    </font>
    <font>
      <sz val="9"/>
      <name val="Futura Prins"/>
    </font>
    <font>
      <b/>
      <sz val="15"/>
      <color indexed="62"/>
      <name val="Calibri"/>
      <family val="2"/>
      <charset val="238"/>
    </font>
    <font>
      <b/>
      <sz val="13"/>
      <color indexed="62"/>
      <name val="Calibri"/>
      <family val="2"/>
      <charset val="238"/>
    </font>
    <font>
      <b/>
      <sz val="11"/>
      <color indexed="62"/>
      <name val="Calibri"/>
      <family val="2"/>
      <charset val="238"/>
    </font>
    <font>
      <u/>
      <sz val="11"/>
      <color indexed="12"/>
      <name val="Calibri"/>
      <family val="2"/>
      <charset val="238"/>
    </font>
    <font>
      <u/>
      <sz val="10"/>
      <color indexed="12"/>
      <name val="Arial CE"/>
      <charset val="238"/>
    </font>
    <font>
      <u/>
      <sz val="10"/>
      <color indexed="12"/>
      <name val="Arial CE"/>
      <family val="2"/>
      <charset val="238"/>
    </font>
    <font>
      <b/>
      <sz val="11"/>
      <name val="Arial CE"/>
      <family val="2"/>
      <charset val="238"/>
    </font>
    <font>
      <sz val="10"/>
      <name val="MS Sans Serif"/>
      <family val="2"/>
      <charset val="238"/>
    </font>
    <font>
      <sz val="10"/>
      <name val="Arial"/>
      <family val="2"/>
      <charset val="1"/>
    </font>
    <font>
      <sz val="10"/>
      <name val="Times New Roman CE"/>
      <family val="1"/>
      <charset val="238"/>
    </font>
    <font>
      <sz val="10"/>
      <color indexed="8"/>
      <name val="Times New Roman"/>
      <family val="1"/>
      <charset val="238"/>
    </font>
    <font>
      <sz val="10"/>
      <name val="Verdana"/>
      <family val="2"/>
      <charset val="238"/>
    </font>
    <font>
      <sz val="10"/>
      <name val="Century Gothic"/>
      <family val="2"/>
      <charset val="238"/>
    </font>
    <font>
      <sz val="12"/>
      <color theme="1"/>
      <name val="Calibri"/>
      <family val="2"/>
      <scheme val="minor"/>
    </font>
    <font>
      <sz val="11"/>
      <color indexed="19"/>
      <name val="Calibri"/>
      <family val="2"/>
      <charset val="238"/>
    </font>
    <font>
      <sz val="10"/>
      <name val="Courier New"/>
      <family val="1"/>
      <charset val="238"/>
    </font>
    <font>
      <sz val="10"/>
      <name val="Courier"/>
      <family val="1"/>
      <charset val="238"/>
    </font>
    <font>
      <sz val="10"/>
      <name val="Arial CE"/>
    </font>
    <font>
      <sz val="12"/>
      <name val="Courier"/>
      <family val="1"/>
      <charset val="238"/>
    </font>
    <font>
      <sz val="11"/>
      <name val="Times New Roman"/>
      <family val="1"/>
      <charset val="238"/>
    </font>
    <font>
      <sz val="11"/>
      <name val="Futura Prins"/>
      <charset val="238"/>
    </font>
    <font>
      <sz val="11"/>
      <name val="Futura Prins"/>
      <charset val="1"/>
    </font>
    <font>
      <sz val="11"/>
      <name val="Futura Prins"/>
    </font>
    <font>
      <sz val="8"/>
      <color indexed="8"/>
      <name val="Tahoma"/>
      <family val="2"/>
      <charset val="238"/>
    </font>
    <font>
      <sz val="10"/>
      <name val="Arial"/>
      <family val="2"/>
      <charset val="204"/>
    </font>
    <font>
      <b/>
      <sz val="18"/>
      <color indexed="62"/>
      <name val="Cambria"/>
      <family val="2"/>
      <charset val="238"/>
    </font>
    <font>
      <sz val="11"/>
      <color indexed="8"/>
      <name val="Arial"/>
      <family val="2"/>
      <charset val="238"/>
    </font>
    <font>
      <sz val="11"/>
      <color indexed="8"/>
      <name val="Calibri"/>
      <family val="2"/>
    </font>
    <font>
      <b/>
      <i/>
      <sz val="10"/>
      <color indexed="18"/>
      <name val="Arial Narrow"/>
      <family val="2"/>
      <charset val="238"/>
    </font>
    <font>
      <b/>
      <sz val="9"/>
      <name val="Arial Narrow"/>
      <family val="2"/>
      <charset val="238"/>
    </font>
    <font>
      <sz val="10"/>
      <color theme="5" tint="-0.499984740745262"/>
      <name val="Arial Narrow"/>
      <family val="2"/>
      <charset val="238"/>
    </font>
    <font>
      <sz val="11"/>
      <name val="Arial Narrow"/>
      <family val="2"/>
      <charset val="238"/>
    </font>
    <font>
      <b/>
      <sz val="11"/>
      <color rgb="FF8E0000"/>
      <name val="Arial Narrow"/>
      <family val="2"/>
      <charset val="238"/>
    </font>
    <font>
      <b/>
      <sz val="20"/>
      <color theme="3"/>
      <name val="Arial Narrow"/>
      <family val="2"/>
      <charset val="238"/>
    </font>
    <font>
      <b/>
      <sz val="20"/>
      <color theme="0"/>
      <name val="Arial Narrow"/>
      <family val="2"/>
      <charset val="238"/>
    </font>
    <font>
      <b/>
      <sz val="11"/>
      <color theme="0"/>
      <name val="Arial Narrow"/>
      <family val="2"/>
      <charset val="238"/>
    </font>
    <font>
      <b/>
      <sz val="14"/>
      <color rgb="FF8E0000"/>
      <name val="Arial Narrow"/>
      <family val="2"/>
      <charset val="238"/>
    </font>
    <font>
      <u/>
      <sz val="10"/>
      <name val="Arial Narrow"/>
      <family val="2"/>
      <charset val="238"/>
    </font>
    <font>
      <b/>
      <u/>
      <sz val="10"/>
      <name val="Arial Narrow"/>
      <family val="2"/>
      <charset val="238"/>
    </font>
    <font>
      <u/>
      <sz val="10"/>
      <color indexed="8"/>
      <name val="Arial Narrow"/>
      <family val="2"/>
      <charset val="238"/>
    </font>
    <font>
      <b/>
      <sz val="10"/>
      <color theme="0" tint="-0.34998626667073579"/>
      <name val="Arial Narrow"/>
      <family val="2"/>
      <charset val="238"/>
    </font>
    <font>
      <sz val="9"/>
      <color theme="1"/>
      <name val="NewsGoth Cn BT"/>
      <family val="2"/>
      <charset val="238"/>
    </font>
    <font>
      <b/>
      <sz val="10"/>
      <color rgb="FF000080"/>
      <name val="NewsGoth Cn BT"/>
      <family val="2"/>
    </font>
    <font>
      <sz val="9"/>
      <color theme="1"/>
      <name val="NewsGoth Cn BT"/>
      <family val="2"/>
    </font>
    <font>
      <b/>
      <sz val="9"/>
      <color rgb="FF000080"/>
      <name val="NewsGoth Cn BT"/>
      <family val="2"/>
    </font>
    <font>
      <sz val="9"/>
      <color rgb="FF000080"/>
      <name val="NewsGoth Cn BT"/>
      <family val="2"/>
    </font>
    <font>
      <b/>
      <sz val="9"/>
      <color theme="1"/>
      <name val="NewsGoth Cn BT"/>
      <family val="2"/>
    </font>
    <font>
      <b/>
      <sz val="11"/>
      <color rgb="FF000080"/>
      <name val="NewsGoth Cn BT"/>
      <family val="2"/>
    </font>
    <font>
      <b/>
      <sz val="14"/>
      <color rgb="FF000080"/>
      <name val="NewsGoth Cn BT"/>
      <family val="2"/>
    </font>
    <font>
      <sz val="11"/>
      <color rgb="FF000000"/>
      <name val="Calibri"/>
      <family val="2"/>
    </font>
    <font>
      <sz val="9"/>
      <name val="Tahoma"/>
      <family val="2"/>
      <charset val="238"/>
    </font>
    <font>
      <sz val="12"/>
      <name val="Courier"/>
      <family val="3"/>
    </font>
    <font>
      <sz val="12"/>
      <name val="Times New Roman CE"/>
      <family val="1"/>
      <charset val="238"/>
    </font>
    <font>
      <sz val="11"/>
      <color indexed="8"/>
      <name val="Arial1"/>
      <charset val="238"/>
    </font>
    <font>
      <sz val="9"/>
      <color theme="6" tint="-0.499984740745262"/>
      <name val="Arial Narrow"/>
      <family val="2"/>
      <charset val="238"/>
    </font>
    <font>
      <sz val="11"/>
      <color rgb="FF000000"/>
      <name val="Calibri"/>
      <family val="2"/>
      <charset val="238"/>
    </font>
    <font>
      <sz val="11"/>
      <color theme="1"/>
      <name val="NewsGoth Cn BT"/>
      <family val="2"/>
    </font>
    <font>
      <sz val="11"/>
      <name val="Calibri"/>
      <family val="2"/>
      <charset val="238"/>
    </font>
    <font>
      <b/>
      <sz val="12"/>
      <color theme="1"/>
      <name val="NewsGoth Cn BT"/>
      <family val="2"/>
    </font>
    <font>
      <sz val="11"/>
      <color rgb="FF000080"/>
      <name val="NewsGoth Cn BT"/>
      <family val="2"/>
    </font>
    <font>
      <strike/>
      <sz val="8"/>
      <color rgb="FFC0C0C0"/>
      <name val="NewsGoth Cn BT"/>
      <family val="2"/>
    </font>
    <font>
      <i/>
      <sz val="11"/>
      <color theme="1"/>
      <name val="NewsGoth Cn BT"/>
      <family val="2"/>
    </font>
    <font>
      <i/>
      <sz val="9"/>
      <color theme="1"/>
      <name val="NewsGoth Cn BT"/>
      <family val="2"/>
    </font>
    <font>
      <b/>
      <sz val="7"/>
      <color theme="1"/>
      <name val="NewsGoth Cn BT"/>
      <family val="2"/>
    </font>
    <font>
      <i/>
      <sz val="9"/>
      <color indexed="8"/>
      <name val="NewsGoth Cn BT"/>
      <family val="2"/>
    </font>
    <font>
      <sz val="10"/>
      <color rgb="FF000000"/>
      <name val="Arial Narrow"/>
      <family val="2"/>
      <charset val="238"/>
    </font>
    <font>
      <vertAlign val="superscript"/>
      <sz val="10"/>
      <color theme="6" tint="-0.499984740745262"/>
      <name val="Arial Narrow"/>
      <family val="2"/>
      <charset val="238"/>
    </font>
    <font>
      <b/>
      <sz val="14"/>
      <name val="Arial Narrow"/>
      <family val="2"/>
      <charset val="238"/>
    </font>
    <font>
      <sz val="10"/>
      <color rgb="FF00B050"/>
      <name val="Arial Narrow"/>
      <family val="2"/>
      <charset val="238"/>
    </font>
    <font>
      <b/>
      <i/>
      <sz val="10"/>
      <color rgb="FF00B050"/>
      <name val="Arial Narrow"/>
      <family val="2"/>
      <charset val="238"/>
    </font>
    <font>
      <b/>
      <sz val="10"/>
      <color rgb="FF00B050"/>
      <name val="Arial Narrow"/>
      <family val="2"/>
      <charset val="238"/>
    </font>
    <font>
      <sz val="10"/>
      <color indexed="8"/>
      <name val="NewsGoth Cn BT"/>
      <family val="2"/>
      <charset val="238"/>
    </font>
    <font>
      <b/>
      <sz val="11"/>
      <name val="Arial Narrow"/>
      <family val="2"/>
      <charset val="238"/>
    </font>
    <font>
      <sz val="11"/>
      <color indexed="8"/>
      <name val="Arial Narrow"/>
      <family val="2"/>
      <charset val="238"/>
    </font>
    <font>
      <b/>
      <i/>
      <sz val="12"/>
      <name val="Arial Narrow"/>
      <family val="2"/>
      <charset val="238"/>
    </font>
    <font>
      <b/>
      <sz val="10"/>
      <color theme="1"/>
      <name val="Arial Narrow"/>
      <family val="2"/>
      <charset val="238"/>
    </font>
    <font>
      <sz val="10"/>
      <color indexed="18"/>
      <name val="Arial Narrow"/>
      <family val="2"/>
      <charset val="238"/>
    </font>
    <font>
      <sz val="10"/>
      <name val="MS Sans Serif"/>
      <charset val="238"/>
    </font>
    <font>
      <sz val="10"/>
      <name val="Arial Narrow"/>
      <family val="2"/>
    </font>
    <font>
      <b/>
      <sz val="10"/>
      <name val="Arial Narrow"/>
      <family val="2"/>
    </font>
    <font>
      <sz val="10"/>
      <name val="Century Gothic CE"/>
      <family val="2"/>
      <charset val="238"/>
    </font>
    <font>
      <b/>
      <sz val="10"/>
      <name val="Century Gothic CE"/>
      <family val="2"/>
      <charset val="238"/>
    </font>
    <font>
      <sz val="10"/>
      <name val="Arial Narrow"/>
      <family val="2"/>
      <charset val="1"/>
    </font>
    <font>
      <sz val="10"/>
      <color indexed="8"/>
      <name val="Arial Narrow"/>
      <family val="2"/>
      <charset val="1"/>
    </font>
    <font>
      <b/>
      <sz val="10"/>
      <name val="Arial Narrow"/>
      <family val="2"/>
      <charset val="1"/>
    </font>
    <font>
      <sz val="10"/>
      <color indexed="8"/>
      <name val="Calibri"/>
      <family val="2"/>
      <charset val="238"/>
    </font>
    <font>
      <b/>
      <sz val="10"/>
      <color indexed="8"/>
      <name val="Arial Narrow"/>
      <family val="2"/>
      <charset val="1"/>
    </font>
    <font>
      <sz val="10"/>
      <color indexed="8"/>
      <name val="Arial Narrow1"/>
      <charset val="238"/>
    </font>
    <font>
      <sz val="11"/>
      <color theme="1"/>
      <name val="Calibri"/>
      <family val="2"/>
      <scheme val="minor"/>
    </font>
    <font>
      <sz val="11"/>
      <name val="Arial"/>
      <family val="2"/>
      <charset val="238"/>
    </font>
    <font>
      <sz val="11"/>
      <name val="Arial"/>
      <family val="2"/>
    </font>
    <font>
      <sz val="11"/>
      <name val="Arial Narrow"/>
      <family val="2"/>
    </font>
    <font>
      <b/>
      <sz val="12"/>
      <color indexed="8"/>
      <name val="Arial Narrow"/>
      <family val="2"/>
      <charset val="238"/>
    </font>
    <font>
      <b/>
      <sz val="14"/>
      <color indexed="8"/>
      <name val="Arial Narrow"/>
      <family val="2"/>
      <charset val="238"/>
    </font>
    <font>
      <i/>
      <sz val="12"/>
      <name val="Arial Narrow"/>
      <family val="2"/>
      <charset val="238"/>
    </font>
    <font>
      <b/>
      <i/>
      <sz val="11"/>
      <color indexed="8"/>
      <name val="Arial Narrow"/>
      <family val="2"/>
      <charset val="238"/>
    </font>
    <font>
      <sz val="11"/>
      <name val="Arial Narrow"/>
      <family val="2"/>
      <charset val="1"/>
    </font>
    <font>
      <sz val="10"/>
      <name val="NewsGoth Cn BT"/>
      <family val="2"/>
      <charset val="238"/>
    </font>
    <font>
      <sz val="10"/>
      <name val="Times New Roman"/>
      <family val="1"/>
      <charset val="238"/>
    </font>
    <font>
      <sz val="8"/>
      <name val="Arial Narrow"/>
      <family val="2"/>
      <charset val="238"/>
    </font>
    <font>
      <sz val="9"/>
      <color rgb="FF979797"/>
      <name val="Calibri"/>
      <family val="2"/>
      <charset val="238"/>
    </font>
    <font>
      <sz val="10"/>
      <color theme="1"/>
      <name val="Times New Roman"/>
      <family val="1"/>
      <charset val="238"/>
    </font>
    <font>
      <sz val="10"/>
      <color indexed="22"/>
      <name val="Arial Narrow"/>
      <family val="2"/>
      <charset val="238"/>
    </font>
    <font>
      <b/>
      <sz val="10"/>
      <color indexed="22"/>
      <name val="Arial Narrow"/>
      <family val="2"/>
      <charset val="238"/>
    </font>
    <font>
      <sz val="12"/>
      <name val="Courier New"/>
      <family val="3"/>
      <charset val="238"/>
    </font>
    <font>
      <sz val="10"/>
      <name val="Calibri"/>
      <family val="2"/>
      <charset val="238"/>
    </font>
    <font>
      <b/>
      <sz val="11"/>
      <color theme="1"/>
      <name val="Calibri"/>
      <family val="2"/>
      <charset val="238"/>
      <scheme val="minor"/>
    </font>
    <font>
      <vertAlign val="superscript"/>
      <sz val="11"/>
      <color theme="1"/>
      <name val="Calibri"/>
      <family val="2"/>
      <charset val="238"/>
      <scheme val="minor"/>
    </font>
    <font>
      <b/>
      <sz val="9"/>
      <color rgb="FF000099"/>
      <name val="NewsGoth Cn BT"/>
      <family val="2"/>
    </font>
    <font>
      <sz val="9"/>
      <color rgb="FF000099"/>
      <name val="NewsGoth Cn BT"/>
      <family val="2"/>
    </font>
    <font>
      <sz val="11"/>
      <name val="Calibri"/>
      <family val="2"/>
      <charset val="238"/>
      <scheme val="minor"/>
    </font>
    <font>
      <b/>
      <sz val="8"/>
      <color theme="1"/>
      <name val="Arial Narrow"/>
      <family val="2"/>
      <charset val="238"/>
    </font>
    <font>
      <b/>
      <vertAlign val="superscript"/>
      <sz val="8"/>
      <color theme="1"/>
      <name val="Arial Narrow"/>
      <family val="2"/>
      <charset val="238"/>
    </font>
    <font>
      <u/>
      <sz val="11"/>
      <color rgb="FF0000FF"/>
      <name val="Calibri"/>
      <family val="2"/>
      <charset val="238"/>
    </font>
    <font>
      <b/>
      <i/>
      <u/>
      <sz val="10"/>
      <name val="Arial Narrow"/>
      <family val="2"/>
      <charset val="238"/>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sz val="11"/>
      <color theme="0"/>
      <name val="Calibri"/>
      <family val="2"/>
      <charset val="238"/>
      <scheme val="minor"/>
    </font>
    <font>
      <b/>
      <sz val="18"/>
      <color theme="3"/>
      <name val="Cambria"/>
      <family val="2"/>
      <charset val="238"/>
      <scheme val="major"/>
    </font>
    <font>
      <sz val="11"/>
      <color rgb="FF9C6500"/>
      <name val="Calibri"/>
      <family val="2"/>
      <charset val="238"/>
      <scheme val="minor"/>
    </font>
    <font>
      <sz val="11"/>
      <color indexed="8"/>
      <name val="Calibri"/>
      <family val="2"/>
      <scheme val="minor"/>
    </font>
    <font>
      <u/>
      <sz val="8.1999999999999993"/>
      <color theme="10"/>
      <name val="Arial"/>
      <family val="2"/>
      <charset val="238"/>
    </font>
    <font>
      <sz val="10"/>
      <color indexed="8"/>
      <name val="Sans"/>
    </font>
    <font>
      <u/>
      <sz val="8.1999999999999993"/>
      <color indexed="12"/>
      <name val="Arial"/>
      <family val="2"/>
      <charset val="238"/>
    </font>
    <font>
      <b/>
      <sz val="10"/>
      <name val="Britannic Bold"/>
      <family val="2"/>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MS Sans Serif"/>
      <family val="2"/>
      <charset val="238"/>
    </font>
  </fonts>
  <fills count="109">
    <fill>
      <patternFill patternType="none"/>
    </fill>
    <fill>
      <patternFill patternType="gray125"/>
    </fill>
    <fill>
      <patternFill patternType="solid">
        <fgColor indexed="22"/>
        <bgColor indexed="64"/>
      </patternFill>
    </fill>
    <fill>
      <patternFill patternType="solid">
        <fgColor indexed="31"/>
        <bgColor indexed="22"/>
      </patternFill>
    </fill>
    <fill>
      <patternFill patternType="solid">
        <fgColor indexed="31"/>
        <bgColor indexed="44"/>
      </patternFill>
    </fill>
    <fill>
      <patternFill patternType="solid">
        <fgColor indexed="45"/>
        <bgColor indexed="29"/>
      </patternFill>
    </fill>
    <fill>
      <patternFill patternType="solid">
        <fgColor indexed="45"/>
        <bgColor indexed="46"/>
      </patternFill>
    </fill>
    <fill>
      <patternFill patternType="solid">
        <fgColor indexed="42"/>
        <bgColor indexed="27"/>
      </patternFill>
    </fill>
    <fill>
      <patternFill patternType="solid">
        <fgColor indexed="46"/>
        <bgColor indexed="24"/>
      </patternFill>
    </fill>
    <fill>
      <patternFill patternType="solid">
        <fgColor indexed="46"/>
        <bgColor indexed="45"/>
      </patternFill>
    </fill>
    <fill>
      <patternFill patternType="solid">
        <fgColor indexed="27"/>
        <bgColor indexed="41"/>
      </patternFill>
    </fill>
    <fill>
      <patternFill patternType="solid">
        <fgColor indexed="41"/>
        <bgColor indexed="44"/>
      </patternFill>
    </fill>
    <fill>
      <patternFill patternType="solid">
        <fgColor indexed="47"/>
        <bgColor indexed="22"/>
      </patternFill>
    </fill>
    <fill>
      <patternFill patternType="solid">
        <fgColor indexed="27"/>
        <bgColor indexed="4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19"/>
        <bgColor indexed="55"/>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0"/>
        <bgColor indexed="25"/>
      </patternFill>
    </fill>
    <fill>
      <patternFill patternType="solid">
        <fgColor indexed="22"/>
        <bgColor indexed="31"/>
      </patternFill>
    </fill>
    <fill>
      <patternFill patternType="solid">
        <fgColor indexed="43"/>
        <bgColor indexed="26"/>
      </patternFill>
    </fill>
    <fill>
      <patternFill patternType="solid">
        <fgColor indexed="26"/>
        <bgColor indexed="9"/>
      </patternFill>
    </fill>
    <fill>
      <patternFill patternType="solid">
        <fgColor indexed="26"/>
        <bgColor indexed="43"/>
      </patternFill>
    </fill>
    <fill>
      <patternFill patternType="solid">
        <fgColor indexed="62"/>
        <bgColor indexed="56"/>
      </patternFill>
    </fill>
    <fill>
      <patternFill patternType="solid">
        <fgColor indexed="62"/>
        <bgColor indexed="48"/>
      </patternFill>
    </fill>
    <fill>
      <patternFill patternType="solid">
        <fgColor indexed="10"/>
        <bgColor indexed="60"/>
      </patternFill>
    </fill>
    <fill>
      <patternFill patternType="solid">
        <fgColor indexed="10"/>
        <bgColor indexed="16"/>
      </patternFill>
    </fill>
    <fill>
      <patternFill patternType="solid">
        <fgColor indexed="57"/>
        <bgColor indexed="21"/>
      </patternFill>
    </fill>
    <fill>
      <patternFill patternType="solid">
        <fgColor indexed="54"/>
        <bgColor indexed="63"/>
      </patternFill>
    </fill>
    <fill>
      <patternFill patternType="solid">
        <fgColor indexed="53"/>
        <bgColor indexed="52"/>
      </patternFill>
    </fill>
    <fill>
      <patternFill patternType="solid">
        <fgColor indexed="25"/>
        <bgColor indexed="60"/>
      </patternFill>
    </fill>
    <fill>
      <patternFill patternType="solid">
        <fgColor indexed="55"/>
        <bgColor indexed="23"/>
      </patternFill>
    </fill>
    <fill>
      <patternFill patternType="solid">
        <fgColor indexed="44"/>
        <bgColor indexed="42"/>
      </patternFill>
    </fill>
    <fill>
      <patternFill patternType="solid">
        <fgColor indexed="31"/>
        <bgColor indexed="27"/>
      </patternFill>
    </fill>
    <fill>
      <patternFill patternType="solid">
        <fgColor indexed="42"/>
        <bgColor indexed="44"/>
      </patternFill>
    </fill>
    <fill>
      <patternFill patternType="solid">
        <fgColor indexed="19"/>
        <bgColor indexed="23"/>
      </patternFill>
    </fill>
    <fill>
      <patternFill patternType="solid">
        <fgColor indexed="25"/>
        <bgColor indexed="61"/>
      </patternFill>
    </fill>
    <fill>
      <patternFill patternType="solid">
        <fgColor indexed="25"/>
        <bgColor indexed="23"/>
      </patternFill>
    </fill>
    <fill>
      <patternFill patternType="solid">
        <fgColor indexed="50"/>
        <bgColor indexed="51"/>
      </patternFill>
    </fill>
    <fill>
      <patternFill patternType="solid">
        <fgColor indexed="50"/>
        <bgColor indexed="19"/>
      </patternFill>
    </fill>
    <fill>
      <patternFill patternType="solid">
        <fgColor indexed="62"/>
      </patternFill>
    </fill>
    <fill>
      <patternFill patternType="solid">
        <fgColor indexed="48"/>
        <bgColor indexed="30"/>
      </patternFill>
    </fill>
    <fill>
      <patternFill patternType="solid">
        <fgColor indexed="48"/>
        <b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54"/>
        <bgColor indexed="23"/>
      </patternFill>
    </fill>
    <fill>
      <patternFill patternType="solid">
        <fgColor indexed="49"/>
      </patternFill>
    </fill>
    <fill>
      <patternFill patternType="solid">
        <fgColor indexed="53"/>
      </patternFill>
    </fill>
    <fill>
      <patternFill patternType="solid">
        <fgColor indexed="45"/>
      </patternFill>
    </fill>
    <fill>
      <patternFill patternType="solid">
        <fgColor indexed="22"/>
      </patternFill>
    </fill>
    <fill>
      <patternFill patternType="solid">
        <fgColor indexed="9"/>
        <bgColor indexed="26"/>
      </patternFill>
    </fill>
    <fill>
      <patternFill patternType="solid">
        <fgColor indexed="55"/>
      </patternFill>
    </fill>
    <fill>
      <patternFill patternType="solid">
        <fgColor indexed="47"/>
      </patternFill>
    </fill>
    <fill>
      <patternFill patternType="solid">
        <fgColor indexed="43"/>
      </patternFill>
    </fill>
    <fill>
      <patternFill patternType="solid">
        <fgColor indexed="26"/>
      </patternFill>
    </fill>
    <fill>
      <patternFill patternType="solid">
        <fgColor theme="0" tint="-4.9989318521683403E-2"/>
        <bgColor indexed="64"/>
      </patternFill>
    </fill>
    <fill>
      <patternFill patternType="solid">
        <fgColor indexed="9"/>
        <bgColor indexed="41"/>
      </patternFill>
    </fill>
    <fill>
      <patternFill patternType="solid">
        <fgColor theme="5"/>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7" tint="-0.249977111117893"/>
        <bgColor indexed="25"/>
      </patternFill>
    </fill>
    <fill>
      <patternFill patternType="solid">
        <fgColor indexed="9"/>
      </patternFill>
    </fill>
    <fill>
      <patternFill patternType="solid">
        <fgColor indexed="9"/>
        <bgColor indexed="27"/>
      </patternFill>
    </fill>
    <fill>
      <patternFill patternType="solid">
        <fgColor rgb="FFFF0000"/>
        <bgColor indexed="25"/>
      </patternFill>
    </fill>
    <fill>
      <patternFill patternType="solid">
        <fgColor theme="8" tint="0.39997558519241921"/>
        <bgColor indexed="25"/>
      </patternFill>
    </fill>
    <fill>
      <patternFill patternType="solid">
        <fgColor rgb="FF0070C0"/>
        <bgColor indexed="25"/>
      </patternFill>
    </fill>
    <fill>
      <patternFill patternType="solid">
        <fgColor theme="6" tint="-0.249977111117893"/>
        <bgColor indexed="25"/>
      </patternFill>
    </fill>
    <fill>
      <patternFill patternType="solid">
        <fgColor rgb="FFFCFCFC"/>
        <bgColor indexed="8"/>
      </patternFill>
    </fill>
    <fill>
      <patternFill patternType="solid">
        <fgColor theme="8" tint="0.79998168889431442"/>
        <bgColor indexed="64"/>
      </patternFill>
    </fill>
    <fill>
      <patternFill patternType="solid">
        <fgColor indexed="13"/>
        <bgColor indexed="34"/>
      </patternFill>
    </fill>
    <fill>
      <patternFill patternType="solid">
        <fgColor indexed="43"/>
        <bgColor indexed="13"/>
      </patternFill>
    </fill>
    <fill>
      <patternFill patternType="solid">
        <fgColor indexed="50"/>
        <bgColor indexed="4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58">
    <border>
      <left/>
      <right/>
      <top/>
      <bottom/>
      <diagonal/>
    </border>
    <border>
      <left/>
      <right/>
      <top style="thin">
        <color indexed="64"/>
      </top>
      <bottom style="double">
        <color indexed="64"/>
      </bottom>
      <diagonal/>
    </border>
    <border>
      <left/>
      <right/>
      <top style="thin">
        <color indexed="64"/>
      </top>
      <bottom style="thin">
        <color indexed="6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double">
        <color indexed="60"/>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right/>
      <top style="thin">
        <color indexed="8"/>
      </top>
      <bottom style="medium">
        <color indexed="8"/>
      </bottom>
      <diagonal/>
    </border>
    <border>
      <left/>
      <right/>
      <top style="thin">
        <color indexed="8"/>
      </top>
      <bottom style="double">
        <color indexed="8"/>
      </bottom>
      <diagonal/>
    </border>
    <border>
      <left/>
      <right/>
      <top style="thin">
        <color indexed="8"/>
      </top>
      <bottom style="thin">
        <color indexed="8"/>
      </bottom>
      <diagonal/>
    </border>
    <border>
      <left/>
      <right/>
      <top/>
      <bottom style="thin">
        <color indexed="8"/>
      </bottom>
      <diagonal/>
    </border>
    <border>
      <left style="hair">
        <color indexed="8"/>
      </left>
      <right style="hair">
        <color indexed="8"/>
      </right>
      <top style="hair">
        <color indexed="8"/>
      </top>
      <bottom style="hair">
        <color indexed="8"/>
      </bottom>
      <diagonal/>
    </border>
    <border>
      <left style="hair">
        <color indexed="64"/>
      </left>
      <right style="hair">
        <color indexed="64"/>
      </right>
      <top style="hair">
        <color indexed="64"/>
      </top>
      <bottom style="hair">
        <color indexed="64"/>
      </bottom>
      <diagonal/>
    </border>
    <border>
      <left/>
      <right/>
      <top/>
      <bottom style="thick">
        <color indexed="48"/>
      </bottom>
      <diagonal/>
    </border>
    <border>
      <left/>
      <right/>
      <top/>
      <bottom style="thick">
        <color indexed="42"/>
      </bottom>
      <diagonal/>
    </border>
    <border>
      <left/>
      <right/>
      <top/>
      <bottom style="medium">
        <color indexed="42"/>
      </bottom>
      <diagonal/>
    </border>
    <border>
      <left/>
      <right/>
      <top/>
      <bottom style="double">
        <color indexed="10"/>
      </bottom>
      <diagonal/>
    </border>
    <border>
      <left style="double">
        <color indexed="8"/>
      </left>
      <right style="double">
        <color indexed="8"/>
      </right>
      <top style="double">
        <color indexed="8"/>
      </top>
      <bottom style="double">
        <color indexed="8"/>
      </bottom>
      <diagonal/>
    </border>
    <border>
      <left style="double">
        <color indexed="64"/>
      </left>
      <right style="double">
        <color indexed="64"/>
      </right>
      <top style="double">
        <color indexed="64"/>
      </top>
      <bottom style="double">
        <color indexed="64"/>
      </bottom>
      <diagonal/>
    </border>
    <border>
      <left/>
      <right/>
      <top style="thin">
        <color indexed="48"/>
      </top>
      <bottom style="double">
        <color indexed="48"/>
      </bottom>
      <diagonal/>
    </border>
    <border>
      <left style="thin">
        <color indexed="64"/>
      </left>
      <right/>
      <top style="thin">
        <color indexed="64"/>
      </top>
      <bottom style="thin">
        <color theme="0" tint="-0.14996795556505021"/>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style="thin">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style="thin">
        <color indexed="64"/>
      </left>
      <right/>
      <top style="thin">
        <color theme="0" tint="-0.14996795556505021"/>
      </top>
      <bottom style="thin">
        <color indexed="64"/>
      </bottom>
      <diagonal/>
    </border>
    <border>
      <left/>
      <right/>
      <top style="thin">
        <color theme="0" tint="-0.14996795556505021"/>
      </top>
      <bottom style="thin">
        <color indexed="64"/>
      </bottom>
      <diagonal/>
    </border>
    <border>
      <left/>
      <right style="thin">
        <color indexed="64"/>
      </right>
      <top style="thin">
        <color theme="0" tint="-0.14996795556505021"/>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double">
        <color indexed="64"/>
      </bottom>
      <diagonal/>
    </border>
    <border>
      <left style="medium">
        <color indexed="64"/>
      </left>
      <right/>
      <top style="medium">
        <color indexed="64"/>
      </top>
      <bottom style="double">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8"/>
      </top>
      <bottom/>
      <diagonal/>
    </border>
    <border>
      <left/>
      <right/>
      <top/>
      <bottom style="hair">
        <color indexed="8"/>
      </bottom>
      <diagonal/>
    </border>
    <border>
      <left/>
      <right/>
      <top style="hair">
        <color indexed="8"/>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thin">
        <color auto="1"/>
      </top>
      <bottom style="double">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13550">
    <xf numFmtId="0" fontId="0" fillId="0" borderId="0"/>
    <xf numFmtId="0" fontId="5" fillId="0" borderId="0"/>
    <xf numFmtId="167" fontId="8" fillId="0" borderId="0" applyFont="0" applyFill="0" applyBorder="0" applyAlignment="0" applyProtection="0"/>
    <xf numFmtId="166" fontId="8" fillId="0" borderId="0" applyFont="0" applyFill="0" applyBorder="0" applyAlignment="0" applyProtection="0"/>
    <xf numFmtId="43" fontId="11" fillId="0" borderId="0" applyFont="0" applyFill="0" applyBorder="0" applyAlignment="0" applyProtection="0"/>
    <xf numFmtId="0" fontId="14" fillId="0" borderId="0" applyNumberFormat="0" applyFill="0" applyBorder="0" applyAlignment="0" applyProtection="0">
      <alignment vertical="top"/>
      <protection locked="0"/>
    </xf>
    <xf numFmtId="0" fontId="19" fillId="0" borderId="0"/>
    <xf numFmtId="0" fontId="20" fillId="0" borderId="0"/>
    <xf numFmtId="0" fontId="19" fillId="0" borderId="0"/>
    <xf numFmtId="0" fontId="11" fillId="0" borderId="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21" fillId="0" borderId="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22" fillId="19"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167" fontId="19" fillId="0" borderId="0" applyFont="0" applyFill="0" applyBorder="0" applyAlignment="0" applyProtection="0"/>
    <xf numFmtId="166" fontId="19" fillId="0" borderId="0" applyFont="0" applyFill="0" applyBorder="0" applyAlignment="0" applyProtection="0"/>
    <xf numFmtId="0" fontId="23" fillId="7" borderId="0" applyNumberFormat="0" applyBorder="0" applyAlignment="0" applyProtection="0"/>
    <xf numFmtId="164" fontId="19" fillId="0" borderId="0"/>
    <xf numFmtId="165"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4" fillId="0" borderId="0"/>
    <xf numFmtId="0" fontId="11" fillId="0" borderId="0"/>
    <xf numFmtId="9" fontId="19" fillId="0" borderId="0"/>
    <xf numFmtId="171" fontId="25" fillId="0" borderId="0" applyFill="0" applyBorder="0" applyAlignment="0" applyProtection="0"/>
    <xf numFmtId="0" fontId="26" fillId="24" borderId="4" applyNumberFormat="0" applyAlignment="0" applyProtection="0"/>
    <xf numFmtId="0" fontId="27" fillId="0" borderId="5" applyNumberFormat="0" applyFill="0" applyAlignment="0" applyProtection="0"/>
    <xf numFmtId="0" fontId="28" fillId="0" borderId="0" applyNumberFormat="0" applyFill="0" applyBorder="0" applyAlignment="0" applyProtection="0"/>
    <xf numFmtId="0" fontId="29" fillId="0" borderId="5" applyNumberFormat="0" applyFill="0" applyAlignment="0" applyProtection="0"/>
    <xf numFmtId="0" fontId="30" fillId="0" borderId="6" applyNumberFormat="0" applyFill="0" applyAlignment="0" applyProtection="0"/>
    <xf numFmtId="0" fontId="31" fillId="0" borderId="6" applyNumberFormat="0" applyFill="0" applyAlignment="0" applyProtection="0"/>
    <xf numFmtId="0" fontId="32" fillId="0" borderId="7" applyNumberFormat="0" applyFill="0" applyAlignment="0" applyProtection="0"/>
    <xf numFmtId="0" fontId="33" fillId="0" borderId="7"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5"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36" fillId="0" borderId="0"/>
    <xf numFmtId="0" fontId="8" fillId="0" borderId="0"/>
    <xf numFmtId="0" fontId="8" fillId="0" borderId="0"/>
    <xf numFmtId="0" fontId="8"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8"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4"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19" fillId="0" borderId="0"/>
    <xf numFmtId="0" fontId="19" fillId="0" borderId="0"/>
    <xf numFmtId="0" fontId="19" fillId="0" borderId="0"/>
    <xf numFmtId="0" fontId="19" fillId="0" borderId="0"/>
    <xf numFmtId="0" fontId="38" fillId="0" borderId="0"/>
    <xf numFmtId="0" fontId="4" fillId="0" borderId="0"/>
    <xf numFmtId="0" fontId="19" fillId="0" borderId="0"/>
    <xf numFmtId="0" fontId="19" fillId="0" borderId="0"/>
    <xf numFmtId="0" fontId="19" fillId="0" borderId="0"/>
    <xf numFmtId="0" fontId="19" fillId="0" borderId="0"/>
    <xf numFmtId="0" fontId="3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40" fillId="25" borderId="0" applyNumberFormat="0" applyBorder="0" applyAlignment="0" applyProtection="0"/>
    <xf numFmtId="0" fontId="41" fillId="25" borderId="0" applyNumberFormat="0" applyBorder="0" applyAlignment="0" applyProtection="0"/>
    <xf numFmtId="0" fontId="19" fillId="0" borderId="0"/>
    <xf numFmtId="9" fontId="36" fillId="0" borderId="0" applyFill="0" applyBorder="0" applyAlignment="0" applyProtection="0"/>
    <xf numFmtId="9" fontId="19" fillId="0" borderId="0" applyFill="0" applyBorder="0" applyAlignment="0" applyProtection="0"/>
    <xf numFmtId="0" fontId="19" fillId="26" borderId="8" applyNumberFormat="0" applyAlignment="0" applyProtection="0"/>
    <xf numFmtId="0" fontId="39" fillId="27" borderId="8" applyNumberFormat="0" applyAlignment="0" applyProtection="0"/>
    <xf numFmtId="0" fontId="42" fillId="0" borderId="0" applyNumberFormat="0" applyFill="0" applyBorder="0" applyAlignment="0" applyProtection="0"/>
    <xf numFmtId="0" fontId="43" fillId="0" borderId="0" applyNumberFormat="0" applyFill="0" applyBorder="0" applyAlignment="0" applyProtection="0"/>
    <xf numFmtId="0" fontId="44" fillId="0" borderId="0" applyBorder="0" applyProtection="0">
      <alignment vertical="top" wrapText="1"/>
    </xf>
    <xf numFmtId="0" fontId="2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45" fillId="0" borderId="9" applyNumberFormat="0" applyFill="0" applyAlignment="0" applyProtection="0"/>
    <xf numFmtId="0" fontId="40" fillId="0" borderId="10" applyNumberFormat="0" applyFill="0" applyAlignment="0" applyProtection="0"/>
    <xf numFmtId="0" fontId="46" fillId="36" borderId="11" applyNumberFormat="0" applyAlignment="0" applyProtection="0"/>
    <xf numFmtId="0" fontId="47" fillId="24" borderId="12" applyNumberFormat="0" applyAlignment="0" applyProtection="0"/>
    <xf numFmtId="0" fontId="48" fillId="24" borderId="12" applyNumberFormat="0" applyAlignment="0" applyProtection="0"/>
    <xf numFmtId="0" fontId="49" fillId="5" borderId="0" applyNumberFormat="0" applyBorder="0" applyAlignment="0" applyProtection="0"/>
    <xf numFmtId="0" fontId="49" fillId="6" borderId="0" applyNumberFormat="0" applyBorder="0" applyAlignment="0" applyProtection="0"/>
    <xf numFmtId="0" fontId="5" fillId="0" borderId="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8" fillId="0" borderId="0" applyFont="0" applyFill="0" applyBorder="0" applyAlignment="0" applyProtection="0"/>
    <xf numFmtId="166" fontId="19" fillId="0" borderId="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66" fontId="37" fillId="0" borderId="0" applyFont="0" applyFill="0" applyBorder="0" applyAlignment="0" applyProtection="0"/>
    <xf numFmtId="172" fontId="36"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73" fontId="36"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73" fontId="36"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73" fontId="36"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73" fontId="36" fillId="0" borderId="0" applyFill="0" applyBorder="0" applyAlignment="0" applyProtection="0"/>
    <xf numFmtId="167" fontId="8"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8"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8"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8"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8"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8"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8"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8"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39" fillId="0" borderId="0" applyFill="0" applyBorder="0" applyAlignment="0" applyProtection="0"/>
    <xf numFmtId="171" fontId="39" fillId="0" borderId="0" applyFill="0" applyBorder="0" applyAlignment="0" applyProtection="0"/>
    <xf numFmtId="171" fontId="39" fillId="0" borderId="0" applyFill="0" applyBorder="0" applyAlignment="0" applyProtection="0"/>
    <xf numFmtId="171" fontId="3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4" fontId="39"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1" fontId="39"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73" fontId="36"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173" fontId="36" fillId="0" borderId="0" applyFill="0" applyBorder="0" applyAlignment="0" applyProtection="0"/>
    <xf numFmtId="167" fontId="37" fillId="0" borderId="0" applyFont="0" applyFill="0" applyBorder="0" applyAlignment="0" applyProtection="0"/>
    <xf numFmtId="167" fontId="37" fillId="0" borderId="0" applyFont="0" applyFill="0" applyBorder="0" applyAlignment="0" applyProtection="0"/>
    <xf numFmtId="0" fontId="50" fillId="12" borderId="12" applyNumberFormat="0" applyAlignment="0" applyProtection="0"/>
    <xf numFmtId="0" fontId="50" fillId="13" borderId="12" applyNumberFormat="0" applyAlignment="0" applyProtection="0"/>
    <xf numFmtId="0" fontId="51" fillId="0" borderId="13" applyNumberFormat="0" applyFill="0" applyAlignment="0" applyProtection="0"/>
    <xf numFmtId="0" fontId="54" fillId="0" borderId="0"/>
    <xf numFmtId="171" fontId="11" fillId="0" borderId="0" applyFill="0" applyBorder="0" applyAlignment="0" applyProtection="0"/>
    <xf numFmtId="177" fontId="11" fillId="0" borderId="0" applyFill="0" applyBorder="0" applyAlignment="0" applyProtection="0"/>
    <xf numFmtId="178" fontId="11" fillId="0" borderId="0" applyFill="0" applyBorder="0" applyAlignment="0" applyProtection="0"/>
    <xf numFmtId="0" fontId="4" fillId="0" borderId="0"/>
    <xf numFmtId="167" fontId="8" fillId="0" borderId="0" applyFont="0" applyFill="0" applyBorder="0" applyAlignment="0" applyProtection="0"/>
    <xf numFmtId="0" fontId="61" fillId="0" borderId="0"/>
    <xf numFmtId="0" fontId="4" fillId="0" borderId="0"/>
    <xf numFmtId="0" fontId="19" fillId="0" borderId="0"/>
    <xf numFmtId="0" fontId="62" fillId="0" borderId="0"/>
    <xf numFmtId="0" fontId="19" fillId="0" borderId="0"/>
    <xf numFmtId="173" fontId="11" fillId="0" borderId="0" applyFill="0" applyBorder="0" applyAlignment="0" applyProtection="0"/>
    <xf numFmtId="171" fontId="11" fillId="0" borderId="0" applyFill="0" applyBorder="0" applyAlignment="0" applyProtection="0"/>
    <xf numFmtId="0" fontId="8" fillId="0" borderId="0"/>
    <xf numFmtId="0" fontId="54" fillId="0" borderId="0"/>
    <xf numFmtId="0" fontId="68" fillId="0" borderId="0"/>
    <xf numFmtId="0" fontId="5" fillId="0" borderId="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69" fillId="0" borderId="0"/>
    <xf numFmtId="0" fontId="21" fillId="0" borderId="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22" fillId="16"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39"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15" borderId="0" applyNumberFormat="0" applyBorder="0" applyAlignment="0" applyProtection="0"/>
    <xf numFmtId="0" fontId="22" fillId="45"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2" fillId="45" borderId="0" applyNumberFormat="0" applyBorder="0" applyAlignment="0" applyProtection="0"/>
    <xf numFmtId="0" fontId="22" fillId="48"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1" borderId="0" applyNumberFormat="0" applyBorder="0" applyAlignment="0" applyProtection="0"/>
    <xf numFmtId="0" fontId="22" fillId="42" borderId="0" applyNumberFormat="0" applyBorder="0" applyAlignment="0" applyProtection="0"/>
    <xf numFmtId="0" fontId="22" fillId="48" borderId="0" applyNumberFormat="0" applyBorder="0" applyAlignment="0" applyProtection="0"/>
    <xf numFmtId="0" fontId="22" fillId="49"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3" borderId="0" applyNumberFormat="0" applyBorder="0" applyAlignment="0" applyProtection="0"/>
    <xf numFmtId="0" fontId="22" fillId="44" borderId="0" applyNumberFormat="0" applyBorder="0" applyAlignment="0" applyProtection="0"/>
    <xf numFmtId="0" fontId="22"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1" borderId="0" applyNumberFormat="0" applyBorder="0" applyAlignment="0" applyProtection="0"/>
    <xf numFmtId="0" fontId="22" fillId="50" borderId="0" applyNumberFormat="0" applyBorder="0" applyAlignment="0" applyProtection="0"/>
    <xf numFmtId="0" fontId="22" fillId="52"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21" borderId="0" applyNumberFormat="0" applyBorder="0" applyAlignment="0" applyProtection="0"/>
    <xf numFmtId="0" fontId="22" fillId="52" borderId="0" applyNumberFormat="0" applyBorder="0" applyAlignment="0" applyProtection="0"/>
    <xf numFmtId="0" fontId="22" fillId="53"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30" borderId="0" applyNumberFormat="0" applyBorder="0" applyAlignment="0" applyProtection="0"/>
    <xf numFmtId="0" fontId="22" fillId="53" borderId="0" applyNumberFormat="0" applyBorder="0" applyAlignment="0" applyProtection="0"/>
    <xf numFmtId="0" fontId="49" fillId="54"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8" borderId="0" applyNumberFormat="0" applyBorder="0" applyAlignment="0" applyProtection="0"/>
    <xf numFmtId="0" fontId="49" fillId="9" borderId="0" applyNumberFormat="0" applyBorder="0" applyAlignment="0" applyProtection="0"/>
    <xf numFmtId="0" fontId="49" fillId="9" borderId="0" applyNumberFormat="0" applyBorder="0" applyAlignment="0" applyProtection="0"/>
    <xf numFmtId="0" fontId="49" fillId="54" borderId="0" applyNumberFormat="0" applyBorder="0" applyAlignment="0" applyProtection="0"/>
    <xf numFmtId="0" fontId="47" fillId="55"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70" fillId="56" borderId="12" applyNumberFormat="0" applyAlignment="0" applyProtection="0"/>
    <xf numFmtId="0" fontId="47" fillId="55" borderId="12" applyNumberFormat="0" applyAlignment="0" applyProtection="0"/>
    <xf numFmtId="0" fontId="46" fillId="57"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36" borderId="11" applyNumberFormat="0" applyAlignment="0" applyProtection="0"/>
    <xf numFmtId="0" fontId="46" fillId="57" borderId="11" applyNumberFormat="0" applyAlignment="0" applyProtection="0"/>
    <xf numFmtId="173" fontId="71" fillId="0" borderId="0" applyFill="0" applyBorder="0" applyAlignment="0" applyProtection="0"/>
    <xf numFmtId="167" fontId="19" fillId="0" borderId="0" applyFont="0" applyFill="0" applyBorder="0" applyAlignment="0" applyProtection="0"/>
    <xf numFmtId="3" fontId="11" fillId="0" borderId="0" applyFill="0" applyBorder="0" applyAlignment="0" applyProtection="0"/>
    <xf numFmtId="3" fontId="71" fillId="0" borderId="0" applyFill="0" applyBorder="0" applyAlignment="0" applyProtection="0"/>
    <xf numFmtId="3" fontId="72" fillId="0" borderId="0" applyFont="0" applyFill="0" applyBorder="0" applyAlignment="0" applyProtection="0"/>
    <xf numFmtId="184" fontId="71" fillId="0" borderId="0" applyFill="0" applyBorder="0" applyAlignment="0" applyProtection="0"/>
    <xf numFmtId="166" fontId="19" fillId="0" borderId="0" applyFont="0" applyFill="0" applyBorder="0" applyAlignment="0" applyProtection="0"/>
    <xf numFmtId="0" fontId="73" fillId="0" borderId="18" applyAlignment="0"/>
    <xf numFmtId="0" fontId="74" fillId="0" borderId="18" applyAlignment="0"/>
    <xf numFmtId="0" fontId="75" fillId="0" borderId="19" applyAlignment="0"/>
    <xf numFmtId="0" fontId="19" fillId="0" borderId="0"/>
    <xf numFmtId="0" fontId="39" fillId="0" borderId="0"/>
    <xf numFmtId="0" fontId="24" fillId="0" borderId="0"/>
    <xf numFmtId="171" fontId="11" fillId="0" borderId="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43" fillId="0" borderId="0" applyNumberFormat="0" applyFill="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3" fillId="7" borderId="0" applyNumberFormat="0" applyBorder="0" applyAlignment="0" applyProtection="0"/>
    <xf numFmtId="0" fontId="23" fillId="7" borderId="0" applyNumberFormat="0" applyBorder="0" applyAlignment="0" applyProtection="0"/>
    <xf numFmtId="0" fontId="23" fillId="39" borderId="0" applyNumberFormat="0" applyBorder="0" applyAlignment="0" applyProtection="0"/>
    <xf numFmtId="0" fontId="27" fillId="0" borderId="5"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76" fillId="0" borderId="20" applyNumberFormat="0" applyFill="0" applyAlignment="0" applyProtection="0"/>
    <xf numFmtId="0" fontId="27" fillId="0" borderId="5" applyNumberFormat="0" applyFill="0" applyAlignment="0" applyProtection="0"/>
    <xf numFmtId="0" fontId="30" fillId="0" borderId="6"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77" fillId="0" borderId="21" applyNumberFormat="0" applyFill="0" applyAlignment="0" applyProtection="0"/>
    <xf numFmtId="0" fontId="30" fillId="0" borderId="6" applyNumberFormat="0" applyFill="0" applyAlignment="0" applyProtection="0"/>
    <xf numFmtId="0" fontId="32" fillId="0" borderId="7"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78" fillId="0" borderId="22" applyNumberFormat="0" applyFill="0" applyAlignment="0" applyProtection="0"/>
    <xf numFmtId="0" fontId="32" fillId="0" borderId="7" applyNumberFormat="0" applyFill="0" applyAlignment="0" applyProtection="0"/>
    <xf numFmtId="0" fontId="32"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32" fillId="0" borderId="0" applyNumberFormat="0" applyFill="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alignment vertical="top"/>
      <protection locked="0"/>
    </xf>
    <xf numFmtId="0" fontId="79" fillId="0" borderId="0" applyNumberFormat="0" applyFill="0" applyBorder="0" applyAlignment="0" applyProtection="0"/>
    <xf numFmtId="0" fontId="14" fillId="0" borderId="0" applyNumberFormat="0" applyFill="0" applyBorder="0" applyAlignment="0" applyProtection="0">
      <alignment vertical="top"/>
      <protection locked="0"/>
    </xf>
    <xf numFmtId="0" fontId="81" fillId="0" borderId="0" applyNumberFormat="0" applyFill="0" applyBorder="0" applyAlignment="0" applyProtection="0"/>
    <xf numFmtId="0" fontId="50" fillId="58"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25" borderId="12" applyNumberFormat="0" applyAlignment="0" applyProtection="0"/>
    <xf numFmtId="0" fontId="50" fillId="58" borderId="12" applyNumberFormat="0" applyAlignment="0" applyProtection="0"/>
    <xf numFmtId="0" fontId="26" fillId="24" borderId="4" applyNumberFormat="0" applyAlignment="0" applyProtection="0"/>
    <xf numFmtId="0" fontId="45" fillId="0" borderId="9"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2" fillId="0" borderId="23" applyNumberFormat="0" applyFill="0" applyAlignment="0" applyProtection="0"/>
    <xf numFmtId="0" fontId="45" fillId="0" borderId="9" applyNumberFormat="0" applyFill="0" applyAlignment="0" applyProtection="0"/>
    <xf numFmtId="0" fontId="27" fillId="0" borderId="5"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4" fontId="19" fillId="0" borderId="0" applyAlignment="0"/>
    <xf numFmtId="4" fontId="19" fillId="0" borderId="0" applyAlignment="0"/>
    <xf numFmtId="4" fontId="19" fillId="0" borderId="0" applyAlignment="0"/>
    <xf numFmtId="4" fontId="19" fillId="0" borderId="0" applyAlignment="0"/>
    <xf numFmtId="4" fontId="19" fillId="0" borderId="0" applyAlignment="0"/>
    <xf numFmtId="4" fontId="19" fillId="0" borderId="0" applyAlignment="0"/>
    <xf numFmtId="4" fontId="19" fillId="0" borderId="0" applyAlignment="0"/>
    <xf numFmtId="4" fontId="82" fillId="0" borderId="0" applyAlignment="0"/>
    <xf numFmtId="4" fontId="82" fillId="0" borderId="0" applyAlignment="0"/>
    <xf numFmtId="4" fontId="82" fillId="0" borderId="0" applyAlignment="0"/>
    <xf numFmtId="4" fontId="82" fillId="0" borderId="0" applyAlignment="0"/>
    <xf numFmtId="4" fontId="82" fillId="0" borderId="0" applyAlignment="0"/>
    <xf numFmtId="4" fontId="82" fillId="0" borderId="0" applyAlignment="0"/>
    <xf numFmtId="4" fontId="82" fillId="0" borderId="0" applyAlignment="0"/>
    <xf numFmtId="0" fontId="19" fillId="0" borderId="0"/>
    <xf numFmtId="0" fontId="83" fillId="0" borderId="0" applyNumberFormat="0" applyFont="0" applyFill="0" applyBorder="0" applyAlignment="0" applyProtection="0">
      <alignment vertical="top"/>
    </xf>
    <xf numFmtId="0" fontId="65" fillId="0" borderId="0"/>
    <xf numFmtId="0" fontId="19" fillId="0" borderId="0"/>
    <xf numFmtId="0" fontId="4" fillId="0" borderId="0"/>
    <xf numFmtId="0" fontId="19" fillId="0" borderId="0"/>
    <xf numFmtId="0" fontId="19" fillId="0" borderId="0"/>
    <xf numFmtId="0" fontId="19" fillId="0" borderId="0"/>
    <xf numFmtId="0" fontId="39" fillId="0" borderId="0"/>
    <xf numFmtId="0" fontId="36" fillId="0" borderId="0"/>
    <xf numFmtId="0" fontId="19" fillId="0" borderId="0"/>
    <xf numFmtId="0" fontId="84" fillId="0" borderId="0"/>
    <xf numFmtId="0" fontId="36" fillId="0" borderId="0"/>
    <xf numFmtId="0" fontId="39" fillId="0" borderId="0"/>
    <xf numFmtId="0" fontId="8" fillId="0" borderId="0"/>
    <xf numFmtId="0" fontId="39" fillId="0" borderId="0"/>
    <xf numFmtId="0" fontId="8" fillId="0" borderId="0"/>
    <xf numFmtId="0" fontId="11" fillId="0" borderId="0"/>
    <xf numFmtId="0" fontId="39" fillId="0" borderId="0"/>
    <xf numFmtId="0" fontId="11" fillId="0" borderId="0"/>
    <xf numFmtId="0" fontId="39" fillId="0" borderId="0"/>
    <xf numFmtId="0" fontId="39" fillId="0" borderId="0"/>
    <xf numFmtId="0" fontId="61" fillId="0" borderId="0"/>
    <xf numFmtId="0" fontId="62" fillId="0" borderId="0"/>
    <xf numFmtId="0" fontId="37" fillId="0" borderId="0"/>
    <xf numFmtId="0" fontId="39" fillId="0" borderId="0"/>
    <xf numFmtId="0" fontId="8"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84" fillId="0" borderId="0"/>
    <xf numFmtId="0" fontId="36" fillId="0" borderId="0"/>
    <xf numFmtId="0" fontId="11"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11" fillId="0" borderId="0"/>
    <xf numFmtId="0" fontId="4" fillId="0" borderId="0"/>
    <xf numFmtId="0" fontId="19"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19"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62" fillId="0" borderId="0"/>
    <xf numFmtId="0" fontId="37" fillId="0" borderId="0"/>
    <xf numFmtId="0" fontId="37" fillId="0" borderId="0"/>
    <xf numFmtId="0" fontId="85" fillId="0" borderId="0"/>
    <xf numFmtId="0" fontId="86" fillId="0" borderId="0"/>
    <xf numFmtId="0" fontId="38" fillId="0" borderId="0"/>
    <xf numFmtId="0" fontId="87" fillId="0" borderId="0"/>
    <xf numFmtId="0" fontId="19" fillId="0" borderId="0"/>
    <xf numFmtId="0" fontId="83" fillId="0" borderId="0"/>
    <xf numFmtId="0" fontId="19" fillId="0" borderId="0"/>
    <xf numFmtId="0" fontId="11" fillId="0" borderId="0"/>
    <xf numFmtId="0" fontId="4" fillId="0" borderId="0"/>
    <xf numFmtId="0" fontId="88" fillId="0" borderId="0"/>
    <xf numFmtId="0" fontId="39" fillId="0" borderId="0"/>
    <xf numFmtId="0" fontId="39" fillId="0" borderId="0"/>
    <xf numFmtId="0" fontId="8" fillId="0" borderId="0"/>
    <xf numFmtId="0" fontId="11" fillId="0" borderId="0"/>
    <xf numFmtId="0" fontId="11" fillId="0" borderId="0"/>
    <xf numFmtId="0" fontId="4" fillId="0" borderId="0"/>
    <xf numFmtId="0" fontId="89" fillId="0" borderId="0"/>
    <xf numFmtId="0" fontId="40" fillId="59"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90" fillId="25" borderId="0" applyNumberFormat="0" applyBorder="0" applyAlignment="0" applyProtection="0"/>
    <xf numFmtId="0" fontId="40" fillId="59" borderId="0" applyNumberFormat="0" applyBorder="0" applyAlignment="0" applyProtection="0"/>
    <xf numFmtId="185" fontId="91" fillId="0" borderId="0"/>
    <xf numFmtId="185" fontId="91" fillId="0" borderId="0"/>
    <xf numFmtId="185" fontId="92" fillId="0" borderId="0"/>
    <xf numFmtId="0" fontId="93" fillId="0" borderId="0"/>
    <xf numFmtId="165" fontId="19" fillId="0" borderId="0"/>
    <xf numFmtId="0" fontId="93" fillId="0" borderId="0"/>
    <xf numFmtId="0" fontId="8" fillId="0" borderId="0"/>
    <xf numFmtId="0" fontId="93" fillId="0" borderId="0"/>
    <xf numFmtId="0" fontId="93" fillId="0" borderId="0"/>
    <xf numFmtId="165" fontId="94" fillId="0" borderId="0"/>
    <xf numFmtId="0" fontId="8" fillId="0" borderId="0"/>
    <xf numFmtId="0" fontId="94" fillId="60" borderId="8" applyNumberFormat="0" applyFon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6" borderId="8" applyNumberFormat="0" applyAlignment="0" applyProtection="0"/>
    <xf numFmtId="0" fontId="19" fillId="27" borderId="8" applyNumberFormat="0" applyAlignment="0" applyProtection="0"/>
    <xf numFmtId="0" fontId="19" fillId="26" borderId="8" applyNumberFormat="0" applyAlignment="0" applyProtection="0"/>
    <xf numFmtId="0" fontId="19" fillId="27" borderId="8" applyNumberFormat="0" applyAlignment="0" applyProtection="0"/>
    <xf numFmtId="0" fontId="94" fillId="60" borderId="8" applyNumberFormat="0" applyFont="0" applyAlignment="0" applyProtection="0"/>
    <xf numFmtId="9" fontId="84" fillId="0" borderId="0" applyFill="0" applyBorder="0" applyAlignment="0" applyProtection="0"/>
    <xf numFmtId="9" fontId="36" fillId="0" borderId="0" applyFill="0" applyBorder="0" applyAlignment="0" applyProtection="0"/>
    <xf numFmtId="0" fontId="39" fillId="26" borderId="8" applyNumberFormat="0" applyAlignment="0" applyProtection="0"/>
    <xf numFmtId="0" fontId="39" fillId="27" borderId="8"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26" fillId="56" borderId="4" applyNumberFormat="0" applyAlignment="0" applyProtection="0"/>
    <xf numFmtId="0" fontId="95" fillId="0" borderId="0" applyFill="0">
      <alignment wrapText="1"/>
    </xf>
    <xf numFmtId="0" fontId="22" fillId="28"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22" fillId="51" borderId="0" applyNumberFormat="0" applyBorder="0" applyAlignment="0" applyProtection="0"/>
    <xf numFmtId="0" fontId="22" fillId="33"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22" fillId="34" borderId="0" applyNumberFormat="0" applyBorder="0" applyAlignment="0" applyProtection="0"/>
    <xf numFmtId="0" fontId="22" fillId="41" borderId="0" applyNumberFormat="0" applyBorder="0" applyAlignment="0" applyProtection="0"/>
    <xf numFmtId="0" fontId="22" fillId="35" borderId="0" applyNumberFormat="0" applyBorder="0" applyAlignment="0" applyProtection="0"/>
    <xf numFmtId="49" fontId="96" fillId="24" borderId="24">
      <alignment horizontal="center" vertical="top" wrapText="1"/>
    </xf>
    <xf numFmtId="49" fontId="97" fillId="24" borderId="24">
      <alignment horizontal="center" vertical="top" wrapText="1"/>
    </xf>
    <xf numFmtId="49" fontId="98" fillId="2" borderId="25">
      <alignment horizontal="center" vertical="top" wrapText="1"/>
    </xf>
    <xf numFmtId="49" fontId="96" fillId="24" borderId="24">
      <alignment horizontal="center" vertical="top" wrapText="1"/>
    </xf>
    <xf numFmtId="0" fontId="47" fillId="24" borderId="12" applyNumberFormat="0" applyAlignment="0" applyProtection="0"/>
    <xf numFmtId="0" fontId="48" fillId="24" borderId="12" applyNumberFormat="0" applyAlignment="0" applyProtection="0"/>
    <xf numFmtId="0" fontId="99" fillId="56" borderId="0">
      <alignment horizontal="right" vertical="top"/>
    </xf>
    <xf numFmtId="0" fontId="99" fillId="56" borderId="0">
      <alignment horizontal="left" vertical="top"/>
    </xf>
    <xf numFmtId="4" fontId="19" fillId="0" borderId="15" applyAlignment="0"/>
    <xf numFmtId="4" fontId="19" fillId="0" borderId="15" applyAlignment="0"/>
    <xf numFmtId="4" fontId="19" fillId="0" borderId="15" applyAlignment="0"/>
    <xf numFmtId="4" fontId="19" fillId="0" borderId="15" applyAlignment="0"/>
    <xf numFmtId="4" fontId="19" fillId="0" borderId="15" applyAlignment="0"/>
    <xf numFmtId="4" fontId="19" fillId="0" borderId="15" applyAlignment="0"/>
    <xf numFmtId="4" fontId="19" fillId="0" borderId="15" applyAlignment="0"/>
    <xf numFmtId="0" fontId="49" fillId="5" borderId="0" applyNumberFormat="0" applyBorder="0" applyAlignment="0" applyProtection="0"/>
    <xf numFmtId="0" fontId="49" fillId="5" borderId="0" applyNumberFormat="0" applyBorder="0" applyAlignment="0" applyProtection="0"/>
    <xf numFmtId="0" fontId="49" fillId="6" borderId="0" applyNumberFormat="0" applyBorder="0" applyAlignment="0" applyProtection="0"/>
    <xf numFmtId="0" fontId="39" fillId="0" borderId="0"/>
    <xf numFmtId="0" fontId="68" fillId="0" borderId="0"/>
    <xf numFmtId="0" fontId="5" fillId="0" borderId="0"/>
    <xf numFmtId="0" fontId="100" fillId="0" borderId="0"/>
    <xf numFmtId="0" fontId="39" fillId="0" borderId="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0" fontId="51" fillId="0" borderId="13"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26" applyNumberFormat="0" applyFill="0" applyAlignment="0" applyProtection="0"/>
    <xf numFmtId="0" fontId="51" fillId="0" borderId="13" applyNumberFormat="0" applyFill="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77" fontId="1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66" fontId="93" fillId="0" borderId="0" applyFont="0" applyFill="0" applyBorder="0" applyAlignment="0" applyProtection="0"/>
    <xf numFmtId="184" fontId="11" fillId="0" borderId="0" applyFill="0" applyBorder="0" applyAlignment="0" applyProtection="0"/>
    <xf numFmtId="166" fontId="8" fillId="0" borderId="0" applyFont="0" applyFill="0" applyBorder="0" applyAlignment="0" applyProtection="0"/>
    <xf numFmtId="166" fontId="8"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8" fillId="0" borderId="0" applyFont="0" applyFill="0" applyBorder="0" applyAlignment="0" applyProtection="0"/>
    <xf numFmtId="184" fontId="19" fillId="0" borderId="0" applyFill="0" applyBorder="0" applyAlignment="0" applyProtection="0"/>
    <xf numFmtId="184" fontId="11" fillId="0" borderId="0" applyFill="0" applyBorder="0" applyAlignment="0" applyProtection="0"/>
    <xf numFmtId="184" fontId="71" fillId="0" borderId="0" applyFill="0" applyBorder="0" applyAlignment="0" applyProtection="0"/>
    <xf numFmtId="166" fontId="19"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8" fillId="0" borderId="0" applyFont="0" applyFill="0" applyBorder="0" applyAlignment="0" applyProtection="0"/>
    <xf numFmtId="184" fontId="19" fillId="0" borderId="0" applyFill="0" applyBorder="0" applyAlignment="0" applyProtection="0"/>
    <xf numFmtId="184" fontId="71" fillId="0" borderId="0" applyFill="0" applyBorder="0" applyAlignment="0" applyProtection="0"/>
    <xf numFmtId="184" fontId="11" fillId="0" borderId="0" applyFill="0" applyBorder="0" applyAlignment="0" applyProtection="0"/>
    <xf numFmtId="166" fontId="8" fillId="0" borderId="0" applyFont="0" applyFill="0" applyBorder="0" applyAlignment="0" applyProtection="0"/>
    <xf numFmtId="184" fontId="19" fillId="0" borderId="0" applyFill="0" applyBorder="0" applyAlignment="0" applyProtection="0"/>
    <xf numFmtId="184" fontId="19" fillId="0" borderId="0" applyFill="0" applyBorder="0" applyAlignment="0" applyProtection="0"/>
    <xf numFmtId="184" fontId="19" fillId="0" borderId="0" applyFill="0" applyBorder="0" applyAlignment="0" applyProtection="0"/>
    <xf numFmtId="184" fontId="11" fillId="0" borderId="0" applyFill="0" applyBorder="0" applyAlignment="0" applyProtection="0"/>
    <xf numFmtId="184" fontId="71" fillId="0" borderId="0" applyFill="0" applyBorder="0" applyAlignment="0" applyProtection="0"/>
    <xf numFmtId="166" fontId="19" fillId="0" borderId="0" applyFont="0" applyFill="0" applyBorder="0" applyAlignment="0" applyProtection="0"/>
    <xf numFmtId="184" fontId="19" fillId="0" borderId="0" applyFill="0" applyBorder="0" applyAlignment="0" applyProtection="0"/>
    <xf numFmtId="166" fontId="19" fillId="0" borderId="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184" fontId="71" fillId="0" borderId="0" applyFill="0" applyBorder="0" applyAlignment="0" applyProtection="0"/>
    <xf numFmtId="184" fontId="11" fillId="0" borderId="0" applyFill="0" applyBorder="0" applyAlignment="0" applyProtection="0"/>
    <xf numFmtId="166" fontId="37" fillId="0" borderId="0" applyFont="0" applyFill="0" applyBorder="0" applyAlignment="0" applyProtection="0"/>
    <xf numFmtId="0" fontId="19" fillId="0" borderId="0"/>
    <xf numFmtId="0" fontId="19" fillId="0" borderId="0"/>
    <xf numFmtId="172" fontId="36"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84" fillId="0" borderId="0" applyFill="0" applyBorder="0" applyAlignment="0" applyProtection="0"/>
    <xf numFmtId="173" fontId="19" fillId="0" borderId="0" applyFill="0" applyBorder="0" applyAlignment="0" applyProtection="0"/>
    <xf numFmtId="173" fontId="36"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84" fillId="0" borderId="0" applyFill="0" applyBorder="0" applyAlignment="0" applyProtection="0"/>
    <xf numFmtId="173" fontId="19" fillId="0" borderId="0" applyFill="0" applyBorder="0" applyAlignment="0" applyProtection="0"/>
    <xf numFmtId="173" fontId="36"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84" fillId="0" borderId="0" applyFill="0" applyBorder="0" applyAlignment="0" applyProtection="0"/>
    <xf numFmtId="173" fontId="19" fillId="0" borderId="0" applyFill="0" applyBorder="0" applyAlignment="0" applyProtection="0"/>
    <xf numFmtId="173" fontId="36" fillId="0" borderId="0" applyFill="0" applyBorder="0" applyAlignment="0" applyProtection="0"/>
    <xf numFmtId="173" fontId="84" fillId="0" borderId="0" applyFill="0" applyBorder="0" applyAlignment="0" applyProtection="0"/>
    <xf numFmtId="173" fontId="19" fillId="0" borderId="0" applyFill="0" applyBorder="0" applyAlignment="0" applyProtection="0"/>
    <xf numFmtId="173" fontId="36" fillId="0" borderId="0" applyFill="0" applyBorder="0" applyAlignment="0" applyProtection="0"/>
    <xf numFmtId="173" fontId="71" fillId="0" borderId="0" applyFill="0" applyBorder="0" applyAlignment="0" applyProtection="0"/>
    <xf numFmtId="167" fontId="93" fillId="0" borderId="0" applyFont="0" applyFill="0" applyBorder="0" applyAlignment="0" applyProtection="0"/>
    <xf numFmtId="173" fontId="11" fillId="0" borderId="0" applyFill="0" applyBorder="0" applyAlignment="0" applyProtection="0"/>
    <xf numFmtId="167" fontId="8" fillId="0" borderId="0" applyFont="0" applyFill="0" applyBorder="0" applyAlignment="0" applyProtection="0"/>
    <xf numFmtId="173" fontId="84" fillId="0" borderId="0" applyFill="0" applyBorder="0" applyAlignment="0" applyProtection="0"/>
    <xf numFmtId="173" fontId="19" fillId="0" borderId="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39"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102"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8"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9" fillId="0" borderId="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9" fillId="0" borderId="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39" fillId="0" borderId="0" applyFill="0" applyBorder="0" applyAlignment="0" applyProtection="0"/>
    <xf numFmtId="167" fontId="11" fillId="0" borderId="0" applyFont="0" applyFill="0" applyBorder="0" applyAlignment="0" applyProtection="0"/>
    <xf numFmtId="173" fontId="36" fillId="0" borderId="0" applyFill="0" applyBorder="0" applyAlignment="0" applyProtection="0"/>
    <xf numFmtId="167" fontId="11" fillId="0" borderId="0" applyFont="0" applyFill="0" applyBorder="0" applyAlignment="0" applyProtection="0"/>
    <xf numFmtId="173" fontId="39" fillId="0" borderId="0" applyFill="0" applyBorder="0" applyAlignment="0" applyProtection="0"/>
    <xf numFmtId="173" fontId="36" fillId="0" borderId="0" applyFill="0" applyBorder="0" applyAlignment="0" applyProtection="0"/>
    <xf numFmtId="173" fontId="39" fillId="0" borderId="0" applyFill="0" applyBorder="0" applyAlignment="0" applyProtection="0"/>
    <xf numFmtId="173" fontId="36" fillId="0" borderId="0" applyFill="0" applyBorder="0" applyAlignment="0" applyProtection="0"/>
    <xf numFmtId="173" fontId="39" fillId="0" borderId="0" applyFill="0" applyBorder="0" applyAlignment="0" applyProtection="0"/>
    <xf numFmtId="173" fontId="36" fillId="0" borderId="0" applyFill="0" applyBorder="0" applyAlignment="0" applyProtection="0"/>
    <xf numFmtId="173" fontId="39" fillId="0" borderId="0" applyFill="0" applyBorder="0" applyAlignment="0" applyProtection="0"/>
    <xf numFmtId="173" fontId="36"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19"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4" fontId="39"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39" fillId="0" borderId="0" applyFill="0" applyBorder="0" applyAlignment="0" applyProtection="0"/>
    <xf numFmtId="173" fontId="36"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39" fillId="0" borderId="0" applyFill="0" applyBorder="0" applyAlignment="0" applyProtection="0"/>
    <xf numFmtId="173" fontId="36"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39"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39" fillId="0" borderId="0" applyFill="0" applyBorder="0" applyAlignment="0" applyProtection="0"/>
    <xf numFmtId="167" fontId="8"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39" fillId="0" borderId="0" applyFill="0" applyBorder="0" applyAlignment="0" applyProtection="0"/>
    <xf numFmtId="167" fontId="8" fillId="0" borderId="0" applyFont="0" applyFill="0" applyBorder="0" applyAlignment="0" applyProtection="0"/>
    <xf numFmtId="173" fontId="11" fillId="0" borderId="0" applyFill="0" applyBorder="0" applyAlignment="0" applyProtection="0"/>
    <xf numFmtId="173" fontId="71" fillId="0" borderId="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167" fontId="8" fillId="0" borderId="0" applyFont="0" applyFill="0" applyBorder="0" applyAlignment="0" applyProtection="0"/>
    <xf numFmtId="43" fontId="19" fillId="0" borderId="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67" fontId="11" fillId="0" borderId="0" applyFont="0" applyFill="0" applyBorder="0" applyAlignment="0" applyProtection="0"/>
    <xf numFmtId="173" fontId="71" fillId="0" borderId="0" applyFill="0" applyBorder="0" applyAlignment="0" applyProtection="0"/>
    <xf numFmtId="173" fontId="11" fillId="0" borderId="0" applyFill="0" applyBorder="0" applyAlignment="0" applyProtection="0"/>
    <xf numFmtId="167" fontId="37" fillId="0" borderId="0" applyFont="0" applyFill="0" applyBorder="0" applyAlignment="0" applyProtection="0"/>
    <xf numFmtId="173" fontId="11" fillId="0" borderId="0" applyFill="0" applyBorder="0" applyAlignment="0" applyProtection="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19" fillId="0" borderId="0"/>
    <xf numFmtId="0" fontId="19" fillId="0" borderId="0"/>
    <xf numFmtId="173" fontId="36" fillId="0" borderId="0" applyFill="0" applyBorder="0" applyAlignment="0" applyProtection="0"/>
    <xf numFmtId="0" fontId="19" fillId="0" borderId="0"/>
    <xf numFmtId="0" fontId="19" fillId="0" borderId="0"/>
    <xf numFmtId="167" fontId="11"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0" fontId="19" fillId="0" borderId="0"/>
    <xf numFmtId="0" fontId="19" fillId="0" borderId="0"/>
    <xf numFmtId="167" fontId="11" fillId="0" borderId="0" applyFont="0" applyFill="0" applyBorder="0" applyAlignment="0" applyProtection="0"/>
    <xf numFmtId="0" fontId="19" fillId="0" borderId="0"/>
    <xf numFmtId="0" fontId="19" fillId="0" borderId="0"/>
    <xf numFmtId="173" fontId="36" fillId="0" borderId="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73" fontId="36" fillId="0" borderId="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67" fontId="37" fillId="0" borderId="0" applyFont="0" applyFill="0" applyBorder="0" applyAlignment="0" applyProtection="0"/>
    <xf numFmtId="0" fontId="19" fillId="0" borderId="0"/>
    <xf numFmtId="0" fontId="19" fillId="0" borderId="0"/>
    <xf numFmtId="173" fontId="36" fillId="0" borderId="0" applyFill="0" applyBorder="0" applyAlignment="0" applyProtection="0"/>
    <xf numFmtId="0" fontId="19" fillId="0" borderId="0"/>
    <xf numFmtId="0" fontId="19" fillId="0" borderId="0"/>
    <xf numFmtId="0" fontId="19" fillId="0" borderId="0"/>
    <xf numFmtId="0" fontId="50" fillId="13" borderId="12" applyNumberFormat="0" applyAlignment="0" applyProtection="0"/>
    <xf numFmtId="0" fontId="19" fillId="0" borderId="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9" fillId="0" borderId="0"/>
    <xf numFmtId="0" fontId="42" fillId="0" borderId="0" applyNumberFormat="0" applyFill="0" applyBorder="0" applyAlignment="0" applyProtection="0"/>
    <xf numFmtId="0" fontId="11" fillId="0" borderId="0"/>
    <xf numFmtId="171" fontId="11" fillId="0" borderId="0"/>
    <xf numFmtId="0" fontId="39" fillId="0" borderId="0"/>
    <xf numFmtId="0" fontId="11" fillId="0" borderId="0"/>
    <xf numFmtId="0" fontId="19" fillId="0" borderId="0"/>
    <xf numFmtId="177" fontId="11" fillId="0" borderId="0"/>
    <xf numFmtId="0" fontId="39" fillId="0" borderId="0"/>
    <xf numFmtId="0" fontId="11" fillId="0" borderId="0"/>
    <xf numFmtId="0" fontId="99" fillId="62" borderId="0" applyBorder="0" applyProtection="0">
      <alignment horizontal="left" vertical="top"/>
    </xf>
    <xf numFmtId="0" fontId="99" fillId="62" borderId="0" applyBorder="0" applyProtection="0">
      <alignment horizontal="right" vertical="top"/>
    </xf>
    <xf numFmtId="0" fontId="11" fillId="0" borderId="0" applyBorder="0" applyProtection="0"/>
    <xf numFmtId="0" fontId="39" fillId="0" borderId="0"/>
    <xf numFmtId="0" fontId="39" fillId="0" borderId="0"/>
    <xf numFmtId="0" fontId="11" fillId="0" borderId="0"/>
    <xf numFmtId="0" fontId="39" fillId="0" borderId="0"/>
    <xf numFmtId="9" fontId="19" fillId="0" borderId="0" applyFill="0" applyBorder="0" applyAlignment="0" applyProtection="0"/>
    <xf numFmtId="0" fontId="39" fillId="0" borderId="0"/>
    <xf numFmtId="9" fontId="19" fillId="0" borderId="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17" fillId="0" borderId="0"/>
    <xf numFmtId="0" fontId="125" fillId="0" borderId="0" applyNumberFormat="0" applyBorder="0" applyAlignment="0"/>
    <xf numFmtId="0" fontId="126" fillId="0" borderId="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3"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0"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2" borderId="0" applyNumberFormat="0" applyBorder="0" applyAlignment="0" applyProtection="0"/>
    <xf numFmtId="0" fontId="11" fillId="10"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02" fillId="0" borderId="0"/>
    <xf numFmtId="0" fontId="21" fillId="0" borderId="0"/>
    <xf numFmtId="0" fontId="102" fillId="0" borderId="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37"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1" fillId="38" borderId="0" applyNumberFormat="0" applyBorder="0" applyAlignment="0" applyProtection="0"/>
    <xf numFmtId="0" fontId="11" fillId="3"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8"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40" borderId="0" applyNumberFormat="0" applyBorder="0" applyAlignment="0" applyProtection="0"/>
    <xf numFmtId="0" fontId="11" fillId="40" borderId="0" applyNumberFormat="0" applyBorder="0" applyAlignment="0" applyProtection="0"/>
    <xf numFmtId="0" fontId="11" fillId="18" borderId="0" applyNumberFormat="0" applyBorder="0" applyAlignment="0" applyProtection="0"/>
    <xf numFmtId="0" fontId="11" fillId="17" borderId="0" applyNumberFormat="0" applyBorder="0" applyAlignment="0" applyProtection="0"/>
    <xf numFmtId="0" fontId="11" fillId="40"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2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5"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7" borderId="0" applyNumberFormat="0" applyBorder="0" applyAlignment="0" applyProtection="0"/>
    <xf numFmtId="0" fontId="11" fillId="39" borderId="0" applyNumberFormat="0" applyBorder="0" applyAlignment="0" applyProtection="0"/>
    <xf numFmtId="0" fontId="11" fillId="7"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1" fillId="26" borderId="0" applyNumberFormat="0" applyBorder="0" applyAlignment="0" applyProtection="0"/>
    <xf numFmtId="0" fontId="130" fillId="65" borderId="0">
      <alignment wrapText="1"/>
    </xf>
    <xf numFmtId="173" fontId="11" fillId="0" borderId="0" applyFill="0" applyBorder="0" applyAlignment="0" applyProtection="0"/>
    <xf numFmtId="173" fontId="11" fillId="0" borderId="0" applyFill="0" applyBorder="0" applyAlignment="0" applyProtection="0"/>
    <xf numFmtId="3" fontId="11" fillId="0" borderId="0" applyFill="0" applyBorder="0" applyAlignment="0" applyProtection="0"/>
    <xf numFmtId="184" fontId="11" fillId="0" borderId="0" applyFill="0" applyBorder="0" applyAlignment="0" applyProtection="0"/>
    <xf numFmtId="184" fontId="11" fillId="0" borderId="0" applyFill="0" applyBorder="0" applyAlignment="0" applyProtection="0"/>
    <xf numFmtId="0" fontId="11" fillId="0" borderId="0"/>
    <xf numFmtId="0" fontId="11" fillId="0" borderId="0"/>
    <xf numFmtId="0" fontId="11" fillId="0" borderId="0"/>
    <xf numFmtId="0" fontId="11" fillId="0" borderId="0"/>
    <xf numFmtId="0" fontId="11" fillId="0" borderId="0"/>
    <xf numFmtId="0" fontId="19" fillId="0" borderId="0"/>
    <xf numFmtId="0" fontId="39" fillId="0" borderId="0"/>
    <xf numFmtId="0" fontId="11" fillId="0" borderId="0"/>
    <xf numFmtId="0" fontId="11" fillId="0" borderId="0"/>
    <xf numFmtId="0" fontId="11" fillId="0" borderId="0"/>
    <xf numFmtId="0" fontId="11" fillId="0" borderId="0"/>
    <xf numFmtId="0" fontId="62" fillId="0" borderId="0"/>
    <xf numFmtId="0" fontId="62" fillId="0" borderId="0"/>
    <xf numFmtId="0" fontId="62" fillId="0" borderId="0"/>
    <xf numFmtId="0" fontId="11" fillId="0" borderId="0"/>
    <xf numFmtId="0" fontId="11" fillId="0" borderId="0"/>
    <xf numFmtId="0" fontId="11" fillId="0" borderId="0"/>
    <xf numFmtId="0" fontId="11" fillId="0" borderId="0"/>
    <xf numFmtId="0" fontId="54"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9" fillId="0" borderId="0"/>
    <xf numFmtId="0" fontId="11" fillId="0" borderId="0"/>
    <xf numFmtId="0" fontId="99" fillId="62" borderId="0">
      <alignment horizontal="right" vertical="top"/>
    </xf>
    <xf numFmtId="0" fontId="99" fillId="62" borderId="0">
      <alignment horizontal="left" vertical="top"/>
    </xf>
    <xf numFmtId="0" fontId="99" fillId="56" borderId="0">
      <alignment horizontal="left" vertical="top"/>
    </xf>
    <xf numFmtId="177" fontId="11" fillId="0" borderId="0"/>
    <xf numFmtId="177" fontId="11" fillId="0" borderId="0"/>
    <xf numFmtId="184" fontId="11" fillId="0" borderId="0"/>
    <xf numFmtId="177" fontId="11" fillId="0" borderId="0"/>
    <xf numFmtId="184" fontId="11" fillId="0" borderId="0"/>
    <xf numFmtId="171" fontId="11" fillId="0" borderId="0"/>
    <xf numFmtId="171" fontId="11" fillId="0" borderId="0"/>
    <xf numFmtId="171" fontId="11" fillId="0" borderId="0"/>
    <xf numFmtId="173" fontId="11" fillId="0" borderId="0"/>
    <xf numFmtId="173" fontId="11" fillId="0" borderId="0"/>
    <xf numFmtId="171" fontId="11" fillId="0" borderId="0"/>
    <xf numFmtId="0" fontId="14" fillId="0" borderId="0" applyNumberFormat="0" applyFill="0" applyBorder="0" applyAlignment="0" applyProtection="0">
      <alignment vertical="top"/>
      <protection locked="0"/>
    </xf>
    <xf numFmtId="0" fontId="79" fillId="0" borderId="0" applyNumberFormat="0" applyFill="0" applyBorder="0" applyAlignment="0" applyProtection="0"/>
    <xf numFmtId="0" fontId="79" fillId="0" borderId="0" applyNumberFormat="0" applyFill="0" applyBorder="0" applyAlignment="0" applyProtection="0"/>
    <xf numFmtId="0" fontId="34"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3"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39" fillId="0" borderId="0"/>
    <xf numFmtId="0" fontId="126" fillId="0" borderId="0"/>
    <xf numFmtId="0" fontId="13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9" fillId="0" borderId="0"/>
    <xf numFmtId="0" fontId="4" fillId="0" borderId="0"/>
    <xf numFmtId="0" fontId="19" fillId="0" borderId="0"/>
    <xf numFmtId="0" fontId="93" fillId="0" borderId="0"/>
    <xf numFmtId="0" fontId="8" fillId="0" borderId="0"/>
    <xf numFmtId="0" fontId="39" fillId="0" borderId="0"/>
    <xf numFmtId="0" fontId="39" fillId="0" borderId="0"/>
    <xf numFmtId="0" fontId="93" fillId="0" borderId="0"/>
    <xf numFmtId="0" fontId="84" fillId="0" borderId="0"/>
    <xf numFmtId="0" fontId="36" fillId="0" borderId="0"/>
    <xf numFmtId="0" fontId="19" fillId="0" borderId="0"/>
    <xf numFmtId="0" fontId="8" fillId="0" borderId="0"/>
    <xf numFmtId="0" fontId="39" fillId="0" borderId="0"/>
    <xf numFmtId="0" fontId="39" fillId="0" borderId="0"/>
    <xf numFmtId="0" fontId="39" fillId="0" borderId="0"/>
    <xf numFmtId="0" fontId="8" fillId="0" borderId="0"/>
    <xf numFmtId="0" fontId="39" fillId="0" borderId="0"/>
    <xf numFmtId="0" fontId="11" fillId="0" borderId="0"/>
    <xf numFmtId="0" fontId="4" fillId="0" borderId="0"/>
    <xf numFmtId="0" fontId="39"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6" fillId="0" borderId="0"/>
    <xf numFmtId="0" fontId="126" fillId="0" borderId="0"/>
    <xf numFmtId="0" fontId="126" fillId="0" borderId="0"/>
    <xf numFmtId="0" fontId="126"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8" fillId="0" borderId="0">
      <alignment horizontal="justify" vertical="top"/>
    </xf>
    <xf numFmtId="0" fontId="128" fillId="0" borderId="0">
      <alignment horizontal="justify" vertical="top"/>
    </xf>
    <xf numFmtId="0" fontId="39" fillId="0" borderId="0"/>
    <xf numFmtId="0" fontId="62" fillId="0" borderId="0"/>
    <xf numFmtId="0" fontId="37" fillId="0" borderId="0"/>
    <xf numFmtId="0" fontId="62" fillId="0" borderId="0"/>
    <xf numFmtId="0" fontId="8" fillId="0" borderId="0"/>
    <xf numFmtId="0" fontId="39"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19" fillId="0" borderId="0"/>
    <xf numFmtId="0" fontId="36" fillId="0" borderId="0"/>
    <xf numFmtId="0" fontId="19"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6"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26"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37" fillId="0" borderId="0"/>
    <xf numFmtId="0" fontId="62" fillId="0" borderId="0"/>
    <xf numFmtId="0" fontId="126"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93" fillId="0" borderId="0"/>
    <xf numFmtId="0" fontId="11" fillId="0" borderId="0"/>
    <xf numFmtId="0" fontId="4" fillId="0" borderId="0"/>
    <xf numFmtId="0" fontId="11" fillId="0" borderId="0"/>
    <xf numFmtId="0" fontId="11" fillId="0" borderId="0"/>
    <xf numFmtId="0" fontId="11" fillId="0" borderId="0"/>
    <xf numFmtId="0" fontId="93"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62" fillId="0" borderId="0"/>
    <xf numFmtId="0" fontId="62" fillId="0" borderId="0"/>
    <xf numFmtId="0" fontId="37" fillId="0" borderId="0"/>
    <xf numFmtId="0" fontId="62" fillId="0" borderId="0"/>
    <xf numFmtId="0" fontId="62" fillId="0" borderId="0"/>
    <xf numFmtId="0" fontId="37" fillId="0" borderId="0"/>
    <xf numFmtId="0" fontId="62" fillId="0" borderId="0"/>
    <xf numFmtId="0" fontId="37" fillId="0" borderId="0"/>
    <xf numFmtId="0" fontId="62" fillId="0" borderId="0"/>
    <xf numFmtId="0" fontId="62" fillId="0" borderId="0"/>
    <xf numFmtId="0" fontId="37" fillId="0" borderId="0"/>
    <xf numFmtId="0" fontId="62" fillId="0" borderId="0"/>
    <xf numFmtId="0" fontId="38" fillId="0" borderId="0"/>
    <xf numFmtId="0" fontId="86" fillId="0" borderId="0"/>
    <xf numFmtId="0" fontId="88" fillId="0" borderId="0"/>
    <xf numFmtId="0" fontId="11" fillId="0" borderId="0"/>
    <xf numFmtId="0" fontId="4" fillId="0" borderId="0"/>
    <xf numFmtId="0" fontId="11" fillId="0" borderId="0"/>
    <xf numFmtId="0" fontId="11" fillId="0" borderId="0"/>
    <xf numFmtId="0" fontId="11" fillId="0" borderId="0"/>
    <xf numFmtId="0" fontId="39" fillId="0" borderId="0"/>
    <xf numFmtId="0" fontId="19"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167" fontId="127" fillId="0" borderId="0"/>
    <xf numFmtId="0" fontId="19" fillId="0" borderId="0"/>
    <xf numFmtId="167" fontId="127"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9" fontId="36" fillId="0" borderId="0" applyFill="0" applyBorder="0" applyAlignment="0" applyProtection="0"/>
    <xf numFmtId="9" fontId="11" fillId="0" borderId="0" applyFont="0" applyFill="0" applyBorder="0" applyAlignment="0" applyProtection="0"/>
    <xf numFmtId="0" fontId="39" fillId="26" borderId="8" applyNumberFormat="0" applyAlignment="0" applyProtection="0"/>
    <xf numFmtId="0" fontId="39" fillId="27" borderId="8" applyNumberFormat="0" applyAlignment="0" applyProtection="0"/>
    <xf numFmtId="0" fontId="39" fillId="26" borderId="8" applyNumberFormat="0" applyAlignment="0" applyProtection="0"/>
    <xf numFmtId="0" fontId="44" fillId="0" borderId="0" applyBorder="0" applyProtection="0">
      <alignment vertical="top" wrapText="1"/>
    </xf>
    <xf numFmtId="0" fontId="22" fillId="28" borderId="0" applyNumberFormat="0" applyBorder="0" applyAlignment="0" applyProtection="0"/>
    <xf numFmtId="0" fontId="22" fillId="29" borderId="0" applyNumberFormat="0" applyBorder="0" applyAlignment="0" applyProtection="0"/>
    <xf numFmtId="0" fontId="22" fillId="28"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22" fillId="30" borderId="0" applyNumberFormat="0" applyBorder="0" applyAlignment="0" applyProtection="0"/>
    <xf numFmtId="0" fontId="22" fillId="51" borderId="0" applyNumberFormat="0" applyBorder="0" applyAlignment="0" applyProtection="0"/>
    <xf numFmtId="0" fontId="22" fillId="33" borderId="0" applyNumberFormat="0" applyBorder="0" applyAlignment="0" applyProtection="0"/>
    <xf numFmtId="0" fontId="22" fillId="51" borderId="0" applyNumberFormat="0" applyBorder="0" applyAlignment="0" applyProtection="0"/>
    <xf numFmtId="0" fontId="22" fillId="41" borderId="0" applyNumberFormat="0" applyBorder="0" applyAlignment="0" applyProtection="0"/>
    <xf numFmtId="0" fontId="22" fillId="35" borderId="0" applyNumberFormat="0" applyBorder="0" applyAlignment="0" applyProtection="0"/>
    <xf numFmtId="0" fontId="22" fillId="41" borderId="0" applyNumberFormat="0" applyBorder="0" applyAlignment="0" applyProtection="0"/>
    <xf numFmtId="0" fontId="99" fillId="67" borderId="0">
      <alignment horizontal="left" vertical="top"/>
    </xf>
    <xf numFmtId="0" fontId="99" fillId="68" borderId="0">
      <alignment horizontal="right" vertical="top"/>
    </xf>
    <xf numFmtId="0" fontId="99" fillId="68" borderId="0">
      <alignment horizontal="left" vertical="top"/>
    </xf>
    <xf numFmtId="0" fontId="99" fillId="62" borderId="0">
      <alignment horizontal="left" vertical="top"/>
    </xf>
    <xf numFmtId="0" fontId="99" fillId="56" borderId="0">
      <alignment horizontal="left" vertical="top"/>
    </xf>
    <xf numFmtId="0" fontId="49" fillId="5" borderId="0" applyNumberFormat="0" applyBorder="0" applyAlignment="0" applyProtection="0"/>
    <xf numFmtId="0" fontId="49" fillId="6" borderId="0" applyNumberFormat="0" applyBorder="0" applyAlignment="0" applyProtection="0"/>
    <xf numFmtId="0" fontId="49" fillId="5" borderId="0" applyNumberFormat="0" applyBorder="0" applyAlignment="0" applyProtection="0"/>
    <xf numFmtId="0" fontId="54" fillId="0" borderId="0"/>
    <xf numFmtId="0" fontId="5" fillId="0" borderId="0"/>
    <xf numFmtId="0" fontId="54" fillId="0" borderId="0"/>
    <xf numFmtId="0" fontId="131" fillId="0" borderId="0"/>
    <xf numFmtId="0" fontId="11" fillId="0" borderId="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71" fillId="0" borderId="0" applyFill="0" applyBorder="0" applyAlignment="0" applyProtection="0"/>
    <xf numFmtId="184" fontId="7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71" fillId="0" borderId="0" applyFill="0" applyBorder="0" applyAlignment="0" applyProtection="0"/>
    <xf numFmtId="184" fontId="7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9" fillId="0" borderId="0" applyFill="0" applyBorder="0" applyAlignment="0" applyProtection="0"/>
    <xf numFmtId="177" fontId="19"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84"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77" fontId="11" fillId="0" borderId="0" applyFill="0" applyBorder="0" applyAlignment="0" applyProtection="0"/>
    <xf numFmtId="192" fontId="19" fillId="0" borderId="0" applyFill="0" applyBorder="0" applyAlignment="0" applyProtection="0"/>
    <xf numFmtId="192" fontId="1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71" fillId="0" borderId="0" applyFill="0" applyBorder="0" applyAlignment="0" applyProtection="0"/>
    <xf numFmtId="173" fontId="7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9"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71" fillId="0" borderId="0" applyFill="0" applyBorder="0" applyAlignment="0" applyProtection="0"/>
    <xf numFmtId="173" fontId="7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8"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8"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8"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90" fontId="8"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43"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89" fontId="8"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91" fontId="93" fillId="0" borderId="0" applyFont="0" applyFill="0" applyBorder="0" applyAlignment="0" applyProtection="0"/>
    <xf numFmtId="173" fontId="71" fillId="0" borderId="0" applyFill="0" applyBorder="0" applyAlignment="0" applyProtection="0"/>
    <xf numFmtId="191" fontId="93" fillId="0" borderId="0" applyFont="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89" fontId="8" fillId="0" borderId="0" applyFont="0" applyFill="0" applyBorder="0" applyAlignment="0" applyProtection="0"/>
    <xf numFmtId="190" fontId="8" fillId="0" borderId="0" applyFont="0" applyFill="0" applyBorder="0" applyAlignment="0" applyProtection="0"/>
    <xf numFmtId="191" fontId="93"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91" fontId="93"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7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43"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8"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8"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8"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39" fillId="0" borderId="0" applyFill="0" applyBorder="0" applyAlignment="0" applyProtection="0"/>
    <xf numFmtId="171" fontId="39" fillId="0" borderId="0" applyFill="0" applyBorder="0" applyAlignment="0" applyProtection="0"/>
    <xf numFmtId="171" fontId="39" fillId="0" borderId="0" applyFill="0" applyBorder="0" applyAlignment="0" applyProtection="0"/>
    <xf numFmtId="171" fontId="39" fillId="0" borderId="0" applyFill="0" applyBorder="0" applyAlignment="0" applyProtection="0"/>
    <xf numFmtId="189" fontId="93"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26" fillId="0" borderId="0"/>
    <xf numFmtId="0" fontId="133" fillId="0" borderId="0"/>
    <xf numFmtId="0" fontId="133" fillId="0" borderId="0"/>
    <xf numFmtId="0" fontId="11" fillId="0" borderId="0"/>
    <xf numFmtId="0" fontId="5" fillId="0" borderId="0"/>
    <xf numFmtId="43" fontId="11" fillId="0" borderId="0" applyFont="0" applyFill="0" applyBorder="0" applyAlignment="0" applyProtection="0"/>
    <xf numFmtId="43" fontId="11" fillId="0" borderId="0" applyFont="0" applyFill="0" applyBorder="0" applyAlignment="0" applyProtection="0"/>
    <xf numFmtId="167" fontId="11" fillId="0" borderId="0" applyFont="0" applyFill="0" applyBorder="0" applyAlignment="0" applyProtection="0"/>
    <xf numFmtId="43"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1" fontId="19"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90" fontId="93" fillId="0" borderId="0" applyFont="0" applyFill="0" applyBorder="0" applyAlignment="0" applyProtection="0"/>
    <xf numFmtId="178" fontId="11" fillId="0" borderId="0" applyFill="0" applyBorder="0" applyAlignment="0" applyProtection="0"/>
    <xf numFmtId="171" fontId="11" fillId="0" borderId="0" applyFill="0" applyBorder="0" applyAlignment="0" applyProtection="0"/>
    <xf numFmtId="0" fontId="50" fillId="10" borderId="12" applyNumberFormat="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4" fontId="3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0" fontId="126" fillId="0" borderId="0"/>
    <xf numFmtId="0" fontId="54" fillId="0" borderId="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3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39"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9" fillId="0" borderId="0" applyFill="0" applyBorder="0" applyAlignment="0" applyProtection="0"/>
    <xf numFmtId="0" fontId="50" fillId="10" borderId="12" applyNumberFormat="0" applyAlignment="0" applyProtection="0"/>
    <xf numFmtId="189" fontId="93"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90" fontId="93"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8" fontId="11" fillId="0" borderId="0" applyFill="0" applyBorder="0" applyAlignment="0" applyProtection="0"/>
    <xf numFmtId="178" fontId="11" fillId="0" borderId="0" applyFill="0" applyBorder="0" applyAlignment="0" applyProtection="0"/>
    <xf numFmtId="186" fontId="11" fillId="0" borderId="0" applyFill="0" applyBorder="0" applyAlignment="0" applyProtection="0"/>
    <xf numFmtId="43" fontId="11" fillId="0" borderId="0" applyFont="0" applyFill="0" applyBorder="0" applyAlignment="0" applyProtection="0"/>
    <xf numFmtId="186" fontId="11" fillId="0" borderId="0" applyFill="0" applyBorder="0" applyAlignment="0" applyProtection="0"/>
    <xf numFmtId="43"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73"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3"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8" fontId="11" fillId="0" borderId="0" applyFill="0" applyBorder="0" applyAlignment="0" applyProtection="0"/>
    <xf numFmtId="178"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67" fontId="11" fillId="0" borderId="0" applyFont="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171" fontId="11" fillId="0" borderId="0" applyFill="0" applyBorder="0" applyAlignment="0" applyProtection="0"/>
    <xf numFmtId="9" fontId="4" fillId="0" borderId="0" applyFont="0" applyFill="0" applyBorder="0" applyAlignment="0" applyProtection="0"/>
    <xf numFmtId="0" fontId="103" fillId="0" borderId="0"/>
    <xf numFmtId="0" fontId="8" fillId="0" borderId="0"/>
    <xf numFmtId="0" fontId="8" fillId="0" borderId="0"/>
    <xf numFmtId="0" fontId="25" fillId="0" borderId="0"/>
    <xf numFmtId="0" fontId="8" fillId="0" borderId="0"/>
    <xf numFmtId="0" fontId="11" fillId="0" borderId="0"/>
    <xf numFmtId="0" fontId="85" fillId="0" borderId="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0" fontId="19" fillId="0" borderId="0"/>
    <xf numFmtId="0" fontId="19" fillId="0" borderId="0"/>
    <xf numFmtId="173" fontId="36" fillId="0" borderId="0" applyFill="0" applyBorder="0" applyAlignment="0" applyProtection="0"/>
    <xf numFmtId="173" fontId="36" fillId="0" borderId="0" applyFill="0" applyBorder="0" applyAlignment="0" applyProtection="0"/>
    <xf numFmtId="0" fontId="3"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3" fontId="36" fillId="0" borderId="0" applyFill="0" applyBorder="0" applyAlignment="0" applyProtection="0"/>
    <xf numFmtId="0" fontId="3" fillId="0" borderId="0"/>
    <xf numFmtId="0" fontId="3" fillId="0" borderId="0"/>
    <xf numFmtId="173" fontId="36"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173" fontId="36" fillId="0" borderId="0" applyFill="0" applyBorder="0" applyAlignment="0" applyProtection="0"/>
    <xf numFmtId="0" fontId="4" fillId="0" borderId="0"/>
    <xf numFmtId="0" fontId="14" fillId="0" borderId="0" applyNumberFormat="0" applyFill="0" applyBorder="0" applyAlignment="0" applyProtection="0">
      <alignment vertical="top"/>
      <protection locked="0"/>
    </xf>
    <xf numFmtId="0" fontId="19" fillId="0" borderId="0"/>
    <xf numFmtId="0" fontId="11" fillId="0" borderId="0"/>
    <xf numFmtId="0" fontId="11" fillId="0" borderId="0"/>
    <xf numFmtId="0" fontId="8" fillId="0" borderId="0"/>
    <xf numFmtId="0" fontId="4" fillId="0" borderId="0"/>
    <xf numFmtId="0" fontId="19" fillId="0" borderId="0"/>
    <xf numFmtId="0" fontId="4" fillId="0" borderId="0"/>
    <xf numFmtId="0" fontId="19" fillId="0" borderId="0"/>
    <xf numFmtId="0" fontId="14" fillId="0" borderId="0" applyNumberFormat="0" applyFill="0" applyBorder="0" applyAlignment="0" applyProtection="0">
      <alignment vertical="top"/>
      <protection locked="0"/>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4" fontId="3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73" fontId="36"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25" fillId="0" borderId="0"/>
    <xf numFmtId="0" fontId="19" fillId="0" borderId="0"/>
    <xf numFmtId="0" fontId="153" fillId="0" borderId="0" applyNumberFormat="0" applyFont="0" applyFill="0" applyBorder="0" applyAlignment="0" applyProtection="0">
      <alignment vertical="top"/>
    </xf>
    <xf numFmtId="0" fontId="83" fillId="0" borderId="0" applyNumberFormat="0" applyFont="0" applyFill="0" applyBorder="0" applyAlignment="0" applyProtection="0">
      <alignment vertical="top"/>
    </xf>
    <xf numFmtId="0" fontId="83" fillId="0" borderId="0" applyNumberFormat="0" applyFont="0" applyFill="0" applyBorder="0" applyAlignment="0" applyProtection="0">
      <alignment vertical="top"/>
    </xf>
    <xf numFmtId="0" fontId="84" fillId="0" borderId="0">
      <alignment vertical="top"/>
    </xf>
    <xf numFmtId="173" fontId="36" fillId="0" borderId="0" applyFill="0" applyBorder="0" applyAlignment="0" applyProtection="0"/>
    <xf numFmtId="173" fontId="36"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0" fontId="85"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39" fillId="0" borderId="0"/>
    <xf numFmtId="0" fontId="39" fillId="0" borderId="0"/>
    <xf numFmtId="184" fontId="19" fillId="0" borderId="0" applyFill="0" applyBorder="0" applyAlignment="0" applyProtection="0"/>
    <xf numFmtId="0" fontId="164" fillId="0" borderId="0"/>
    <xf numFmtId="44" fontId="164" fillId="0" borderId="0" applyFont="0" applyFill="0" applyBorder="0" applyAlignment="0" applyProtection="0"/>
    <xf numFmtId="0" fontId="165" fillId="0" borderId="0"/>
    <xf numFmtId="0" fontId="166" fillId="0" borderId="0"/>
    <xf numFmtId="0" fontId="131" fillId="0" borderId="0"/>
    <xf numFmtId="0" fontId="167" fillId="0" borderId="0"/>
    <xf numFmtId="0" fontId="131"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0" fontId="133"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64"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173" fontId="36" fillId="0" borderId="0" applyFill="0" applyBorder="0" applyAlignment="0" applyProtection="0"/>
    <xf numFmtId="0" fontId="19" fillId="0" borderId="0"/>
    <xf numFmtId="0" fontId="11" fillId="0" borderId="0"/>
    <xf numFmtId="0" fontId="11" fillId="0" borderId="0"/>
    <xf numFmtId="0" fontId="4" fillId="0" borderId="0"/>
    <xf numFmtId="0" fontId="19" fillId="0" borderId="0"/>
    <xf numFmtId="0" fontId="4" fillId="0" borderId="0"/>
    <xf numFmtId="0" fontId="19"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76" fillId="73" borderId="0" applyNumberFormat="0" applyFont="0" applyFill="0" applyBorder="0" applyAlignment="0" applyProtection="0">
      <alignment horizontal="left" vertical="top" wrapText="1"/>
    </xf>
    <xf numFmtId="172" fontId="39" fillId="0" borderId="0">
      <alignment horizontal="right"/>
    </xf>
    <xf numFmtId="0" fontId="83" fillId="0" borderId="0"/>
    <xf numFmtId="201" fontId="180" fillId="0" borderId="0"/>
    <xf numFmtId="0" fontId="19" fillId="0" borderId="0"/>
    <xf numFmtId="0" fontId="131" fillId="0" borderId="0"/>
    <xf numFmtId="203" fontId="131" fillId="0" borderId="0" applyBorder="0" applyProtection="0"/>
    <xf numFmtId="0" fontId="189" fillId="0" borderId="0" applyBorder="0" applyProtection="0"/>
    <xf numFmtId="0" fontId="131" fillId="0" borderId="0"/>
    <xf numFmtId="0" fontId="102" fillId="0" borderId="0"/>
    <xf numFmtId="0" fontId="39" fillId="0" borderId="0"/>
    <xf numFmtId="0" fontId="39" fillId="0" borderId="0"/>
    <xf numFmtId="0" fontId="19" fillId="0" borderId="0"/>
    <xf numFmtId="0" fontId="39" fillId="0" borderId="0"/>
    <xf numFmtId="0" fontId="39" fillId="0" borderId="0"/>
    <xf numFmtId="184" fontId="19" fillId="0" borderId="0" applyFill="0" applyBorder="0" applyAlignment="0" applyProtection="0"/>
    <xf numFmtId="184" fontId="19" fillId="0" borderId="0" applyFill="0" applyBorder="0" applyAlignment="0" applyProtection="0"/>
    <xf numFmtId="173" fontId="36" fillId="0" borderId="0" applyFill="0" applyBorder="0" applyAlignment="0" applyProtection="0"/>
    <xf numFmtId="173" fontId="19" fillId="0" borderId="0" applyFill="0" applyBorder="0" applyAlignment="0" applyProtection="0"/>
    <xf numFmtId="173" fontId="19" fillId="0" borderId="0" applyFill="0" applyBorder="0" applyAlignment="0" applyProtection="0"/>
    <xf numFmtId="173" fontId="36"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4" fillId="0" borderId="0" applyFont="0" applyFill="0" applyBorder="0" applyAlignment="0" applyProtection="0"/>
    <xf numFmtId="0" fontId="39" fillId="0" borderId="0"/>
    <xf numFmtId="0" fontId="39" fillId="0" borderId="0"/>
    <xf numFmtId="173" fontId="19" fillId="0" borderId="0" applyFill="0" applyBorder="0" applyAlignment="0" applyProtection="0"/>
    <xf numFmtId="172" fontId="19" fillId="0" borderId="0" applyFill="0" applyBorder="0" applyAlignment="0" applyProtection="0"/>
    <xf numFmtId="173" fontId="19" fillId="0" borderId="0" applyFill="0" applyBorder="0" applyAlignment="0" applyProtection="0"/>
    <xf numFmtId="0" fontId="191" fillId="0" borderId="49" applyNumberFormat="0" applyFill="0" applyAlignment="0" applyProtection="0"/>
    <xf numFmtId="0" fontId="192" fillId="0" borderId="50" applyNumberFormat="0" applyFill="0" applyAlignment="0" applyProtection="0"/>
    <xf numFmtId="0" fontId="193" fillId="0" borderId="51" applyNumberFormat="0" applyFill="0" applyAlignment="0" applyProtection="0"/>
    <xf numFmtId="0" fontId="193" fillId="0" borderId="0" applyNumberFormat="0" applyFill="0" applyBorder="0" applyAlignment="0" applyProtection="0"/>
    <xf numFmtId="0" fontId="194" fillId="78" borderId="0" applyNumberFormat="0" applyBorder="0" applyAlignment="0" applyProtection="0"/>
    <xf numFmtId="0" fontId="195" fillId="79" borderId="0" applyNumberFormat="0" applyBorder="0" applyAlignment="0" applyProtection="0"/>
    <xf numFmtId="0" fontId="196" fillId="81" borderId="52" applyNumberFormat="0" applyAlignment="0" applyProtection="0"/>
    <xf numFmtId="0" fontId="197" fillId="82" borderId="53" applyNumberFormat="0" applyAlignment="0" applyProtection="0"/>
    <xf numFmtId="0" fontId="198" fillId="82" borderId="52" applyNumberFormat="0" applyAlignment="0" applyProtection="0"/>
    <xf numFmtId="0" fontId="199" fillId="0" borderId="54" applyNumberFormat="0" applyFill="0" applyAlignment="0" applyProtection="0"/>
    <xf numFmtId="0" fontId="200" fillId="83" borderId="55" applyNumberFormat="0" applyAlignment="0" applyProtection="0"/>
    <xf numFmtId="0" fontId="201" fillId="0" borderId="0" applyNumberFormat="0" applyFill="0" applyBorder="0" applyAlignment="0" applyProtection="0"/>
    <xf numFmtId="0" fontId="202" fillId="0" borderId="0" applyNumberFormat="0" applyFill="0" applyBorder="0" applyAlignment="0" applyProtection="0"/>
    <xf numFmtId="0" fontId="182" fillId="0" borderId="57" applyNumberFormat="0" applyFill="0" applyAlignment="0" applyProtection="0"/>
    <xf numFmtId="0" fontId="203" fillId="85" borderId="0" applyNumberFormat="0" applyBorder="0" applyAlignment="0" applyProtection="0"/>
    <xf numFmtId="0" fontId="4" fillId="86" borderId="0" applyNumberFormat="0" applyBorder="0" applyAlignment="0" applyProtection="0"/>
    <xf numFmtId="0" fontId="4" fillId="87" borderId="0" applyNumberFormat="0" applyBorder="0" applyAlignment="0" applyProtection="0"/>
    <xf numFmtId="0" fontId="203" fillId="89" borderId="0" applyNumberFormat="0" applyBorder="0" applyAlignment="0" applyProtection="0"/>
    <xf numFmtId="0" fontId="4" fillId="90" borderId="0" applyNumberFormat="0" applyBorder="0" applyAlignment="0" applyProtection="0"/>
    <xf numFmtId="0" fontId="4" fillId="91" borderId="0" applyNumberFormat="0" applyBorder="0" applyAlignment="0" applyProtection="0"/>
    <xf numFmtId="0" fontId="203" fillId="93" borderId="0" applyNumberFormat="0" applyBorder="0" applyAlignment="0" applyProtection="0"/>
    <xf numFmtId="0" fontId="4" fillId="94" borderId="0" applyNumberFormat="0" applyBorder="0" applyAlignment="0" applyProtection="0"/>
    <xf numFmtId="0" fontId="4" fillId="95" borderId="0" applyNumberFormat="0" applyBorder="0" applyAlignment="0" applyProtection="0"/>
    <xf numFmtId="0" fontId="203" fillId="97" borderId="0" applyNumberFormat="0" applyBorder="0" applyAlignment="0" applyProtection="0"/>
    <xf numFmtId="0" fontId="4" fillId="98" borderId="0" applyNumberFormat="0" applyBorder="0" applyAlignment="0" applyProtection="0"/>
    <xf numFmtId="0" fontId="4" fillId="99" borderId="0" applyNumberFormat="0" applyBorder="0" applyAlignment="0" applyProtection="0"/>
    <xf numFmtId="0" fontId="203" fillId="101" borderId="0" applyNumberFormat="0" applyBorder="0" applyAlignment="0" applyProtection="0"/>
    <xf numFmtId="0" fontId="4" fillId="102" borderId="0" applyNumberFormat="0" applyBorder="0" applyAlignment="0" applyProtection="0"/>
    <xf numFmtId="0" fontId="4" fillId="103" borderId="0" applyNumberFormat="0" applyBorder="0" applyAlignment="0" applyProtection="0"/>
    <xf numFmtId="0" fontId="203" fillId="105" borderId="0" applyNumberFormat="0" applyBorder="0" applyAlignment="0" applyProtection="0"/>
    <xf numFmtId="0" fontId="4" fillId="106" borderId="0" applyNumberFormat="0" applyBorder="0" applyAlignment="0" applyProtection="0"/>
    <xf numFmtId="0" fontId="4" fillId="107" borderId="0" applyNumberFormat="0" applyBorder="0" applyAlignment="0" applyProtection="0"/>
    <xf numFmtId="204" fontId="19" fillId="0" borderId="0">
      <alignment vertical="top"/>
    </xf>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0" fontId="164" fillId="0" borderId="0"/>
    <xf numFmtId="43" fontId="19" fillId="0" borderId="0" applyFont="0" applyFill="0" applyBorder="0" applyAlignment="0" applyProtection="0"/>
    <xf numFmtId="43" fontId="19" fillId="0" borderId="0" applyFont="0" applyFill="0" applyBorder="0" applyAlignment="0" applyProtection="0"/>
    <xf numFmtId="0" fontId="164" fillId="84" borderId="56" applyNumberFormat="0" applyFont="0" applyAlignment="0" applyProtection="0"/>
    <xf numFmtId="0" fontId="93" fillId="0" borderId="0">
      <alignment vertical="top"/>
    </xf>
    <xf numFmtId="204" fontId="19" fillId="0" borderId="0">
      <alignment vertical="top"/>
    </xf>
    <xf numFmtId="204" fontId="19" fillId="0" borderId="0">
      <alignment vertical="top"/>
    </xf>
    <xf numFmtId="0" fontId="206"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204" fontId="19" fillId="0" borderId="0">
      <alignment vertical="top"/>
    </xf>
    <xf numFmtId="43" fontId="19" fillId="0" borderId="0" applyFont="0" applyFill="0" applyBorder="0" applyAlignment="0" applyProtection="0"/>
    <xf numFmtId="0" fontId="4" fillId="0" borderId="0"/>
    <xf numFmtId="204" fontId="19" fillId="0" borderId="0">
      <alignment vertical="top"/>
    </xf>
    <xf numFmtId="204" fontId="19" fillId="0" borderId="0">
      <alignment vertical="top"/>
    </xf>
    <xf numFmtId="43" fontId="19" fillId="0" borderId="0" applyFont="0" applyFill="0" applyBorder="0" applyAlignment="0" applyProtection="0"/>
    <xf numFmtId="0" fontId="4" fillId="0" borderId="0"/>
    <xf numFmtId="0" fontId="4" fillId="0" borderId="0"/>
    <xf numFmtId="204" fontId="19" fillId="0" borderId="0">
      <alignment vertical="top"/>
    </xf>
    <xf numFmtId="0" fontId="4" fillId="0" borderId="0"/>
    <xf numFmtId="0" fontId="4" fillId="0" borderId="0"/>
    <xf numFmtId="43" fontId="19" fillId="0" borderId="0" applyFont="0" applyFill="0" applyBorder="0" applyAlignment="0" applyProtection="0"/>
    <xf numFmtId="204" fontId="19" fillId="0" borderId="0">
      <alignment vertical="top"/>
    </xf>
    <xf numFmtId="204" fontId="19" fillId="0" borderId="0">
      <alignment vertical="top"/>
    </xf>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0" borderId="0"/>
    <xf numFmtId="0" fontId="164" fillId="103" borderId="0" applyNumberFormat="0" applyBorder="0" applyAlignment="0" applyProtection="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164" fillId="0" borderId="0"/>
    <xf numFmtId="0" fontId="164" fillId="0" borderId="0"/>
    <xf numFmtId="0" fontId="164" fillId="0" borderId="0"/>
    <xf numFmtId="204" fontId="19" fillId="0" borderId="0">
      <alignment vertical="top"/>
    </xf>
    <xf numFmtId="0" fontId="4" fillId="0" borderId="0"/>
    <xf numFmtId="0" fontId="206"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 fillId="0" borderId="0" applyFont="0" applyFill="0" applyBorder="0" applyAlignment="0" applyProtection="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0" fontId="93" fillId="0" borderId="0">
      <alignment vertical="top"/>
    </xf>
    <xf numFmtId="204" fontId="19" fillId="0" borderId="0">
      <alignment vertical="top"/>
    </xf>
    <xf numFmtId="43" fontId="19" fillId="0" borderId="0" applyFont="0" applyFill="0" applyBorder="0" applyAlignment="0" applyProtection="0"/>
    <xf numFmtId="0" fontId="4" fillId="0" borderId="0"/>
    <xf numFmtId="9" fontId="4"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164" fillId="98" borderId="0" applyNumberFormat="0" applyBorder="0" applyAlignment="0" applyProtection="0"/>
    <xf numFmtId="0" fontId="103" fillId="0" borderId="0"/>
    <xf numFmtId="0" fontId="93" fillId="0" borderId="0">
      <alignment vertical="top"/>
    </xf>
    <xf numFmtId="204" fontId="19" fillId="0" borderId="0">
      <alignment vertical="top"/>
    </xf>
    <xf numFmtId="0" fontId="4" fillId="0" borderId="0"/>
    <xf numFmtId="0" fontId="4" fillId="0" borderId="0"/>
    <xf numFmtId="43" fontId="19" fillId="0" borderId="0" applyFont="0" applyFill="0" applyBorder="0" applyAlignment="0" applyProtection="0"/>
    <xf numFmtId="0" fontId="4" fillId="0" borderId="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223" fillId="0" borderId="0" applyNumberFormat="0" applyFill="0" applyBorder="0" applyAlignment="0" applyProtection="0"/>
    <xf numFmtId="0" fontId="16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16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206" fillId="0" borderId="0"/>
    <xf numFmtId="0" fontId="4" fillId="0" borderId="0"/>
    <xf numFmtId="43" fontId="19" fillId="0" borderId="0" applyFont="0" applyFill="0" applyBorder="0" applyAlignment="0" applyProtection="0"/>
    <xf numFmtId="0" fontId="221" fillId="0" borderId="54" applyNumberFormat="0" applyFill="0" applyAlignment="0" applyProtection="0"/>
    <xf numFmtId="0" fontId="4" fillId="0" borderId="0"/>
    <xf numFmtId="204" fontId="19"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207" fillId="0" borderId="0" applyNumberFormat="0" applyFill="0" applyBorder="0" applyAlignment="0" applyProtection="0">
      <alignment vertical="top"/>
      <protection locked="0"/>
    </xf>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206" fillId="0" borderId="0"/>
    <xf numFmtId="204" fontId="19" fillId="0" borderId="0">
      <alignment vertical="top"/>
    </xf>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19" fillId="0" borderId="0" applyFont="0" applyFill="0" applyBorder="0" applyAlignment="0" applyProtection="0"/>
    <xf numFmtId="43" fontId="19" fillId="0" borderId="0" applyFont="0" applyFill="0" applyBorder="0" applyAlignment="0" applyProtection="0"/>
    <xf numFmtId="0" fontId="11"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9" fontId="4"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11" fillId="0" borderId="0"/>
    <xf numFmtId="0" fontId="4" fillId="0" borderId="0"/>
    <xf numFmtId="0" fontId="93" fillId="0" borderId="0">
      <alignment vertical="top"/>
    </xf>
    <xf numFmtId="204" fontId="19" fillId="0" borderId="0">
      <alignment vertical="top"/>
    </xf>
    <xf numFmtId="43" fontId="19" fillId="0" borderId="0" applyFont="0" applyFill="0" applyBorder="0" applyAlignment="0" applyProtection="0"/>
    <xf numFmtId="0" fontId="4" fillId="0" borderId="0"/>
    <xf numFmtId="204" fontId="19" fillId="0" borderId="0">
      <alignment vertical="top"/>
    </xf>
    <xf numFmtId="0" fontId="4" fillId="0" borderId="0"/>
    <xf numFmtId="0" fontId="4" fillId="0" borderId="0"/>
    <xf numFmtId="0" fontId="4" fillId="0" borderId="0"/>
    <xf numFmtId="0" fontId="4" fillId="0" borderId="0"/>
    <xf numFmtId="204" fontId="19" fillId="0" borderId="0">
      <alignment vertical="top"/>
    </xf>
    <xf numFmtId="0" fontId="4" fillId="0" borderId="0"/>
    <xf numFmtId="9"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26" fillId="89" borderId="0" applyNumberFormat="0" applyBorder="0" applyAlignment="0" applyProtection="0"/>
    <xf numFmtId="0" fontId="93" fillId="0" borderId="0">
      <alignment vertical="top"/>
    </xf>
    <xf numFmtId="204" fontId="19" fillId="0" borderId="0">
      <alignment vertical="top"/>
    </xf>
    <xf numFmtId="0" fontId="93" fillId="0" borderId="0">
      <alignment vertical="top"/>
    </xf>
    <xf numFmtId="0" fontId="4" fillId="0" borderId="0"/>
    <xf numFmtId="0" fontId="16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16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204" fontId="19" fillId="0" borderId="0">
      <alignment vertical="top"/>
    </xf>
    <xf numFmtId="205" fontId="19" fillId="0" borderId="0" applyFont="0" applyFill="0" applyBorder="0" applyAlignment="0" applyProtection="0"/>
    <xf numFmtId="43" fontId="19" fillId="0" borderId="0" applyFont="0" applyFill="0" applyBorder="0" applyAlignment="0" applyProtection="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5" fontId="19" fillId="0" borderId="0" applyFont="0" applyFill="0" applyBorder="0" applyAlignment="0" applyProtection="0"/>
    <xf numFmtId="9" fontId="4" fillId="0" borderId="0" applyFont="0" applyFill="0" applyBorder="0" applyAlignment="0" applyProtection="0"/>
    <xf numFmtId="0" fontId="4" fillId="0" borderId="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0" fontId="4" fillId="0" borderId="0"/>
    <xf numFmtId="204" fontId="19" fillId="0" borderId="0">
      <alignment vertical="top"/>
    </xf>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204" fontId="19"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6" fillId="0" borderId="0"/>
    <xf numFmtId="0" fontId="4" fillId="0" borderId="0"/>
    <xf numFmtId="9"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6"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204" fontId="19" fillId="0" borderId="0">
      <alignment vertical="top"/>
    </xf>
    <xf numFmtId="0" fontId="93" fillId="0" borderId="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26" fillId="100" borderId="0" applyNumberFormat="0" applyBorder="0" applyAlignment="0" applyProtection="0"/>
    <xf numFmtId="204" fontId="19" fillId="0" borderId="0">
      <alignment vertical="top"/>
    </xf>
    <xf numFmtId="0" fontId="93" fillId="0" borderId="0">
      <alignment vertical="top"/>
    </xf>
    <xf numFmtId="0" fontId="164" fillId="0" borderId="0"/>
    <xf numFmtId="0" fontId="4" fillId="0" borderId="0"/>
    <xf numFmtId="0" fontId="4" fillId="0" borderId="0"/>
    <xf numFmtId="0" fontId="4" fillId="0" borderId="0"/>
    <xf numFmtId="9"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164" fillId="99" borderId="0" applyNumberFormat="0" applyBorder="0" applyAlignment="0" applyProtection="0"/>
    <xf numFmtId="0" fontId="206" fillId="0" borderId="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205"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87" borderId="0" applyNumberFormat="0" applyBorder="0" applyAlignment="0" applyProtection="0"/>
    <xf numFmtId="0" fontId="206"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204" fontId="19" fillId="0" borderId="0">
      <alignment vertical="top"/>
    </xf>
    <xf numFmtId="0" fontId="93" fillId="0" borderId="0">
      <alignment vertical="top"/>
    </xf>
    <xf numFmtId="43" fontId="19" fillId="0" borderId="0" applyFont="0" applyFill="0" applyBorder="0" applyAlignment="0" applyProtection="0"/>
    <xf numFmtId="0" fontId="16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26" fillId="104" borderId="0" applyNumberFormat="0" applyBorder="0" applyAlignment="0" applyProtection="0"/>
    <xf numFmtId="0" fontId="103" fillId="0" borderId="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204" fontId="19"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204" fontId="19" fillId="0" borderId="0">
      <alignment vertical="top"/>
    </xf>
    <xf numFmtId="0" fontId="4" fillId="0" borderId="0"/>
    <xf numFmtId="204" fontId="19" fillId="0" borderId="0">
      <alignment vertical="top"/>
    </xf>
    <xf numFmtId="43" fontId="19" fillId="0" borderId="0" applyFont="0" applyFill="0" applyBorder="0" applyAlignment="0" applyProtection="0"/>
    <xf numFmtId="9" fontId="4"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164" fillId="0" borderId="0"/>
    <xf numFmtId="0" fontId="4" fillId="0" borderId="0"/>
    <xf numFmtId="0" fontId="4" fillId="0" borderId="0"/>
    <xf numFmtId="43" fontId="19" fillId="0" borderId="0" applyFont="0" applyFill="0" applyBorder="0" applyAlignment="0" applyProtection="0"/>
    <xf numFmtId="9"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3"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6" fontId="19" fillId="0" borderId="0" applyFont="0" applyFill="0" applyBorder="0" applyAlignment="0" applyProtection="0"/>
    <xf numFmtId="0" fontId="164" fillId="107" borderId="0" applyNumberFormat="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0" fontId="93" fillId="0" borderId="0">
      <alignment vertical="top"/>
    </xf>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9" fontId="4" fillId="0" borderId="0" applyFont="0" applyFill="0" applyBorder="0" applyAlignment="0" applyProtection="0"/>
    <xf numFmtId="0" fontId="4" fillId="0" borderId="0"/>
    <xf numFmtId="43" fontId="11" fillId="0" borderId="0" applyFont="0" applyFill="0" applyBorder="0" applyAlignment="0" applyProtection="0"/>
    <xf numFmtId="208" fontId="36" fillId="0" borderId="0" applyFont="0" applyFill="0" applyBorder="0" applyAlignment="0" applyProtection="0"/>
    <xf numFmtId="9" fontId="4"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0" fontId="4" fillId="0" borderId="0"/>
    <xf numFmtId="204" fontId="19" fillId="0" borderId="0">
      <alignment vertical="top"/>
    </xf>
    <xf numFmtId="43" fontId="11" fillId="0" borderId="0" applyFont="0" applyFill="0" applyBorder="0" applyAlignment="0" applyProtection="0"/>
    <xf numFmtId="0" fontId="103" fillId="0" borderId="0"/>
    <xf numFmtId="0" fontId="4" fillId="0" borderId="0"/>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0" fontId="93" fillId="0" borderId="0">
      <alignment vertical="top"/>
    </xf>
    <xf numFmtId="0" fontId="93" fillId="0" borderId="0">
      <alignment vertical="top"/>
    </xf>
    <xf numFmtId="43" fontId="11" fillId="0" borderId="0" applyFont="0" applyFill="0" applyBorder="0" applyAlignment="0" applyProtection="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0" fontId="4" fillId="0" borderId="0"/>
    <xf numFmtId="0" fontId="19" fillId="0" borderId="0"/>
    <xf numFmtId="0" fontId="4" fillId="0" borderId="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0" fontId="4" fillId="0" borderId="0"/>
    <xf numFmtId="43" fontId="11"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204" fontId="19" fillId="0" borderId="0">
      <alignment vertical="top"/>
    </xf>
    <xf numFmtId="0" fontId="4" fillId="0" borderId="0"/>
    <xf numFmtId="43" fontId="19" fillId="0" borderId="0" applyFont="0" applyFill="0" applyBorder="0" applyAlignment="0" applyProtection="0"/>
    <xf numFmtId="205" fontId="19"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204" fontId="19" fillId="0" borderId="0">
      <alignment vertical="top"/>
    </xf>
    <xf numFmtId="204" fontId="19" fillId="0" borderId="0">
      <alignment vertical="top"/>
    </xf>
    <xf numFmtId="0" fontId="4" fillId="0" borderId="0"/>
    <xf numFmtId="0" fontId="4" fillId="0" borderId="0"/>
    <xf numFmtId="0" fontId="4" fillId="0" borderId="0"/>
    <xf numFmtId="0" fontId="4" fillId="0" borderId="0"/>
    <xf numFmtId="9" fontId="4" fillId="0" borderId="0" applyFont="0" applyFill="0" applyBorder="0" applyAlignment="0" applyProtection="0"/>
    <xf numFmtId="43" fontId="11"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11" fontId="210" fillId="0" borderId="0"/>
    <xf numFmtId="0" fontId="4" fillId="0" borderId="0"/>
    <xf numFmtId="0" fontId="11" fillId="0" borderId="0"/>
    <xf numFmtId="9" fontId="19" fillId="0" borderId="0" applyFont="0" applyFill="0" applyBorder="0" applyAlignment="0" applyProtection="0"/>
    <xf numFmtId="0" fontId="11" fillId="0" borderId="0"/>
    <xf numFmtId="0" fontId="11" fillId="0" borderId="0"/>
    <xf numFmtId="0" fontId="11" fillId="0" borderId="0"/>
    <xf numFmtId="0" fontId="11"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205" fontId="19" fillId="0" borderId="0" applyFont="0" applyFill="0" applyBorder="0" applyAlignment="0" applyProtection="0"/>
    <xf numFmtId="0" fontId="4" fillId="0" borderId="0"/>
    <xf numFmtId="0" fontId="93" fillId="0" borderId="0">
      <alignment vertical="top"/>
    </xf>
    <xf numFmtId="204" fontId="19" fillId="0" borderId="0"/>
    <xf numFmtId="0" fontId="4" fillId="0" borderId="0"/>
    <xf numFmtId="0" fontId="203" fillId="92" borderId="0" applyNumberFormat="0" applyBorder="0" applyAlignment="0" applyProtection="0"/>
    <xf numFmtId="0" fontId="204" fillId="0" borderId="0" applyNumberForma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204" fontId="19" fillId="0" borderId="0">
      <alignment vertical="top"/>
    </xf>
    <xf numFmtId="204" fontId="19" fillId="0" borderId="0">
      <alignment vertical="top"/>
    </xf>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102" borderId="0" applyNumberFormat="0" applyBorder="0" applyAlignment="0" applyProtection="0"/>
    <xf numFmtId="43" fontId="19" fillId="0" borderId="0" applyFont="0" applyFill="0" applyBorder="0" applyAlignment="0" applyProtection="0"/>
    <xf numFmtId="0" fontId="4" fillId="0" borderId="0"/>
    <xf numFmtId="206"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20" fillId="82" borderId="52"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0" fontId="4" fillId="0" borderId="0"/>
    <xf numFmtId="204" fontId="19" fillId="0" borderId="0">
      <alignment vertical="top"/>
    </xf>
    <xf numFmtId="204" fontId="19" fillId="0" borderId="0">
      <alignment vertical="top"/>
    </xf>
    <xf numFmtId="43" fontId="11" fillId="0" borderId="0" applyFont="0" applyFill="0" applyBorder="0" applyAlignment="0" applyProtection="0"/>
    <xf numFmtId="43" fontId="19"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1" fillId="0" borderId="0" applyFont="0" applyFill="0" applyBorder="0" applyAlignment="0" applyProtection="0"/>
    <xf numFmtId="204" fontId="19"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95" borderId="0" applyNumberFormat="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0" fontId="4" fillId="0" borderId="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164" fillId="0" borderId="0"/>
    <xf numFmtId="0" fontId="4" fillId="0" borderId="0"/>
    <xf numFmtId="0" fontId="226" fillId="88" borderId="0" applyNumberFormat="0" applyBorder="0" applyAlignment="0" applyProtection="0"/>
    <xf numFmtId="0" fontId="93" fillId="0" borderId="0">
      <alignment vertical="top"/>
    </xf>
    <xf numFmtId="0" fontId="4" fillId="0" borderId="0"/>
    <xf numFmtId="0" fontId="4" fillId="0" borderId="0"/>
    <xf numFmtId="0" fontId="4" fillId="0" borderId="0"/>
    <xf numFmtId="43"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4" fontId="4"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0" fontId="103" fillId="0" borderId="0"/>
    <xf numFmtId="43" fontId="11"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204" fontId="19" fillId="0" borderId="0">
      <alignment vertical="top"/>
    </xf>
    <xf numFmtId="0" fontId="4" fillId="0" borderId="0"/>
    <xf numFmtId="0" fontId="4" fillId="0" borderId="0"/>
    <xf numFmtId="43" fontId="19" fillId="0" borderId="0" applyFont="0" applyFill="0" applyBorder="0" applyAlignment="0" applyProtection="0"/>
    <xf numFmtId="0" fontId="206"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204" fontId="19" fillId="0" borderId="0">
      <alignment vertical="top"/>
    </xf>
    <xf numFmtId="0" fontId="93"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93" fillId="0" borderId="0">
      <alignment vertical="top"/>
    </xf>
    <xf numFmtId="0" fontId="4" fillId="0" borderId="0"/>
    <xf numFmtId="0" fontId="4" fillId="0" borderId="0"/>
    <xf numFmtId="9" fontId="4" fillId="0" borderId="0" applyFont="0" applyFill="0" applyBorder="0" applyAlignment="0" applyProtection="0"/>
    <xf numFmtId="9" fontId="93" fillId="0" borderId="0" applyFont="0" applyFill="0" applyBorder="0" applyAlignment="0" applyProtection="0"/>
    <xf numFmtId="204" fontId="19"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103" fillId="0" borderId="0"/>
    <xf numFmtId="43" fontId="19" fillId="0" borderId="0" applyFont="0" applyFill="0" applyBorder="0" applyAlignment="0" applyProtection="0"/>
    <xf numFmtId="204" fontId="19" fillId="0" borderId="0">
      <alignment vertical="top"/>
    </xf>
    <xf numFmtId="9" fontId="4" fillId="0" borderId="0" applyFont="0" applyFill="0" applyBorder="0" applyAlignment="0" applyProtection="0"/>
    <xf numFmtId="43" fontId="19" fillId="0" borderId="0" applyFont="0" applyFill="0" applyBorder="0" applyAlignment="0" applyProtection="0"/>
    <xf numFmtId="0" fontId="19"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0" fontId="11"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9"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11"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204" fontId="19" fillId="0" borderId="0">
      <alignment vertical="top"/>
    </xf>
    <xf numFmtId="204" fontId="19" fillId="0" borderId="0">
      <alignment vertical="top"/>
    </xf>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0" borderId="0"/>
    <xf numFmtId="0" fontId="206" fillId="0" borderId="0"/>
    <xf numFmtId="0" fontId="226" fillId="97" borderId="0" applyNumberFormat="0" applyBorder="0" applyAlignment="0" applyProtection="0"/>
    <xf numFmtId="9" fontId="11" fillId="0" borderId="0" applyFont="0" applyFill="0" applyBorder="0" applyAlignment="0" applyProtection="0"/>
    <xf numFmtId="0" fontId="93" fillId="0" borderId="0">
      <alignment vertical="top"/>
    </xf>
    <xf numFmtId="0" fontId="93" fillId="0" borderId="0"/>
    <xf numFmtId="43" fontId="19" fillId="0" borderId="0" applyFont="0" applyFill="0" applyBorder="0" applyAlignment="0" applyProtection="0"/>
    <xf numFmtId="0" fontId="93" fillId="0" borderId="0">
      <alignment vertical="top"/>
    </xf>
    <xf numFmtId="9" fontId="4"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204" fontId="19" fillId="0" borderId="0">
      <alignment vertical="top"/>
    </xf>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206"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03" fillId="0" borderId="0"/>
    <xf numFmtId="0" fontId="212" fillId="0" borderId="49" applyNumberFormat="0" applyFill="0" applyAlignment="0" applyProtection="0"/>
    <xf numFmtId="0" fontId="215" fillId="78" borderId="0" applyNumberFormat="0" applyBorder="0" applyAlignment="0" applyProtection="0"/>
    <xf numFmtId="204" fontId="19" fillId="0" borderId="0">
      <alignment vertical="top"/>
    </xf>
    <xf numFmtId="0" fontId="164" fillId="106" borderId="0" applyNumberFormat="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5"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9" fontId="19" fillId="0" borderId="0" applyFont="0" applyFill="0" applyBorder="0" applyAlignment="0" applyProtection="0"/>
    <xf numFmtId="0" fontId="103" fillId="0" borderId="0"/>
    <xf numFmtId="204" fontId="19" fillId="0" borderId="0">
      <alignment vertical="top"/>
    </xf>
    <xf numFmtId="204" fontId="19" fillId="0" borderId="0">
      <alignment vertical="top"/>
    </xf>
    <xf numFmtId="0" fontId="4" fillId="0" borderId="0"/>
    <xf numFmtId="0" fontId="4" fillId="0" borderId="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204" fontId="19" fillId="0" borderId="0">
      <alignment vertical="top"/>
    </xf>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204" fontId="19" fillId="0" borderId="0">
      <alignment vertical="top"/>
    </xf>
    <xf numFmtId="0" fontId="4" fillId="0" borderId="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204" fontId="19" fillId="0" borderId="0">
      <alignment vertical="top"/>
    </xf>
    <xf numFmtId="0" fontId="203" fillId="100"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16" fillId="79" borderId="0" applyNumberFormat="0" applyBorder="0" applyAlignment="0" applyProtection="0"/>
    <xf numFmtId="0" fontId="206" fillId="0" borderId="0"/>
    <xf numFmtId="0" fontId="93" fillId="0" borderId="0">
      <alignment vertical="top"/>
    </xf>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0" borderId="0"/>
    <xf numFmtId="0" fontId="222" fillId="83" borderId="55" applyNumberFormat="0" applyAlignment="0" applyProtection="0"/>
    <xf numFmtId="0" fontId="93" fillId="0" borderId="0">
      <alignment vertical="top"/>
    </xf>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164" fillId="94" borderId="0" applyNumberFormat="0" applyBorder="0" applyAlignment="0" applyProtection="0"/>
    <xf numFmtId="0" fontId="206" fillId="0" borderId="0"/>
    <xf numFmtId="0" fontId="93" fillId="0" borderId="0">
      <alignment vertical="top"/>
    </xf>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164" fillId="0" borderId="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93" fillId="0" borderId="0">
      <alignment vertical="top"/>
    </xf>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93" fillId="0" borderId="0">
      <alignment vertical="top"/>
    </xf>
    <xf numFmtId="43" fontId="19" fillId="0" borderId="0" applyFont="0" applyFill="0" applyBorder="0" applyAlignment="0" applyProtection="0"/>
    <xf numFmtId="0" fontId="103" fillId="0" borderId="0"/>
    <xf numFmtId="0" fontId="93" fillId="0" borderId="0">
      <alignment vertical="top"/>
    </xf>
    <xf numFmtId="0" fontId="93" fillId="0" borderId="0">
      <alignment vertical="top"/>
    </xf>
    <xf numFmtId="0" fontId="4" fillId="0" borderId="0"/>
    <xf numFmtId="204" fontId="19" fillId="0" borderId="0">
      <alignment vertical="top"/>
    </xf>
    <xf numFmtId="0" fontId="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0" fontId="206"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204" fontId="19" fillId="0" borderId="0">
      <alignment vertical="top"/>
    </xf>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0" fontId="93" fillId="0" borderId="0">
      <alignment vertical="top"/>
    </xf>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204" fontId="19" fillId="0" borderId="0">
      <alignment vertical="top"/>
    </xf>
    <xf numFmtId="204" fontId="19" fillId="0" borderId="0">
      <alignment vertical="top"/>
    </xf>
    <xf numFmtId="204" fontId="19" fillId="0" borderId="0">
      <alignment vertical="top"/>
    </xf>
    <xf numFmtId="0" fontId="8" fillId="0" borderId="0">
      <alignment vertical="top"/>
    </xf>
    <xf numFmtId="0" fontId="4" fillId="0" borderId="0"/>
    <xf numFmtId="0" fontId="4" fillId="0" borderId="0"/>
    <xf numFmtId="0" fontId="93" fillId="0" borderId="0">
      <alignment vertical="top"/>
    </xf>
    <xf numFmtId="0" fontId="4" fillId="0" borderId="0"/>
    <xf numFmtId="0" fontId="4" fillId="0" borderId="0"/>
    <xf numFmtId="43" fontId="19" fillId="0" borderId="0" applyFont="0" applyFill="0" applyBorder="0" applyAlignment="0" applyProtection="0"/>
    <xf numFmtId="0" fontId="93" fillId="0" borderId="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26" fillId="108" borderId="0" applyNumberFormat="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0" fontId="164" fillId="0" borderId="0"/>
    <xf numFmtId="0" fontId="164" fillId="0" borderId="0"/>
    <xf numFmtId="0" fontId="93" fillId="0" borderId="0">
      <alignment vertical="top"/>
    </xf>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204" fontId="19" fillId="0" borderId="0">
      <alignment vertical="top"/>
    </xf>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 fillId="0" borderId="0" applyFont="0" applyFill="0" applyBorder="0" applyAlignment="0" applyProtection="0"/>
    <xf numFmtId="204" fontId="19" fillId="0" borderId="0">
      <alignment vertical="top"/>
    </xf>
    <xf numFmtId="0" fontId="4" fillId="0" borderId="0"/>
    <xf numFmtId="43" fontId="11" fillId="0" borderId="0" applyFont="0" applyFill="0" applyBorder="0" applyAlignment="0" applyProtection="0"/>
    <xf numFmtId="0" fontId="4" fillId="0" borderId="0"/>
    <xf numFmtId="0" fontId="206" fillId="0" borderId="0"/>
    <xf numFmtId="43" fontId="19" fillId="0" borderId="0" applyFont="0" applyFill="0" applyBorder="0" applyAlignment="0" applyProtection="0"/>
    <xf numFmtId="9" fontId="4" fillId="0" borderId="0" applyFont="0" applyFill="0" applyBorder="0" applyAlignment="0" applyProtection="0"/>
    <xf numFmtId="43" fontId="11" fillId="0" borderId="0" applyFont="0" applyFill="0" applyBorder="0" applyAlignment="0" applyProtection="0"/>
    <xf numFmtId="0" fontId="4" fillId="0" borderId="0"/>
    <xf numFmtId="9" fontId="4" fillId="0" borderId="0" applyFont="0" applyFill="0" applyBorder="0" applyAlignment="0" applyProtection="0"/>
    <xf numFmtId="9" fontId="19" fillId="0" borderId="0" applyFont="0" applyFill="0" applyBorder="0" applyAlignment="0" applyProtection="0"/>
    <xf numFmtId="0" fontId="4" fillId="0" borderId="0"/>
    <xf numFmtId="43" fontId="11" fillId="0" borderId="0" applyFont="0" applyFill="0" applyBorder="0" applyAlignment="0" applyProtection="0"/>
    <xf numFmtId="0" fontId="4"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0" fontId="226" fillId="93" borderId="0" applyNumberFormat="0" applyBorder="0" applyAlignment="0" applyProtection="0"/>
    <xf numFmtId="0" fontId="103" fillId="0" borderId="0"/>
    <xf numFmtId="0" fontId="213" fillId="0" borderId="50" applyNumberFormat="0" applyFill="0" applyAlignment="0" applyProtection="0"/>
    <xf numFmtId="0" fontId="4" fillId="0" borderId="0"/>
    <xf numFmtId="0" fontId="4" fillId="0" borderId="0"/>
    <xf numFmtId="43" fontId="11" fillId="0" borderId="0" applyFont="0" applyFill="0" applyBorder="0" applyAlignment="0" applyProtection="0"/>
    <xf numFmtId="0" fontId="4" fillId="0" borderId="0"/>
    <xf numFmtId="204" fontId="19" fillId="0" borderId="0">
      <alignment vertical="top"/>
    </xf>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205"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9" fontId="4" fillId="0" borderId="0" applyFont="0" applyFill="0" applyBorder="0" applyAlignment="0" applyProtection="0"/>
    <xf numFmtId="204" fontId="19" fillId="0" borderId="0">
      <alignment vertical="top"/>
    </xf>
    <xf numFmtId="0" fontId="4" fillId="0" borderId="0"/>
    <xf numFmtId="0" fontId="4" fillId="0" borderId="0"/>
    <xf numFmtId="0" fontId="4" fillId="0" borderId="0"/>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1"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0" fontId="4" fillId="0" borderId="0"/>
    <xf numFmtId="0" fontId="4" fillId="0" borderId="0"/>
    <xf numFmtId="0" fontId="4" fillId="0" borderId="0"/>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0" fontId="4" fillId="0" borderId="0"/>
    <xf numFmtId="205" fontId="19" fillId="0" borderId="0" applyFont="0" applyFill="0" applyBorder="0" applyAlignment="0" applyProtection="0"/>
    <xf numFmtId="0" fontId="4" fillId="0" borderId="0"/>
    <xf numFmtId="0" fontId="205" fillId="80" borderId="0" applyNumberFormat="0" applyBorder="0" applyAlignment="0" applyProtection="0"/>
    <xf numFmtId="44" fontId="4" fillId="0" borderId="0" applyFont="0" applyFill="0" applyBorder="0" applyAlignment="0" applyProtection="0"/>
    <xf numFmtId="0" fontId="4" fillId="84" borderId="56" applyNumberFormat="0" applyFont="0" applyAlignment="0" applyProtection="0"/>
    <xf numFmtId="0" fontId="4" fillId="0" borderId="0"/>
    <xf numFmtId="0" fontId="203" fillId="88" borderId="0" applyNumberFormat="0" applyBorder="0" applyAlignment="0" applyProtection="0"/>
    <xf numFmtId="43" fontId="19" fillId="0" borderId="0" applyFont="0" applyFill="0" applyBorder="0" applyAlignment="0" applyProtection="0"/>
    <xf numFmtId="0" fontId="4" fillId="0" borderId="0"/>
    <xf numFmtId="0" fontId="8" fillId="0" borderId="0">
      <alignment vertical="top"/>
    </xf>
    <xf numFmtId="0" fontId="4" fillId="0" borderId="0"/>
    <xf numFmtId="204" fontId="19" fillId="0" borderId="0">
      <alignment vertical="top"/>
    </xf>
    <xf numFmtId="0" fontId="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0" fontId="4" fillId="0" borderId="0"/>
    <xf numFmtId="0" fontId="4" fillId="0" borderId="0"/>
    <xf numFmtId="0" fontId="4" fillId="0" borderId="0"/>
    <xf numFmtId="204" fontId="19" fillId="0" borderId="0">
      <alignment vertical="top"/>
    </xf>
    <xf numFmtId="0" fontId="4" fillId="0" borderId="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218" fillId="81" borderId="52" applyNumberFormat="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204" fontId="19" fillId="0" borderId="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9" fontId="19" fillId="0" borderId="0" applyFont="0" applyFill="0" applyBorder="0" applyAlignment="0" applyProtection="0"/>
    <xf numFmtId="204" fontId="19"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3" fillId="0" borderId="0">
      <alignment vertical="top"/>
    </xf>
    <xf numFmtId="0" fontId="226" fillId="96" borderId="0" applyNumberFormat="0" applyBorder="0" applyAlignment="0" applyProtection="0"/>
    <xf numFmtId="0" fontId="206" fillId="0" borderId="0"/>
    <xf numFmtId="0" fontId="103" fillId="0" borderId="0"/>
    <xf numFmtId="0" fontId="93" fillId="0" borderId="0">
      <alignment vertical="top"/>
    </xf>
    <xf numFmtId="43" fontId="1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93" fillId="0" borderId="0">
      <alignment vertical="top"/>
    </xf>
    <xf numFmtId="0" fontId="4" fillId="0" borderId="0"/>
    <xf numFmtId="0" fontId="4" fillId="0" borderId="0"/>
    <xf numFmtId="0" fontId="4" fillId="0" borderId="0"/>
    <xf numFmtId="0" fontId="4" fillId="0" borderId="0"/>
    <xf numFmtId="9" fontId="4" fillId="0" borderId="0" applyFont="0" applyFill="0" applyBorder="0" applyAlignment="0" applyProtection="0"/>
    <xf numFmtId="204" fontId="19" fillId="0" borderId="0">
      <alignment vertical="top"/>
    </xf>
    <xf numFmtId="43" fontId="19" fillId="0" borderId="0" applyFont="0" applyFill="0" applyBorder="0" applyAlignment="0" applyProtection="0"/>
    <xf numFmtId="204" fontId="19" fillId="0" borderId="0">
      <alignment vertical="top"/>
    </xf>
    <xf numFmtId="0" fontId="4" fillId="0" borderId="0"/>
    <xf numFmtId="9"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204" fontId="19" fillId="0" borderId="0">
      <alignment vertical="top"/>
    </xf>
    <xf numFmtId="0" fontId="103" fillId="0" borderId="0"/>
    <xf numFmtId="0" fontId="93" fillId="0" borderId="0">
      <alignment vertical="top"/>
    </xf>
    <xf numFmtId="204" fontId="19" fillId="0" borderId="0">
      <alignment vertical="top"/>
    </xf>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0" borderId="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164" fillId="90" borderId="0" applyNumberFormat="0" applyBorder="0" applyAlignment="0" applyProtection="0"/>
    <xf numFmtId="0" fontId="206" fillId="0" borderId="0"/>
    <xf numFmtId="0" fontId="93" fillId="0" borderId="0">
      <alignment vertical="top"/>
    </xf>
    <xf numFmtId="43" fontId="19" fillId="0" borderId="0" applyFont="0" applyFill="0" applyBorder="0" applyAlignment="0" applyProtection="0"/>
    <xf numFmtId="205"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26" fillId="92" borderId="0" applyNumberFormat="0" applyBorder="0" applyAlignment="0" applyProtection="0"/>
    <xf numFmtId="43" fontId="19" fillId="0" borderId="0" applyFont="0" applyFill="0" applyBorder="0" applyAlignment="0" applyProtection="0"/>
    <xf numFmtId="0" fontId="93" fillId="0" borderId="0">
      <alignment vertical="top"/>
    </xf>
    <xf numFmtId="204" fontId="19" fillId="0" borderId="0">
      <alignment vertical="top"/>
    </xf>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204" fontId="19" fillId="0" borderId="0">
      <alignment vertical="top"/>
    </xf>
    <xf numFmtId="0" fontId="4" fillId="0" borderId="0"/>
    <xf numFmtId="0" fontId="4" fillId="0" borderId="0"/>
    <xf numFmtId="204" fontId="19" fillId="0" borderId="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93" fillId="0" borderId="0">
      <alignment vertical="top"/>
    </xf>
    <xf numFmtId="9"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86" borderId="0" applyNumberFormat="0" applyBorder="0" applyAlignment="0" applyProtection="0"/>
    <xf numFmtId="0" fontId="4" fillId="0" borderId="0"/>
    <xf numFmtId="204" fontId="19" fillId="0" borderId="0">
      <alignment vertical="top"/>
    </xf>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205" fontId="19" fillId="0" borderId="0" applyFont="0" applyFill="0" applyBorder="0" applyAlignment="0" applyProtection="0"/>
    <xf numFmtId="204" fontId="19" fillId="0" borderId="0">
      <alignment vertical="top"/>
    </xf>
    <xf numFmtId="0" fontId="11" fillId="0" borderId="0"/>
    <xf numFmtId="205"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0" fontId="4" fillId="0" borderId="0"/>
    <xf numFmtId="0" fontId="4" fillId="0" borderId="0"/>
    <xf numFmtId="206" fontId="19"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224" fillId="0" borderId="0" applyNumberForma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3" fillId="0" borderId="0">
      <alignment vertical="top"/>
    </xf>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204" fontId="19" fillId="0" borderId="0">
      <alignment vertical="top"/>
    </xf>
    <xf numFmtId="204" fontId="19" fillId="0" borderId="0">
      <alignment vertical="top"/>
    </xf>
    <xf numFmtId="0" fontId="4" fillId="0" borderId="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204" fontId="19" fillId="0" borderId="0">
      <alignment vertical="top"/>
    </xf>
    <xf numFmtId="0" fontId="4" fillId="0" borderId="0"/>
    <xf numFmtId="9" fontId="19" fillId="0" borderId="0" applyFont="0" applyFill="0" applyBorder="0" applyAlignment="0" applyProtection="0"/>
    <xf numFmtId="204" fontId="19" fillId="0" borderId="0">
      <alignment vertical="top"/>
    </xf>
    <xf numFmtId="0" fontId="4" fillId="0" borderId="0"/>
    <xf numFmtId="43" fontId="19" fillId="0" borderId="0" applyFont="0" applyFill="0" applyBorder="0" applyAlignment="0" applyProtection="0"/>
    <xf numFmtId="0" fontId="11" fillId="0" borderId="0"/>
    <xf numFmtId="0" fontId="4" fillId="0" borderId="0"/>
    <xf numFmtId="204" fontId="19" fillId="0" borderId="0">
      <alignment vertical="top"/>
    </xf>
    <xf numFmtId="204" fontId="207" fillId="0" borderId="0" applyNumberFormat="0" applyFill="0" applyBorder="0" applyAlignment="0" applyProtection="0">
      <alignment vertical="top"/>
      <protection locked="0"/>
    </xf>
    <xf numFmtId="9" fontId="19" fillId="0" borderId="0" applyFont="0" applyFill="0" applyBorder="0" applyAlignment="0" applyProtection="0"/>
    <xf numFmtId="206" fontId="19" fillId="0" borderId="0" applyFont="0" applyFill="0" applyBorder="0" applyAlignment="0" applyProtection="0"/>
    <xf numFmtId="0" fontId="36" fillId="0" borderId="0"/>
    <xf numFmtId="204" fontId="19" fillId="0" borderId="0">
      <alignment vertical="top"/>
    </xf>
    <xf numFmtId="43" fontId="19" fillId="0" borderId="0" applyFont="0" applyFill="0" applyBorder="0" applyAlignment="0" applyProtection="0"/>
    <xf numFmtId="0" fontId="4" fillId="0" borderId="0"/>
    <xf numFmtId="0" fontId="4" fillId="0" borderId="0"/>
    <xf numFmtId="0" fontId="4" fillId="0" borderId="0"/>
    <xf numFmtId="0" fontId="11" fillId="0" borderId="0"/>
    <xf numFmtId="0" fontId="4" fillId="0" borderId="0"/>
    <xf numFmtId="0" fontId="203" fillId="104" borderId="0" applyNumberFormat="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64" fillId="0" borderId="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205"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93" fillId="0" borderId="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204" fontId="19" fillId="0" borderId="0">
      <alignment vertical="top"/>
    </xf>
    <xf numFmtId="0" fontId="4" fillId="0" borderId="0"/>
    <xf numFmtId="0" fontId="226" fillId="85"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93" fillId="0" borderId="0">
      <alignment vertical="top"/>
    </xf>
    <xf numFmtId="9" fontId="4"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9" fontId="93" fillId="0" borderId="0" applyFont="0" applyFill="0" applyBorder="0" applyAlignment="0" applyProtection="0"/>
    <xf numFmtId="43" fontId="19" fillId="0" borderId="0" applyFont="0" applyFill="0" applyBorder="0" applyAlignment="0" applyProtection="0"/>
    <xf numFmtId="0" fontId="93" fillId="0" borderId="0">
      <alignment vertical="top"/>
    </xf>
    <xf numFmtId="43" fontId="19"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204" fontId="19"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93" fillId="0" borderId="0">
      <alignment vertical="top"/>
    </xf>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9" fontId="4" fillId="0" borderId="0" applyFont="0" applyFill="0" applyBorder="0" applyAlignment="0" applyProtection="0"/>
    <xf numFmtId="9" fontId="19" fillId="0" borderId="0" applyFont="0" applyFill="0" applyBorder="0" applyAlignment="0" applyProtection="0"/>
    <xf numFmtId="0" fontId="4" fillId="0" borderId="0"/>
    <xf numFmtId="43" fontId="19" fillId="0" borderId="0" applyFont="0" applyFill="0" applyBorder="0" applyAlignment="0" applyProtection="0"/>
    <xf numFmtId="9" fontId="19" fillId="0" borderId="0" applyFont="0" applyFill="0" applyBorder="0" applyAlignment="0" applyProtection="0"/>
    <xf numFmtId="204" fontId="19" fillId="0" borderId="0"/>
    <xf numFmtId="43" fontId="19"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0" fontId="4" fillId="0" borderId="0"/>
    <xf numFmtId="43" fontId="11" fillId="0" borderId="0" applyFont="0" applyFill="0" applyBorder="0" applyAlignment="0" applyProtection="0"/>
    <xf numFmtId="0" fontId="219" fillId="82" borderId="53" applyNumberFormat="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9" fontId="19" fillId="0" borderId="0" applyFont="0" applyFill="0" applyBorder="0" applyAlignment="0" applyProtection="0"/>
    <xf numFmtId="0" fontId="93" fillId="0" borderId="0">
      <alignment vertical="top"/>
    </xf>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9" fontId="4" fillId="0" borderId="0" applyFont="0" applyFill="0" applyBorder="0" applyAlignment="0" applyProtection="0"/>
    <xf numFmtId="204" fontId="19" fillId="0" borderId="0">
      <alignment vertical="top"/>
    </xf>
    <xf numFmtId="0" fontId="4" fillId="0" borderId="0"/>
    <xf numFmtId="0" fontId="4" fillId="0" borderId="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0" fontId="164" fillId="0" borderId="0"/>
    <xf numFmtId="0" fontId="4" fillId="0" borderId="0"/>
    <xf numFmtId="0" fontId="93" fillId="0" borderId="0">
      <alignment vertical="top"/>
    </xf>
    <xf numFmtId="43" fontId="19" fillId="0" borderId="0" applyFont="0" applyFill="0" applyBorder="0" applyAlignment="0" applyProtection="0"/>
    <xf numFmtId="0" fontId="93" fillId="0" borderId="0">
      <alignment vertical="top"/>
    </xf>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93" fillId="0" borderId="0">
      <alignment vertical="top"/>
    </xf>
    <xf numFmtId="43" fontId="19" fillId="0" borderId="0" applyFont="0" applyFill="0" applyBorder="0" applyAlignment="0" applyProtection="0"/>
    <xf numFmtId="0" fontId="4" fillId="0" borderId="0"/>
    <xf numFmtId="0" fontId="206" fillId="0" borderId="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9" fontId="4" fillId="0" borderId="0" applyFont="0" applyFill="0" applyBorder="0" applyAlignment="0" applyProtection="0"/>
    <xf numFmtId="0" fontId="4" fillId="0" borderId="0"/>
    <xf numFmtId="43" fontId="19" fillId="0" borderId="0" applyFont="0" applyFill="0" applyBorder="0" applyAlignment="0" applyProtection="0"/>
    <xf numFmtId="0" fontId="203" fillId="108" borderId="0" applyNumberFormat="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0" fontId="103"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103" fillId="0" borderId="0"/>
    <xf numFmtId="0" fontId="4" fillId="0" borderId="0"/>
    <xf numFmtId="43" fontId="1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0" fontId="164" fillId="0" borderId="0"/>
    <xf numFmtId="43" fontId="19" fillId="0" borderId="0" applyFont="0" applyFill="0" applyBorder="0" applyAlignment="0" applyProtection="0"/>
    <xf numFmtId="43" fontId="11" fillId="0" borderId="0" applyFont="0" applyFill="0" applyBorder="0" applyAlignment="0" applyProtection="0"/>
    <xf numFmtId="0" fontId="4" fillId="0" borderId="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1" fillId="0" borderId="0" applyFont="0" applyFill="0" applyBorder="0" applyAlignment="0" applyProtection="0"/>
    <xf numFmtId="204" fontId="19" fillId="0" borderId="0">
      <alignment vertical="top"/>
    </xf>
    <xf numFmtId="43" fontId="11"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11"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1" fillId="0" borderId="0" applyFont="0" applyFill="0" applyBorder="0" applyAlignment="0" applyProtection="0"/>
    <xf numFmtId="9"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0" fontId="4" fillId="0" borderId="0"/>
    <xf numFmtId="43" fontId="19" fillId="0" borderId="0" applyFont="0" applyFill="0" applyBorder="0" applyAlignment="0" applyProtection="0"/>
    <xf numFmtId="0" fontId="4" fillId="0" borderId="0"/>
    <xf numFmtId="0" fontId="4" fillId="0" borderId="0"/>
    <xf numFmtId="204" fontId="19" fillId="0" borderId="0">
      <alignment vertical="top"/>
    </xf>
    <xf numFmtId="0" fontId="4" fillId="0" borderId="0"/>
    <xf numFmtId="9" fontId="4" fillId="0" borderId="0" applyFont="0" applyFill="0" applyBorder="0" applyAlignment="0" applyProtection="0"/>
    <xf numFmtId="0" fontId="208" fillId="0" borderId="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0" fontId="4" fillId="0" borderId="0"/>
    <xf numFmtId="0" fontId="164" fillId="91" borderId="0" applyNumberFormat="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6" fillId="0" borderId="0"/>
    <xf numFmtId="0" fontId="4" fillId="0" borderId="0"/>
    <xf numFmtId="0" fontId="4" fillId="0" borderId="0"/>
    <xf numFmtId="0" fontId="89" fillId="0" borderId="0"/>
    <xf numFmtId="9" fontId="4" fillId="0" borderId="0" applyFont="0" applyFill="0" applyBorder="0" applyAlignment="0" applyProtection="0"/>
    <xf numFmtId="0" fontId="214" fillId="0" borderId="51" applyNumberFormat="0" applyFill="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93" fillId="0" borderId="0">
      <alignment vertical="top"/>
    </xf>
    <xf numFmtId="43" fontId="19" fillId="0" borderId="0" applyFont="0" applyFill="0" applyBorder="0" applyAlignment="0" applyProtection="0"/>
    <xf numFmtId="0" fontId="93" fillId="0" borderId="0">
      <alignment vertical="top"/>
    </xf>
    <xf numFmtId="9" fontId="4"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0" fontId="217" fillId="80" borderId="0" applyNumberFormat="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0" fontId="4" fillId="0" borderId="0"/>
    <xf numFmtId="0" fontId="4" fillId="0" borderId="0"/>
    <xf numFmtId="43" fontId="19" fillId="0" borderId="0" applyFont="0" applyFill="0" applyBorder="0" applyAlignment="0" applyProtection="0"/>
    <xf numFmtId="204" fontId="19"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204" fontId="19" fillId="0" borderId="0">
      <alignment vertical="top"/>
    </xf>
    <xf numFmtId="0" fontId="4" fillId="0" borderId="0"/>
    <xf numFmtId="0" fontId="4" fillId="0" borderId="0"/>
    <xf numFmtId="0" fontId="4" fillId="0" borderId="0"/>
    <xf numFmtId="204" fontId="19" fillId="0" borderId="0">
      <alignment vertical="top"/>
    </xf>
    <xf numFmtId="204" fontId="19" fillId="0" borderId="0">
      <alignment vertical="top"/>
    </xf>
    <xf numFmtId="0" fontId="4" fillId="0" borderId="0"/>
    <xf numFmtId="0" fontId="4" fillId="0" borderId="0"/>
    <xf numFmtId="9" fontId="4" fillId="0" borderId="0" applyFont="0" applyFill="0" applyBorder="0" applyAlignment="0" applyProtection="0"/>
    <xf numFmtId="204" fontId="19" fillId="0" borderId="0">
      <alignment vertical="top"/>
    </xf>
    <xf numFmtId="0" fontId="4" fillId="0" borderId="0"/>
    <xf numFmtId="204" fontId="19" fillId="0" borderId="0">
      <alignment vertical="top"/>
    </xf>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11" fillId="0" borderId="0" applyNumberFormat="0" applyFill="0" applyBorder="0" applyAlignment="0" applyProtection="0"/>
    <xf numFmtId="204" fontId="19" fillId="0" borderId="0">
      <alignment vertical="top"/>
    </xf>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204" fontId="19" fillId="0" borderId="0">
      <alignment vertical="top"/>
    </xf>
    <xf numFmtId="0" fontId="4" fillId="0" borderId="0"/>
    <xf numFmtId="0" fontId="4" fillId="0" borderId="0"/>
    <xf numFmtId="204" fontId="19" fillId="0" borderId="0">
      <alignment vertical="top"/>
    </xf>
    <xf numFmtId="0" fontId="4" fillId="0" borderId="0"/>
    <xf numFmtId="43" fontId="19" fillId="0" borderId="0" applyFont="0" applyFill="0" applyBorder="0" applyAlignment="0" applyProtection="0"/>
    <xf numFmtId="0" fontId="11" fillId="0" borderId="0"/>
    <xf numFmtId="0" fontId="4" fillId="0" borderId="0"/>
    <xf numFmtId="0" fontId="4" fillId="0" borderId="0"/>
    <xf numFmtId="204" fontId="19" fillId="0" borderId="0">
      <alignment vertical="top"/>
    </xf>
    <xf numFmtId="0" fontId="4" fillId="0" borderId="0"/>
    <xf numFmtId="204" fontId="19" fillId="0" borderId="0">
      <alignment vertical="top"/>
    </xf>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205"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93" fillId="0" borderId="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204" fontId="19" fillId="0" borderId="0">
      <alignment vertical="top"/>
    </xf>
    <xf numFmtId="204" fontId="19" fillId="0" borderId="0">
      <alignment vertical="top"/>
    </xf>
    <xf numFmtId="43" fontId="19" fillId="0" borderId="0" applyFont="0" applyFill="0" applyBorder="0" applyAlignment="0" applyProtection="0"/>
    <xf numFmtId="0" fontId="83" fillId="0" borderId="0" applyNumberFormat="0" applyFont="0" applyFill="0" applyBorder="0" applyAlignment="0" applyProtection="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204" fontId="19" fillId="0" borderId="0">
      <alignment vertical="top"/>
    </xf>
    <xf numFmtId="44" fontId="164"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9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64"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204" fontId="19" fillId="0" borderId="0">
      <alignment vertical="top"/>
    </xf>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27" fillId="0" borderId="0"/>
    <xf numFmtId="204" fontId="19" fillId="0" borderId="0">
      <alignment vertical="top"/>
    </xf>
    <xf numFmtId="0" fontId="4" fillId="0" borderId="0"/>
    <xf numFmtId="0" fontId="4" fillId="0" borderId="0"/>
    <xf numFmtId="0" fontId="4" fillId="0" borderId="0"/>
    <xf numFmtId="204" fontId="19" fillId="0" borderId="0">
      <alignment vertical="top"/>
    </xf>
    <xf numFmtId="0" fontId="4" fillId="0" borderId="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 fillId="0" borderId="0"/>
    <xf numFmtId="204" fontId="19" fillId="0" borderId="0">
      <alignment vertical="top"/>
    </xf>
    <xf numFmtId="0" fontId="4" fillId="0" borderId="0"/>
    <xf numFmtId="204" fontId="19" fillId="0" borderId="0">
      <alignment vertical="top"/>
    </xf>
    <xf numFmtId="0" fontId="4" fillId="0" borderId="0"/>
    <xf numFmtId="204" fontId="19" fillId="0" borderId="0">
      <alignment vertical="top"/>
    </xf>
    <xf numFmtId="0" fontId="93" fillId="0" borderId="0">
      <alignment vertical="top"/>
    </xf>
    <xf numFmtId="0" fontId="4" fillId="0" borderId="0"/>
    <xf numFmtId="0" fontId="4" fillId="0" borderId="0"/>
    <xf numFmtId="0" fontId="11" fillId="0" borderId="0"/>
    <xf numFmtId="204" fontId="19" fillId="0" borderId="0">
      <alignment vertical="top"/>
    </xf>
    <xf numFmtId="0" fontId="4" fillId="0" borderId="0"/>
    <xf numFmtId="0" fontId="4" fillId="0" borderId="0"/>
    <xf numFmtId="0" fontId="4" fillId="0" borderId="0"/>
    <xf numFmtId="9" fontId="4" fillId="0" borderId="0" applyFont="0" applyFill="0" applyBorder="0" applyAlignment="0" applyProtection="0"/>
    <xf numFmtId="43" fontId="19" fillId="0" borderId="0" applyFont="0" applyFill="0" applyBorder="0" applyAlignment="0" applyProtection="0"/>
    <xf numFmtId="0" fontId="11" fillId="0" borderId="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204" fontId="19" fillId="0" borderId="0">
      <alignment vertical="top"/>
    </xf>
    <xf numFmtId="0" fontId="4" fillId="0" borderId="0"/>
    <xf numFmtId="204" fontId="19" fillId="0" borderId="0">
      <alignment vertical="top"/>
    </xf>
    <xf numFmtId="0" fontId="4" fillId="0" borderId="0"/>
    <xf numFmtId="204" fontId="19" fillId="0" borderId="0">
      <alignment vertical="top"/>
    </xf>
    <xf numFmtId="9" fontId="4" fillId="0" borderId="0" applyFont="0" applyFill="0" applyBorder="0" applyAlignment="0" applyProtection="0"/>
    <xf numFmtId="0" fontId="4" fillId="0" borderId="0"/>
    <xf numFmtId="0" fontId="4" fillId="0" borderId="0"/>
    <xf numFmtId="204" fontId="19" fillId="0" borderId="0">
      <alignment vertical="top"/>
    </xf>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204" fontId="19" fillId="0" borderId="0">
      <alignment vertical="top"/>
    </xf>
    <xf numFmtId="0" fontId="11" fillId="0" borderId="0"/>
    <xf numFmtId="0" fontId="4" fillId="0" borderId="0"/>
    <xf numFmtId="0" fontId="4" fillId="0" borderId="0"/>
    <xf numFmtId="205" fontId="19" fillId="0" borderId="0" applyFont="0" applyFill="0" applyBorder="0" applyAlignment="0" applyProtection="0"/>
    <xf numFmtId="0" fontId="4" fillId="0" borderId="0"/>
    <xf numFmtId="9" fontId="4" fillId="0" borderId="0" applyFont="0" applyFill="0" applyBorder="0" applyAlignment="0" applyProtection="0"/>
    <xf numFmtId="204" fontId="19" fillId="0" borderId="0">
      <alignment vertical="top"/>
    </xf>
    <xf numFmtId="9" fontId="4" fillId="0" borderId="0" applyFont="0" applyFill="0" applyBorder="0" applyAlignment="0" applyProtection="0"/>
    <xf numFmtId="204" fontId="19" fillId="0" borderId="0">
      <alignment vertical="top"/>
    </xf>
    <xf numFmtId="204" fontId="19" fillId="0" borderId="0">
      <alignment vertical="top"/>
    </xf>
    <xf numFmtId="9" fontId="4"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205" fontId="19" fillId="0" borderId="0" applyFont="0" applyFill="0" applyBorder="0" applyAlignment="0" applyProtection="0"/>
    <xf numFmtId="9" fontId="93" fillId="0" borderId="0" applyFont="0" applyFill="0" applyBorder="0" applyAlignment="0" applyProtection="0"/>
    <xf numFmtId="0" fontId="4" fillId="0" borderId="0"/>
    <xf numFmtId="204" fontId="19" fillId="0" borderId="0">
      <alignment vertical="top"/>
    </xf>
    <xf numFmtId="0" fontId="4" fillId="0" borderId="0"/>
    <xf numFmtId="204" fontId="19" fillId="0" borderId="0">
      <alignment vertical="top"/>
    </xf>
    <xf numFmtId="0" fontId="4" fillId="0" borderId="0"/>
    <xf numFmtId="0" fontId="4" fillId="0" borderId="0"/>
    <xf numFmtId="44" fontId="4"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9" fontId="4"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9" fontId="4" fillId="0" borderId="0" applyFont="0" applyFill="0" applyBorder="0" applyAlignment="0" applyProtection="0"/>
    <xf numFmtId="0" fontId="4" fillId="0" borderId="0"/>
    <xf numFmtId="43" fontId="19" fillId="0" borderId="0" applyFont="0" applyFill="0" applyBorder="0" applyAlignment="0" applyProtection="0"/>
    <xf numFmtId="204" fontId="19"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205"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204" fontId="19" fillId="0" borderId="0">
      <alignment vertical="top"/>
    </xf>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204" fontId="209" fillId="0" borderId="0" applyNumberFormat="0" applyFill="0" applyBorder="0" applyAlignment="0" applyProtection="0">
      <alignment vertical="top"/>
      <protection locked="0"/>
    </xf>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207" fontId="103" fillId="0" borderId="0" applyFont="0" applyFill="0" applyBorder="0" applyAlignment="0" applyProtection="0"/>
    <xf numFmtId="204" fontId="19" fillId="0" borderId="0">
      <alignment vertical="top"/>
    </xf>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204" fontId="19" fillId="0" borderId="0">
      <alignment vertical="top"/>
    </xf>
    <xf numFmtId="0" fontId="4" fillId="0" borderId="0"/>
    <xf numFmtId="9" fontId="4"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226" fillId="105"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204" fontId="19" fillId="0" borderId="0">
      <alignment vertical="top"/>
    </xf>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205" fontId="19" fillId="0" borderId="0" applyFont="0" applyFill="0" applyBorder="0" applyAlignment="0" applyProtection="0"/>
    <xf numFmtId="0" fontId="11"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203" fillId="96" borderId="0" applyNumberFormat="0" applyBorder="0" applyAlignment="0" applyProtection="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5" fontId="19" fillId="0" borderId="0" applyFont="0" applyFill="0" applyBorder="0" applyAlignment="0" applyProtection="0"/>
    <xf numFmtId="0" fontId="11"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9" fontId="4"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93" fillId="0" borderId="0">
      <alignment vertical="top"/>
    </xf>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6" fillId="0" borderId="0"/>
    <xf numFmtId="0" fontId="4" fillId="0" borderId="0"/>
    <xf numFmtId="0" fontId="4" fillId="0" borderId="0"/>
    <xf numFmtId="0" fontId="4" fillId="0" borderId="0"/>
    <xf numFmtId="0" fontId="4" fillId="0" borderId="0"/>
    <xf numFmtId="0" fontId="93"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204" fontId="19" fillId="0" borderId="0">
      <alignment vertical="top"/>
    </xf>
    <xf numFmtId="0" fontId="4" fillId="0" borderId="0"/>
    <xf numFmtId="0" fontId="4" fillId="0" borderId="0"/>
    <xf numFmtId="204" fontId="19" fillId="0" borderId="0">
      <alignment vertical="top"/>
    </xf>
    <xf numFmtId="0" fontId="4" fillId="0" borderId="0"/>
    <xf numFmtId="0" fontId="4" fillId="0" borderId="0"/>
    <xf numFmtId="0" fontId="93" fillId="0" borderId="0">
      <alignment vertical="top"/>
    </xf>
    <xf numFmtId="0" fontId="4" fillId="0" borderId="0"/>
    <xf numFmtId="0" fontId="4" fillId="0" borderId="0"/>
    <xf numFmtId="0" fontId="4" fillId="0" borderId="0"/>
    <xf numFmtId="0" fontId="4" fillId="0" borderId="0"/>
    <xf numFmtId="9"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204" fontId="19" fillId="0" borderId="0">
      <alignment vertical="top"/>
    </xf>
    <xf numFmtId="0" fontId="103"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25" fillId="0" borderId="57" applyNumberFormat="0" applyFill="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0" fontId="4" fillId="0" borderId="0"/>
    <xf numFmtId="0" fontId="4" fillId="0" borderId="0"/>
    <xf numFmtId="204" fontId="19" fillId="0" borderId="0">
      <alignment vertical="top"/>
    </xf>
    <xf numFmtId="0" fontId="4" fillId="0" borderId="0"/>
    <xf numFmtId="0" fontId="4" fillId="0" borderId="0"/>
    <xf numFmtId="204" fontId="19" fillId="0" borderId="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103"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11"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205" fontId="19"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43" fontId="19" fillId="0" borderId="0" applyFont="0" applyFill="0" applyBorder="0" applyAlignment="0" applyProtection="0"/>
    <xf numFmtId="0" fontId="226" fillId="101"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8"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9" fontId="206"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11"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19" fillId="0" borderId="0"/>
    <xf numFmtId="9"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0" fontId="4" fillId="0" borderId="0"/>
    <xf numFmtId="0" fontId="4" fillId="0" borderId="0"/>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93" fillId="0" borderId="0">
      <alignment vertical="top"/>
    </xf>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214" fillId="0" borderId="0" applyNumberForma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6" fillId="0" borderId="0"/>
    <xf numFmtId="43" fontId="19"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0" fontId="4" fillId="0" borderId="0"/>
    <xf numFmtId="0" fontId="4" fillId="0" borderId="0"/>
    <xf numFmtId="43" fontId="19" fillId="0" borderId="0" applyFont="0" applyFill="0" applyBorder="0" applyAlignment="0" applyProtection="0"/>
    <xf numFmtId="0" fontId="19"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9" fontId="11"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204" fontId="19"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204" fontId="19" fillId="0" borderId="0">
      <alignment vertical="top"/>
    </xf>
    <xf numFmtId="9" fontId="4" fillId="0" borderId="0" applyFont="0" applyFill="0" applyBorder="0" applyAlignment="0" applyProtection="0"/>
    <xf numFmtId="205" fontId="19"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206" fillId="0" borderId="0"/>
    <xf numFmtId="204" fontId="19" fillId="0" borderId="0">
      <alignment vertical="top"/>
    </xf>
    <xf numFmtId="0" fontId="4" fillId="0" borderId="0"/>
    <xf numFmtId="0" fontId="4" fillId="0" borderId="0"/>
    <xf numFmtId="43" fontId="19" fillId="0" borderId="0" applyFont="0" applyFill="0" applyBorder="0" applyAlignment="0" applyProtection="0"/>
    <xf numFmtId="0" fontId="4" fillId="0" borderId="0"/>
    <xf numFmtId="204" fontId="19" fillId="0" borderId="0">
      <alignment vertical="top"/>
    </xf>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103" fillId="0" borderId="0"/>
    <xf numFmtId="43" fontId="19" fillId="0" borderId="0" applyFont="0" applyFill="0" applyBorder="0" applyAlignment="0" applyProtection="0"/>
    <xf numFmtId="204" fontId="19" fillId="0" borderId="0">
      <alignment vertical="top"/>
    </xf>
    <xf numFmtId="204" fontId="19" fillId="0" borderId="0">
      <alignment vertical="top"/>
    </xf>
    <xf numFmtId="0" fontId="4" fillId="0" borderId="0"/>
    <xf numFmtId="0" fontId="4" fillId="0" borderId="0"/>
    <xf numFmtId="0" fontId="4" fillId="0" borderId="0"/>
    <xf numFmtId="0" fontId="4" fillId="0" borderId="0"/>
    <xf numFmtId="0" fontId="4" fillId="0" borderId="0"/>
    <xf numFmtId="0" fontId="4" fillId="0" borderId="0"/>
    <xf numFmtId="0" fontId="93" fillId="0" borderId="0">
      <alignment vertical="top"/>
    </xf>
    <xf numFmtId="0" fontId="93"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0" fontId="16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9" fontId="19" fillId="0" borderId="0" applyFont="0" applyFill="0" applyBorder="0" applyAlignment="0" applyProtection="0"/>
    <xf numFmtId="0" fontId="11" fillId="0" borderId="0"/>
    <xf numFmtId="0" fontId="4" fillId="0" borderId="0"/>
    <xf numFmtId="9" fontId="4" fillId="0" borderId="0" applyFont="0" applyFill="0" applyBorder="0" applyAlignment="0" applyProtection="0"/>
    <xf numFmtId="0" fontId="4" fillId="0" borderId="0"/>
    <xf numFmtId="204" fontId="19" fillId="0" borderId="0">
      <alignment vertical="top"/>
    </xf>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9" fontId="4" fillId="0" borderId="0" applyFont="0" applyFill="0" applyBorder="0" applyAlignment="0" applyProtection="0"/>
    <xf numFmtId="204" fontId="19" fillId="0" borderId="0">
      <alignment vertical="top"/>
    </xf>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0" fontId="4" fillId="0" borderId="0"/>
    <xf numFmtId="0" fontId="4" fillId="0" borderId="0"/>
    <xf numFmtId="43" fontId="19" fillId="0" borderId="0" applyFont="0" applyFill="0" applyBorder="0" applyAlignment="0" applyProtection="0"/>
    <xf numFmtId="0" fontId="4" fillId="0" borderId="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204" fontId="19" fillId="0" borderId="0">
      <alignment vertical="top"/>
    </xf>
    <xf numFmtId="204" fontId="19" fillId="0" borderId="0">
      <alignment vertical="top"/>
    </xf>
    <xf numFmtId="0" fontId="11" fillId="0" borderId="0"/>
    <xf numFmtId="43" fontId="19" fillId="0" borderId="0" applyFont="0" applyFill="0" applyBorder="0" applyAlignment="0" applyProtection="0"/>
    <xf numFmtId="204" fontId="19" fillId="0" borderId="0">
      <alignment vertical="top"/>
    </xf>
    <xf numFmtId="0" fontId="4" fillId="0" borderId="0"/>
    <xf numFmtId="204" fontId="8"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43" fontId="19" fillId="0" borderId="0" applyFont="0" applyFill="0" applyBorder="0" applyAlignment="0" applyProtection="0"/>
    <xf numFmtId="204" fontId="19" fillId="0" borderId="0">
      <alignment vertical="top"/>
    </xf>
    <xf numFmtId="9" fontId="4"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0" fontId="4" fillId="0" borderId="0"/>
    <xf numFmtId="204" fontId="19" fillId="0" borderId="0">
      <alignment vertical="top"/>
    </xf>
    <xf numFmtId="204" fontId="19" fillId="0" borderId="0">
      <alignment vertical="top"/>
    </xf>
    <xf numFmtId="0" fontId="4" fillId="0" borderId="0"/>
    <xf numFmtId="9" fontId="19" fillId="0" borderId="0" applyFont="0" applyFill="0" applyBorder="0" applyAlignment="0" applyProtection="0"/>
    <xf numFmtId="0" fontId="4" fillId="0" borderId="0"/>
    <xf numFmtId="43" fontId="19" fillId="0" borderId="0" applyFont="0" applyFill="0" applyBorder="0" applyAlignment="0" applyProtection="0"/>
    <xf numFmtId="204" fontId="19" fillId="0" borderId="0">
      <alignment vertical="top"/>
    </xf>
    <xf numFmtId="204" fontId="19" fillId="0" borderId="0">
      <alignment vertical="top"/>
    </xf>
    <xf numFmtId="0" fontId="4" fillId="0" borderId="0"/>
    <xf numFmtId="43" fontId="19" fillId="0" borderId="0" applyFont="0" applyFill="0" applyBorder="0" applyAlignment="0" applyProtection="0"/>
    <xf numFmtId="0" fontId="93" fillId="0" borderId="0"/>
    <xf numFmtId="43" fontId="19"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0" fontId="19" fillId="0" borderId="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9" fontId="4" fillId="0" borderId="0" applyFont="0" applyFill="0" applyBorder="0" applyAlignment="0" applyProtection="0"/>
    <xf numFmtId="0" fontId="4" fillId="0" borderId="0"/>
    <xf numFmtId="0" fontId="4" fillId="0" borderId="0"/>
    <xf numFmtId="0" fontId="4" fillId="0" borderId="0"/>
    <xf numFmtId="43" fontId="19" fillId="0" borderId="0" applyFont="0" applyFill="0" applyBorder="0" applyAlignment="0" applyProtection="0"/>
    <xf numFmtId="0" fontId="8" fillId="0" borderId="0">
      <alignment vertical="top"/>
    </xf>
    <xf numFmtId="0" fontId="4" fillId="0" borderId="0"/>
    <xf numFmtId="0" fontId="4" fillId="0" borderId="0"/>
    <xf numFmtId="204" fontId="19" fillId="0" borderId="0">
      <alignment vertical="top"/>
    </xf>
    <xf numFmtId="204" fontId="19" fillId="0" borderId="0">
      <alignment vertical="top"/>
    </xf>
    <xf numFmtId="0" fontId="4" fillId="0" borderId="0"/>
    <xf numFmtId="0" fontId="4" fillId="0" borderId="0"/>
    <xf numFmtId="0" fontId="4" fillId="0" borderId="0"/>
    <xf numFmtId="204" fontId="19" fillId="0" borderId="0">
      <alignment vertical="top"/>
    </xf>
    <xf numFmtId="0" fontId="4" fillId="0" borderId="0"/>
    <xf numFmtId="205"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204" fontId="19" fillId="0" borderId="0">
      <alignment vertical="top"/>
    </xf>
    <xf numFmtId="0" fontId="4" fillId="0" borderId="0"/>
    <xf numFmtId="0" fontId="4" fillId="0" borderId="0"/>
    <xf numFmtId="0" fontId="4" fillId="0" borderId="0"/>
    <xf numFmtId="0" fontId="4" fillId="0" borderId="0"/>
    <xf numFmtId="43" fontId="19" fillId="0" borderId="0" applyFont="0" applyFill="0" applyBorder="0" applyAlignment="0" applyProtection="0"/>
    <xf numFmtId="204" fontId="19" fillId="0" borderId="0">
      <alignment vertical="top"/>
    </xf>
    <xf numFmtId="0" fontId="4" fillId="0" borderId="0"/>
    <xf numFmtId="0" fontId="4" fillId="0" borderId="0"/>
    <xf numFmtId="0" fontId="103" fillId="0" borderId="0"/>
    <xf numFmtId="0" fontId="11" fillId="0" borderId="0"/>
    <xf numFmtId="0" fontId="4" fillId="0" borderId="0"/>
    <xf numFmtId="0" fontId="4" fillId="0" borderId="0"/>
    <xf numFmtId="43" fontId="19" fillId="0" borderId="0" applyFont="0" applyFill="0" applyBorder="0" applyAlignment="0" applyProtection="0"/>
    <xf numFmtId="0" fontId="206" fillId="0" borderId="0"/>
    <xf numFmtId="0" fontId="4" fillId="0" borderId="0"/>
    <xf numFmtId="43" fontId="19" fillId="0" borderId="0" applyFont="0" applyFill="0" applyBorder="0" applyAlignment="0" applyProtection="0"/>
    <xf numFmtId="43" fontId="19" fillId="0" borderId="0" applyFont="0" applyFill="0" applyBorder="0" applyAlignment="0" applyProtection="0"/>
    <xf numFmtId="0" fontId="4" fillId="0" borderId="0"/>
    <xf numFmtId="0" fontId="4" fillId="0" borderId="0"/>
    <xf numFmtId="204" fontId="19" fillId="0" borderId="0">
      <alignment vertical="top"/>
    </xf>
    <xf numFmtId="0" fontId="4" fillId="0" borderId="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0" fontId="4" fillId="0" borderId="0"/>
    <xf numFmtId="204" fontId="19" fillId="0" borderId="0">
      <alignment vertical="top"/>
    </xf>
    <xf numFmtId="43" fontId="19" fillId="0" borderId="0" applyFont="0" applyFill="0" applyBorder="0" applyAlignment="0" applyProtection="0"/>
    <xf numFmtId="0" fontId="4" fillId="0" borderId="0"/>
    <xf numFmtId="0" fontId="4" fillId="0" borderId="0"/>
    <xf numFmtId="205" fontId="19" fillId="0" borderId="0" applyFont="0" applyFill="0" applyBorder="0" applyAlignment="0" applyProtection="0"/>
    <xf numFmtId="0" fontId="4" fillId="0" borderId="0"/>
    <xf numFmtId="0" fontId="4" fillId="0" borderId="0"/>
    <xf numFmtId="0" fontId="4" fillId="0" borderId="0"/>
    <xf numFmtId="44" fontId="4" fillId="0" borderId="0" applyFont="0" applyFill="0" applyBorder="0" applyAlignment="0" applyProtection="0"/>
    <xf numFmtId="0" fontId="4" fillId="0" borderId="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203" fillId="108" borderId="0" applyNumberFormat="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0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4" fontId="4" fillId="0" borderId="0" applyFont="0" applyFill="0" applyBorder="0" applyAlignment="0" applyProtection="0"/>
    <xf numFmtId="0" fontId="205" fillId="80" borderId="0" applyNumberFormat="0" applyBorder="0" applyAlignment="0" applyProtection="0"/>
    <xf numFmtId="0" fontId="8"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0" fontId="8" fillId="0" borderId="0">
      <alignment vertical="top"/>
    </xf>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xf numFmtId="43" fontId="19" fillId="0" borderId="0" applyFont="0" applyFill="0" applyBorder="0" applyAlignment="0" applyProtection="0"/>
  </cellStyleXfs>
  <cellXfs count="1500">
    <xf numFmtId="0" fontId="0" fillId="0" borderId="0" xfId="0"/>
    <xf numFmtId="0" fontId="6" fillId="0" borderId="0" xfId="1" applyFont="1" applyFill="1" applyAlignment="1" applyProtection="1">
      <alignment horizontal="left" vertical="top" wrapText="1"/>
    </xf>
    <xf numFmtId="44" fontId="7" fillId="0" borderId="0" xfId="0" applyNumberFormat="1" applyFont="1" applyFill="1" applyBorder="1" applyAlignment="1" applyProtection="1">
      <alignment horizontal="right"/>
    </xf>
    <xf numFmtId="49" fontId="7" fillId="0" borderId="0" xfId="0" applyNumberFormat="1" applyFont="1" applyFill="1" applyBorder="1" applyAlignment="1" applyProtection="1"/>
    <xf numFmtId="44" fontId="6" fillId="0" borderId="0" xfId="0" applyNumberFormat="1" applyFont="1" applyFill="1" applyBorder="1" applyAlignment="1" applyProtection="1">
      <alignment horizontal="right"/>
    </xf>
    <xf numFmtId="49" fontId="6" fillId="0" borderId="0" xfId="0" applyNumberFormat="1" applyFont="1" applyFill="1" applyBorder="1" applyAlignment="1" applyProtection="1">
      <alignment horizontal="left"/>
    </xf>
    <xf numFmtId="4" fontId="6" fillId="0" borderId="0" xfId="0" applyNumberFormat="1" applyFont="1" applyFill="1" applyAlignment="1" applyProtection="1">
      <alignment horizontal="right" wrapText="1"/>
    </xf>
    <xf numFmtId="0" fontId="7" fillId="0" borderId="0" xfId="0" applyFont="1" applyFill="1" applyAlignment="1" applyProtection="1">
      <alignment vertical="top" wrapText="1"/>
    </xf>
    <xf numFmtId="168" fontId="6" fillId="0" borderId="0" xfId="0" applyNumberFormat="1" applyFont="1" applyFill="1" applyProtection="1">
      <protection locked="0"/>
    </xf>
    <xf numFmtId="44" fontId="7" fillId="0" borderId="0" xfId="0" applyNumberFormat="1" applyFont="1" applyFill="1" applyBorder="1" applyAlignment="1" applyProtection="1">
      <alignment horizontal="right" wrapText="1"/>
    </xf>
    <xf numFmtId="49" fontId="16" fillId="0" borderId="0" xfId="0" applyNumberFormat="1" applyFont="1" applyFill="1" applyBorder="1" applyAlignment="1" applyProtection="1">
      <alignment vertical="top" wrapText="1"/>
    </xf>
    <xf numFmtId="0" fontId="16" fillId="0" borderId="0" xfId="0" applyFont="1" applyFill="1" applyBorder="1" applyAlignment="1" applyProtection="1">
      <alignment horizontal="right" wrapText="1"/>
    </xf>
    <xf numFmtId="4" fontId="16" fillId="0" borderId="0" xfId="2" applyNumberFormat="1" applyFont="1" applyFill="1" applyBorder="1" applyAlignment="1" applyProtection="1">
      <alignment horizontal="right" wrapText="1"/>
    </xf>
    <xf numFmtId="168" fontId="16" fillId="0" borderId="0" xfId="2" applyNumberFormat="1" applyFont="1" applyFill="1" applyBorder="1" applyAlignment="1" applyProtection="1">
      <alignment horizontal="right" wrapText="1"/>
      <protection locked="0"/>
    </xf>
    <xf numFmtId="168" fontId="7" fillId="0" borderId="2" xfId="2" applyNumberFormat="1" applyFont="1" applyFill="1" applyBorder="1" applyAlignment="1" applyProtection="1">
      <alignment horizontal="right" wrapText="1"/>
      <protection locked="0"/>
    </xf>
    <xf numFmtId="0" fontId="7" fillId="0" borderId="0" xfId="0" applyFont="1" applyFill="1" applyBorder="1" applyAlignment="1" applyProtection="1">
      <alignment horizontal="left" vertical="top" wrapText="1"/>
    </xf>
    <xf numFmtId="49" fontId="7" fillId="0" borderId="0" xfId="0" applyNumberFormat="1" applyFont="1" applyFill="1" applyBorder="1" applyAlignment="1" applyProtection="1">
      <alignment horizontal="left" vertical="top" wrapText="1"/>
    </xf>
    <xf numFmtId="49" fontId="6" fillId="0" borderId="0" xfId="0" applyNumberFormat="1" applyFont="1" applyFill="1" applyProtection="1"/>
    <xf numFmtId="0" fontId="6" fillId="0" borderId="0" xfId="0" applyFont="1" applyFill="1" applyBorder="1" applyAlignment="1" applyProtection="1">
      <alignment horizontal="left" vertical="top" wrapText="1"/>
    </xf>
    <xf numFmtId="44" fontId="6" fillId="0" borderId="0" xfId="3" applyNumberFormat="1" applyFont="1" applyFill="1" applyBorder="1" applyAlignment="1" applyProtection="1">
      <alignment horizontal="right" wrapText="1"/>
    </xf>
    <xf numFmtId="0" fontId="6" fillId="0" borderId="0" xfId="0" applyFont="1" applyFill="1" applyAlignment="1" applyProtection="1">
      <alignment vertical="top"/>
    </xf>
    <xf numFmtId="49" fontId="6" fillId="0" borderId="0" xfId="0" applyNumberFormat="1" applyFont="1" applyFill="1" applyAlignment="1" applyProtection="1">
      <alignment horizontal="left" vertical="top" wrapText="1"/>
    </xf>
    <xf numFmtId="170" fontId="7" fillId="0" borderId="0" xfId="2" applyNumberFormat="1" applyFont="1" applyFill="1" applyBorder="1" applyAlignment="1" applyProtection="1">
      <alignment horizontal="right" wrapText="1"/>
    </xf>
    <xf numFmtId="4" fontId="7" fillId="0" borderId="0" xfId="0" applyNumberFormat="1" applyFont="1" applyFill="1" applyBorder="1" applyAlignment="1" applyProtection="1">
      <alignment horizontal="right" wrapText="1"/>
    </xf>
    <xf numFmtId="168" fontId="6" fillId="0" borderId="0" xfId="0" applyNumberFormat="1" applyFont="1" applyFill="1" applyAlignment="1" applyProtection="1">
      <alignment horizontal="right" wrapText="1"/>
      <protection locked="0"/>
    </xf>
    <xf numFmtId="49" fontId="6" fillId="0" borderId="0" xfId="783" applyNumberFormat="1" applyFont="1" applyFill="1" applyBorder="1" applyAlignment="1" applyProtection="1">
      <alignment horizontal="left" vertical="top"/>
    </xf>
    <xf numFmtId="0" fontId="6" fillId="0" borderId="0" xfId="783" applyFont="1" applyFill="1" applyBorder="1" applyAlignment="1" applyProtection="1">
      <alignment horizontal="right"/>
    </xf>
    <xf numFmtId="175" fontId="7" fillId="0" borderId="0" xfId="83" applyNumberFormat="1" applyFont="1" applyFill="1" applyBorder="1" applyAlignment="1" applyProtection="1">
      <alignment horizontal="right"/>
      <protection locked="0"/>
    </xf>
    <xf numFmtId="49" fontId="6" fillId="0" borderId="0" xfId="83" applyNumberFormat="1" applyFont="1" applyFill="1" applyBorder="1" applyAlignment="1" applyProtection="1">
      <alignment horizontal="left"/>
    </xf>
    <xf numFmtId="175" fontId="6" fillId="0" borderId="0" xfId="83" applyNumberFormat="1" applyFont="1" applyFill="1" applyBorder="1" applyAlignment="1" applyProtection="1">
      <alignment horizontal="right"/>
      <protection locked="0"/>
    </xf>
    <xf numFmtId="175" fontId="6" fillId="0" borderId="0" xfId="83" applyNumberFormat="1" applyFont="1" applyFill="1" applyAlignment="1" applyProtection="1">
      <alignment horizontal="right" vertical="top" wrapText="1"/>
      <protection locked="0"/>
    </xf>
    <xf numFmtId="49" fontId="6" fillId="0" borderId="0" xfId="83" applyNumberFormat="1" applyFont="1" applyFill="1" applyAlignment="1" applyProtection="1">
      <alignment vertical="top" wrapText="1"/>
    </xf>
    <xf numFmtId="4" fontId="7" fillId="0" borderId="15" xfId="83" applyNumberFormat="1" applyFont="1" applyFill="1" applyBorder="1" applyAlignment="1" applyProtection="1">
      <alignment horizontal="right" wrapText="1"/>
    </xf>
    <xf numFmtId="175" fontId="6" fillId="0" borderId="0" xfId="784" applyNumberFormat="1" applyFont="1" applyFill="1" applyBorder="1" applyAlignment="1" applyProtection="1">
      <alignment horizontal="right" wrapText="1"/>
      <protection locked="0"/>
    </xf>
    <xf numFmtId="175" fontId="16" fillId="0" borderId="0" xfId="784" applyNumberFormat="1" applyFont="1" applyFill="1" applyBorder="1" applyAlignment="1" applyProtection="1">
      <alignment horizontal="right" wrapText="1"/>
      <protection locked="0"/>
    </xf>
    <xf numFmtId="49" fontId="7" fillId="0" borderId="16" xfId="83" applyNumberFormat="1" applyFont="1" applyFill="1" applyBorder="1" applyAlignment="1" applyProtection="1">
      <alignment horizontal="left" vertical="top" wrapText="1"/>
    </xf>
    <xf numFmtId="0" fontId="7" fillId="0" borderId="16" xfId="83" applyFont="1" applyFill="1" applyBorder="1" applyAlignment="1" applyProtection="1">
      <alignment horizontal="right" wrapText="1"/>
    </xf>
    <xf numFmtId="4" fontId="7" fillId="0" borderId="16" xfId="784" applyNumberFormat="1" applyFont="1" applyFill="1" applyBorder="1" applyAlignment="1" applyProtection="1">
      <alignment horizontal="right" wrapText="1"/>
    </xf>
    <xf numFmtId="175" fontId="7" fillId="0" borderId="16" xfId="784" applyNumberFormat="1" applyFont="1" applyFill="1" applyBorder="1" applyAlignment="1" applyProtection="1">
      <alignment horizontal="right" wrapText="1"/>
      <protection locked="0"/>
    </xf>
    <xf numFmtId="175" fontId="6" fillId="0" borderId="0" xfId="785" applyNumberFormat="1" applyFont="1" applyFill="1" applyBorder="1" applyAlignment="1" applyProtection="1">
      <alignment horizontal="right"/>
      <protection locked="0"/>
    </xf>
    <xf numFmtId="0" fontId="7" fillId="0" borderId="17" xfId="83" applyFont="1" applyFill="1" applyBorder="1" applyAlignment="1" applyProtection="1">
      <alignment horizontal="right" wrapText="1"/>
    </xf>
    <xf numFmtId="175" fontId="7" fillId="0" borderId="17" xfId="784" applyNumberFormat="1" applyFont="1" applyFill="1" applyBorder="1" applyAlignment="1" applyProtection="1">
      <alignment horizontal="right" wrapText="1"/>
      <protection locked="0"/>
    </xf>
    <xf numFmtId="175" fontId="6" fillId="0" borderId="0" xfId="83" applyNumberFormat="1" applyFont="1" applyFill="1" applyAlignment="1" applyProtection="1">
      <alignment horizontal="right"/>
      <protection locked="0"/>
    </xf>
    <xf numFmtId="175" fontId="7" fillId="0" borderId="15" xfId="784" applyNumberFormat="1" applyFont="1" applyFill="1" applyBorder="1" applyAlignment="1" applyProtection="1">
      <alignment horizontal="right" wrapText="1"/>
      <protection locked="0"/>
    </xf>
    <xf numFmtId="0" fontId="6" fillId="0" borderId="0" xfId="0" applyFont="1" applyFill="1" applyBorder="1" applyAlignment="1" applyProtection="1">
      <alignment horizontal="right" vertical="top" wrapText="1"/>
    </xf>
    <xf numFmtId="175" fontId="6" fillId="0" borderId="0" xfId="0" applyNumberFormat="1" applyFont="1" applyFill="1" applyAlignment="1" applyProtection="1">
      <alignment horizontal="right"/>
      <protection locked="0"/>
    </xf>
    <xf numFmtId="0" fontId="64" fillId="0" borderId="0" xfId="475" applyFont="1" applyFill="1" applyBorder="1" applyProtection="1">
      <protection locked="0"/>
    </xf>
    <xf numFmtId="0" fontId="6" fillId="0" borderId="0" xfId="0" applyFont="1" applyFill="1" applyBorder="1" applyAlignment="1" applyProtection="1">
      <alignment vertical="top"/>
    </xf>
    <xf numFmtId="4" fontId="6" fillId="0" borderId="0" xfId="2" applyNumberFormat="1" applyFont="1" applyFill="1" applyAlignment="1" applyProtection="1">
      <alignment horizontal="right" wrapText="1"/>
    </xf>
    <xf numFmtId="44" fontId="7" fillId="0" borderId="0" xfId="3" applyNumberFormat="1" applyFont="1" applyFill="1" applyBorder="1" applyAlignment="1" applyProtection="1">
      <alignment horizontal="right"/>
    </xf>
    <xf numFmtId="4" fontId="7" fillId="0" borderId="0" xfId="2" applyNumberFormat="1" applyFont="1" applyFill="1" applyAlignment="1" applyProtection="1">
      <alignment horizontal="right"/>
    </xf>
    <xf numFmtId="0" fontId="7" fillId="0" borderId="0" xfId="0" applyFont="1" applyFill="1" applyBorder="1" applyAlignment="1" applyProtection="1">
      <alignment vertical="top"/>
    </xf>
    <xf numFmtId="44" fontId="57" fillId="0" borderId="0" xfId="0" applyNumberFormat="1" applyFont="1" applyFill="1" applyBorder="1" applyAlignment="1" applyProtection="1">
      <alignment horizontal="right"/>
    </xf>
    <xf numFmtId="49" fontId="57" fillId="0" borderId="0" xfId="0" applyNumberFormat="1" applyFont="1" applyFill="1" applyBorder="1" applyAlignment="1" applyProtection="1"/>
    <xf numFmtId="0" fontId="57" fillId="0" borderId="0" xfId="0" applyNumberFormat="1" applyFont="1" applyFill="1" applyBorder="1" applyAlignment="1" applyProtection="1">
      <alignment vertical="top"/>
    </xf>
    <xf numFmtId="49" fontId="57" fillId="0" borderId="0" xfId="0" applyNumberFormat="1" applyFont="1" applyFill="1" applyBorder="1" applyAlignment="1" applyProtection="1">
      <alignment horizontal="left"/>
    </xf>
    <xf numFmtId="4" fontId="57" fillId="0" borderId="0" xfId="0" applyNumberFormat="1" applyFont="1" applyFill="1" applyBorder="1" applyAlignment="1" applyProtection="1">
      <alignment horizontal="left"/>
    </xf>
    <xf numFmtId="0" fontId="58" fillId="0" borderId="0" xfId="0" applyNumberFormat="1" applyFont="1" applyFill="1" applyBorder="1" applyProtection="1"/>
    <xf numFmtId="4" fontId="6" fillId="0" borderId="0" xfId="0" applyNumberFormat="1" applyFont="1" applyFill="1" applyBorder="1" applyProtection="1"/>
    <xf numFmtId="49" fontId="6" fillId="0" borderId="0" xfId="0" applyNumberFormat="1" applyFont="1" applyFill="1" applyBorder="1" applyAlignment="1" applyProtection="1">
      <alignment horizontal="right" vertical="top"/>
    </xf>
    <xf numFmtId="4" fontId="7" fillId="0" borderId="0" xfId="2" applyNumberFormat="1" applyFont="1" applyFill="1" applyBorder="1" applyAlignment="1" applyProtection="1">
      <alignment horizontal="right"/>
    </xf>
    <xf numFmtId="4" fontId="6" fillId="0" borderId="0" xfId="2" applyNumberFormat="1" applyFont="1" applyFill="1" applyBorder="1" applyAlignment="1" applyProtection="1">
      <alignment horizontal="right"/>
    </xf>
    <xf numFmtId="0" fontId="9" fillId="0" borderId="0" xfId="0" applyFont="1" applyFill="1" applyBorder="1" applyAlignment="1" applyProtection="1">
      <alignment horizontal="left" vertical="top"/>
    </xf>
    <xf numFmtId="49" fontId="10" fillId="0" borderId="0" xfId="0" applyNumberFormat="1" applyFont="1" applyFill="1" applyBorder="1" applyAlignment="1" applyProtection="1">
      <alignment horizontal="left" vertical="top"/>
    </xf>
    <xf numFmtId="0" fontId="9" fillId="0" borderId="0" xfId="0" applyFont="1" applyFill="1" applyBorder="1" applyAlignment="1" applyProtection="1">
      <alignment vertical="top" wrapText="1"/>
    </xf>
    <xf numFmtId="0" fontId="10" fillId="0" borderId="0" xfId="0" applyFont="1" applyFill="1" applyBorder="1" applyAlignment="1" applyProtection="1">
      <alignment horizontal="right"/>
    </xf>
    <xf numFmtId="4" fontId="10" fillId="0" borderId="0" xfId="0" applyNumberFormat="1" applyFont="1" applyFill="1" applyBorder="1" applyAlignment="1" applyProtection="1">
      <alignment horizontal="right" wrapText="1"/>
    </xf>
    <xf numFmtId="49" fontId="104" fillId="0" borderId="0" xfId="0" applyNumberFormat="1" applyFont="1" applyFill="1" applyBorder="1" applyAlignment="1" applyProtection="1">
      <alignment vertical="top"/>
    </xf>
    <xf numFmtId="0" fontId="104" fillId="0" borderId="0" xfId="0" applyFont="1" applyFill="1" applyBorder="1" applyAlignment="1" applyProtection="1">
      <alignment horizontal="right" wrapText="1"/>
    </xf>
    <xf numFmtId="4" fontId="104" fillId="0" borderId="0" xfId="2" applyNumberFormat="1" applyFont="1" applyFill="1" applyBorder="1" applyAlignment="1" applyProtection="1">
      <alignment horizontal="center" wrapText="1"/>
    </xf>
    <xf numFmtId="44" fontId="16" fillId="0" borderId="0" xfId="3" applyNumberFormat="1" applyFont="1" applyFill="1" applyBorder="1" applyAlignment="1" applyProtection="1">
      <alignment horizontal="right" wrapText="1"/>
    </xf>
    <xf numFmtId="49" fontId="6" fillId="0" borderId="0" xfId="0" applyNumberFormat="1" applyFont="1" applyFill="1" applyBorder="1" applyProtection="1"/>
    <xf numFmtId="49" fontId="105" fillId="0" borderId="0" xfId="0" applyNumberFormat="1" applyFont="1" applyFill="1" applyBorder="1" applyAlignment="1" applyProtection="1">
      <alignment vertical="top" wrapText="1"/>
    </xf>
    <xf numFmtId="0" fontId="6" fillId="0" borderId="0" xfId="256" applyFont="1" applyFill="1" applyBorder="1" applyAlignment="1" applyProtection="1">
      <alignment horizontal="left" vertical="top" wrapText="1"/>
    </xf>
    <xf numFmtId="170" fontId="6" fillId="0" borderId="0" xfId="2" applyNumberFormat="1" applyFont="1" applyFill="1" applyBorder="1" applyAlignment="1" applyProtection="1">
      <alignment horizontal="right" wrapText="1"/>
    </xf>
    <xf numFmtId="170" fontId="7" fillId="0" borderId="0" xfId="0" applyNumberFormat="1" applyFont="1" applyFill="1" applyBorder="1" applyAlignment="1" applyProtection="1">
      <alignment horizontal="right" wrapText="1"/>
    </xf>
    <xf numFmtId="170" fontId="6" fillId="0" borderId="0" xfId="0" applyNumberFormat="1" applyFont="1" applyFill="1" applyBorder="1" applyAlignment="1" applyProtection="1">
      <alignment horizontal="right" wrapText="1"/>
    </xf>
    <xf numFmtId="0" fontId="6" fillId="0" borderId="0" xfId="0" applyNumberFormat="1" applyFont="1" applyFill="1" applyBorder="1" applyAlignment="1" applyProtection="1">
      <alignment vertical="top" wrapText="1"/>
    </xf>
    <xf numFmtId="0" fontId="106" fillId="0" borderId="0" xfId="0" applyFont="1" applyFill="1" applyBorder="1" applyAlignment="1" applyProtection="1">
      <alignment vertical="top" wrapText="1"/>
    </xf>
    <xf numFmtId="0" fontId="106" fillId="0" borderId="0" xfId="0" applyFont="1" applyFill="1" applyBorder="1" applyAlignment="1" applyProtection="1">
      <alignment horizontal="right"/>
    </xf>
    <xf numFmtId="170" fontId="106" fillId="0" borderId="0" xfId="0" applyNumberFormat="1" applyFont="1" applyFill="1" applyBorder="1" applyAlignment="1" applyProtection="1">
      <alignment horizontal="right" wrapText="1"/>
    </xf>
    <xf numFmtId="49" fontId="106" fillId="0" borderId="0" xfId="0" applyNumberFormat="1" applyFont="1" applyFill="1" applyBorder="1" applyAlignment="1" applyProtection="1">
      <alignment horizontal="left" vertical="top"/>
    </xf>
    <xf numFmtId="175" fontId="7" fillId="0" borderId="0" xfId="784" applyNumberFormat="1" applyFont="1" applyFill="1" applyBorder="1" applyAlignment="1" applyProtection="1">
      <alignment horizontal="right" wrapText="1"/>
      <protection locked="0"/>
    </xf>
    <xf numFmtId="49" fontId="6" fillId="0" borderId="0" xfId="83" applyNumberFormat="1" applyFont="1" applyFill="1" applyAlignment="1" applyProtection="1">
      <alignment vertical="top" wrapText="1"/>
      <protection locked="0"/>
    </xf>
    <xf numFmtId="4" fontId="7" fillId="0" borderId="17" xfId="784" applyNumberFormat="1" applyFont="1" applyFill="1" applyBorder="1" applyAlignment="1" applyProtection="1">
      <alignment horizontal="right" wrapText="1"/>
      <protection locked="0"/>
    </xf>
    <xf numFmtId="180" fontId="7" fillId="0" borderId="0" xfId="83" applyNumberFormat="1" applyFont="1" applyFill="1" applyAlignment="1" applyProtection="1">
      <alignment horizontal="right" wrapText="1"/>
      <protection locked="0"/>
    </xf>
    <xf numFmtId="180" fontId="6" fillId="0" borderId="0" xfId="83" applyNumberFormat="1" applyFont="1" applyFill="1" applyAlignment="1" applyProtection="1">
      <alignment horizontal="right" wrapText="1"/>
      <protection locked="0"/>
    </xf>
    <xf numFmtId="180" fontId="7" fillId="0" borderId="0" xfId="83" applyNumberFormat="1" applyFont="1" applyFill="1" applyBorder="1" applyAlignment="1" applyProtection="1">
      <alignment horizontal="right" wrapText="1"/>
      <protection locked="0"/>
    </xf>
    <xf numFmtId="4" fontId="6" fillId="0" borderId="0" xfId="83" applyNumberFormat="1" applyFont="1" applyFill="1" applyAlignment="1" applyProtection="1">
      <alignment horizontal="right"/>
      <protection locked="0"/>
    </xf>
    <xf numFmtId="168" fontId="12" fillId="2" borderId="0" xfId="4" applyNumberFormat="1" applyFont="1" applyFill="1" applyBorder="1" applyAlignment="1" applyProtection="1">
      <alignment wrapText="1"/>
      <protection locked="0"/>
    </xf>
    <xf numFmtId="168" fontId="6" fillId="0" borderId="0" xfId="0" applyNumberFormat="1" applyFont="1" applyFill="1" applyBorder="1" applyAlignment="1" applyProtection="1">
      <alignment horizontal="left" vertical="top" wrapText="1"/>
      <protection locked="0"/>
    </xf>
    <xf numFmtId="0" fontId="9" fillId="0" borderId="0" xfId="0" applyFont="1" applyFill="1" applyAlignment="1" applyProtection="1">
      <alignment horizontal="left" vertical="top"/>
    </xf>
    <xf numFmtId="169" fontId="7" fillId="0" borderId="0" xfId="4" applyNumberFormat="1" applyFont="1" applyFill="1" applyBorder="1" applyAlignment="1" applyProtection="1">
      <alignment horizontal="center" vertical="center" wrapText="1"/>
    </xf>
    <xf numFmtId="44" fontId="15" fillId="0" borderId="0" xfId="5" applyNumberFormat="1" applyFont="1" applyFill="1" applyBorder="1" applyAlignment="1" applyProtection="1">
      <alignment horizontal="right" wrapText="1"/>
    </xf>
    <xf numFmtId="49" fontId="7" fillId="0" borderId="2" xfId="0" applyNumberFormat="1" applyFont="1" applyFill="1" applyBorder="1" applyAlignment="1" applyProtection="1">
      <alignment horizontal="left" vertical="top" wrapText="1"/>
    </xf>
    <xf numFmtId="0" fontId="35" fillId="0" borderId="0" xfId="0" applyFont="1" applyProtection="1">
      <protection locked="0"/>
    </xf>
    <xf numFmtId="0" fontId="35" fillId="0" borderId="0" xfId="0" applyFont="1" applyProtection="1"/>
    <xf numFmtId="0" fontId="6" fillId="0" borderId="0" xfId="9" applyFont="1" applyFill="1" applyBorder="1" applyAlignment="1" applyProtection="1">
      <alignment horizontal="left" vertical="top" wrapText="1"/>
    </xf>
    <xf numFmtId="0" fontId="6" fillId="0" borderId="0" xfId="783" applyFont="1" applyFill="1" applyAlignment="1" applyProtection="1">
      <alignment horizontal="left" vertical="top" wrapText="1"/>
    </xf>
    <xf numFmtId="0" fontId="55" fillId="23" borderId="14" xfId="83" applyNumberFormat="1" applyFont="1" applyFill="1" applyBorder="1" applyAlignment="1" applyProtection="1">
      <alignment vertical="top"/>
    </xf>
    <xf numFmtId="49" fontId="55" fillId="23" borderId="14" xfId="83" applyNumberFormat="1" applyFont="1" applyFill="1" applyBorder="1" applyAlignment="1" applyProtection="1"/>
    <xf numFmtId="49" fontId="55" fillId="23" borderId="14" xfId="83" applyNumberFormat="1" applyFont="1" applyFill="1" applyBorder="1" applyAlignment="1" applyProtection="1">
      <alignment horizontal="left"/>
    </xf>
    <xf numFmtId="176" fontId="6" fillId="0" borderId="0" xfId="83" applyNumberFormat="1" applyFont="1" applyFill="1" applyBorder="1" applyAlignment="1" applyProtection="1">
      <alignment horizontal="right"/>
    </xf>
    <xf numFmtId="49" fontId="6" fillId="0" borderId="0" xfId="83" applyNumberFormat="1" applyFont="1" applyFill="1" applyBorder="1" applyAlignment="1" applyProtection="1">
      <alignment horizontal="right"/>
    </xf>
    <xf numFmtId="176" fontId="7" fillId="0" borderId="0" xfId="83" applyNumberFormat="1" applyFont="1" applyFill="1" applyBorder="1" applyAlignment="1" applyProtection="1">
      <alignment horizontal="right" wrapText="1"/>
    </xf>
    <xf numFmtId="179" fontId="7" fillId="0" borderId="0" xfId="786" applyNumberFormat="1" applyFont="1" applyFill="1" applyBorder="1" applyAlignment="1" applyProtection="1">
      <alignment wrapText="1"/>
    </xf>
    <xf numFmtId="176" fontId="16" fillId="0" borderId="0" xfId="785" applyNumberFormat="1" applyFont="1" applyFill="1" applyBorder="1" applyAlignment="1" applyProtection="1">
      <alignment horizontal="right" wrapText="1"/>
    </xf>
    <xf numFmtId="49" fontId="6" fillId="0" borderId="0" xfId="83" applyNumberFormat="1" applyFont="1" applyFill="1" applyBorder="1" applyAlignment="1" applyProtection="1">
      <alignment horizontal="left" vertical="top"/>
    </xf>
    <xf numFmtId="0" fontId="16" fillId="0" borderId="0" xfId="83" applyFont="1" applyFill="1" applyBorder="1" applyAlignment="1" applyProtection="1">
      <alignment horizontal="right" wrapText="1"/>
    </xf>
    <xf numFmtId="49" fontId="6" fillId="0" borderId="0" xfId="83" applyNumberFormat="1" applyFont="1" applyAlignment="1" applyProtection="1">
      <alignment horizontal="left" vertical="top"/>
    </xf>
    <xf numFmtId="0" fontId="6" fillId="0" borderId="0" xfId="83" applyFont="1" applyAlignment="1" applyProtection="1">
      <alignment horizontal="right"/>
    </xf>
    <xf numFmtId="182" fontId="7" fillId="0" borderId="0" xfId="791" applyNumberFormat="1" applyFont="1" applyFill="1" applyBorder="1" applyAlignment="1" applyProtection="1">
      <alignment horizontal="right" wrapText="1"/>
    </xf>
    <xf numFmtId="0" fontId="7" fillId="0" borderId="0" xfId="83" applyFont="1" applyFill="1" applyAlignment="1" applyProtection="1">
      <alignment horizontal="right"/>
    </xf>
    <xf numFmtId="0" fontId="7" fillId="0" borderId="0" xfId="83" applyFont="1" applyFill="1" applyBorder="1" applyAlignment="1" applyProtection="1">
      <alignment horizontal="right"/>
    </xf>
    <xf numFmtId="0" fontId="16" fillId="0" borderId="0" xfId="475" applyFont="1" applyFill="1" applyBorder="1" applyProtection="1"/>
    <xf numFmtId="0" fontId="6" fillId="0" borderId="0" xfId="83" applyFont="1" applyFill="1" applyProtection="1"/>
    <xf numFmtId="0" fontId="6" fillId="0" borderId="0" xfId="0" applyFont="1" applyFill="1" applyBorder="1" applyAlignment="1" applyProtection="1">
      <alignment horizontal="left" vertical="center" wrapText="1"/>
    </xf>
    <xf numFmtId="0" fontId="7" fillId="0" borderId="0" xfId="0" applyFont="1" applyAlignment="1" applyProtection="1">
      <alignment horizontal="left" vertical="center"/>
    </xf>
    <xf numFmtId="0" fontId="6" fillId="0" borderId="0" xfId="9" applyNumberFormat="1" applyFont="1" applyFill="1" applyBorder="1" applyAlignment="1" applyProtection="1">
      <alignment vertical="center" wrapText="1"/>
    </xf>
    <xf numFmtId="176" fontId="52" fillId="0" borderId="0" xfId="83" applyNumberFormat="1" applyFont="1" applyFill="1" applyBorder="1" applyAlignment="1" applyProtection="1">
      <alignment horizontal="right" wrapText="1"/>
    </xf>
    <xf numFmtId="49" fontId="52" fillId="0" borderId="0" xfId="0" applyNumberFormat="1" applyFont="1" applyFill="1" applyAlignment="1" applyProtection="1">
      <alignment horizontal="left" vertical="top"/>
    </xf>
    <xf numFmtId="0" fontId="64" fillId="0" borderId="0" xfId="475" applyFont="1" applyFill="1" applyBorder="1" applyProtection="1"/>
    <xf numFmtId="0" fontId="7" fillId="0" borderId="17" xfId="0" applyFont="1" applyFill="1" applyBorder="1" applyAlignment="1" applyProtection="1">
      <alignment horizontal="right" wrapText="1"/>
    </xf>
    <xf numFmtId="0" fontId="7" fillId="0" borderId="0" xfId="0" applyFont="1" applyFill="1" applyAlignment="1" applyProtection="1">
      <alignment horizontal="right"/>
    </xf>
    <xf numFmtId="0" fontId="6" fillId="0" borderId="0" xfId="83" applyFont="1" applyFill="1" applyBorder="1" applyAlignment="1" applyProtection="1">
      <alignment vertical="top"/>
    </xf>
    <xf numFmtId="49" fontId="63" fillId="0" borderId="0" xfId="83" applyNumberFormat="1" applyFont="1" applyFill="1" applyBorder="1" applyAlignment="1" applyProtection="1">
      <alignment horizontal="left"/>
    </xf>
    <xf numFmtId="0" fontId="6" fillId="0" borderId="0" xfId="0" applyFont="1" applyFill="1" applyAlignment="1" applyProtection="1">
      <alignment horizontal="left" vertical="top"/>
    </xf>
    <xf numFmtId="49" fontId="6" fillId="0" borderId="0" xfId="0" applyNumberFormat="1" applyFont="1" applyFill="1" applyAlignment="1" applyProtection="1"/>
    <xf numFmtId="0" fontId="111" fillId="63" borderId="1" xfId="0" applyFont="1" applyFill="1" applyBorder="1" applyProtection="1"/>
    <xf numFmtId="0" fontId="35" fillId="0" borderId="0" xfId="0" applyFont="1" applyFill="1" applyBorder="1" applyProtection="1"/>
    <xf numFmtId="0" fontId="109" fillId="0" borderId="0" xfId="0" applyFont="1" applyFill="1" applyBorder="1" applyAlignment="1" applyProtection="1">
      <alignment horizontal="center"/>
    </xf>
    <xf numFmtId="0" fontId="112" fillId="0" borderId="0" xfId="0" applyFont="1" applyAlignment="1" applyProtection="1">
      <alignment horizontal="left" vertical="center"/>
    </xf>
    <xf numFmtId="0" fontId="67" fillId="0" borderId="0" xfId="0" applyFont="1" applyAlignment="1" applyProtection="1">
      <alignment horizontal="center" vertical="center" wrapText="1"/>
    </xf>
    <xf numFmtId="0" fontId="108" fillId="61" borderId="1" xfId="0" applyFont="1" applyFill="1" applyBorder="1" applyProtection="1"/>
    <xf numFmtId="0" fontId="66" fillId="61" borderId="1" xfId="0" applyFont="1" applyFill="1" applyBorder="1" applyAlignment="1" applyProtection="1">
      <alignment horizontal="right" vertical="center"/>
    </xf>
    <xf numFmtId="0" fontId="55" fillId="66" borderId="14" xfId="83" applyNumberFormat="1" applyFont="1" applyFill="1" applyBorder="1" applyAlignment="1" applyProtection="1">
      <alignment vertical="top"/>
    </xf>
    <xf numFmtId="49" fontId="55" fillId="66" borderId="14" xfId="83" applyNumberFormat="1" applyFont="1" applyFill="1" applyBorder="1" applyAlignment="1" applyProtection="1">
      <alignment horizontal="left"/>
    </xf>
    <xf numFmtId="49" fontId="7" fillId="0" borderId="0" xfId="0" applyNumberFormat="1" applyFont="1" applyFill="1" applyBorder="1" applyAlignment="1" applyProtection="1">
      <alignment horizontal="center" vertical="top"/>
    </xf>
    <xf numFmtId="49" fontId="6" fillId="0" borderId="0" xfId="0" applyNumberFormat="1" applyFont="1" applyFill="1" applyBorder="1" applyAlignment="1" applyProtection="1">
      <alignment horizontal="center" vertical="top"/>
    </xf>
    <xf numFmtId="49" fontId="7" fillId="0" borderId="2" xfId="0" applyNumberFormat="1" applyFont="1" applyFill="1" applyBorder="1" applyAlignment="1" applyProtection="1">
      <alignment horizontal="left" vertical="top"/>
    </xf>
    <xf numFmtId="169" fontId="7" fillId="0" borderId="0" xfId="4" applyNumberFormat="1" applyFont="1" applyBorder="1" applyAlignment="1" applyProtection="1">
      <alignment vertical="top"/>
    </xf>
    <xf numFmtId="49" fontId="6" fillId="0" borderId="0" xfId="0" applyNumberFormat="1" applyFont="1" applyFill="1" applyAlignment="1" applyProtection="1">
      <alignment vertical="top"/>
    </xf>
    <xf numFmtId="49" fontId="10" fillId="0" borderId="0" xfId="0" applyNumberFormat="1" applyFont="1" applyFill="1" applyAlignment="1" applyProtection="1">
      <alignment horizontal="left" vertical="top"/>
    </xf>
    <xf numFmtId="49" fontId="7" fillId="0" borderId="3" xfId="0" applyNumberFormat="1" applyFont="1" applyFill="1" applyBorder="1" applyAlignment="1" applyProtection="1">
      <alignment horizontal="left" vertical="top"/>
    </xf>
    <xf numFmtId="4" fontId="7" fillId="0" borderId="0" xfId="2" applyNumberFormat="1" applyFont="1" applyFill="1" applyBorder="1" applyAlignment="1" applyProtection="1">
      <alignment horizontal="right" wrapText="1"/>
    </xf>
    <xf numFmtId="49" fontId="6" fillId="0" borderId="0" xfId="0" applyNumberFormat="1" applyFont="1" applyFill="1" applyAlignment="1" applyProtection="1">
      <alignment vertical="top" wrapText="1"/>
    </xf>
    <xf numFmtId="0" fontId="6" fillId="0" borderId="0" xfId="0" applyFont="1" applyFill="1" applyBorder="1" applyAlignment="1" applyProtection="1">
      <alignment horizontal="left" vertical="top"/>
    </xf>
    <xf numFmtId="49" fontId="6" fillId="0" borderId="0" xfId="1" applyNumberFormat="1" applyFont="1" applyFill="1" applyBorder="1" applyAlignment="1" applyProtection="1">
      <alignment horizontal="left" vertical="top"/>
    </xf>
    <xf numFmtId="49" fontId="7" fillId="0" borderId="0" xfId="0" applyNumberFormat="1" applyFont="1" applyFill="1" applyBorder="1" applyAlignment="1" applyProtection="1">
      <alignment vertical="top"/>
    </xf>
    <xf numFmtId="49" fontId="7" fillId="0" borderId="0" xfId="0" applyNumberFormat="1" applyFont="1" applyFill="1" applyBorder="1" applyAlignment="1" applyProtection="1">
      <alignment horizontal="left" vertical="top"/>
    </xf>
    <xf numFmtId="49" fontId="6" fillId="0" borderId="0" xfId="0" applyNumberFormat="1" applyFont="1" applyFill="1" applyBorder="1" applyAlignment="1" applyProtection="1">
      <alignment vertical="top"/>
    </xf>
    <xf numFmtId="0" fontId="6" fillId="0" borderId="0" xfId="0" applyFont="1" applyFill="1" applyAlignment="1" applyProtection="1">
      <alignment vertical="top" wrapText="1"/>
    </xf>
    <xf numFmtId="0" fontId="6" fillId="0" borderId="0" xfId="0" applyFont="1" applyAlignment="1" applyProtection="1">
      <alignment horizontal="right"/>
    </xf>
    <xf numFmtId="0" fontId="6" fillId="0" borderId="0" xfId="0" applyFont="1" applyFill="1" applyBorder="1" applyProtection="1"/>
    <xf numFmtId="44" fontId="6" fillId="0" borderId="0" xfId="3" applyNumberFormat="1" applyFont="1" applyFill="1" applyBorder="1" applyAlignment="1" applyProtection="1">
      <alignment horizontal="right"/>
    </xf>
    <xf numFmtId="4" fontId="6" fillId="0" borderId="0" xfId="2" applyNumberFormat="1" applyFont="1" applyFill="1" applyAlignment="1" applyProtection="1">
      <alignment horizontal="right"/>
    </xf>
    <xf numFmtId="49" fontId="6" fillId="0" borderId="0" xfId="0" applyNumberFormat="1" applyFont="1" applyFill="1" applyBorder="1" applyAlignment="1" applyProtection="1">
      <alignment horizontal="left" vertical="top"/>
    </xf>
    <xf numFmtId="49" fontId="6" fillId="0" borderId="0" xfId="0" applyNumberFormat="1" applyFont="1" applyFill="1" applyBorder="1" applyAlignment="1" applyProtection="1">
      <alignment horizontal="right" vertical="top" wrapText="1"/>
    </xf>
    <xf numFmtId="49" fontId="6" fillId="0" borderId="0" xfId="0" applyNumberFormat="1" applyFont="1" applyFill="1" applyBorder="1" applyAlignment="1" applyProtection="1">
      <alignment horizontal="left" vertical="top" wrapText="1"/>
    </xf>
    <xf numFmtId="49" fontId="6" fillId="0" borderId="17" xfId="83" applyNumberFormat="1" applyFont="1" applyFill="1" applyBorder="1" applyAlignment="1" applyProtection="1">
      <alignment horizontal="left" vertical="top" wrapText="1"/>
    </xf>
    <xf numFmtId="49" fontId="6" fillId="0" borderId="17" xfId="0" applyNumberFormat="1" applyFont="1" applyFill="1" applyBorder="1" applyAlignment="1" applyProtection="1">
      <alignment horizontal="left" vertical="top" wrapText="1"/>
    </xf>
    <xf numFmtId="49" fontId="6" fillId="0" borderId="16" xfId="83" applyNumberFormat="1" applyFont="1" applyFill="1" applyBorder="1" applyAlignment="1" applyProtection="1">
      <alignment horizontal="left" vertical="top" wrapText="1"/>
    </xf>
    <xf numFmtId="179" fontId="6" fillId="0" borderId="0" xfId="786" applyNumberFormat="1" applyFont="1" applyFill="1" applyBorder="1" applyAlignment="1" applyProtection="1">
      <alignment wrapText="1"/>
    </xf>
    <xf numFmtId="0" fontId="6" fillId="0" borderId="0" xfId="0" applyFont="1" applyFill="1" applyProtection="1"/>
    <xf numFmtId="44" fontId="7" fillId="0" borderId="0" xfId="3" applyNumberFormat="1" applyFont="1" applyFill="1" applyBorder="1" applyAlignment="1" applyProtection="1">
      <alignment horizontal="right" wrapText="1"/>
    </xf>
    <xf numFmtId="4" fontId="6" fillId="0" borderId="0" xfId="0" applyNumberFormat="1" applyFont="1" applyFill="1" applyAlignment="1" applyProtection="1">
      <alignment horizontal="right" wrapText="1"/>
      <protection locked="0"/>
    </xf>
    <xf numFmtId="0" fontId="6" fillId="0" borderId="0" xfId="0" applyFont="1" applyAlignment="1" applyProtection="1">
      <alignment horizontal="left" vertical="top" wrapText="1"/>
      <protection locked="0"/>
    </xf>
    <xf numFmtId="49" fontId="6" fillId="0" borderId="0" xfId="0" applyNumberFormat="1" applyFont="1" applyFill="1" applyAlignment="1" applyProtection="1">
      <alignment horizontal="right" vertical="top"/>
    </xf>
    <xf numFmtId="44" fontId="6" fillId="0" borderId="0" xfId="0" applyNumberFormat="1" applyFont="1" applyFill="1" applyBorder="1" applyAlignment="1" applyProtection="1">
      <alignment horizontal="right" wrapText="1"/>
    </xf>
    <xf numFmtId="49" fontId="7" fillId="0" borderId="0" xfId="0" applyNumberFormat="1" applyFont="1" applyFill="1" applyBorder="1" applyAlignment="1" applyProtection="1">
      <alignment vertical="top" wrapText="1"/>
    </xf>
    <xf numFmtId="4" fontId="6" fillId="0" borderId="0" xfId="2" applyNumberFormat="1" applyFont="1" applyFill="1" applyBorder="1" applyAlignment="1" applyProtection="1">
      <alignment horizontal="right" wrapText="1"/>
    </xf>
    <xf numFmtId="49" fontId="6" fillId="0" borderId="0" xfId="0" applyNumberFormat="1" applyFont="1" applyFill="1" applyBorder="1" applyAlignment="1" applyProtection="1">
      <alignment horizontal="right"/>
    </xf>
    <xf numFmtId="0" fontId="6" fillId="0" borderId="0" xfId="0" applyFont="1" applyFill="1" applyAlignment="1" applyProtection="1">
      <alignment horizontal="right"/>
    </xf>
    <xf numFmtId="0" fontId="6" fillId="0" borderId="0" xfId="0" applyFont="1" applyFill="1" applyAlignment="1" applyProtection="1">
      <alignment horizontal="left" vertical="top" wrapText="1"/>
    </xf>
    <xf numFmtId="0" fontId="6" fillId="0" borderId="0" xfId="0" applyFont="1" applyFill="1" applyBorder="1" applyAlignment="1" applyProtection="1">
      <alignment vertical="top" wrapText="1"/>
    </xf>
    <xf numFmtId="0" fontId="6" fillId="0" borderId="0" xfId="0" applyFont="1" applyFill="1" applyBorder="1" applyAlignment="1" applyProtection="1">
      <alignment horizontal="right"/>
    </xf>
    <xf numFmtId="4" fontId="6" fillId="0" borderId="0" xfId="0" applyNumberFormat="1" applyFont="1" applyFill="1" applyBorder="1" applyAlignment="1" applyProtection="1">
      <alignment horizontal="right" wrapText="1"/>
    </xf>
    <xf numFmtId="0" fontId="7" fillId="0" borderId="0" xfId="0" applyFont="1" applyFill="1" applyAlignment="1" applyProtection="1">
      <alignment vertical="top"/>
    </xf>
    <xf numFmtId="0" fontId="7" fillId="0" borderId="0" xfId="0" applyFont="1" applyFill="1" applyBorder="1" applyAlignment="1" applyProtection="1">
      <alignment vertical="top" wrapText="1"/>
    </xf>
    <xf numFmtId="0" fontId="7" fillId="0" borderId="0" xfId="0" applyFont="1" applyFill="1" applyBorder="1" applyAlignment="1" applyProtection="1">
      <alignment horizontal="right"/>
    </xf>
    <xf numFmtId="0" fontId="6" fillId="0" borderId="0" xfId="0" applyFont="1" applyFill="1" applyBorder="1" applyAlignment="1" applyProtection="1">
      <alignment horizontal="right" wrapText="1"/>
    </xf>
    <xf numFmtId="49" fontId="7" fillId="0" borderId="0" xfId="0" applyNumberFormat="1" applyFont="1" applyFill="1" applyAlignment="1" applyProtection="1">
      <alignment horizontal="left" vertical="top"/>
    </xf>
    <xf numFmtId="176" fontId="6" fillId="0" borderId="0" xfId="0" applyNumberFormat="1" applyFont="1" applyFill="1" applyBorder="1" applyAlignment="1" applyProtection="1">
      <alignment horizontal="right" wrapText="1"/>
    </xf>
    <xf numFmtId="49" fontId="6" fillId="0" borderId="0" xfId="0" applyNumberFormat="1" applyFont="1" applyFill="1" applyBorder="1" applyAlignment="1" applyProtection="1">
      <alignment vertical="top" wrapText="1"/>
    </xf>
    <xf numFmtId="0" fontId="7" fillId="0" borderId="0" xfId="0" applyFont="1" applyFill="1" applyBorder="1" applyAlignment="1" applyProtection="1">
      <alignment horizontal="right" wrapText="1"/>
    </xf>
    <xf numFmtId="49" fontId="6" fillId="0" borderId="0" xfId="0" applyNumberFormat="1" applyFont="1" applyFill="1" applyAlignment="1" applyProtection="1">
      <alignment horizontal="left" vertical="top"/>
    </xf>
    <xf numFmtId="0" fontId="6" fillId="0" borderId="0" xfId="83" applyFont="1" applyFill="1" applyAlignment="1" applyProtection="1">
      <alignment vertical="top" wrapText="1"/>
    </xf>
    <xf numFmtId="4" fontId="7" fillId="0" borderId="0" xfId="784" applyNumberFormat="1" applyFont="1" applyFill="1" applyBorder="1" applyAlignment="1" applyProtection="1">
      <alignment horizontal="right" wrapText="1"/>
      <protection locked="0"/>
    </xf>
    <xf numFmtId="0" fontId="7" fillId="0" borderId="0" xfId="83" applyFont="1" applyFill="1" applyBorder="1" applyAlignment="1" applyProtection="1">
      <alignment horizontal="right" wrapText="1"/>
    </xf>
    <xf numFmtId="49" fontId="6" fillId="0" borderId="0" xfId="83" applyNumberFormat="1" applyFont="1" applyFill="1" applyProtection="1"/>
    <xf numFmtId="183" fontId="6" fillId="0" borderId="0" xfId="795" applyNumberFormat="1" applyFont="1" applyFill="1" applyBorder="1" applyAlignment="1" applyProtection="1">
      <alignment vertical="top"/>
    </xf>
    <xf numFmtId="183" fontId="6" fillId="0" borderId="0" xfId="795" applyNumberFormat="1" applyFont="1" applyFill="1" applyBorder="1" applyAlignment="1" applyProtection="1"/>
    <xf numFmtId="175" fontId="6" fillId="0" borderId="0" xfId="83" applyNumberFormat="1" applyFont="1" applyFill="1" applyAlignment="1" applyProtection="1">
      <alignment horizontal="right" wrapText="1"/>
      <protection locked="0"/>
    </xf>
    <xf numFmtId="0" fontId="107" fillId="0" borderId="0" xfId="0" applyFont="1" applyFill="1" applyBorder="1" applyAlignment="1" applyProtection="1">
      <alignment vertical="top" wrapText="1"/>
    </xf>
    <xf numFmtId="49" fontId="58" fillId="0" borderId="0" xfId="0" applyNumberFormat="1" applyFont="1" applyBorder="1" applyAlignment="1" applyProtection="1">
      <alignment horizontal="right" vertical="center"/>
    </xf>
    <xf numFmtId="0" fontId="57" fillId="0" borderId="2" xfId="0" applyFont="1" applyBorder="1" applyAlignment="1" applyProtection="1">
      <alignment vertical="center"/>
    </xf>
    <xf numFmtId="49" fontId="57" fillId="0" borderId="2" xfId="0" applyNumberFormat="1" applyFont="1" applyBorder="1" applyAlignment="1" applyProtection="1">
      <alignment vertical="center"/>
    </xf>
    <xf numFmtId="0" fontId="57" fillId="0" borderId="2" xfId="0" applyNumberFormat="1" applyFont="1" applyBorder="1" applyAlignment="1" applyProtection="1">
      <alignment vertical="center"/>
    </xf>
    <xf numFmtId="0" fontId="16" fillId="0" borderId="0" xfId="475" applyFont="1" applyFill="1" applyBorder="1" applyProtection="1">
      <protection locked="0"/>
    </xf>
    <xf numFmtId="0" fontId="6" fillId="0" borderId="0" xfId="787" applyFont="1" applyFill="1" applyAlignment="1" applyProtection="1">
      <alignment horizontal="right" vertical="top" wrapText="1"/>
      <protection locked="0"/>
    </xf>
    <xf numFmtId="168" fontId="6" fillId="0" borderId="0" xfId="787" applyNumberFormat="1" applyFont="1" applyFill="1" applyProtection="1">
      <protection locked="0"/>
    </xf>
    <xf numFmtId="168" fontId="10" fillId="0" borderId="0" xfId="3" applyNumberFormat="1" applyFont="1" applyFill="1" applyAlignment="1" applyProtection="1">
      <alignment horizontal="right" wrapText="1"/>
      <protection locked="0"/>
    </xf>
    <xf numFmtId="168" fontId="7" fillId="0" borderId="0" xfId="2" applyNumberFormat="1" applyFont="1" applyFill="1" applyBorder="1" applyAlignment="1" applyProtection="1">
      <alignment horizontal="right" wrapText="1"/>
      <protection locked="0"/>
    </xf>
    <xf numFmtId="168" fontId="7" fillId="0" borderId="3" xfId="2" applyNumberFormat="1" applyFont="1" applyFill="1" applyBorder="1" applyAlignment="1" applyProtection="1">
      <alignment horizontal="right" wrapText="1"/>
      <protection locked="0"/>
    </xf>
    <xf numFmtId="168" fontId="6" fillId="0" borderId="0" xfId="2" applyNumberFormat="1" applyFont="1" applyFill="1" applyBorder="1" applyAlignment="1" applyProtection="1">
      <alignment horizontal="right" wrapText="1"/>
      <protection locked="0"/>
    </xf>
    <xf numFmtId="168" fontId="6" fillId="0" borderId="1" xfId="3" applyNumberFormat="1" applyFont="1" applyFill="1" applyBorder="1" applyAlignment="1" applyProtection="1">
      <alignment horizontal="right"/>
      <protection locked="0"/>
    </xf>
    <xf numFmtId="168" fontId="6" fillId="0" borderId="0" xfId="3" applyNumberFormat="1" applyFont="1" applyFill="1" applyBorder="1" applyAlignment="1" applyProtection="1">
      <alignment horizontal="right"/>
      <protection locked="0"/>
    </xf>
    <xf numFmtId="168" fontId="6" fillId="0" borderId="3" xfId="3" applyNumberFormat="1" applyFont="1" applyFill="1" applyBorder="1" applyAlignment="1" applyProtection="1">
      <alignment horizontal="right"/>
      <protection locked="0"/>
    </xf>
    <xf numFmtId="168" fontId="7" fillId="0" borderId="0" xfId="3" applyNumberFormat="1" applyFont="1" applyFill="1" applyBorder="1" applyAlignment="1" applyProtection="1">
      <alignment horizontal="right"/>
      <protection locked="0"/>
    </xf>
    <xf numFmtId="168" fontId="52" fillId="0" borderId="0" xfId="3" applyNumberFormat="1" applyFont="1" applyFill="1" applyAlignment="1" applyProtection="1">
      <alignment horizontal="right"/>
      <protection locked="0"/>
    </xf>
    <xf numFmtId="168" fontId="6" fillId="0" borderId="0" xfId="787" applyNumberFormat="1" applyFont="1" applyFill="1" applyBorder="1" applyAlignment="1" applyProtection="1">
      <alignment vertical="top" wrapText="1"/>
      <protection locked="0"/>
    </xf>
    <xf numFmtId="0" fontId="58" fillId="0" borderId="0" xfId="0" applyFont="1" applyBorder="1" applyAlignment="1" applyProtection="1">
      <alignment vertical="center"/>
    </xf>
    <xf numFmtId="49" fontId="55" fillId="66" borderId="14" xfId="83" applyNumberFormat="1" applyFont="1" applyFill="1" applyBorder="1" applyAlignment="1" applyProtection="1"/>
    <xf numFmtId="0" fontId="55" fillId="69" borderId="14" xfId="83" applyNumberFormat="1" applyFont="1" applyFill="1" applyBorder="1" applyAlignment="1" applyProtection="1">
      <alignment vertical="top"/>
    </xf>
    <xf numFmtId="49" fontId="55" fillId="69" borderId="14" xfId="83" applyNumberFormat="1" applyFont="1" applyFill="1" applyBorder="1" applyAlignment="1" applyProtection="1"/>
    <xf numFmtId="49" fontId="55" fillId="69" borderId="14" xfId="83" applyNumberFormat="1" applyFont="1" applyFill="1" applyBorder="1" applyAlignment="1" applyProtection="1">
      <alignment horizontal="left"/>
    </xf>
    <xf numFmtId="0" fontId="35" fillId="0" borderId="0" xfId="0" applyFont="1" applyBorder="1" applyProtection="1"/>
    <xf numFmtId="169" fontId="12" fillId="2" borderId="0" xfId="4" applyNumberFormat="1" applyFont="1" applyFill="1" applyBorder="1" applyAlignment="1" applyProtection="1">
      <alignment horizontal="left" wrapText="1"/>
    </xf>
    <xf numFmtId="0" fontId="6" fillId="0" borderId="0" xfId="1" applyFont="1" applyFill="1" applyBorder="1" applyAlignment="1" applyProtection="1">
      <alignment horizontal="left"/>
    </xf>
    <xf numFmtId="49" fontId="7" fillId="0" borderId="0" xfId="0" applyNumberFormat="1" applyFont="1" applyFill="1" applyBorder="1" applyAlignment="1" applyProtection="1">
      <alignment horizontal="left"/>
    </xf>
    <xf numFmtId="0" fontId="7" fillId="0" borderId="1" xfId="0" applyFont="1" applyFill="1" applyBorder="1" applyAlignment="1" applyProtection="1">
      <alignment horizontal="left"/>
    </xf>
    <xf numFmtId="0" fontId="10" fillId="0" borderId="0" xfId="0" applyFont="1" applyFill="1" applyAlignment="1" applyProtection="1">
      <alignment horizontal="left"/>
    </xf>
    <xf numFmtId="0" fontId="16" fillId="0" borderId="0" xfId="0" applyFont="1" applyFill="1" applyBorder="1" applyAlignment="1" applyProtection="1">
      <alignment horizontal="left" wrapText="1"/>
    </xf>
    <xf numFmtId="0" fontId="7" fillId="0" borderId="2" xfId="0" applyFont="1" applyFill="1" applyBorder="1" applyAlignment="1" applyProtection="1">
      <alignment horizontal="left" wrapText="1"/>
    </xf>
    <xf numFmtId="0" fontId="7" fillId="0" borderId="0" xfId="0" applyFont="1" applyFill="1" applyBorder="1" applyAlignment="1" applyProtection="1">
      <alignment horizontal="left" wrapText="1"/>
    </xf>
    <xf numFmtId="0" fontId="7" fillId="0" borderId="3" xfId="0" applyFont="1" applyFill="1" applyBorder="1" applyAlignment="1" applyProtection="1">
      <alignment horizontal="left" wrapText="1"/>
    </xf>
    <xf numFmtId="0" fontId="7" fillId="0" borderId="0" xfId="0" applyFont="1" applyFill="1" applyBorder="1" applyAlignment="1" applyProtection="1">
      <alignment horizontal="left"/>
    </xf>
    <xf numFmtId="0" fontId="52" fillId="0" borderId="0" xfId="0" applyFont="1" applyFill="1" applyBorder="1" applyAlignment="1" applyProtection="1">
      <alignment horizontal="left" wrapText="1"/>
    </xf>
    <xf numFmtId="176" fontId="7" fillId="0" borderId="0" xfId="83" applyNumberFormat="1" applyFont="1" applyFill="1" applyBorder="1" applyAlignment="1" applyProtection="1">
      <alignment horizontal="right"/>
    </xf>
    <xf numFmtId="49" fontId="6" fillId="0" borderId="0" xfId="83" applyNumberFormat="1" applyFont="1" applyFill="1" applyBorder="1" applyAlignment="1" applyProtection="1"/>
    <xf numFmtId="49" fontId="7" fillId="0" borderId="0" xfId="83" applyNumberFormat="1" applyFont="1" applyFill="1" applyBorder="1" applyAlignment="1" applyProtection="1">
      <alignment horizontal="left"/>
    </xf>
    <xf numFmtId="179" fontId="12" fillId="24" borderId="0" xfId="786" applyNumberFormat="1" applyFont="1" applyFill="1" applyBorder="1" applyAlignment="1" applyProtection="1">
      <alignment horizontal="right" wrapText="1"/>
    </xf>
    <xf numFmtId="175" fontId="12" fillId="24" borderId="0" xfId="786" applyNumberFormat="1" applyFont="1" applyFill="1" applyBorder="1" applyAlignment="1" applyProtection="1">
      <alignment horizontal="right" wrapText="1"/>
      <protection locked="0"/>
    </xf>
    <xf numFmtId="0" fontId="55" fillId="70" borderId="14" xfId="83" applyNumberFormat="1" applyFont="1" applyFill="1" applyBorder="1" applyAlignment="1" applyProtection="1">
      <alignment vertical="top"/>
    </xf>
    <xf numFmtId="49" fontId="55" fillId="70" borderId="14" xfId="83" applyNumberFormat="1" applyFont="1" applyFill="1" applyBorder="1" applyAlignment="1" applyProtection="1"/>
    <xf numFmtId="49" fontId="55" fillId="70" borderId="14" xfId="83" applyNumberFormat="1" applyFont="1" applyFill="1" applyBorder="1" applyAlignment="1" applyProtection="1">
      <alignment horizontal="left"/>
    </xf>
    <xf numFmtId="175" fontId="55" fillId="70" borderId="14" xfId="83" applyNumberFormat="1" applyFont="1" applyFill="1" applyBorder="1" applyAlignment="1" applyProtection="1">
      <alignment horizontal="right"/>
      <protection locked="0"/>
    </xf>
    <xf numFmtId="49" fontId="7" fillId="0" borderId="0" xfId="83" applyNumberFormat="1" applyFont="1" applyFill="1" applyAlignment="1" applyProtection="1">
      <alignment horizontal="left" vertical="top"/>
    </xf>
    <xf numFmtId="179" fontId="7" fillId="0" borderId="0" xfId="786" applyNumberFormat="1" applyFont="1" applyFill="1" applyBorder="1" applyAlignment="1" applyProtection="1">
      <alignment vertical="center" wrapText="1"/>
    </xf>
    <xf numFmtId="2" fontId="12" fillId="24" borderId="0" xfId="786" applyNumberFormat="1" applyFont="1" applyFill="1" applyBorder="1" applyAlignment="1" applyProtection="1">
      <alignment vertical="center" wrapText="1"/>
    </xf>
    <xf numFmtId="49" fontId="6" fillId="0" borderId="39" xfId="0" applyNumberFormat="1" applyFont="1" applyFill="1" applyBorder="1" applyAlignment="1" applyProtection="1">
      <alignment horizontal="left" vertical="top"/>
    </xf>
    <xf numFmtId="0" fontId="7" fillId="0" borderId="1" xfId="0" applyFont="1" applyFill="1" applyBorder="1" applyAlignment="1" applyProtection="1">
      <alignment vertical="top"/>
    </xf>
    <xf numFmtId="49" fontId="6" fillId="0" borderId="1" xfId="0" applyNumberFormat="1" applyFont="1" applyFill="1" applyBorder="1" applyAlignment="1" applyProtection="1">
      <alignment horizontal="left" vertical="top"/>
    </xf>
    <xf numFmtId="0" fontId="35" fillId="0" borderId="0" xfId="0" applyFont="1" applyBorder="1" applyAlignment="1" applyProtection="1">
      <alignment vertical="center"/>
    </xf>
    <xf numFmtId="0" fontId="35" fillId="0" borderId="0" xfId="0" applyFont="1" applyAlignment="1" applyProtection="1">
      <alignment vertical="center"/>
      <protection locked="0"/>
    </xf>
    <xf numFmtId="0" fontId="67" fillId="64" borderId="0" xfId="0" applyFont="1" applyFill="1" applyAlignment="1" applyProtection="1">
      <alignment horizontal="left" vertical="center" wrapText="1"/>
    </xf>
    <xf numFmtId="0" fontId="67" fillId="64" borderId="0" xfId="0" applyFont="1" applyFill="1" applyAlignment="1" applyProtection="1">
      <alignment vertical="center"/>
    </xf>
    <xf numFmtId="0" fontId="7" fillId="0" borderId="1" xfId="0" applyFont="1" applyFill="1" applyBorder="1" applyAlignment="1" applyProtection="1">
      <alignment vertical="center"/>
    </xf>
    <xf numFmtId="0" fontId="63" fillId="0" borderId="0" xfId="2999" applyFont="1" applyFill="1" applyBorder="1" applyAlignment="1" applyProtection="1">
      <alignment horizontal="left" wrapText="1"/>
    </xf>
    <xf numFmtId="0" fontId="55" fillId="23" borderId="14" xfId="83" applyNumberFormat="1" applyFont="1" applyFill="1" applyBorder="1" applyAlignment="1" applyProtection="1">
      <alignment vertical="center"/>
    </xf>
    <xf numFmtId="0" fontId="7" fillId="0" borderId="0" xfId="0" applyFont="1" applyFill="1" applyAlignment="1" applyProtection="1">
      <alignment vertical="center" wrapText="1"/>
    </xf>
    <xf numFmtId="0" fontId="6" fillId="0" borderId="0" xfId="0" applyFont="1" applyFill="1" applyAlignment="1" applyProtection="1">
      <alignment horizontal="right" vertical="center" wrapText="1"/>
    </xf>
    <xf numFmtId="49" fontId="6" fillId="0" borderId="0" xfId="256" applyNumberFormat="1" applyFont="1" applyBorder="1" applyAlignment="1" applyProtection="1">
      <alignment horizontal="left" vertical="center"/>
    </xf>
    <xf numFmtId="49" fontId="7" fillId="0" borderId="16" xfId="83" applyNumberFormat="1" applyFont="1" applyFill="1" applyBorder="1" applyAlignment="1" applyProtection="1">
      <alignment vertical="center" wrapText="1"/>
    </xf>
    <xf numFmtId="0" fontId="6" fillId="0" borderId="0" xfId="83" applyFont="1" applyAlignment="1" applyProtection="1">
      <alignment vertical="center" wrapText="1"/>
    </xf>
    <xf numFmtId="0" fontId="6" fillId="0" borderId="0" xfId="0" applyFont="1" applyFill="1" applyAlignment="1" applyProtection="1">
      <alignment horizontal="right" vertical="center"/>
    </xf>
    <xf numFmtId="0" fontId="6" fillId="0" borderId="0" xfId="83" applyFont="1" applyFill="1" applyAlignment="1" applyProtection="1">
      <alignment horizontal="right" vertical="center" wrapText="1"/>
    </xf>
    <xf numFmtId="0" fontId="7" fillId="0" borderId="15" xfId="83" applyFont="1" applyFill="1" applyBorder="1" applyAlignment="1" applyProtection="1">
      <alignment wrapText="1"/>
    </xf>
    <xf numFmtId="0" fontId="6" fillId="0" borderId="0" xfId="83" applyFont="1" applyAlignment="1" applyProtection="1">
      <alignment horizontal="left" vertical="top" wrapText="1"/>
    </xf>
    <xf numFmtId="4" fontId="6" fillId="0" borderId="0" xfId="5574" applyNumberFormat="1" applyFont="1" applyBorder="1" applyProtection="1"/>
    <xf numFmtId="2" fontId="6" fillId="0" borderId="0" xfId="5574" applyNumberFormat="1" applyFont="1" applyBorder="1" applyAlignment="1" applyProtection="1">
      <alignment horizontal="right"/>
    </xf>
    <xf numFmtId="2" fontId="6" fillId="0" borderId="0" xfId="5574" applyNumberFormat="1" applyFont="1" applyBorder="1" applyAlignment="1" applyProtection="1">
      <alignment horizontal="left" vertical="center"/>
    </xf>
    <xf numFmtId="49" fontId="7" fillId="0" borderId="0" xfId="5574" applyNumberFormat="1" applyFont="1" applyBorder="1" applyAlignment="1" applyProtection="1"/>
    <xf numFmtId="0" fontId="55" fillId="66" borderId="14" xfId="83" applyNumberFormat="1" applyFont="1" applyFill="1" applyBorder="1" applyAlignment="1" applyProtection="1">
      <alignment vertical="center"/>
    </xf>
    <xf numFmtId="49" fontId="7" fillId="0" borderId="0" xfId="83" applyNumberFormat="1" applyFont="1" applyFill="1" applyBorder="1" applyAlignment="1" applyProtection="1">
      <alignment vertical="center"/>
    </xf>
    <xf numFmtId="0" fontId="6" fillId="0" borderId="0" xfId="5574" applyFont="1" applyBorder="1" applyProtection="1"/>
    <xf numFmtId="49" fontId="7" fillId="0" borderId="0" xfId="5574" applyNumberFormat="1" applyFont="1" applyBorder="1" applyAlignment="1" applyProtection="1">
      <alignment horizontal="right"/>
    </xf>
    <xf numFmtId="4" fontId="7" fillId="0" borderId="0" xfId="5574" applyNumberFormat="1" applyFont="1" applyBorder="1" applyProtection="1"/>
    <xf numFmtId="0" fontId="7" fillId="0" borderId="0" xfId="0" applyFont="1" applyFill="1" applyBorder="1" applyAlignment="1" applyProtection="1">
      <alignment vertical="center" wrapText="1"/>
    </xf>
    <xf numFmtId="0" fontId="6" fillId="0" borderId="0" xfId="83" applyFont="1" applyFill="1" applyAlignment="1" applyProtection="1">
      <alignment horizontal="left" vertical="center" wrapText="1"/>
    </xf>
    <xf numFmtId="0" fontId="13" fillId="0" borderId="0" xfId="3474" applyNumberFormat="1" applyFont="1" applyFill="1" applyBorder="1" applyAlignment="1" applyProtection="1">
      <alignment horizontal="left" wrapText="1"/>
    </xf>
    <xf numFmtId="175" fontId="55" fillId="72" borderId="14" xfId="83" applyNumberFormat="1" applyFont="1" applyFill="1" applyBorder="1" applyAlignment="1" applyProtection="1">
      <alignment horizontal="right"/>
      <protection locked="0"/>
    </xf>
    <xf numFmtId="0" fontId="65" fillId="0" borderId="0" xfId="0" applyFont="1" applyAlignment="1" applyProtection="1">
      <alignment horizontal="left"/>
    </xf>
    <xf numFmtId="0" fontId="13" fillId="0" borderId="0" xfId="2999" applyFont="1" applyFill="1" applyBorder="1" applyAlignment="1" applyProtection="1">
      <alignment horizontal="center" vertical="center" wrapText="1"/>
    </xf>
    <xf numFmtId="0" fontId="6" fillId="0" borderId="0" xfId="83" applyFont="1" applyFill="1" applyBorder="1" applyAlignment="1" applyProtection="1">
      <alignment horizontal="right" vertical="center" wrapText="1"/>
    </xf>
    <xf numFmtId="0" fontId="7" fillId="0" borderId="0" xfId="83" applyNumberFormat="1" applyFont="1" applyFill="1" applyBorder="1" applyAlignment="1" applyProtection="1">
      <alignment vertical="center"/>
    </xf>
    <xf numFmtId="0" fontId="7" fillId="0" borderId="0" xfId="0" applyNumberFormat="1" applyFont="1" applyFill="1" applyAlignment="1" applyProtection="1">
      <alignment horizontal="left" vertical="center" wrapText="1"/>
    </xf>
    <xf numFmtId="49" fontId="7" fillId="0" borderId="2" xfId="0" applyNumberFormat="1" applyFont="1" applyFill="1" applyBorder="1" applyAlignment="1" applyProtection="1">
      <alignment vertical="center" wrapText="1"/>
    </xf>
    <xf numFmtId="49" fontId="6" fillId="0" borderId="0" xfId="83" applyNumberFormat="1" applyFont="1" applyFill="1" applyAlignment="1" applyProtection="1">
      <alignment vertical="center" wrapText="1"/>
    </xf>
    <xf numFmtId="0" fontId="6" fillId="0" borderId="0" xfId="0" applyFont="1" applyFill="1" applyBorder="1" applyAlignment="1" applyProtection="1">
      <alignment vertical="center" wrapText="1"/>
    </xf>
    <xf numFmtId="179" fontId="12" fillId="24" borderId="0" xfId="786" applyNumberFormat="1" applyFont="1" applyFill="1" applyBorder="1" applyAlignment="1" applyProtection="1">
      <alignment wrapText="1"/>
    </xf>
    <xf numFmtId="0" fontId="55" fillId="72" borderId="14" xfId="83" applyNumberFormat="1" applyFont="1" applyFill="1" applyBorder="1" applyAlignment="1" applyProtection="1">
      <alignment vertical="center"/>
    </xf>
    <xf numFmtId="0" fontId="55" fillId="70" borderId="14" xfId="83" applyNumberFormat="1" applyFont="1" applyFill="1" applyBorder="1" applyAlignment="1" applyProtection="1">
      <alignment vertical="center"/>
    </xf>
    <xf numFmtId="181" fontId="7" fillId="0" borderId="0" xfId="0" applyNumberFormat="1" applyFont="1" applyFill="1" applyBorder="1" applyAlignment="1" applyProtection="1">
      <alignment horizontal="right" wrapText="1"/>
    </xf>
    <xf numFmtId="0" fontId="6" fillId="0" borderId="0" xfId="9" applyFont="1" applyFill="1" applyBorder="1" applyAlignment="1" applyProtection="1">
      <alignment horizontal="right" wrapText="1"/>
    </xf>
    <xf numFmtId="4" fontId="7" fillId="0" borderId="0" xfId="3" applyNumberFormat="1" applyFont="1" applyFill="1" applyBorder="1" applyAlignment="1" applyProtection="1">
      <alignment horizontal="right"/>
    </xf>
    <xf numFmtId="0" fontId="13" fillId="0" borderId="0" xfId="2999" applyFont="1" applyFill="1" applyBorder="1" applyAlignment="1" applyProtection="1">
      <alignment horizontal="center" vertical="top" wrapText="1"/>
    </xf>
    <xf numFmtId="0" fontId="13" fillId="0" borderId="0" xfId="2999" applyFont="1" applyFill="1" applyBorder="1" applyAlignment="1" applyProtection="1">
      <alignment horizontal="left" wrapText="1"/>
    </xf>
    <xf numFmtId="0" fontId="6" fillId="0" borderId="0" xfId="2999" applyFont="1" applyFill="1" applyBorder="1" applyAlignment="1" applyProtection="1">
      <alignment horizontal="left" vertical="center" wrapText="1"/>
    </xf>
    <xf numFmtId="0" fontId="63" fillId="0" borderId="0" xfId="2999" applyFont="1" applyFill="1" applyBorder="1" applyAlignment="1" applyProtection="1">
      <alignment horizontal="right" wrapText="1"/>
    </xf>
    <xf numFmtId="0" fontId="63" fillId="0" borderId="0" xfId="2999" applyFont="1" applyFill="1" applyAlignment="1" applyProtection="1">
      <alignment horizontal="center" vertical="center" wrapText="1"/>
    </xf>
    <xf numFmtId="0" fontId="6" fillId="0" borderId="0" xfId="2999" applyFont="1" applyFill="1" applyAlignment="1" applyProtection="1">
      <alignment horizontal="center" vertical="top"/>
    </xf>
    <xf numFmtId="0" fontId="6" fillId="0" borderId="0" xfId="2999" applyFont="1" applyFill="1" applyAlignment="1" applyProtection="1">
      <alignment vertical="center"/>
    </xf>
    <xf numFmtId="0" fontId="6" fillId="0" borderId="0" xfId="1386" applyFont="1" applyFill="1" applyBorder="1" applyAlignment="1" applyProtection="1">
      <alignment horizontal="right"/>
    </xf>
    <xf numFmtId="0" fontId="6" fillId="0" borderId="0" xfId="2511" applyFont="1" applyBorder="1" applyProtection="1"/>
    <xf numFmtId="0" fontId="7" fillId="0" borderId="0" xfId="0" applyNumberFormat="1" applyFont="1" applyFill="1" applyBorder="1" applyAlignment="1" applyProtection="1">
      <alignment vertical="center"/>
    </xf>
    <xf numFmtId="0" fontId="65" fillId="0" borderId="0" xfId="0" applyFont="1" applyAlignment="1" applyProtection="1">
      <alignment vertical="center" wrapText="1"/>
    </xf>
    <xf numFmtId="181" fontId="106" fillId="0" borderId="0" xfId="0" applyNumberFormat="1" applyFont="1" applyFill="1" applyBorder="1" applyAlignment="1" applyProtection="1">
      <alignment horizontal="right" wrapText="1"/>
    </xf>
    <xf numFmtId="0" fontId="7" fillId="0" borderId="0" xfId="83" applyFont="1" applyAlignment="1" applyProtection="1">
      <alignment horizontal="left" vertical="center" wrapText="1"/>
    </xf>
    <xf numFmtId="0" fontId="63" fillId="0" borderId="0" xfId="2999" applyFont="1" applyFill="1" applyBorder="1" applyAlignment="1" applyProtection="1">
      <alignment horizontal="right" vertical="center" wrapText="1"/>
    </xf>
    <xf numFmtId="49" fontId="55" fillId="72" borderId="14" xfId="83" applyNumberFormat="1" applyFont="1" applyFill="1" applyBorder="1" applyAlignment="1" applyProtection="1">
      <alignment horizontal="left"/>
    </xf>
    <xf numFmtId="0" fontId="55" fillId="72" borderId="14" xfId="83" applyNumberFormat="1" applyFont="1" applyFill="1" applyBorder="1" applyAlignment="1" applyProtection="1">
      <alignment vertical="top"/>
    </xf>
    <xf numFmtId="0" fontId="7" fillId="0" borderId="0" xfId="83" applyFont="1" applyFill="1" applyAlignment="1" applyProtection="1">
      <alignment horizontal="left" vertical="center" wrapText="1"/>
    </xf>
    <xf numFmtId="49" fontId="7" fillId="0" borderId="17" xfId="0" applyNumberFormat="1" applyFont="1" applyFill="1" applyBorder="1" applyAlignment="1" applyProtection="1">
      <alignment vertical="center" wrapText="1"/>
    </xf>
    <xf numFmtId="0" fontId="6" fillId="0" borderId="0" xfId="1404" applyFont="1" applyFill="1" applyAlignment="1" applyProtection="1">
      <alignment horizontal="left" vertical="center" wrapText="1"/>
    </xf>
    <xf numFmtId="4" fontId="6" fillId="0" borderId="0" xfId="3" applyNumberFormat="1" applyFont="1" applyFill="1" applyBorder="1" applyAlignment="1" applyProtection="1">
      <alignment horizontal="right"/>
    </xf>
    <xf numFmtId="0" fontId="13" fillId="0" borderId="0" xfId="2999" applyFont="1" applyFill="1" applyAlignment="1" applyProtection="1">
      <alignment horizontal="center" vertical="center" wrapText="1"/>
      <protection locked="0"/>
    </xf>
    <xf numFmtId="0" fontId="13" fillId="0" borderId="0" xfId="2999" applyFont="1" applyFill="1" applyBorder="1" applyAlignment="1" applyProtection="1">
      <alignment horizontal="left" vertical="center" wrapText="1"/>
    </xf>
    <xf numFmtId="0" fontId="63" fillId="0" borderId="0" xfId="2999" applyFont="1" applyFill="1" applyBorder="1" applyAlignment="1" applyProtection="1">
      <alignment horizontal="center" vertical="top" wrapText="1"/>
    </xf>
    <xf numFmtId="0" fontId="55" fillId="69" borderId="14" xfId="83" applyNumberFormat="1" applyFont="1" applyFill="1" applyBorder="1" applyAlignment="1" applyProtection="1"/>
    <xf numFmtId="4" fontId="6" fillId="0" borderId="0" xfId="0" applyNumberFormat="1" applyFont="1" applyFill="1" applyBorder="1" applyAlignment="1" applyProtection="1">
      <alignment horizontal="right"/>
    </xf>
    <xf numFmtId="0" fontId="13" fillId="0" borderId="0" xfId="2999" applyFont="1" applyFill="1" applyAlignment="1" applyProtection="1">
      <alignment horizontal="center" vertical="center" wrapText="1"/>
    </xf>
    <xf numFmtId="0" fontId="6" fillId="0" borderId="0" xfId="83" applyFont="1" applyFill="1" applyAlignment="1" applyProtection="1">
      <alignment horizontal="right" vertical="top" wrapText="1"/>
      <protection locked="0"/>
    </xf>
    <xf numFmtId="0" fontId="7" fillId="0" borderId="0" xfId="1" applyFont="1" applyFill="1" applyAlignment="1" applyProtection="1">
      <alignment vertical="center" wrapText="1"/>
    </xf>
    <xf numFmtId="169" fontId="12" fillId="2" borderId="0" xfId="4" applyNumberFormat="1" applyFont="1" applyFill="1" applyBorder="1" applyAlignment="1" applyProtection="1">
      <alignment vertical="center" wrapText="1"/>
    </xf>
    <xf numFmtId="0" fontId="9" fillId="0" borderId="0" xfId="0" applyFont="1" applyFill="1" applyAlignment="1" applyProtection="1">
      <alignment vertical="center" wrapText="1"/>
    </xf>
    <xf numFmtId="0" fontId="6" fillId="0" borderId="0" xfId="0" applyFont="1" applyFill="1" applyAlignment="1" applyProtection="1">
      <alignment vertical="center"/>
    </xf>
    <xf numFmtId="0" fontId="7" fillId="0" borderId="0" xfId="783" applyFont="1" applyFill="1" applyAlignment="1" applyProtection="1">
      <alignment vertical="center" wrapText="1"/>
    </xf>
    <xf numFmtId="49" fontId="16" fillId="0" borderId="0" xfId="83" applyNumberFormat="1" applyFont="1" applyFill="1" applyBorder="1" applyAlignment="1" applyProtection="1">
      <alignment vertical="center" wrapText="1"/>
    </xf>
    <xf numFmtId="0" fontId="7" fillId="0" borderId="0" xfId="83" applyFont="1" applyFill="1" applyAlignment="1" applyProtection="1">
      <alignment vertical="center" wrapText="1"/>
    </xf>
    <xf numFmtId="0" fontId="6" fillId="0" borderId="0" xfId="83" applyFont="1" applyFill="1" applyBorder="1" applyAlignment="1" applyProtection="1">
      <alignment vertical="center" wrapText="1"/>
    </xf>
    <xf numFmtId="0" fontId="59" fillId="0" borderId="0" xfId="475" applyFont="1" applyFill="1" applyBorder="1" applyAlignment="1" applyProtection="1">
      <alignment vertical="center"/>
    </xf>
    <xf numFmtId="49" fontId="6" fillId="0" borderId="0" xfId="83" applyNumberFormat="1" applyFont="1" applyFill="1" applyAlignment="1" applyProtection="1">
      <alignment vertical="center"/>
    </xf>
    <xf numFmtId="0" fontId="6" fillId="0" borderId="0" xfId="9" applyFont="1" applyFill="1" applyAlignment="1" applyProtection="1">
      <alignment horizontal="right" vertical="center" wrapText="1"/>
    </xf>
    <xf numFmtId="4" fontId="7" fillId="0" borderId="0" xfId="0" applyNumberFormat="1" applyFont="1" applyFill="1" applyBorder="1" applyAlignment="1" applyProtection="1">
      <alignment horizontal="right"/>
    </xf>
    <xf numFmtId="169" fontId="10" fillId="0" borderId="0" xfId="3" applyNumberFormat="1" applyFont="1" applyFill="1" applyBorder="1" applyAlignment="1" applyProtection="1">
      <alignment horizontal="right" wrapText="1"/>
    </xf>
    <xf numFmtId="169" fontId="104" fillId="0" borderId="0" xfId="3" applyNumberFormat="1" applyFont="1" applyFill="1" applyBorder="1" applyAlignment="1" applyProtection="1">
      <alignment horizontal="right" wrapText="1"/>
    </xf>
    <xf numFmtId="4" fontId="106" fillId="0" borderId="0" xfId="0" applyNumberFormat="1" applyFont="1" applyFill="1" applyBorder="1" applyAlignment="1" applyProtection="1">
      <alignment horizontal="right" wrapText="1"/>
    </xf>
    <xf numFmtId="4" fontId="7" fillId="0" borderId="0" xfId="5574" applyNumberFormat="1" applyFont="1" applyBorder="1" applyProtection="1">
      <protection locked="0"/>
    </xf>
    <xf numFmtId="4" fontId="6" fillId="0" borderId="0" xfId="5574" applyNumberFormat="1" applyFont="1" applyBorder="1" applyProtection="1">
      <protection locked="0"/>
    </xf>
    <xf numFmtId="49" fontId="6" fillId="0" borderId="0" xfId="5574" applyNumberFormat="1" applyFont="1" applyBorder="1" applyAlignment="1" applyProtection="1">
      <alignment horizontal="right"/>
    </xf>
    <xf numFmtId="49" fontId="6" fillId="0" borderId="0" xfId="5574" applyNumberFormat="1" applyFont="1" applyBorder="1" applyAlignment="1" applyProtection="1">
      <alignment horizontal="left" vertical="center"/>
    </xf>
    <xf numFmtId="49" fontId="6" fillId="0" borderId="0" xfId="5574" applyNumberFormat="1" applyFont="1" applyBorder="1" applyAlignment="1" applyProtection="1"/>
    <xf numFmtId="49" fontId="6" fillId="0" borderId="0" xfId="0" applyNumberFormat="1" applyFont="1" applyFill="1" applyAlignment="1" applyProtection="1">
      <alignment vertical="center" wrapText="1"/>
    </xf>
    <xf numFmtId="49" fontId="16" fillId="0" borderId="0"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xf numFmtId="49" fontId="52" fillId="0" borderId="0" xfId="0" applyNumberFormat="1" applyFont="1" applyFill="1" applyBorder="1" applyAlignment="1" applyProtection="1">
      <alignment vertical="center" wrapText="1"/>
    </xf>
    <xf numFmtId="49" fontId="7" fillId="0" borderId="17" xfId="83" applyNumberFormat="1" applyFont="1" applyFill="1" applyBorder="1" applyAlignment="1" applyProtection="1">
      <alignment wrapText="1"/>
    </xf>
    <xf numFmtId="0" fontId="7" fillId="0" borderId="0" xfId="0" applyFont="1" applyFill="1" applyAlignment="1" applyProtection="1">
      <alignment vertical="center"/>
    </xf>
    <xf numFmtId="0" fontId="64" fillId="0" borderId="0" xfId="475" applyFont="1" applyFill="1" applyBorder="1" applyAlignment="1" applyProtection="1">
      <alignment vertical="center"/>
    </xf>
    <xf numFmtId="49" fontId="7" fillId="0" borderId="16" xfId="83" applyNumberFormat="1" applyFont="1" applyFill="1" applyBorder="1" applyAlignment="1" applyProtection="1">
      <alignment wrapText="1"/>
    </xf>
    <xf numFmtId="4" fontId="6" fillId="0" borderId="0" xfId="540" applyNumberFormat="1" applyFont="1" applyFill="1" applyBorder="1" applyAlignment="1" applyProtection="1">
      <alignment horizontal="right"/>
    </xf>
    <xf numFmtId="2" fontId="6" fillId="0" borderId="0" xfId="9" applyNumberFormat="1" applyFont="1" applyFill="1" applyBorder="1" applyAlignment="1" applyProtection="1">
      <alignment horizontal="right" wrapText="1"/>
    </xf>
    <xf numFmtId="0" fontId="65" fillId="0" borderId="0" xfId="787" applyFont="1" applyProtection="1">
      <protection locked="0"/>
    </xf>
    <xf numFmtId="0" fontId="6" fillId="0" borderId="0" xfId="2999" applyFont="1" applyFill="1" applyAlignment="1" applyProtection="1"/>
    <xf numFmtId="0" fontId="7" fillId="0" borderId="0" xfId="1386" applyFont="1" applyFill="1" applyBorder="1" applyAlignment="1" applyProtection="1">
      <alignment horizontal="justify" vertical="center"/>
    </xf>
    <xf numFmtId="0" fontId="6" fillId="0" borderId="0" xfId="5574" applyFont="1" applyBorder="1" applyAlignment="1" applyProtection="1">
      <alignment vertical="center"/>
    </xf>
    <xf numFmtId="0" fontId="7" fillId="0" borderId="1" xfId="0" applyFont="1" applyFill="1" applyBorder="1" applyAlignment="1" applyProtection="1">
      <alignment vertical="center" wrapText="1"/>
    </xf>
    <xf numFmtId="0" fontId="6" fillId="0" borderId="0" xfId="5574" applyFont="1" applyBorder="1" applyProtection="1">
      <protection locked="0"/>
    </xf>
    <xf numFmtId="49" fontId="7" fillId="0" borderId="0" xfId="5574" applyNumberFormat="1" applyFont="1" applyBorder="1" applyAlignment="1" applyProtection="1">
      <alignment horizontal="left" vertical="center"/>
    </xf>
    <xf numFmtId="49" fontId="55" fillId="72" borderId="14" xfId="83" applyNumberFormat="1" applyFont="1" applyFill="1" applyBorder="1" applyAlignment="1" applyProtection="1"/>
    <xf numFmtId="49" fontId="7" fillId="0" borderId="17" xfId="83" applyNumberFormat="1" applyFont="1" applyFill="1" applyBorder="1" applyAlignment="1" applyProtection="1">
      <alignment vertical="center" wrapText="1"/>
    </xf>
    <xf numFmtId="0" fontId="6" fillId="0" borderId="0" xfId="83" applyFont="1" applyFill="1" applyAlignment="1" applyProtection="1">
      <alignment vertical="center"/>
    </xf>
    <xf numFmtId="0" fontId="63" fillId="0" borderId="0" xfId="2999" applyFont="1" applyFill="1" applyBorder="1" applyAlignment="1" applyProtection="1">
      <alignment horizontal="center" wrapText="1"/>
    </xf>
    <xf numFmtId="181" fontId="6" fillId="0" borderId="0" xfId="0" applyNumberFormat="1" applyFont="1" applyFill="1" applyBorder="1" applyAlignment="1" applyProtection="1">
      <alignment horizontal="right" wrapText="1"/>
    </xf>
    <xf numFmtId="0" fontId="116" fillId="0" borderId="0" xfId="83" applyFont="1" applyFill="1" applyAlignment="1" applyProtection="1">
      <alignment vertical="center" wrapText="1"/>
    </xf>
    <xf numFmtId="168" fontId="6" fillId="0" borderId="0" xfId="787" applyNumberFormat="1" applyFont="1" applyFill="1" applyAlignment="1" applyProtection="1">
      <alignment horizontal="right" wrapText="1"/>
      <protection locked="0"/>
    </xf>
    <xf numFmtId="49" fontId="6" fillId="0" borderId="0" xfId="83" applyNumberFormat="1" applyFont="1" applyFill="1" applyAlignment="1" applyProtection="1">
      <alignment vertical="top"/>
    </xf>
    <xf numFmtId="0" fontId="132" fillId="0" borderId="0" xfId="0" applyFont="1" applyProtection="1"/>
    <xf numFmtId="49" fontId="132" fillId="0" borderId="0" xfId="0" applyNumberFormat="1" applyFont="1" applyProtection="1"/>
    <xf numFmtId="49" fontId="124" fillId="0" borderId="0" xfId="0" applyNumberFormat="1" applyFont="1" applyAlignment="1" applyProtection="1">
      <alignment horizontal="center" vertical="top" wrapText="1"/>
    </xf>
    <xf numFmtId="49" fontId="134" fillId="0" borderId="0" xfId="0" applyNumberFormat="1" applyFont="1" applyAlignment="1" applyProtection="1">
      <alignment horizontal="center"/>
    </xf>
    <xf numFmtId="0" fontId="119" fillId="0" borderId="0" xfId="0" applyFont="1" applyAlignment="1" applyProtection="1">
      <alignment horizontal="left" vertical="center"/>
    </xf>
    <xf numFmtId="0" fontId="119" fillId="0" borderId="0" xfId="0" applyFont="1" applyAlignment="1" applyProtection="1">
      <alignment horizontal="right" vertical="top"/>
    </xf>
    <xf numFmtId="49" fontId="120" fillId="0" borderId="0" xfId="0" applyNumberFormat="1" applyFont="1" applyAlignment="1" applyProtection="1">
      <alignment horizontal="left" vertical="top" wrapText="1"/>
    </xf>
    <xf numFmtId="49" fontId="135" fillId="0" borderId="0" xfId="0" applyNumberFormat="1" applyFont="1" applyAlignment="1" applyProtection="1">
      <alignment horizontal="left" vertical="top" wrapText="1"/>
    </xf>
    <xf numFmtId="0" fontId="122" fillId="0" borderId="0" xfId="0" applyFont="1" applyAlignment="1" applyProtection="1">
      <alignment horizontal="left" vertical="center"/>
    </xf>
    <xf numFmtId="0" fontId="118" fillId="0" borderId="0" xfId="0" applyFont="1" applyProtection="1"/>
    <xf numFmtId="49" fontId="123" fillId="0" borderId="0" xfId="0" applyNumberFormat="1" applyFont="1" applyAlignment="1" applyProtection="1">
      <alignment horizontal="left" vertical="top" wrapText="1"/>
    </xf>
    <xf numFmtId="0" fontId="136" fillId="0" borderId="0" xfId="0" applyFont="1" applyAlignment="1" applyProtection="1">
      <alignment horizontal="left" vertical="center"/>
    </xf>
    <xf numFmtId="49" fontId="132" fillId="0" borderId="0" xfId="0" applyNumberFormat="1" applyFont="1" applyAlignment="1" applyProtection="1">
      <alignment horizontal="left" vertical="top"/>
    </xf>
    <xf numFmtId="0" fontId="122" fillId="0" borderId="0" xfId="0" applyFont="1" applyAlignment="1" applyProtection="1">
      <alignment horizontal="right" vertical="top"/>
    </xf>
    <xf numFmtId="49" fontId="123" fillId="61" borderId="0" xfId="0" applyNumberFormat="1" applyFont="1" applyFill="1" applyAlignment="1" applyProtection="1">
      <alignment horizontal="left" vertical="top"/>
    </xf>
    <xf numFmtId="0" fontId="132" fillId="61" borderId="0" xfId="0" applyFont="1" applyFill="1" applyProtection="1"/>
    <xf numFmtId="49" fontId="137" fillId="61" borderId="0" xfId="0" applyNumberFormat="1" applyFont="1" applyFill="1" applyAlignment="1" applyProtection="1">
      <alignment horizontal="left" vertical="top"/>
    </xf>
    <xf numFmtId="49" fontId="138" fillId="61" borderId="0" xfId="0" applyNumberFormat="1" applyFont="1" applyFill="1" applyAlignment="1" applyProtection="1">
      <alignment horizontal="right"/>
    </xf>
    <xf numFmtId="0" fontId="119" fillId="0" borderId="0" xfId="0" applyFont="1" applyProtection="1"/>
    <xf numFmtId="49" fontId="120" fillId="0" borderId="0" xfId="0" applyNumberFormat="1" applyFont="1" applyAlignment="1" applyProtection="1">
      <alignment horizontal="left" vertical="top"/>
    </xf>
    <xf numFmtId="49" fontId="132" fillId="61" borderId="0" xfId="0" applyNumberFormat="1" applyFont="1" applyFill="1" applyAlignment="1" applyProtection="1">
      <alignment horizontal="left" vertical="top"/>
    </xf>
    <xf numFmtId="0" fontId="119" fillId="61" borderId="0" xfId="0" applyFont="1" applyFill="1" applyProtection="1"/>
    <xf numFmtId="0" fontId="139" fillId="0" borderId="0" xfId="0" applyFont="1" applyAlignment="1" applyProtection="1">
      <alignment horizontal="right" vertical="top"/>
    </xf>
    <xf numFmtId="49" fontId="122" fillId="61" borderId="0" xfId="0" applyNumberFormat="1" applyFont="1" applyFill="1" applyAlignment="1" applyProtection="1">
      <alignment horizontal="right" vertical="top"/>
    </xf>
    <xf numFmtId="0" fontId="110" fillId="63" borderId="1" xfId="0" applyFont="1" applyFill="1" applyBorder="1" applyAlignment="1" applyProtection="1">
      <alignment horizontal="left" wrapText="1"/>
    </xf>
    <xf numFmtId="0" fontId="35" fillId="0" borderId="41" xfId="0" applyFont="1" applyBorder="1" applyProtection="1">
      <protection locked="0"/>
    </xf>
    <xf numFmtId="0" fontId="67" fillId="64" borderId="41" xfId="0" applyFont="1" applyFill="1" applyBorder="1" applyAlignment="1" applyProtection="1">
      <alignment horizontal="center" vertical="center" wrapText="1"/>
      <protection locked="0"/>
    </xf>
    <xf numFmtId="44" fontId="57" fillId="0" borderId="42" xfId="0" applyNumberFormat="1" applyFont="1" applyBorder="1" applyAlignment="1" applyProtection="1">
      <alignment horizontal="right" vertical="center"/>
      <protection locked="0"/>
    </xf>
    <xf numFmtId="0" fontId="111" fillId="63" borderId="40" xfId="0" applyFont="1" applyFill="1" applyBorder="1" applyAlignment="1" applyProtection="1">
      <alignment horizontal="center" vertical="center" wrapText="1"/>
      <protection locked="0"/>
    </xf>
    <xf numFmtId="44" fontId="57" fillId="0" borderId="42" xfId="0" applyNumberFormat="1" applyFont="1" applyFill="1" applyBorder="1" applyAlignment="1" applyProtection="1">
      <alignment horizontal="right" vertical="center"/>
      <protection locked="0"/>
    </xf>
    <xf numFmtId="44" fontId="35" fillId="0" borderId="41" xfId="0" applyNumberFormat="1" applyFont="1" applyFill="1" applyBorder="1" applyAlignment="1" applyProtection="1">
      <alignment horizontal="center" vertical="center"/>
      <protection locked="0"/>
    </xf>
    <xf numFmtId="4" fontId="144" fillId="0" borderId="0" xfId="791" applyNumberFormat="1" applyFont="1" applyFill="1" applyBorder="1" applyAlignment="1" applyProtection="1">
      <alignment horizontal="right" wrapText="1"/>
    </xf>
    <xf numFmtId="4" fontId="144" fillId="0" borderId="0" xfId="794" applyNumberFormat="1" applyFont="1" applyFill="1" applyBorder="1" applyAlignment="1" applyProtection="1">
      <alignment horizontal="right" wrapText="1"/>
    </xf>
    <xf numFmtId="49" fontId="7" fillId="0" borderId="0" xfId="791" applyNumberFormat="1" applyFont="1" applyFill="1" applyBorder="1" applyAlignment="1" applyProtection="1">
      <alignment vertical="top" wrapText="1"/>
    </xf>
    <xf numFmtId="0" fontId="6" fillId="0" borderId="0" xfId="791" applyFont="1" applyFill="1" applyAlignment="1" applyProtection="1">
      <alignment horizontal="left" vertical="top" wrapText="1"/>
    </xf>
    <xf numFmtId="49" fontId="6" fillId="0" borderId="0" xfId="791" applyNumberFormat="1" applyFont="1" applyFill="1" applyAlignment="1" applyProtection="1">
      <alignment horizontal="left" vertical="top"/>
    </xf>
    <xf numFmtId="49" fontId="6" fillId="0" borderId="0" xfId="791" applyNumberFormat="1" applyFont="1" applyFill="1" applyBorder="1" applyAlignment="1" applyProtection="1">
      <alignment vertical="top" wrapText="1"/>
    </xf>
    <xf numFmtId="0" fontId="6" fillId="0" borderId="0" xfId="791" applyFont="1" applyFill="1" applyBorder="1" applyAlignment="1" applyProtection="1">
      <alignment horizontal="right" wrapText="1"/>
    </xf>
    <xf numFmtId="4" fontId="6" fillId="0" borderId="0" xfId="794" applyNumberFormat="1" applyFont="1" applyFill="1" applyBorder="1" applyAlignment="1" applyProtection="1">
      <alignment horizontal="right" wrapText="1"/>
    </xf>
    <xf numFmtId="4" fontId="6" fillId="0" borderId="0" xfId="791" applyNumberFormat="1" applyFont="1" applyFill="1" applyBorder="1" applyAlignment="1" applyProtection="1">
      <alignment horizontal="right" wrapText="1"/>
    </xf>
    <xf numFmtId="4" fontId="6" fillId="0" borderId="0" xfId="791" applyNumberFormat="1" applyFont="1" applyFill="1" applyBorder="1" applyAlignment="1" applyProtection="1">
      <alignment horizontal="right" wrapText="1"/>
      <protection locked="0"/>
    </xf>
    <xf numFmtId="168" fontId="6" fillId="0" borderId="0" xfId="1636" applyNumberFormat="1" applyFont="1" applyFill="1" applyAlignment="1" applyProtection="1">
      <protection locked="0"/>
    </xf>
    <xf numFmtId="0" fontId="6" fillId="0" borderId="0" xfId="1386" applyFont="1" applyFill="1" applyAlignment="1" applyProtection="1">
      <alignment horizontal="left" vertical="top" wrapText="1"/>
    </xf>
    <xf numFmtId="0" fontId="6" fillId="0" borderId="0" xfId="1386" applyFont="1" applyFill="1" applyBorder="1" applyAlignment="1" applyProtection="1">
      <alignment horizontal="left" vertical="top" wrapText="1"/>
    </xf>
    <xf numFmtId="0" fontId="7" fillId="0" borderId="0" xfId="1386" applyFont="1" applyFill="1" applyBorder="1" applyAlignment="1" applyProtection="1">
      <alignment horizontal="left" vertical="top" wrapText="1"/>
    </xf>
    <xf numFmtId="0" fontId="6" fillId="0" borderId="0" xfId="1386" applyFont="1" applyFill="1" applyAlignment="1" applyProtection="1">
      <alignment horizontal="right"/>
    </xf>
    <xf numFmtId="181" fontId="6" fillId="0" borderId="0" xfId="1386" applyNumberFormat="1" applyFont="1" applyFill="1" applyAlignment="1" applyProtection="1">
      <alignment horizontal="right" wrapText="1"/>
    </xf>
    <xf numFmtId="0" fontId="6" fillId="0" borderId="0" xfId="791" applyFont="1" applyFill="1" applyBorder="1" applyAlignment="1" applyProtection="1">
      <alignment vertical="top" wrapText="1"/>
    </xf>
    <xf numFmtId="175" fontId="7" fillId="0" borderId="15" xfId="83" applyNumberFormat="1" applyFont="1" applyFill="1" applyBorder="1" applyAlignment="1" applyProtection="1">
      <alignment horizontal="right" wrapText="1"/>
      <protection locked="0"/>
    </xf>
    <xf numFmtId="49" fontId="6" fillId="0" borderId="0" xfId="0" quotePrefix="1" applyNumberFormat="1" applyFont="1" applyFill="1" applyBorder="1" applyAlignment="1" applyProtection="1">
      <alignment vertical="center" wrapText="1"/>
    </xf>
    <xf numFmtId="49" fontId="6" fillId="0" borderId="0" xfId="83" quotePrefix="1" applyNumberFormat="1" applyFont="1" applyFill="1" applyBorder="1" applyAlignment="1" applyProtection="1">
      <alignment vertical="top" wrapText="1"/>
    </xf>
    <xf numFmtId="0" fontId="7" fillId="0" borderId="0" xfId="83" applyFont="1" applyFill="1" applyAlignment="1" applyProtection="1">
      <alignment horizontal="left" vertical="top" wrapText="1"/>
    </xf>
    <xf numFmtId="2" fontId="6" fillId="0" borderId="0" xfId="5574" applyNumberFormat="1" applyFont="1" applyBorder="1" applyAlignment="1" applyProtection="1">
      <alignment horizontal="left"/>
    </xf>
    <xf numFmtId="0" fontId="7" fillId="0" borderId="0" xfId="0" applyFont="1" applyFill="1" applyAlignment="1" applyProtection="1">
      <alignment horizontal="left" vertical="top" wrapText="1"/>
    </xf>
    <xf numFmtId="0" fontId="7" fillId="0" borderId="15" xfId="83" applyFont="1" applyFill="1" applyBorder="1" applyAlignment="1" applyProtection="1">
      <alignment horizontal="right"/>
    </xf>
    <xf numFmtId="0" fontId="7" fillId="0" borderId="15" xfId="83" applyFont="1" applyFill="1" applyBorder="1" applyAlignment="1" applyProtection="1">
      <alignment vertical="top" wrapText="1"/>
    </xf>
    <xf numFmtId="44" fontId="6" fillId="0" borderId="0" xfId="1386" applyNumberFormat="1" applyFont="1" applyFill="1" applyBorder="1" applyAlignment="1" applyProtection="1">
      <alignment horizontal="left" vertical="top" wrapText="1"/>
    </xf>
    <xf numFmtId="0" fontId="6" fillId="0" borderId="0" xfId="1386" applyFont="1" applyProtection="1">
      <protection locked="0"/>
    </xf>
    <xf numFmtId="176" fontId="7" fillId="0" borderId="0" xfId="0" applyNumberFormat="1" applyFont="1" applyFill="1" applyBorder="1" applyAlignment="1" applyProtection="1">
      <alignment horizontal="right" wrapText="1"/>
    </xf>
    <xf numFmtId="0" fontId="6" fillId="0" borderId="0" xfId="9" applyFont="1" applyFill="1" applyAlignment="1" applyProtection="1">
      <alignment horizontal="left" vertical="center" wrapText="1"/>
    </xf>
    <xf numFmtId="0" fontId="6" fillId="0" borderId="0" xfId="791" applyFont="1" applyFill="1" applyAlignment="1" applyProtection="1">
      <alignment vertical="center" wrapText="1"/>
    </xf>
    <xf numFmtId="0" fontId="7" fillId="0" borderId="0" xfId="791" applyFont="1" applyFill="1" applyAlignment="1" applyProtection="1">
      <alignment horizontal="right"/>
      <protection locked="0"/>
    </xf>
    <xf numFmtId="0" fontId="7" fillId="0" borderId="0" xfId="791" applyFont="1" applyFill="1" applyAlignment="1" applyProtection="1">
      <alignment horizontal="left" vertical="top" wrapText="1"/>
    </xf>
    <xf numFmtId="180" fontId="6" fillId="0" borderId="0" xfId="0" applyNumberFormat="1" applyFont="1" applyFill="1" applyAlignment="1" applyProtection="1">
      <alignment horizontal="right" wrapText="1"/>
      <protection locked="0"/>
    </xf>
    <xf numFmtId="49" fontId="7" fillId="0" borderId="0" xfId="0" applyNumberFormat="1" applyFont="1" applyFill="1" applyBorder="1" applyAlignment="1" applyProtection="1">
      <alignment vertical="top"/>
    </xf>
    <xf numFmtId="49" fontId="6" fillId="0" borderId="0" xfId="0" applyNumberFormat="1" applyFont="1" applyFill="1" applyBorder="1" applyAlignment="1" applyProtection="1">
      <alignment vertical="top"/>
    </xf>
    <xf numFmtId="0" fontId="6" fillId="0" borderId="0" xfId="83" applyFont="1" applyFill="1" applyBorder="1" applyAlignment="1" applyProtection="1">
      <alignment horizontal="right" wrapText="1"/>
    </xf>
    <xf numFmtId="49" fontId="6" fillId="0" borderId="0" xfId="83" applyNumberFormat="1" applyFont="1" applyFill="1" applyBorder="1" applyAlignment="1" applyProtection="1">
      <alignment horizontal="left" vertical="top" wrapText="1"/>
    </xf>
    <xf numFmtId="0" fontId="16" fillId="61" borderId="28" xfId="475" applyFont="1" applyFill="1" applyBorder="1" applyProtection="1">
      <protection locked="0"/>
    </xf>
    <xf numFmtId="0" fontId="16" fillId="61" borderId="31" xfId="475" applyFont="1" applyFill="1" applyBorder="1" applyProtection="1">
      <protection locked="0"/>
    </xf>
    <xf numFmtId="0" fontId="16" fillId="61" borderId="34" xfId="475" applyFont="1" applyFill="1" applyBorder="1" applyProtection="1">
      <protection locked="0"/>
    </xf>
    <xf numFmtId="0" fontId="6" fillId="0" borderId="0" xfId="1386" applyFont="1" applyAlignment="1" applyProtection="1">
      <alignment horizontal="right"/>
    </xf>
    <xf numFmtId="179" fontId="12" fillId="24" borderId="0" xfId="786" applyNumberFormat="1" applyFont="1" applyFill="1" applyBorder="1" applyAlignment="1" applyProtection="1">
      <alignment vertical="center" wrapText="1"/>
    </xf>
    <xf numFmtId="179" fontId="12" fillId="24" borderId="0" xfId="786" applyNumberFormat="1" applyFont="1" applyFill="1" applyBorder="1" applyAlignment="1" applyProtection="1">
      <alignment horizontal="right" vertical="center" wrapText="1"/>
    </xf>
    <xf numFmtId="175" fontId="12" fillId="24" borderId="0" xfId="786" applyNumberFormat="1" applyFont="1" applyFill="1" applyBorder="1" applyAlignment="1" applyProtection="1">
      <alignment horizontal="right" vertical="center" wrapText="1"/>
      <protection locked="0"/>
    </xf>
    <xf numFmtId="0" fontId="55" fillId="71" borderId="14" xfId="83" applyNumberFormat="1" applyFont="1" applyFill="1" applyBorder="1" applyAlignment="1" applyProtection="1">
      <alignment vertical="top"/>
    </xf>
    <xf numFmtId="49" fontId="55" fillId="71" borderId="14" xfId="83" applyNumberFormat="1" applyFont="1" applyFill="1" applyBorder="1" applyAlignment="1" applyProtection="1"/>
    <xf numFmtId="49" fontId="55" fillId="71" borderId="14" xfId="83" applyNumberFormat="1" applyFont="1" applyFill="1" applyBorder="1" applyAlignment="1" applyProtection="1">
      <alignment horizontal="left"/>
    </xf>
    <xf numFmtId="175" fontId="55" fillId="71" borderId="14" xfId="83" applyNumberFormat="1" applyFont="1" applyFill="1" applyBorder="1" applyAlignment="1" applyProtection="1">
      <alignment horizontal="right"/>
      <protection locked="0"/>
    </xf>
    <xf numFmtId="0" fontId="55" fillId="71" borderId="14" xfId="83" applyNumberFormat="1" applyFont="1" applyFill="1" applyBorder="1" applyAlignment="1" applyProtection="1">
      <alignment vertical="center"/>
    </xf>
    <xf numFmtId="0" fontId="63" fillId="0" borderId="0" xfId="2999" applyFont="1" applyFill="1" applyBorder="1" applyAlignment="1" applyProtection="1">
      <alignment horizontal="center" vertical="center" wrapText="1"/>
      <protection locked="0"/>
    </xf>
    <xf numFmtId="0" fontId="59" fillId="61" borderId="27" xfId="475" applyFont="1" applyFill="1" applyBorder="1" applyAlignment="1" applyProtection="1">
      <alignment vertical="center"/>
    </xf>
    <xf numFmtId="0" fontId="6" fillId="0" borderId="0" xfId="793" applyFont="1" applyFill="1" applyBorder="1" applyAlignment="1" applyProtection="1">
      <alignment horizontal="justify" vertical="center" wrapText="1"/>
    </xf>
    <xf numFmtId="0" fontId="7" fillId="0" borderId="15" xfId="83" applyFont="1" applyFill="1" applyBorder="1" applyAlignment="1" applyProtection="1">
      <alignment vertical="center" wrapText="1"/>
    </xf>
    <xf numFmtId="4" fontId="6" fillId="0" borderId="0" xfId="1386" applyNumberFormat="1" applyFont="1" applyBorder="1" applyProtection="1">
      <protection locked="0"/>
    </xf>
    <xf numFmtId="0" fontId="6" fillId="0" borderId="0" xfId="83" applyNumberFormat="1" applyFont="1" applyFill="1" applyAlignment="1" applyProtection="1">
      <alignment vertical="center" wrapText="1"/>
    </xf>
    <xf numFmtId="0" fontId="63" fillId="0" borderId="0" xfId="2999" applyFont="1" applyFill="1" applyBorder="1" applyAlignment="1" applyProtection="1">
      <alignment horizontal="center" vertical="center" wrapText="1"/>
    </xf>
    <xf numFmtId="0" fontId="63" fillId="0" borderId="0" xfId="2999" applyFont="1" applyFill="1" applyBorder="1" applyAlignment="1" applyProtection="1">
      <alignment horizontal="left" vertical="center"/>
    </xf>
    <xf numFmtId="0" fontId="63" fillId="0" borderId="0" xfId="2999" applyFont="1" applyFill="1" applyBorder="1" applyAlignment="1" applyProtection="1">
      <alignment horizontal="left" vertical="center" wrapText="1"/>
    </xf>
    <xf numFmtId="0" fontId="6" fillId="0" borderId="0" xfId="1386" applyFont="1" applyBorder="1" applyAlignment="1" applyProtection="1">
      <alignment vertical="center"/>
    </xf>
    <xf numFmtId="0" fontId="6" fillId="0" borderId="0" xfId="2511" applyFont="1" applyProtection="1"/>
    <xf numFmtId="0" fontId="6" fillId="0" borderId="0" xfId="2511" applyFont="1" applyAlignment="1" applyProtection="1">
      <alignment vertical="center"/>
    </xf>
    <xf numFmtId="0" fontId="6" fillId="0" borderId="0" xfId="1386" applyFont="1" applyAlignment="1" applyProtection="1">
      <alignment horizontal="justify" vertical="center"/>
    </xf>
    <xf numFmtId="0" fontId="6" fillId="0" borderId="0" xfId="2511" applyFont="1" applyAlignment="1" applyProtection="1">
      <alignment horizontal="left"/>
    </xf>
    <xf numFmtId="0" fontId="59" fillId="61" borderId="33" xfId="475" applyFont="1" applyFill="1" applyBorder="1" applyAlignment="1" applyProtection="1">
      <alignment vertical="center"/>
    </xf>
    <xf numFmtId="0" fontId="6" fillId="0" borderId="0" xfId="1386" applyFont="1" applyAlignment="1" applyProtection="1">
      <protection locked="0"/>
    </xf>
    <xf numFmtId="0" fontId="6" fillId="0" borderId="0" xfId="1386" applyFont="1" applyAlignment="1" applyProtection="1">
      <alignment vertical="top"/>
    </xf>
    <xf numFmtId="0" fontId="59" fillId="61" borderId="30" xfId="475" applyFont="1" applyFill="1" applyBorder="1" applyAlignment="1" applyProtection="1">
      <alignment vertical="center"/>
    </xf>
    <xf numFmtId="0" fontId="6" fillId="0" borderId="0" xfId="0" applyNumberFormat="1" applyFont="1" applyFill="1" applyAlignment="1" applyProtection="1">
      <alignment horizontal="right" vertical="center" wrapText="1"/>
    </xf>
    <xf numFmtId="0" fontId="6" fillId="0" borderId="0" xfId="0" applyNumberFormat="1" applyFont="1" applyFill="1" applyAlignment="1" applyProtection="1">
      <alignment horizontal="left" vertical="center" wrapText="1"/>
    </xf>
    <xf numFmtId="0" fontId="63" fillId="0" borderId="0" xfId="2999" applyFont="1" applyFill="1" applyBorder="1" applyAlignment="1" applyProtection="1">
      <alignment horizontal="right" vertical="center" wrapText="1"/>
      <protection locked="0"/>
    </xf>
    <xf numFmtId="0" fontId="6" fillId="0" borderId="0" xfId="2511" applyFont="1" applyProtection="1">
      <protection locked="0"/>
    </xf>
    <xf numFmtId="49" fontId="6" fillId="0" borderId="0" xfId="1386" applyNumberFormat="1" applyFont="1" applyBorder="1" applyAlignment="1" applyProtection="1">
      <alignment horizontal="center" vertical="top"/>
    </xf>
    <xf numFmtId="0" fontId="6" fillId="0" borderId="0" xfId="2511" applyFont="1" applyAlignment="1" applyProtection="1">
      <protection locked="0"/>
    </xf>
    <xf numFmtId="0" fontId="6" fillId="0" borderId="0" xfId="1386" applyFont="1" applyBorder="1" applyAlignment="1" applyProtection="1">
      <alignment horizontal="right"/>
    </xf>
    <xf numFmtId="4" fontId="144" fillId="0" borderId="0" xfId="2" applyNumberFormat="1" applyFont="1" applyFill="1" applyBorder="1" applyAlignment="1" applyProtection="1">
      <alignment horizontal="right" wrapText="1"/>
    </xf>
    <xf numFmtId="49" fontId="6" fillId="0" borderId="0" xfId="83" applyNumberFormat="1" applyFont="1" applyFill="1" applyBorder="1" applyAlignment="1" applyProtection="1">
      <alignment vertical="top" wrapText="1"/>
      <protection locked="0"/>
    </xf>
    <xf numFmtId="49" fontId="7" fillId="0" borderId="0" xfId="83" applyNumberFormat="1" applyFont="1" applyFill="1" applyBorder="1" applyAlignment="1" applyProtection="1">
      <alignment vertical="center" wrapText="1"/>
    </xf>
    <xf numFmtId="49" fontId="6" fillId="0" borderId="0" xfId="83" applyNumberFormat="1" applyFont="1" applyFill="1" applyBorder="1" applyAlignment="1" applyProtection="1">
      <alignment horizontal="right" vertical="center" wrapText="1"/>
    </xf>
    <xf numFmtId="2" fontId="6" fillId="0" borderId="0" xfId="83" applyNumberFormat="1" applyFont="1" applyFill="1" applyBorder="1" applyAlignment="1" applyProtection="1">
      <alignment vertical="top" wrapText="1"/>
      <protection locked="0"/>
    </xf>
    <xf numFmtId="180" fontId="6" fillId="0" borderId="0" xfId="83" applyNumberFormat="1" applyFont="1" applyFill="1" applyBorder="1" applyAlignment="1" applyProtection="1">
      <alignment horizontal="right" wrapText="1"/>
      <protection locked="0"/>
    </xf>
    <xf numFmtId="0" fontId="6" fillId="0" borderId="0" xfId="83" applyFont="1" applyFill="1" applyBorder="1" applyAlignment="1" applyProtection="1">
      <alignment horizontal="right"/>
    </xf>
    <xf numFmtId="0" fontId="6" fillId="0" borderId="0" xfId="0" applyFont="1" applyFill="1" applyAlignment="1" applyProtection="1">
      <alignment horizontal="right"/>
    </xf>
    <xf numFmtId="4" fontId="6" fillId="0" borderId="0" xfId="784" applyNumberFormat="1" applyFont="1" applyFill="1" applyBorder="1" applyAlignment="1" applyProtection="1">
      <alignment horizontal="right" wrapText="1"/>
      <protection locked="0"/>
    </xf>
    <xf numFmtId="49" fontId="6" fillId="0" borderId="0" xfId="83" applyNumberFormat="1" applyFont="1" applyFill="1" applyBorder="1" applyAlignment="1" applyProtection="1">
      <alignment vertical="top" wrapText="1"/>
    </xf>
    <xf numFmtId="49" fontId="6" fillId="0" borderId="0" xfId="83" applyNumberFormat="1" applyFont="1" applyFill="1" applyBorder="1" applyAlignment="1" applyProtection="1">
      <alignment vertical="center" wrapText="1"/>
    </xf>
    <xf numFmtId="0" fontId="7" fillId="0" borderId="0" xfId="83" applyFont="1" applyFill="1" applyBorder="1" applyAlignment="1" applyProtection="1">
      <alignment vertical="center" wrapText="1"/>
    </xf>
    <xf numFmtId="168" fontId="6" fillId="0" borderId="0" xfId="787" applyNumberFormat="1" applyFont="1" applyFill="1" applyAlignment="1" applyProtection="1">
      <alignment horizontal="left" vertical="top" wrapText="1"/>
      <protection locked="0"/>
    </xf>
    <xf numFmtId="49" fontId="6" fillId="0" borderId="0" xfId="0" applyNumberFormat="1" applyFont="1" applyFill="1" applyAlignment="1" applyProtection="1">
      <alignment vertical="top"/>
    </xf>
    <xf numFmtId="0" fontId="6" fillId="0" borderId="0" xfId="0" applyFont="1" applyFill="1" applyAlignment="1" applyProtection="1">
      <alignment vertical="top" wrapText="1"/>
    </xf>
    <xf numFmtId="49" fontId="6" fillId="0" borderId="0" xfId="0" applyNumberFormat="1" applyFont="1" applyFill="1" applyBorder="1" applyAlignment="1" applyProtection="1">
      <alignment horizontal="left" vertical="top" wrapText="1"/>
    </xf>
    <xf numFmtId="4" fontId="6" fillId="0" borderId="0" xfId="2" applyNumberFormat="1" applyFont="1" applyFill="1" applyBorder="1" applyAlignment="1" applyProtection="1">
      <alignment horizontal="right" wrapText="1"/>
    </xf>
    <xf numFmtId="0" fontId="6" fillId="0" borderId="0" xfId="0" applyFont="1" applyFill="1" applyBorder="1" applyAlignment="1" applyProtection="1">
      <alignment horizontal="right" wrapText="1"/>
    </xf>
    <xf numFmtId="49" fontId="6" fillId="0" borderId="0" xfId="83" applyNumberFormat="1" applyFont="1" applyFill="1" applyAlignment="1" applyProtection="1">
      <alignment horizontal="left" vertical="top"/>
    </xf>
    <xf numFmtId="0" fontId="6" fillId="0" borderId="0" xfId="394" applyFont="1" applyFill="1" applyBorder="1" applyAlignment="1" applyProtection="1">
      <alignment horizontal="right" wrapText="1"/>
    </xf>
    <xf numFmtId="0" fontId="6" fillId="0" borderId="0" xfId="0" applyFont="1" applyFill="1" applyAlignment="1" applyProtection="1">
      <alignment horizontal="left"/>
    </xf>
    <xf numFmtId="0" fontId="6" fillId="0" borderId="0" xfId="0" applyFont="1" applyFill="1" applyAlignment="1" applyProtection="1">
      <alignment vertical="center" wrapText="1"/>
    </xf>
    <xf numFmtId="0" fontId="7" fillId="0" borderId="0" xfId="0" applyFont="1" applyFill="1" applyAlignment="1" applyProtection="1">
      <alignment horizontal="left" vertical="center" wrapText="1"/>
    </xf>
    <xf numFmtId="0" fontId="6" fillId="0" borderId="0" xfId="83" applyFont="1" applyFill="1" applyAlignment="1" applyProtection="1">
      <alignment vertical="center" wrapText="1"/>
    </xf>
    <xf numFmtId="49" fontId="6" fillId="0" borderId="0" xfId="0" applyNumberFormat="1" applyFont="1" applyFill="1" applyBorder="1" applyAlignment="1" applyProtection="1">
      <alignment horizontal="left" vertical="center" wrapText="1"/>
    </xf>
    <xf numFmtId="0" fontId="6" fillId="0" borderId="0" xfId="83" applyFont="1" applyAlignment="1" applyProtection="1">
      <alignment horizontal="left" vertical="top" wrapText="1"/>
      <protection locked="0"/>
    </xf>
    <xf numFmtId="49" fontId="57" fillId="0" borderId="2" xfId="0" applyNumberFormat="1" applyFont="1" applyBorder="1" applyAlignment="1" applyProtection="1">
      <alignment horizontal="right" vertical="center" wrapText="1"/>
    </xf>
    <xf numFmtId="0" fontId="6" fillId="0" borderId="0" xfId="796" applyFont="1" applyFill="1" applyAlignment="1" applyProtection="1">
      <alignment horizontal="left" vertical="top" wrapText="1"/>
    </xf>
    <xf numFmtId="0" fontId="13" fillId="0" borderId="0" xfId="3474" applyNumberFormat="1" applyFont="1" applyFill="1" applyBorder="1" applyAlignment="1" applyProtection="1">
      <alignment horizontal="left" vertical="top" wrapText="1"/>
    </xf>
    <xf numFmtId="0" fontId="6" fillId="0" borderId="0" xfId="793" applyFont="1" applyFill="1" applyBorder="1" applyAlignment="1" applyProtection="1">
      <alignment horizontal="left" vertical="top" wrapText="1"/>
    </xf>
    <xf numFmtId="0" fontId="174" fillId="0" borderId="0" xfId="1394" applyFont="1" applyFill="1" applyBorder="1" applyAlignment="1" applyProtection="1">
      <alignment horizontal="justify" vertical="top" wrapText="1"/>
    </xf>
    <xf numFmtId="0" fontId="6" fillId="0" borderId="0" xfId="793" applyFont="1" applyFill="1" applyBorder="1" applyAlignment="1" applyProtection="1">
      <alignment horizontal="center" wrapText="1"/>
    </xf>
    <xf numFmtId="0" fontId="6" fillId="0" borderId="0" xfId="0" applyFont="1" applyBorder="1" applyAlignment="1" applyProtection="1">
      <alignment horizontal="left" vertical="top" wrapText="1"/>
    </xf>
    <xf numFmtId="0" fontId="6" fillId="0" borderId="0" xfId="0" applyFont="1" applyBorder="1" applyAlignment="1" applyProtection="1">
      <alignment horizontal="center"/>
    </xf>
    <xf numFmtId="1" fontId="6" fillId="0" borderId="0" xfId="0" applyNumberFormat="1" applyFont="1" applyBorder="1" applyAlignment="1" applyProtection="1">
      <alignment horizontal="center"/>
    </xf>
    <xf numFmtId="3" fontId="6" fillId="0" borderId="0" xfId="0" applyNumberFormat="1" applyFont="1" applyBorder="1" applyAlignment="1" applyProtection="1">
      <alignment horizontal="center"/>
    </xf>
    <xf numFmtId="4" fontId="6" fillId="0" borderId="0" xfId="0" applyNumberFormat="1" applyFont="1" applyBorder="1" applyAlignment="1" applyProtection="1">
      <alignment horizontal="center"/>
    </xf>
    <xf numFmtId="0" fontId="6" fillId="0" borderId="0" xfId="0" applyFont="1" applyBorder="1" applyAlignment="1" applyProtection="1">
      <alignment horizontal="center" vertical="top"/>
    </xf>
    <xf numFmtId="49" fontId="6" fillId="0" borderId="0" xfId="1394" applyNumberFormat="1" applyFont="1" applyBorder="1" applyAlignment="1" applyProtection="1">
      <alignment horizontal="left"/>
    </xf>
    <xf numFmtId="49" fontId="6" fillId="0" borderId="0" xfId="1394" applyNumberFormat="1" applyFont="1" applyBorder="1" applyAlignment="1" applyProtection="1">
      <alignment horizontal="center"/>
    </xf>
    <xf numFmtId="4" fontId="6" fillId="0" borderId="0" xfId="1394" applyNumberFormat="1" applyFont="1" applyBorder="1" applyAlignment="1" applyProtection="1">
      <alignment horizontal="center"/>
    </xf>
    <xf numFmtId="175" fontId="6" fillId="0" borderId="0" xfId="1394" applyNumberFormat="1" applyFont="1" applyBorder="1" applyProtection="1">
      <protection locked="0"/>
    </xf>
    <xf numFmtId="49" fontId="13" fillId="0" borderId="0" xfId="2999" applyNumberFormat="1" applyFont="1" applyFill="1" applyBorder="1" applyAlignment="1" applyProtection="1">
      <alignment horizontal="center" vertical="top" wrapText="1"/>
    </xf>
    <xf numFmtId="49" fontId="6" fillId="0" borderId="0" xfId="2999" applyNumberFormat="1" applyFont="1" applyFill="1" applyBorder="1" applyAlignment="1" applyProtection="1">
      <alignment horizontal="center" vertical="top" wrapText="1"/>
    </xf>
    <xf numFmtId="49" fontId="13" fillId="0" borderId="0" xfId="2999" applyNumberFormat="1" applyFont="1" applyFill="1" applyBorder="1" applyAlignment="1" applyProtection="1">
      <alignment horizontal="left" vertical="top" wrapText="1"/>
    </xf>
    <xf numFmtId="49" fontId="6" fillId="0" borderId="0" xfId="2999" applyNumberFormat="1" applyFont="1" applyFill="1" applyBorder="1" applyAlignment="1" applyProtection="1">
      <alignment horizontal="left" vertical="top" wrapText="1"/>
    </xf>
    <xf numFmtId="44" fontId="66" fillId="0" borderId="43" xfId="0" applyNumberFormat="1" applyFont="1" applyFill="1" applyBorder="1" applyAlignment="1" applyProtection="1">
      <alignment horizontal="right" vertical="center"/>
      <protection locked="0"/>
    </xf>
    <xf numFmtId="0" fontId="0" fillId="74" borderId="0" xfId="0" applyFill="1"/>
    <xf numFmtId="44" fontId="182" fillId="74" borderId="0" xfId="0" applyNumberFormat="1" applyFont="1" applyFill="1" applyBorder="1"/>
    <xf numFmtId="0" fontId="184" fillId="0" borderId="0" xfId="0" applyFont="1" applyBorder="1" applyAlignment="1">
      <alignment horizontal="left" vertical="center"/>
    </xf>
    <xf numFmtId="0" fontId="184" fillId="0" borderId="0" xfId="0" applyFont="1" applyBorder="1" applyAlignment="1">
      <alignment horizontal="right" vertical="center" wrapText="1"/>
    </xf>
    <xf numFmtId="4" fontId="184" fillId="0" borderId="0" xfId="0" applyNumberFormat="1" applyFont="1" applyBorder="1" applyAlignment="1">
      <alignment horizontal="right" vertical="center" wrapText="1"/>
    </xf>
    <xf numFmtId="0" fontId="184" fillId="0" borderId="0" xfId="0" applyFont="1" applyBorder="1" applyAlignment="1">
      <alignment horizontal="center" vertical="center" wrapText="1"/>
    </xf>
    <xf numFmtId="44" fontId="182" fillId="74" borderId="0" xfId="0" applyNumberFormat="1" applyFont="1" applyFill="1"/>
    <xf numFmtId="0" fontId="185" fillId="0" borderId="0" xfId="0" applyFont="1" applyBorder="1" applyAlignment="1">
      <alignment horizontal="right" vertical="center" wrapText="1"/>
    </xf>
    <xf numFmtId="4" fontId="185" fillId="0" borderId="0" xfId="0" applyNumberFormat="1" applyFont="1" applyBorder="1" applyAlignment="1">
      <alignment horizontal="right" vertical="center" wrapText="1"/>
    </xf>
    <xf numFmtId="4" fontId="185" fillId="0" borderId="0" xfId="0" applyNumberFormat="1" applyFont="1" applyBorder="1" applyAlignment="1">
      <alignment horizontal="center" vertical="center" wrapText="1"/>
    </xf>
    <xf numFmtId="0" fontId="186" fillId="74" borderId="0" xfId="0" applyFont="1" applyFill="1"/>
    <xf numFmtId="49" fontId="184" fillId="0" borderId="0" xfId="0" applyNumberFormat="1" applyFont="1" applyBorder="1" applyAlignment="1">
      <alignment horizontal="left" vertical="center"/>
    </xf>
    <xf numFmtId="0" fontId="184" fillId="0" borderId="0" xfId="0" applyFont="1" applyBorder="1" applyAlignment="1">
      <alignment horizontal="right" vertical="center"/>
    </xf>
    <xf numFmtId="0" fontId="184" fillId="0" borderId="0" xfId="0" applyFont="1" applyBorder="1" applyAlignment="1">
      <alignment horizontal="left" vertical="top"/>
    </xf>
    <xf numFmtId="10" fontId="184" fillId="0" borderId="0" xfId="0" applyNumberFormat="1" applyFont="1" applyBorder="1" applyAlignment="1">
      <alignment horizontal="left" vertical="center"/>
    </xf>
    <xf numFmtId="0" fontId="184" fillId="0" borderId="0" xfId="0" applyFont="1" applyBorder="1" applyAlignment="1">
      <alignment horizontal="left" vertical="top" wrapText="1"/>
    </xf>
    <xf numFmtId="0" fontId="187" fillId="0" borderId="0" xfId="0" applyFont="1" applyAlignment="1">
      <alignment horizontal="center" vertical="center" wrapText="1"/>
    </xf>
    <xf numFmtId="0" fontId="6" fillId="0" borderId="0" xfId="2999" applyFont="1" applyFill="1" applyBorder="1" applyAlignment="1" applyProtection="1">
      <alignment horizontal="center" vertical="top"/>
    </xf>
    <xf numFmtId="0" fontId="6" fillId="0" borderId="0" xfId="2999" applyFont="1" applyFill="1" applyBorder="1" applyAlignment="1" applyProtection="1"/>
    <xf numFmtId="49" fontId="121" fillId="0" borderId="0" xfId="0" applyNumberFormat="1" applyFont="1" applyAlignment="1">
      <alignment horizontal="left" vertical="top" wrapText="1"/>
    </xf>
    <xf numFmtId="49" fontId="118" fillId="0" borderId="0" xfId="0" applyNumberFormat="1" applyFont="1" applyAlignment="1">
      <alignment horizontal="left" vertical="top" wrapText="1"/>
    </xf>
    <xf numFmtId="49" fontId="120" fillId="0" borderId="0" xfId="0" applyNumberFormat="1" applyFont="1" applyAlignment="1">
      <alignment horizontal="left" vertical="top" wrapText="1"/>
    </xf>
    <xf numFmtId="0" fontId="6" fillId="0" borderId="0" xfId="0" applyFont="1" applyFill="1" applyBorder="1" applyAlignment="1" applyProtection="1">
      <alignment horizontal="left" wrapText="1"/>
    </xf>
    <xf numFmtId="49" fontId="7" fillId="0" borderId="0" xfId="0" applyNumberFormat="1" applyFont="1" applyFill="1" applyBorder="1" applyAlignment="1" applyProtection="1">
      <alignment horizontal="left" vertical="top"/>
    </xf>
    <xf numFmtId="49" fontId="6" fillId="0" borderId="0" xfId="0" applyNumberFormat="1" applyFont="1" applyFill="1" applyBorder="1" applyAlignment="1" applyProtection="1">
      <alignment horizontal="left" vertical="top"/>
    </xf>
    <xf numFmtId="49" fontId="7" fillId="0" borderId="0" xfId="0" applyNumberFormat="1" applyFont="1" applyFill="1" applyBorder="1" applyAlignment="1" applyProtection="1">
      <alignment vertical="center" wrapText="1"/>
    </xf>
    <xf numFmtId="49" fontId="6" fillId="0" borderId="0" xfId="0" applyNumberFormat="1" applyFont="1" applyFill="1" applyBorder="1" applyAlignment="1" applyProtection="1">
      <alignment horizontal="right" vertical="center" wrapText="1"/>
    </xf>
    <xf numFmtId="168" fontId="6" fillId="0" borderId="0" xfId="3" applyNumberFormat="1" applyFont="1" applyFill="1" applyAlignment="1" applyProtection="1">
      <alignment horizontal="right"/>
      <protection locked="0"/>
    </xf>
    <xf numFmtId="0" fontId="6" fillId="0" borderId="0" xfId="1386" applyFont="1" applyAlignment="1" applyProtection="1">
      <alignment horizontal="justify" vertical="center" wrapText="1"/>
    </xf>
    <xf numFmtId="0" fontId="6" fillId="0" borderId="0" xfId="1386" applyFont="1" applyBorder="1" applyAlignment="1" applyProtection="1">
      <alignment vertical="center" wrapText="1"/>
    </xf>
    <xf numFmtId="0" fontId="6" fillId="0" borderId="0" xfId="2511" applyFont="1" applyAlignment="1" applyProtection="1">
      <alignment vertical="center" wrapText="1"/>
    </xf>
    <xf numFmtId="0" fontId="55" fillId="71" borderId="14" xfId="83" applyNumberFormat="1" applyFont="1" applyFill="1" applyBorder="1" applyAlignment="1" applyProtection="1">
      <alignment vertical="center" wrapText="1"/>
    </xf>
    <xf numFmtId="0" fontId="52" fillId="0" borderId="0" xfId="0" applyFont="1" applyFill="1" applyBorder="1" applyAlignment="1" applyProtection="1">
      <alignment horizontal="center" wrapText="1"/>
    </xf>
    <xf numFmtId="4" fontId="52" fillId="0" borderId="0" xfId="2" applyNumberFormat="1" applyFont="1" applyFill="1" applyBorder="1" applyAlignment="1" applyProtection="1">
      <alignment horizontal="right" wrapText="1"/>
    </xf>
    <xf numFmtId="0" fontId="52" fillId="0" borderId="0" xfId="0" applyFont="1" applyFill="1" applyAlignment="1" applyProtection="1">
      <alignment horizontal="center" vertical="top" wrapText="1"/>
    </xf>
    <xf numFmtId="0" fontId="52" fillId="0" borderId="0" xfId="0" applyFont="1" applyFill="1" applyAlignment="1" applyProtection="1">
      <alignment horizontal="left" vertical="top" wrapText="1"/>
    </xf>
    <xf numFmtId="0" fontId="52" fillId="0" borderId="0" xfId="0" applyFont="1" applyFill="1" applyAlignment="1" applyProtection="1">
      <alignment horizontal="left" vertical="top" wrapText="1"/>
      <protection locked="0"/>
    </xf>
    <xf numFmtId="0" fontId="6" fillId="0" borderId="0" xfId="0" applyFont="1" applyFill="1" applyBorder="1" applyAlignment="1" applyProtection="1">
      <alignment horizontal="center" wrapText="1"/>
    </xf>
    <xf numFmtId="49" fontId="7" fillId="0" borderId="0" xfId="83" applyNumberFormat="1" applyFont="1" applyFill="1" applyBorder="1" applyAlignment="1" applyProtection="1">
      <alignment wrapText="1"/>
    </xf>
    <xf numFmtId="0" fontId="6" fillId="0" borderId="0" xfId="1394" applyFont="1" applyFill="1" applyBorder="1" applyAlignment="1" applyProtection="1">
      <alignment vertical="top" wrapText="1"/>
    </xf>
    <xf numFmtId="182" fontId="6" fillId="0" borderId="0" xfId="7069" applyNumberFormat="1" applyFont="1" applyFill="1" applyBorder="1" applyAlignment="1" applyProtection="1">
      <alignment horizontal="right" vertical="top"/>
      <protection locked="0"/>
    </xf>
    <xf numFmtId="182" fontId="6" fillId="0" borderId="17" xfId="7069" applyNumberFormat="1" applyFont="1" applyFill="1" applyBorder="1" applyAlignment="1" applyProtection="1">
      <alignment horizontal="right"/>
      <protection locked="0"/>
    </xf>
    <xf numFmtId="182" fontId="6" fillId="0" borderId="0" xfId="7070" applyNumberFormat="1" applyFont="1" applyFill="1" applyBorder="1" applyAlignment="1" applyProtection="1">
      <alignment horizontal="right" vertical="top"/>
      <protection locked="0"/>
    </xf>
    <xf numFmtId="4" fontId="152" fillId="0" borderId="0" xfId="7561" applyNumberFormat="1" applyFont="1" applyFill="1" applyBorder="1" applyAlignment="1" applyProtection="1">
      <alignment horizontal="right"/>
      <protection locked="0"/>
    </xf>
    <xf numFmtId="182" fontId="6" fillId="0" borderId="17" xfId="7070" applyNumberFormat="1" applyFont="1" applyFill="1" applyBorder="1" applyAlignment="1" applyProtection="1">
      <alignment horizontal="right" vertical="top"/>
      <protection locked="0"/>
    </xf>
    <xf numFmtId="195" fontId="6" fillId="0" borderId="17" xfId="2516" applyNumberFormat="1" applyFont="1" applyFill="1" applyBorder="1" applyAlignment="1" applyProtection="1">
      <alignment horizontal="right" vertical="top"/>
    </xf>
    <xf numFmtId="0" fontId="6" fillId="0" borderId="0" xfId="1394" applyFont="1" applyFill="1" applyBorder="1" applyAlignment="1" applyProtection="1">
      <alignment horizontal="justify" vertical="top" wrapText="1"/>
    </xf>
    <xf numFmtId="44" fontId="6" fillId="0" borderId="0" xfId="3" applyNumberFormat="1" applyFont="1" applyFill="1" applyBorder="1" applyAlignment="1" applyProtection="1">
      <alignment horizontal="right"/>
      <protection locked="0"/>
    </xf>
    <xf numFmtId="44" fontId="6" fillId="0" borderId="3" xfId="3" applyNumberFormat="1" applyFont="1" applyFill="1" applyBorder="1" applyAlignment="1" applyProtection="1">
      <alignment horizontal="right"/>
      <protection locked="0"/>
    </xf>
    <xf numFmtId="44" fontId="6" fillId="0" borderId="0" xfId="1637" applyNumberFormat="1" applyFont="1" applyFill="1" applyBorder="1" applyAlignment="1" applyProtection="1">
      <alignment horizontal="right"/>
      <protection locked="0"/>
    </xf>
    <xf numFmtId="0" fontId="6" fillId="0" borderId="0" xfId="1386" applyFont="1" applyFill="1" applyBorder="1" applyAlignment="1" applyProtection="1">
      <alignment horizontal="right" wrapText="1"/>
    </xf>
    <xf numFmtId="1" fontId="154" fillId="0" borderId="0" xfId="2515" quotePrefix="1" applyNumberFormat="1" applyFont="1" applyFill="1" applyBorder="1" applyAlignment="1" applyProtection="1">
      <alignment horizontal="left" vertical="top"/>
    </xf>
    <xf numFmtId="0" fontId="7" fillId="0" borderId="0" xfId="6" applyFont="1" applyFill="1" applyBorder="1" applyAlignment="1" applyProtection="1">
      <alignment vertical="top"/>
    </xf>
    <xf numFmtId="181" fontId="6" fillId="0" borderId="0" xfId="1386" applyNumberFormat="1" applyFont="1" applyFill="1" applyBorder="1" applyAlignment="1" applyProtection="1">
      <alignment horizontal="right" wrapText="1"/>
      <protection locked="0"/>
    </xf>
    <xf numFmtId="0" fontId="6" fillId="0" borderId="0" xfId="1386" applyFont="1" applyFill="1" applyBorder="1" applyAlignment="1" applyProtection="1">
      <alignment horizontal="justify" vertical="top" wrapText="1"/>
    </xf>
    <xf numFmtId="0" fontId="6" fillId="0" borderId="0" xfId="1386" applyFont="1" applyFill="1" applyAlignment="1" applyProtection="1">
      <alignment horizontal="right" wrapText="1"/>
    </xf>
    <xf numFmtId="0" fontId="7" fillId="0" borderId="0" xfId="6" applyFont="1" applyFill="1" applyBorder="1" applyAlignment="1" applyProtection="1">
      <alignment horizontal="center" wrapText="1"/>
    </xf>
    <xf numFmtId="44" fontId="6" fillId="0" borderId="0" xfId="1637" applyNumberFormat="1" applyFont="1" applyFill="1" applyBorder="1" applyAlignment="1" applyProtection="1">
      <alignment horizontal="right" vertical="top"/>
      <protection locked="0"/>
    </xf>
    <xf numFmtId="4" fontId="7" fillId="0" borderId="0" xfId="5906" applyNumberFormat="1" applyFont="1" applyFill="1" applyBorder="1" applyAlignment="1" applyProtection="1">
      <alignment horizontal="justify" vertical="top"/>
    </xf>
    <xf numFmtId="44" fontId="6" fillId="0" borderId="0" xfId="3" applyNumberFormat="1" applyFont="1" applyFill="1" applyBorder="1" applyAlignment="1" applyProtection="1">
      <alignment horizontal="right" vertical="top"/>
      <protection locked="0"/>
    </xf>
    <xf numFmtId="3" fontId="6" fillId="0" borderId="0" xfId="6" applyNumberFormat="1" applyFont="1" applyFill="1" applyBorder="1" applyAlignment="1" applyProtection="1">
      <alignment horizontal="right"/>
      <protection locked="0"/>
    </xf>
    <xf numFmtId="3" fontId="7" fillId="0" borderId="0" xfId="6" applyNumberFormat="1" applyFont="1" applyFill="1" applyBorder="1" applyAlignment="1" applyProtection="1">
      <alignment horizontal="right"/>
    </xf>
    <xf numFmtId="0" fontId="6" fillId="0" borderId="0" xfId="1386" applyNumberFormat="1" applyFont="1" applyFill="1" applyBorder="1" applyAlignment="1" applyProtection="1">
      <alignment horizontal="center" wrapText="1"/>
    </xf>
    <xf numFmtId="0" fontId="6" fillId="0" borderId="0" xfId="1386" applyNumberFormat="1" applyFont="1" applyFill="1" applyAlignment="1" applyProtection="1">
      <alignment horizontal="center" wrapText="1"/>
    </xf>
    <xf numFmtId="44" fontId="6" fillId="0" borderId="3" xfId="1637" applyNumberFormat="1" applyFont="1" applyFill="1" applyBorder="1" applyAlignment="1" applyProtection="1">
      <alignment horizontal="right" vertical="top"/>
      <protection locked="0"/>
    </xf>
    <xf numFmtId="44" fontId="6" fillId="0" borderId="3" xfId="3" applyNumberFormat="1" applyFont="1" applyFill="1" applyBorder="1" applyAlignment="1" applyProtection="1">
      <alignment horizontal="right" vertical="top"/>
      <protection locked="0"/>
    </xf>
    <xf numFmtId="0" fontId="6" fillId="0" borderId="0" xfId="1386" applyFont="1" applyFill="1" applyAlignment="1" applyProtection="1">
      <alignment horizontal="justify" vertical="top" wrapText="1"/>
    </xf>
    <xf numFmtId="0" fontId="7" fillId="0" borderId="0" xfId="6" applyFont="1" applyFill="1" applyBorder="1" applyAlignment="1" applyProtection="1">
      <alignment wrapText="1"/>
    </xf>
    <xf numFmtId="49" fontId="6" fillId="0" borderId="0" xfId="787" applyNumberFormat="1" applyFont="1" applyFill="1" applyAlignment="1" applyProtection="1">
      <alignment horizontal="left" vertical="top"/>
    </xf>
    <xf numFmtId="0" fontId="6" fillId="0" borderId="0" xfId="0" applyFont="1" applyFill="1" applyAlignment="1" applyProtection="1">
      <alignment horizontal="left" vertical="top" wrapText="1"/>
      <protection locked="0"/>
    </xf>
    <xf numFmtId="0" fontId="6" fillId="0" borderId="0" xfId="0" applyFont="1" applyFill="1" applyAlignment="1" applyProtection="1">
      <alignment horizontal="left" vertical="top" wrapText="1"/>
    </xf>
    <xf numFmtId="0" fontId="6" fillId="0" borderId="0" xfId="83" applyFont="1" applyFill="1" applyAlignment="1" applyProtection="1">
      <alignment horizontal="right"/>
    </xf>
    <xf numFmtId="0" fontId="6" fillId="0" borderId="0" xfId="83" applyFont="1" applyFill="1" applyAlignment="1" applyProtection="1">
      <alignment horizontal="left" vertical="top" wrapText="1"/>
    </xf>
    <xf numFmtId="0" fontId="6" fillId="0" borderId="0" xfId="2999" applyFont="1" applyAlignment="1" applyProtection="1">
      <alignment vertical="center"/>
    </xf>
    <xf numFmtId="0" fontId="6" fillId="0" borderId="0" xfId="796" applyFont="1" applyFill="1" applyAlignment="1" applyProtection="1">
      <alignment horizontal="left" vertical="center" wrapText="1"/>
    </xf>
    <xf numFmtId="0" fontId="141" fillId="0" borderId="0" xfId="0" applyFont="1" applyAlignment="1" applyProtection="1">
      <alignment horizontal="left" wrapText="1"/>
    </xf>
    <xf numFmtId="49" fontId="6" fillId="0" borderId="0" xfId="0" applyNumberFormat="1" applyFont="1" applyFill="1" applyBorder="1" applyAlignment="1" applyProtection="1">
      <alignment vertical="center" wrapText="1"/>
    </xf>
    <xf numFmtId="193" fontId="141" fillId="0" borderId="0" xfId="787" applyNumberFormat="1" applyFont="1" applyAlignment="1" applyProtection="1">
      <protection locked="0"/>
    </xf>
    <xf numFmtId="0" fontId="6" fillId="0" borderId="0" xfId="2999" applyFont="1" applyAlignment="1" applyProtection="1">
      <alignment vertical="center"/>
      <protection locked="0"/>
    </xf>
    <xf numFmtId="0" fontId="6" fillId="0" borderId="0" xfId="787" applyFont="1" applyFill="1" applyAlignment="1" applyProtection="1">
      <alignment horizontal="left" vertical="top" wrapText="1"/>
      <protection locked="0"/>
    </xf>
    <xf numFmtId="0" fontId="6" fillId="0" borderId="0" xfId="3474" applyNumberFormat="1" applyFont="1" applyFill="1" applyBorder="1" applyAlignment="1" applyProtection="1">
      <alignment horizontal="left" vertical="center" wrapText="1"/>
    </xf>
    <xf numFmtId="182" fontId="6" fillId="0" borderId="0" xfId="7069" applyNumberFormat="1" applyFont="1" applyFill="1" applyBorder="1" applyAlignment="1" applyProtection="1">
      <alignment horizontal="right"/>
      <protection locked="0"/>
    </xf>
    <xf numFmtId="0" fontId="158" fillId="0" borderId="0" xfId="1386" applyFont="1" applyAlignment="1" applyProtection="1">
      <alignment horizontal="right"/>
      <protection locked="0"/>
    </xf>
    <xf numFmtId="197" fontId="6" fillId="0" borderId="0" xfId="1386" applyNumberFormat="1" applyFont="1" applyAlignment="1" applyProtection="1">
      <alignment horizontal="right" vertical="top" wrapText="1"/>
      <protection locked="0"/>
    </xf>
    <xf numFmtId="182" fontId="6" fillId="0" borderId="0" xfId="6122" applyNumberFormat="1" applyFont="1" applyFill="1" applyBorder="1" applyAlignment="1" applyProtection="1">
      <alignment horizontal="right"/>
      <protection locked="0"/>
    </xf>
    <xf numFmtId="49" fontId="158" fillId="0" borderId="0" xfId="1614" applyNumberFormat="1" applyFont="1" applyFill="1" applyBorder="1" applyAlignment="1" applyProtection="1">
      <alignment horizontal="left" vertical="top" wrapText="1"/>
    </xf>
    <xf numFmtId="177" fontId="158" fillId="0" borderId="0" xfId="1614" applyFont="1" applyFill="1" applyBorder="1" applyAlignment="1" applyProtection="1">
      <alignment horizontal="left" vertical="top" wrapText="1"/>
    </xf>
    <xf numFmtId="0" fontId="13" fillId="0" borderId="0" xfId="1386" applyFont="1" applyFill="1" applyAlignment="1" applyProtection="1">
      <alignment horizontal="right" vertical="top"/>
    </xf>
    <xf numFmtId="49" fontId="13" fillId="0" borderId="0" xfId="1386" applyNumberFormat="1" applyFont="1" applyFill="1" applyAlignment="1" applyProtection="1">
      <alignment horizontal="left" vertical="top" wrapText="1"/>
    </xf>
    <xf numFmtId="0" fontId="158" fillId="0" borderId="0" xfId="1386" applyFont="1" applyFill="1" applyAlignment="1" applyProtection="1">
      <alignment horizontal="right"/>
      <protection locked="0"/>
    </xf>
    <xf numFmtId="182" fontId="173" fillId="0" borderId="0" xfId="1386" applyNumberFormat="1" applyFont="1" applyFill="1" applyBorder="1" applyAlignment="1" applyProtection="1">
      <alignment horizontal="right" wrapText="1"/>
      <protection locked="0"/>
    </xf>
    <xf numFmtId="49" fontId="6" fillId="0" borderId="0" xfId="0" applyNumberFormat="1" applyFont="1" applyFill="1" applyAlignment="1" applyProtection="1">
      <alignment horizontal="left" vertical="top"/>
    </xf>
    <xf numFmtId="49" fontId="6" fillId="0" borderId="0" xfId="0" applyNumberFormat="1" applyFont="1" applyFill="1" applyBorder="1" applyAlignment="1" applyProtection="1">
      <alignment vertical="top" wrapText="1"/>
    </xf>
    <xf numFmtId="0" fontId="7" fillId="0" borderId="0" xfId="0" applyFont="1" applyFill="1" applyBorder="1" applyAlignment="1" applyProtection="1">
      <alignment horizontal="right"/>
    </xf>
    <xf numFmtId="176" fontId="6" fillId="0" borderId="0" xfId="83" applyNumberFormat="1" applyFont="1" applyFill="1" applyBorder="1" applyAlignment="1" applyProtection="1">
      <alignment horizontal="right" wrapText="1"/>
    </xf>
    <xf numFmtId="176" fontId="6" fillId="0" borderId="0" xfId="83" applyNumberFormat="1" applyFont="1" applyFill="1" applyBorder="1" applyAlignment="1" applyProtection="1">
      <alignment horizontal="right" wrapText="1"/>
      <protection locked="0"/>
    </xf>
    <xf numFmtId="0" fontId="6" fillId="0" borderId="0" xfId="83" applyFont="1" applyFill="1" applyAlignment="1" applyProtection="1">
      <alignment horizontal="left" vertical="top" wrapText="1"/>
      <protection locked="0"/>
    </xf>
    <xf numFmtId="0" fontId="6" fillId="0" borderId="0" xfId="0" applyFont="1" applyFill="1" applyAlignment="1" applyProtection="1">
      <alignment horizontal="left" vertical="center" wrapText="1"/>
    </xf>
    <xf numFmtId="0" fontId="13" fillId="0" borderId="0" xfId="3474" applyNumberFormat="1" applyFont="1" applyFill="1" applyBorder="1" applyAlignment="1" applyProtection="1">
      <alignment horizontal="left" vertical="center" wrapText="1"/>
    </xf>
    <xf numFmtId="4" fontId="146" fillId="0" borderId="0" xfId="2" applyNumberFormat="1" applyFont="1" applyFill="1" applyBorder="1" applyAlignment="1" applyProtection="1">
      <alignment horizontal="right" wrapText="1"/>
    </xf>
    <xf numFmtId="44" fontId="55" fillId="23" borderId="14" xfId="83" applyNumberFormat="1" applyFont="1" applyFill="1" applyBorder="1" applyAlignment="1" applyProtection="1">
      <alignment horizontal="left" wrapText="1"/>
    </xf>
    <xf numFmtId="0" fontId="56" fillId="0" borderId="0" xfId="83" applyNumberFormat="1" applyFont="1" applyProtection="1"/>
    <xf numFmtId="0" fontId="6" fillId="0" borderId="0" xfId="0" applyNumberFormat="1" applyFont="1" applyFill="1" applyProtection="1"/>
    <xf numFmtId="44" fontId="6" fillId="0" borderId="0" xfId="0" applyNumberFormat="1" applyFont="1" applyFill="1" applyAlignment="1" applyProtection="1">
      <alignment horizontal="right" wrapText="1"/>
    </xf>
    <xf numFmtId="44" fontId="6" fillId="0" borderId="0" xfId="2" applyNumberFormat="1" applyFont="1" applyFill="1" applyAlignment="1" applyProtection="1">
      <alignment horizontal="right" wrapText="1"/>
    </xf>
    <xf numFmtId="44" fontId="7" fillId="0" borderId="1" xfId="0" applyNumberFormat="1" applyFont="1" applyFill="1" applyBorder="1" applyAlignment="1" applyProtection="1">
      <alignment horizontal="right" wrapText="1"/>
    </xf>
    <xf numFmtId="2" fontId="12" fillId="2" borderId="0" xfId="4" applyNumberFormat="1" applyFont="1" applyFill="1" applyBorder="1" applyAlignment="1" applyProtection="1">
      <alignment wrapText="1"/>
    </xf>
    <xf numFmtId="44" fontId="12" fillId="2" borderId="0" xfId="4" applyNumberFormat="1" applyFont="1" applyFill="1" applyBorder="1" applyAlignment="1" applyProtection="1">
      <alignment wrapText="1"/>
    </xf>
    <xf numFmtId="0" fontId="13" fillId="0" borderId="0" xfId="0" applyFont="1" applyProtection="1"/>
    <xf numFmtId="44" fontId="16" fillId="0" borderId="0" xfId="2" applyNumberFormat="1" applyFont="1" applyFill="1" applyBorder="1" applyAlignment="1" applyProtection="1">
      <alignment horizontal="right" wrapText="1"/>
    </xf>
    <xf numFmtId="4" fontId="7" fillId="0" borderId="2" xfId="2" applyNumberFormat="1" applyFont="1" applyFill="1" applyBorder="1" applyAlignment="1" applyProtection="1">
      <alignment horizontal="right" wrapText="1"/>
    </xf>
    <xf numFmtId="44" fontId="7" fillId="0" borderId="2" xfId="2" applyNumberFormat="1" applyFont="1" applyFill="1" applyBorder="1" applyAlignment="1" applyProtection="1">
      <alignment horizontal="right" wrapText="1"/>
    </xf>
    <xf numFmtId="44" fontId="7" fillId="0" borderId="0" xfId="2" applyNumberFormat="1" applyFont="1" applyFill="1" applyBorder="1" applyAlignment="1" applyProtection="1">
      <alignment horizontal="right" wrapText="1"/>
    </xf>
    <xf numFmtId="4" fontId="146" fillId="0" borderId="3" xfId="2" applyNumberFormat="1" applyFont="1" applyFill="1" applyBorder="1" applyAlignment="1" applyProtection="1">
      <alignment horizontal="right" wrapText="1"/>
    </xf>
    <xf numFmtId="44" fontId="7" fillId="0" borderId="3" xfId="2" applyNumberFormat="1" applyFont="1" applyFill="1" applyBorder="1" applyAlignment="1" applyProtection="1">
      <alignment horizontal="right" wrapText="1"/>
    </xf>
    <xf numFmtId="4" fontId="144" fillId="0" borderId="0" xfId="0" applyNumberFormat="1" applyFont="1" applyFill="1" applyAlignment="1" applyProtection="1"/>
    <xf numFmtId="44" fontId="6" fillId="0" borderId="0" xfId="0" applyNumberFormat="1" applyFont="1" applyFill="1" applyProtection="1"/>
    <xf numFmtId="44" fontId="6" fillId="0" borderId="0" xfId="2" applyNumberFormat="1" applyFont="1" applyFill="1" applyBorder="1" applyAlignment="1" applyProtection="1">
      <alignment horizontal="right" wrapText="1"/>
    </xf>
    <xf numFmtId="0" fontId="144" fillId="0" borderId="0" xfId="0" applyFont="1" applyFill="1" applyBorder="1" applyAlignment="1" applyProtection="1">
      <alignment horizontal="left" wrapText="1"/>
    </xf>
    <xf numFmtId="44" fontId="6" fillId="0" borderId="0" xfId="0" applyNumberFormat="1" applyFont="1" applyFill="1" applyBorder="1" applyAlignment="1" applyProtection="1">
      <alignment horizontal="left" vertical="top" wrapText="1"/>
    </xf>
    <xf numFmtId="0" fontId="144" fillId="0" borderId="0" xfId="2" applyNumberFormat="1" applyFont="1" applyFill="1" applyBorder="1" applyAlignment="1" applyProtection="1">
      <alignment horizontal="right" wrapText="1"/>
    </xf>
    <xf numFmtId="4" fontId="146" fillId="0" borderId="1" xfId="2" applyNumberFormat="1" applyFont="1" applyFill="1" applyBorder="1" applyAlignment="1" applyProtection="1">
      <alignment horizontal="right" wrapText="1"/>
    </xf>
    <xf numFmtId="4" fontId="7" fillId="0" borderId="3" xfId="2" applyNumberFormat="1" applyFont="1" applyFill="1" applyBorder="1" applyAlignment="1" applyProtection="1">
      <alignment horizontal="right" wrapText="1"/>
    </xf>
    <xf numFmtId="44" fontId="6" fillId="0" borderId="0" xfId="5208" applyNumberFormat="1" applyFont="1" applyAlignment="1" applyProtection="1">
      <alignment horizontal="right"/>
    </xf>
    <xf numFmtId="0" fontId="144" fillId="0" borderId="0" xfId="0" applyFont="1" applyProtection="1"/>
    <xf numFmtId="0" fontId="65" fillId="0" borderId="0" xfId="0" applyFont="1" applyProtection="1"/>
    <xf numFmtId="44" fontId="6" fillId="0" borderId="3" xfId="3" applyNumberFormat="1" applyFont="1" applyFill="1" applyBorder="1" applyAlignment="1" applyProtection="1">
      <alignment horizontal="right"/>
    </xf>
    <xf numFmtId="44" fontId="6" fillId="0" borderId="0" xfId="3" applyNumberFormat="1" applyFont="1" applyFill="1" applyAlignment="1" applyProtection="1">
      <alignment horizontal="right"/>
    </xf>
    <xf numFmtId="0" fontId="144" fillId="0" borderId="0" xfId="0" applyFont="1" applyFill="1" applyAlignment="1" applyProtection="1">
      <alignment horizontal="left" vertical="top" wrapText="1"/>
    </xf>
    <xf numFmtId="44" fontId="52" fillId="0" borderId="0" xfId="0" applyNumberFormat="1" applyFont="1" applyFill="1" applyAlignment="1" applyProtection="1">
      <alignment horizontal="right" wrapText="1"/>
    </xf>
    <xf numFmtId="170" fontId="146" fillId="0" borderId="0" xfId="2" applyNumberFormat="1" applyFont="1" applyFill="1" applyBorder="1" applyAlignment="1" applyProtection="1">
      <alignment horizontal="right" wrapText="1"/>
    </xf>
    <xf numFmtId="168" fontId="6" fillId="0" borderId="0" xfId="0" applyNumberFormat="1" applyFont="1" applyFill="1" applyAlignment="1" applyProtection="1">
      <alignment horizontal="left" vertical="top" wrapText="1"/>
    </xf>
    <xf numFmtId="49" fontId="144" fillId="0" borderId="0" xfId="0" applyNumberFormat="1" applyFont="1" applyFill="1" applyBorder="1" applyAlignment="1" applyProtection="1">
      <alignment vertical="top" wrapText="1"/>
    </xf>
    <xf numFmtId="4" fontId="6" fillId="0" borderId="0" xfId="0" applyNumberFormat="1" applyFont="1" applyFill="1" applyAlignment="1" applyProtection="1"/>
    <xf numFmtId="4" fontId="7" fillId="0" borderId="1" xfId="2" applyNumberFormat="1" applyFont="1" applyFill="1" applyBorder="1" applyAlignment="1" applyProtection="1">
      <alignment horizontal="right" wrapText="1"/>
    </xf>
    <xf numFmtId="170" fontId="6" fillId="0" borderId="0" xfId="0" applyNumberFormat="1" applyFont="1" applyFill="1" applyAlignment="1" applyProtection="1">
      <alignment horizontal="right" wrapText="1"/>
    </xf>
    <xf numFmtId="4" fontId="144" fillId="0" borderId="0" xfId="0" applyNumberFormat="1" applyFont="1" applyAlignment="1" applyProtection="1"/>
    <xf numFmtId="4" fontId="141" fillId="0" borderId="0" xfId="0" applyNumberFormat="1" applyFont="1" applyAlignment="1" applyProtection="1"/>
    <xf numFmtId="170" fontId="144" fillId="0" borderId="0" xfId="0" applyNumberFormat="1" applyFont="1" applyFill="1" applyAlignment="1" applyProtection="1">
      <alignment horizontal="right" wrapText="1"/>
    </xf>
    <xf numFmtId="0" fontId="177" fillId="0" borderId="0" xfId="0" applyFont="1" applyProtection="1"/>
    <xf numFmtId="0" fontId="177" fillId="0" borderId="0" xfId="0" applyFont="1" applyAlignment="1" applyProtection="1">
      <alignment wrapText="1"/>
    </xf>
    <xf numFmtId="4" fontId="10" fillId="0" borderId="0" xfId="0" applyNumberFormat="1" applyFont="1" applyFill="1" applyAlignment="1" applyProtection="1">
      <alignment horizontal="right" wrapText="1"/>
    </xf>
    <xf numFmtId="44" fontId="10" fillId="0" borderId="0" xfId="3" applyNumberFormat="1" applyFont="1" applyFill="1" applyAlignment="1" applyProtection="1">
      <alignment horizontal="right" wrapText="1"/>
    </xf>
    <xf numFmtId="49" fontId="55" fillId="23" borderId="14" xfId="83" applyNumberFormat="1" applyFont="1" applyFill="1" applyBorder="1" applyAlignment="1" applyProtection="1">
      <alignment horizontal="left"/>
      <protection locked="0"/>
    </xf>
    <xf numFmtId="49" fontId="7" fillId="0" borderId="0" xfId="0" applyNumberFormat="1" applyFont="1" applyFill="1" applyBorder="1" applyAlignment="1" applyProtection="1">
      <alignment horizontal="left"/>
      <protection locked="0"/>
    </xf>
    <xf numFmtId="0" fontId="6" fillId="0" borderId="0" xfId="0" applyFont="1" applyFill="1" applyAlignment="1" applyProtection="1">
      <alignment horizontal="left"/>
      <protection locked="0"/>
    </xf>
    <xf numFmtId="0" fontId="7" fillId="0" borderId="1" xfId="0" applyFont="1" applyFill="1" applyBorder="1" applyAlignment="1" applyProtection="1">
      <alignment horizontal="left"/>
      <protection locked="0"/>
    </xf>
    <xf numFmtId="0" fontId="177" fillId="0" borderId="0" xfId="0" applyFont="1" applyAlignment="1" applyProtection="1">
      <alignment wrapText="1"/>
      <protection locked="0"/>
    </xf>
    <xf numFmtId="44" fontId="55" fillId="66" borderId="14" xfId="83" applyNumberFormat="1" applyFont="1" applyFill="1" applyBorder="1" applyAlignment="1" applyProtection="1">
      <alignment horizontal="left" wrapText="1"/>
    </xf>
    <xf numFmtId="44" fontId="7" fillId="0" borderId="0" xfId="83" applyNumberFormat="1" applyFont="1" applyFill="1" applyBorder="1" applyAlignment="1" applyProtection="1">
      <alignment horizontal="right"/>
    </xf>
    <xf numFmtId="0" fontId="6" fillId="0" borderId="0" xfId="83" applyNumberFormat="1" applyFont="1" applyFill="1" applyProtection="1"/>
    <xf numFmtId="44" fontId="6" fillId="0" borderId="0" xfId="784" applyNumberFormat="1" applyFont="1" applyFill="1" applyBorder="1" applyAlignment="1" applyProtection="1">
      <alignment horizontal="right" wrapText="1"/>
    </xf>
    <xf numFmtId="44" fontId="6" fillId="0" borderId="0" xfId="83" applyNumberFormat="1" applyFont="1" applyFill="1" applyAlignment="1" applyProtection="1">
      <alignment horizontal="right" wrapText="1"/>
    </xf>
    <xf numFmtId="44" fontId="7" fillId="0" borderId="15" xfId="83" applyNumberFormat="1" applyFont="1" applyFill="1" applyBorder="1" applyAlignment="1" applyProtection="1">
      <alignment horizontal="right" wrapText="1"/>
    </xf>
    <xf numFmtId="2" fontId="12" fillId="24" borderId="0" xfId="786" applyNumberFormat="1" applyFont="1" applyFill="1" applyBorder="1" applyAlignment="1" applyProtection="1">
      <alignment wrapText="1"/>
    </xf>
    <xf numFmtId="44" fontId="12" fillId="24" borderId="0" xfId="786" applyNumberFormat="1" applyFont="1" applyFill="1" applyBorder="1" applyAlignment="1" applyProtection="1">
      <alignment wrapText="1"/>
    </xf>
    <xf numFmtId="0" fontId="6" fillId="0" borderId="0" xfId="83" applyFont="1" applyFill="1" applyBorder="1" applyAlignment="1" applyProtection="1">
      <alignment horizontal="left" vertical="top" wrapText="1"/>
    </xf>
    <xf numFmtId="4" fontId="16" fillId="0" borderId="0" xfId="784" applyNumberFormat="1" applyFont="1" applyFill="1" applyBorder="1" applyAlignment="1" applyProtection="1">
      <alignment horizontal="right" wrapText="1"/>
    </xf>
    <xf numFmtId="44" fontId="16" fillId="0" borderId="0" xfId="784" applyNumberFormat="1" applyFont="1" applyFill="1" applyBorder="1" applyAlignment="1" applyProtection="1">
      <alignment horizontal="right" wrapText="1"/>
    </xf>
    <xf numFmtId="44" fontId="7" fillId="0" borderId="16" xfId="784" applyNumberFormat="1" applyFont="1" applyFill="1" applyBorder="1" applyAlignment="1" applyProtection="1">
      <alignment horizontal="right" wrapText="1"/>
    </xf>
    <xf numFmtId="0" fontId="7" fillId="0" borderId="0" xfId="83" applyFont="1" applyFill="1" applyBorder="1" applyAlignment="1" applyProtection="1">
      <alignment horizontal="left" vertical="top" wrapText="1"/>
    </xf>
    <xf numFmtId="180" fontId="6" fillId="0" borderId="0" xfId="83" applyNumberFormat="1" applyFont="1" applyAlignment="1" applyProtection="1">
      <alignment horizontal="right" wrapText="1"/>
    </xf>
    <xf numFmtId="44" fontId="6" fillId="0" borderId="0" xfId="785" applyNumberFormat="1" applyFont="1" applyFill="1" applyBorder="1" applyAlignment="1" applyProtection="1">
      <alignment horizontal="right"/>
    </xf>
    <xf numFmtId="4" fontId="7" fillId="0" borderId="17" xfId="784" applyNumberFormat="1" applyFont="1" applyFill="1" applyBorder="1" applyAlignment="1" applyProtection="1">
      <alignment horizontal="right" wrapText="1"/>
    </xf>
    <xf numFmtId="44" fontId="7" fillId="0" borderId="17" xfId="784" applyNumberFormat="1" applyFont="1" applyFill="1" applyBorder="1" applyAlignment="1" applyProtection="1">
      <alignment horizontal="right" wrapText="1"/>
    </xf>
    <xf numFmtId="0" fontId="7" fillId="0" borderId="0" xfId="83" applyFont="1" applyAlignment="1" applyProtection="1">
      <alignment horizontal="left" vertical="top" wrapText="1"/>
    </xf>
    <xf numFmtId="4" fontId="7" fillId="0" borderId="0" xfId="784" applyNumberFormat="1" applyFont="1" applyFill="1" applyBorder="1" applyAlignment="1" applyProtection="1">
      <alignment horizontal="right" wrapText="1"/>
    </xf>
    <xf numFmtId="44" fontId="7" fillId="0" borderId="0" xfId="784" applyNumberFormat="1" applyFont="1" applyFill="1" applyBorder="1" applyAlignment="1" applyProtection="1">
      <alignment horizontal="right" wrapText="1"/>
    </xf>
    <xf numFmtId="4" fontId="146" fillId="0" borderId="0" xfId="784" applyNumberFormat="1" applyFont="1" applyFill="1" applyBorder="1" applyAlignment="1" applyProtection="1">
      <alignment horizontal="right" wrapText="1"/>
    </xf>
    <xf numFmtId="4" fontId="144" fillId="0" borderId="0" xfId="784" applyNumberFormat="1" applyFont="1" applyFill="1" applyBorder="1" applyAlignment="1" applyProtection="1">
      <alignment horizontal="right" wrapText="1"/>
    </xf>
    <xf numFmtId="49" fontId="144" fillId="0" borderId="0" xfId="83" applyNumberFormat="1" applyFont="1" applyFill="1" applyBorder="1" applyAlignment="1" applyProtection="1">
      <alignment vertical="top" wrapText="1"/>
    </xf>
    <xf numFmtId="200" fontId="175" fillId="0" borderId="0" xfId="793" applyNumberFormat="1" applyFont="1" applyAlignment="1" applyProtection="1">
      <alignment horizontal="right" wrapText="1"/>
    </xf>
    <xf numFmtId="0" fontId="175" fillId="0" borderId="0" xfId="793" applyFont="1" applyAlignment="1" applyProtection="1">
      <alignment horizontal="left" wrapText="1"/>
    </xf>
    <xf numFmtId="200" fontId="175" fillId="0" borderId="47" xfId="793" applyNumberFormat="1" applyFont="1" applyBorder="1" applyAlignment="1" applyProtection="1">
      <alignment horizontal="right" wrapText="1"/>
    </xf>
    <xf numFmtId="0" fontId="175" fillId="0" borderId="47" xfId="793" applyFont="1" applyBorder="1" applyAlignment="1" applyProtection="1">
      <alignment horizontal="left" wrapText="1"/>
    </xf>
    <xf numFmtId="4" fontId="6" fillId="0" borderId="0" xfId="784" applyNumberFormat="1" applyFont="1" applyFill="1" applyBorder="1" applyAlignment="1" applyProtection="1">
      <alignment horizontal="right" wrapText="1"/>
    </xf>
    <xf numFmtId="182" fontId="6" fillId="0" borderId="0" xfId="791" applyNumberFormat="1" applyFont="1" applyFill="1" applyProtection="1"/>
    <xf numFmtId="0" fontId="19" fillId="0" borderId="0" xfId="1386" applyProtection="1"/>
    <xf numFmtId="180" fontId="7" fillId="0" borderId="0" xfId="83" applyNumberFormat="1" applyFont="1" applyFill="1" applyAlignment="1" applyProtection="1">
      <alignment horizontal="right" wrapText="1"/>
    </xf>
    <xf numFmtId="4" fontId="144" fillId="0" borderId="0" xfId="0" applyNumberFormat="1" applyFont="1" applyFill="1" applyBorder="1" applyAlignment="1" applyProtection="1">
      <alignment horizontal="right" wrapText="1"/>
    </xf>
    <xf numFmtId="180" fontId="6" fillId="0" borderId="0" xfId="83" applyNumberFormat="1" applyFont="1" applyFill="1" applyAlignment="1" applyProtection="1">
      <alignment horizontal="right" wrapText="1"/>
    </xf>
    <xf numFmtId="180" fontId="144" fillId="0" borderId="0" xfId="83" applyNumberFormat="1" applyFont="1" applyFill="1" applyAlignment="1" applyProtection="1">
      <alignment horizontal="right" wrapText="1"/>
    </xf>
    <xf numFmtId="180" fontId="7" fillId="0" borderId="0" xfId="83" applyNumberFormat="1" applyFont="1" applyFill="1" applyBorder="1" applyAlignment="1" applyProtection="1">
      <alignment horizontal="right" wrapText="1"/>
    </xf>
    <xf numFmtId="44" fontId="7" fillId="0" borderId="0" xfId="83" applyNumberFormat="1" applyFont="1" applyFill="1" applyBorder="1" applyAlignment="1" applyProtection="1">
      <alignment horizontal="right" wrapText="1"/>
    </xf>
    <xf numFmtId="0" fontId="6" fillId="0" borderId="0" xfId="0" applyFont="1" applyAlignment="1" applyProtection="1">
      <alignment horizontal="left" vertical="top" wrapText="1"/>
    </xf>
    <xf numFmtId="180" fontId="6" fillId="0" borderId="0" xfId="83" applyNumberFormat="1" applyFont="1" applyFill="1" applyBorder="1" applyAlignment="1" applyProtection="1">
      <alignment horizontal="right" wrapText="1"/>
    </xf>
    <xf numFmtId="44" fontId="6" fillId="0" borderId="0" xfId="83" applyNumberFormat="1" applyFont="1" applyFill="1" applyBorder="1" applyAlignment="1" applyProtection="1">
      <alignment horizontal="right" wrapText="1"/>
    </xf>
    <xf numFmtId="180" fontId="6" fillId="0" borderId="0" xfId="0" applyNumberFormat="1" applyFont="1" applyFill="1" applyBorder="1" applyAlignment="1" applyProtection="1">
      <alignment horizontal="right" wrapText="1"/>
    </xf>
    <xf numFmtId="180" fontId="7" fillId="0" borderId="0" xfId="0" applyNumberFormat="1" applyFont="1" applyFill="1" applyBorder="1" applyAlignment="1" applyProtection="1">
      <alignment horizontal="right" wrapText="1"/>
    </xf>
    <xf numFmtId="0" fontId="60" fillId="0" borderId="0" xfId="0" applyFont="1" applyAlignment="1" applyProtection="1">
      <alignment horizontal="left" vertical="top" wrapText="1"/>
    </xf>
    <xf numFmtId="44" fontId="6" fillId="0" borderId="0" xfId="0" applyNumberFormat="1" applyFont="1" applyFill="1" applyAlignment="1" applyProtection="1">
      <alignment horizontal="left" vertical="top" wrapText="1"/>
    </xf>
    <xf numFmtId="0" fontId="16" fillId="61" borderId="28" xfId="475" applyFont="1" applyFill="1" applyBorder="1" applyProtection="1"/>
    <xf numFmtId="0" fontId="145" fillId="61" borderId="28" xfId="475" applyFont="1" applyFill="1" applyBorder="1" applyProtection="1"/>
    <xf numFmtId="0" fontId="16" fillId="61" borderId="29" xfId="475" applyFont="1" applyFill="1" applyBorder="1" applyProtection="1"/>
    <xf numFmtId="0" fontId="16" fillId="61" borderId="31" xfId="475" applyFont="1" applyFill="1" applyBorder="1" applyProtection="1"/>
    <xf numFmtId="0" fontId="145" fillId="61" borderId="31" xfId="475" applyFont="1" applyFill="1" applyBorder="1" applyProtection="1"/>
    <xf numFmtId="0" fontId="16" fillId="61" borderId="32" xfId="475" applyFont="1" applyFill="1" applyBorder="1" applyProtection="1"/>
    <xf numFmtId="0" fontId="16" fillId="61" borderId="34" xfId="475" applyFont="1" applyFill="1" applyBorder="1" applyProtection="1"/>
    <xf numFmtId="0" fontId="145" fillId="61" borderId="34" xfId="475" applyFont="1" applyFill="1" applyBorder="1" applyProtection="1"/>
    <xf numFmtId="0" fontId="16" fillId="61" borderId="35" xfId="475" applyFont="1" applyFill="1" applyBorder="1" applyProtection="1"/>
    <xf numFmtId="180" fontId="144" fillId="0" borderId="0" xfId="83" applyNumberFormat="1" applyFont="1" applyFill="1" applyBorder="1" applyAlignment="1" applyProtection="1">
      <alignment horizontal="right" wrapText="1"/>
    </xf>
    <xf numFmtId="180" fontId="146" fillId="0" borderId="0" xfId="0" applyNumberFormat="1" applyFont="1" applyFill="1" applyBorder="1" applyAlignment="1" applyProtection="1">
      <alignment horizontal="right" wrapText="1"/>
    </xf>
    <xf numFmtId="4" fontId="144" fillId="0" borderId="0" xfId="0" applyNumberFormat="1" applyFont="1" applyFill="1" applyAlignment="1" applyProtection="1">
      <alignment horizontal="left" vertical="top" wrapText="1"/>
    </xf>
    <xf numFmtId="0" fontId="145" fillId="0" borderId="0" xfId="475" applyFont="1" applyFill="1" applyBorder="1" applyProtection="1"/>
    <xf numFmtId="0" fontId="60" fillId="0" borderId="0" xfId="0" applyFont="1" applyFill="1" applyAlignment="1" applyProtection="1">
      <alignment horizontal="left" vertical="top" wrapText="1"/>
    </xf>
    <xf numFmtId="4" fontId="6" fillId="0" borderId="0" xfId="0" applyNumberFormat="1" applyFont="1" applyFill="1" applyProtection="1"/>
    <xf numFmtId="4" fontId="6" fillId="0" borderId="0" xfId="83" applyNumberFormat="1" applyFont="1" applyFill="1" applyProtection="1"/>
    <xf numFmtId="44" fontId="6" fillId="0" borderId="0" xfId="83" applyNumberFormat="1" applyFont="1" applyFill="1" applyProtection="1"/>
    <xf numFmtId="188" fontId="6" fillId="0" borderId="0" xfId="0" applyNumberFormat="1" applyFont="1" applyFill="1" applyAlignment="1" applyProtection="1">
      <alignment horizontal="right" wrapText="1"/>
    </xf>
    <xf numFmtId="0" fontId="144" fillId="0" borderId="0" xfId="0" applyFont="1" applyAlignment="1" applyProtection="1">
      <alignment horizontal="right"/>
    </xf>
    <xf numFmtId="0" fontId="144" fillId="0" borderId="0" xfId="0" applyFont="1" applyAlignment="1" applyProtection="1">
      <alignment horizontal="left" vertical="top" wrapText="1"/>
    </xf>
    <xf numFmtId="180" fontId="144" fillId="0" borderId="0" xfId="0" applyNumberFormat="1" applyFont="1" applyFill="1" applyAlignment="1" applyProtection="1">
      <alignment horizontal="right" wrapText="1"/>
    </xf>
    <xf numFmtId="180" fontId="6" fillId="0" borderId="0" xfId="0" applyNumberFormat="1" applyFont="1" applyFill="1" applyAlignment="1" applyProtection="1">
      <alignment horizontal="right" wrapText="1"/>
    </xf>
    <xf numFmtId="4" fontId="6" fillId="0" borderId="0" xfId="83" applyNumberFormat="1" applyFont="1" applyFill="1" applyBorder="1" applyAlignment="1" applyProtection="1">
      <alignment horizontal="right" wrapText="1"/>
    </xf>
    <xf numFmtId="44" fontId="7" fillId="0" borderId="0" xfId="791" applyNumberFormat="1" applyFont="1" applyFill="1" applyAlignment="1" applyProtection="1">
      <alignment horizontal="right" wrapText="1"/>
    </xf>
    <xf numFmtId="0" fontId="7" fillId="0" borderId="0" xfId="0" applyFont="1" applyAlignment="1" applyProtection="1">
      <alignment horizontal="left" vertical="top" wrapText="1"/>
    </xf>
    <xf numFmtId="44" fontId="6" fillId="0" borderId="0" xfId="791" applyNumberFormat="1" applyFont="1" applyFill="1" applyAlignment="1" applyProtection="1">
      <alignment horizontal="right" wrapText="1"/>
    </xf>
    <xf numFmtId="0" fontId="146" fillId="0" borderId="0" xfId="0" applyFont="1" applyFill="1" applyAlignment="1" applyProtection="1">
      <alignment horizontal="left" vertical="top" wrapText="1"/>
    </xf>
    <xf numFmtId="44" fontId="7" fillId="0" borderId="0" xfId="0" applyNumberFormat="1" applyFont="1" applyFill="1" applyAlignment="1" applyProtection="1">
      <alignment horizontal="left" vertical="top" wrapText="1"/>
    </xf>
    <xf numFmtId="0" fontId="53" fillId="0" borderId="0" xfId="0" applyFont="1" applyFill="1" applyAlignment="1" applyProtection="1">
      <alignment horizontal="left" vertical="top" wrapText="1"/>
    </xf>
    <xf numFmtId="180" fontId="7" fillId="0" borderId="0" xfId="0" applyNumberFormat="1" applyFont="1" applyFill="1" applyAlignment="1" applyProtection="1">
      <alignment horizontal="right" wrapText="1"/>
    </xf>
    <xf numFmtId="0" fontId="6" fillId="0" borderId="0" xfId="83" applyFont="1" applyFill="1" applyBorder="1" applyProtection="1"/>
    <xf numFmtId="4" fontId="6" fillId="0" borderId="0" xfId="795" applyNumberFormat="1" applyFont="1" applyFill="1" applyBorder="1" applyAlignment="1" applyProtection="1">
      <alignment vertical="top"/>
    </xf>
    <xf numFmtId="4" fontId="6" fillId="0" borderId="0" xfId="83" applyNumberFormat="1" applyFont="1" applyFill="1" applyBorder="1" applyAlignment="1" applyProtection="1">
      <alignment vertical="top"/>
    </xf>
    <xf numFmtId="0" fontId="6" fillId="0" borderId="0" xfId="0" applyFont="1" applyBorder="1" applyProtection="1"/>
    <xf numFmtId="4" fontId="144" fillId="0" borderId="0" xfId="795" applyNumberFormat="1" applyFont="1" applyFill="1" applyBorder="1" applyAlignment="1" applyProtection="1"/>
    <xf numFmtId="0" fontId="6" fillId="0" borderId="0" xfId="83" applyFont="1" applyBorder="1" applyProtection="1"/>
    <xf numFmtId="4" fontId="144" fillId="0" borderId="0" xfId="83" applyNumberFormat="1" applyFont="1" applyFill="1" applyProtection="1"/>
    <xf numFmtId="49" fontId="55" fillId="66" borderId="14" xfId="83" applyNumberFormat="1" applyFont="1" applyFill="1" applyBorder="1" applyAlignment="1" applyProtection="1">
      <alignment horizontal="left"/>
      <protection locked="0"/>
    </xf>
    <xf numFmtId="49" fontId="7" fillId="0" borderId="0" xfId="83" applyNumberFormat="1" applyFont="1" applyFill="1" applyBorder="1" applyAlignment="1" applyProtection="1">
      <alignment horizontal="left"/>
      <protection locked="0"/>
    </xf>
    <xf numFmtId="0" fontId="6" fillId="0" borderId="0" xfId="83" applyFont="1" applyFill="1" applyAlignment="1" applyProtection="1">
      <alignment horizontal="right"/>
      <protection locked="0"/>
    </xf>
    <xf numFmtId="0" fontId="7" fillId="0" borderId="15" xfId="83" applyFont="1" applyFill="1" applyBorder="1" applyAlignment="1" applyProtection="1">
      <alignment horizontal="right"/>
      <protection locked="0"/>
    </xf>
    <xf numFmtId="0" fontId="6" fillId="0" borderId="0" xfId="791" applyFont="1" applyFill="1" applyBorder="1" applyAlignment="1" applyProtection="1">
      <alignment horizontal="right" wrapText="1"/>
      <protection locked="0"/>
    </xf>
    <xf numFmtId="0" fontId="6" fillId="0" borderId="0" xfId="394" applyFont="1" applyFill="1" applyBorder="1" applyAlignment="1" applyProtection="1">
      <alignment horizontal="right" wrapText="1"/>
      <protection locked="0"/>
    </xf>
    <xf numFmtId="0" fontId="6" fillId="0" borderId="0" xfId="0" applyFont="1" applyFill="1" applyBorder="1" applyAlignment="1" applyProtection="1">
      <alignment vertical="center" wrapText="1"/>
      <protection locked="0"/>
    </xf>
    <xf numFmtId="44" fontId="55" fillId="69" borderId="14" xfId="83" applyNumberFormat="1" applyFont="1" applyFill="1" applyBorder="1" applyAlignment="1" applyProtection="1">
      <alignment horizontal="left" wrapText="1"/>
    </xf>
    <xf numFmtId="0" fontId="56" fillId="0" borderId="0" xfId="83" applyNumberFormat="1" applyFont="1" applyAlignment="1" applyProtection="1"/>
    <xf numFmtId="44" fontId="6" fillId="0" borderId="0" xfId="2999" applyNumberFormat="1" applyFont="1" applyFill="1" applyAlignment="1" applyProtection="1">
      <alignment vertical="center"/>
    </xf>
    <xf numFmtId="44" fontId="63" fillId="0" borderId="0" xfId="2999" applyNumberFormat="1" applyFont="1" applyFill="1" applyBorder="1" applyAlignment="1" applyProtection="1">
      <alignment vertical="center" wrapText="1"/>
    </xf>
    <xf numFmtId="44" fontId="13" fillId="0" borderId="0" xfId="2999" applyNumberFormat="1" applyFont="1" applyFill="1" applyBorder="1" applyAlignment="1" applyProtection="1">
      <alignment horizontal="right" vertical="center" wrapText="1"/>
    </xf>
    <xf numFmtId="44" fontId="12" fillId="24" borderId="0" xfId="786" applyNumberFormat="1" applyFont="1" applyFill="1" applyBorder="1" applyAlignment="1" applyProtection="1">
      <alignment vertical="center" wrapText="1"/>
    </xf>
    <xf numFmtId="0" fontId="6" fillId="0" borderId="0" xfId="83" applyFont="1" applyFill="1" applyBorder="1" applyAlignment="1" applyProtection="1">
      <alignment horizontal="left" vertical="center" wrapText="1"/>
    </xf>
    <xf numFmtId="172" fontId="6" fillId="0" borderId="0" xfId="7055" applyFont="1" applyFill="1" applyBorder="1" applyAlignment="1" applyProtection="1">
      <alignment horizontal="left" vertical="top"/>
    </xf>
    <xf numFmtId="0" fontId="7" fillId="0" borderId="0" xfId="0" applyFont="1" applyBorder="1" applyAlignment="1" applyProtection="1">
      <alignment horizontal="left" vertical="top" wrapText="1"/>
    </xf>
    <xf numFmtId="0" fontId="6" fillId="0" borderId="0" xfId="0" applyFont="1" applyBorder="1" applyAlignment="1" applyProtection="1">
      <alignment horizontal="center" wrapText="1"/>
    </xf>
    <xf numFmtId="175" fontId="6" fillId="0" borderId="0" xfId="0" applyNumberFormat="1" applyFont="1" applyBorder="1" applyAlignment="1" applyProtection="1">
      <alignment vertical="top" wrapText="1"/>
    </xf>
    <xf numFmtId="49" fontId="6" fillId="0" borderId="0" xfId="7055" applyNumberFormat="1" applyFont="1" applyFill="1" applyBorder="1" applyAlignment="1" applyProtection="1">
      <alignment horizontal="left" vertical="top" wrapText="1"/>
    </xf>
    <xf numFmtId="172" fontId="6" fillId="0" borderId="0" xfId="7055" applyFont="1" applyFill="1" applyBorder="1" applyAlignment="1" applyProtection="1">
      <alignment horizontal="center"/>
    </xf>
    <xf numFmtId="175" fontId="6" fillId="0" borderId="0" xfId="7055" applyNumberFormat="1" applyFont="1" applyFill="1" applyBorder="1" applyProtection="1">
      <alignment horizontal="right"/>
    </xf>
    <xf numFmtId="175" fontId="6" fillId="0" borderId="0" xfId="0" applyNumberFormat="1" applyFont="1" applyBorder="1" applyProtection="1"/>
    <xf numFmtId="3" fontId="6" fillId="0" borderId="0" xfId="7055" applyNumberFormat="1" applyFont="1" applyFill="1" applyBorder="1" applyAlignment="1" applyProtection="1">
      <alignment horizontal="center"/>
    </xf>
    <xf numFmtId="172" fontId="178" fillId="0" borderId="0" xfId="7055" applyFont="1" applyFill="1" applyBorder="1" applyAlignment="1" applyProtection="1">
      <alignment horizontal="left" vertical="top"/>
    </xf>
    <xf numFmtId="0" fontId="179" fillId="0" borderId="0" xfId="0" applyFont="1" applyFill="1" applyBorder="1" applyAlignment="1" applyProtection="1">
      <alignment horizontal="left" vertical="top" wrapText="1"/>
    </xf>
    <xf numFmtId="172" fontId="178" fillId="0" borderId="0" xfId="7055" applyFont="1" applyFill="1" applyBorder="1" applyAlignment="1" applyProtection="1">
      <alignment horizontal="center"/>
    </xf>
    <xf numFmtId="3" fontId="178" fillId="0" borderId="0" xfId="7055" applyNumberFormat="1" applyFont="1" applyFill="1" applyBorder="1" applyAlignment="1" applyProtection="1">
      <alignment horizontal="center"/>
    </xf>
    <xf numFmtId="175" fontId="178" fillId="0" borderId="0" xfId="7055" applyNumberFormat="1" applyFont="1" applyFill="1" applyBorder="1" applyProtection="1">
      <alignment horizontal="right"/>
    </xf>
    <xf numFmtId="0" fontId="6" fillId="0" borderId="0" xfId="0" applyFont="1" applyAlignment="1" applyProtection="1">
      <alignment vertical="top" wrapText="1"/>
    </xf>
    <xf numFmtId="175" fontId="6" fillId="0" borderId="0" xfId="7055" applyNumberFormat="1" applyFont="1" applyFill="1" applyBorder="1" applyAlignment="1" applyProtection="1">
      <alignment horizontal="right"/>
    </xf>
    <xf numFmtId="0" fontId="7" fillId="0" borderId="15" xfId="0" applyFont="1" applyBorder="1" applyAlignment="1" applyProtection="1">
      <alignment horizontal="left" wrapText="1"/>
    </xf>
    <xf numFmtId="0" fontId="7" fillId="0" borderId="15" xfId="0" applyFont="1" applyBorder="1" applyAlignment="1" applyProtection="1">
      <alignment horizontal="center"/>
    </xf>
    <xf numFmtId="175" fontId="7" fillId="0" borderId="15" xfId="7055" applyNumberFormat="1" applyFont="1" applyBorder="1" applyProtection="1">
      <alignment horizontal="right"/>
    </xf>
    <xf numFmtId="172" fontId="6" fillId="0" borderId="0" xfId="7055" applyFont="1" applyBorder="1" applyAlignment="1" applyProtection="1">
      <alignment horizontal="left" vertical="top"/>
    </xf>
    <xf numFmtId="175" fontId="6" fillId="0" borderId="0" xfId="7055" applyNumberFormat="1" applyFont="1" applyBorder="1" applyProtection="1">
      <alignment horizontal="right"/>
    </xf>
    <xf numFmtId="0" fontId="6" fillId="0" borderId="0" xfId="0" applyFont="1" applyBorder="1" applyAlignment="1" applyProtection="1">
      <alignment horizontal="left" wrapText="1"/>
    </xf>
    <xf numFmtId="0" fontId="6" fillId="0" borderId="0" xfId="0" applyFont="1" applyFill="1" applyBorder="1" applyAlignment="1" applyProtection="1">
      <alignment horizontal="center"/>
    </xf>
    <xf numFmtId="0" fontId="6" fillId="0" borderId="0" xfId="7056" applyFont="1" applyFill="1" applyBorder="1" applyAlignment="1" applyProtection="1">
      <alignment horizontal="left" vertical="top" wrapText="1"/>
    </xf>
    <xf numFmtId="202" fontId="7" fillId="0" borderId="0" xfId="7057" applyNumberFormat="1" applyFont="1" applyFill="1" applyBorder="1" applyAlignment="1" applyProtection="1">
      <alignment horizontal="center" vertical="top" wrapText="1"/>
    </xf>
    <xf numFmtId="0" fontId="13" fillId="0" borderId="0" xfId="0" applyFont="1" applyFill="1" applyBorder="1" applyAlignment="1" applyProtection="1">
      <alignment horizontal="left" vertical="center" wrapText="1"/>
    </xf>
    <xf numFmtId="172" fontId="7" fillId="0" borderId="15" xfId="7055" applyFont="1" applyFill="1" applyBorder="1" applyAlignment="1" applyProtection="1">
      <alignment horizontal="center"/>
    </xf>
    <xf numFmtId="0" fontId="16" fillId="0" borderId="0" xfId="0" applyFont="1" applyBorder="1" applyAlignment="1" applyProtection="1">
      <alignment horizontal="left" vertical="top" wrapText="1"/>
    </xf>
    <xf numFmtId="0" fontId="18" fillId="0" borderId="0" xfId="0" applyFont="1" applyBorder="1" applyAlignment="1" applyProtection="1">
      <alignment horizontal="left" vertical="top" wrapText="1"/>
    </xf>
    <xf numFmtId="0" fontId="6" fillId="0" borderId="0" xfId="0" applyFont="1" applyBorder="1" applyAlignment="1" applyProtection="1">
      <alignment horizontal="left" vertical="top" wrapText="1" shrinkToFit="1"/>
    </xf>
    <xf numFmtId="172" fontId="7" fillId="0" borderId="0" xfId="7055" applyFont="1" applyFill="1" applyBorder="1" applyAlignment="1" applyProtection="1">
      <alignment horizontal="left" vertical="top"/>
    </xf>
    <xf numFmtId="0" fontId="6" fillId="0" borderId="0" xfId="0" applyNumberFormat="1" applyFont="1" applyBorder="1" applyAlignment="1" applyProtection="1">
      <alignment horizontal="center"/>
    </xf>
    <xf numFmtId="0" fontId="6" fillId="0" borderId="0" xfId="0" applyFont="1" applyBorder="1" applyAlignment="1" applyProtection="1">
      <alignment horizontal="left" vertical="center" wrapText="1"/>
    </xf>
    <xf numFmtId="3" fontId="7" fillId="0" borderId="15" xfId="7055" applyNumberFormat="1" applyFont="1" applyFill="1" applyBorder="1" applyAlignment="1" applyProtection="1">
      <alignment horizontal="center"/>
    </xf>
    <xf numFmtId="175" fontId="6" fillId="0" borderId="0" xfId="0" applyNumberFormat="1" applyFont="1" applyBorder="1" applyAlignment="1" applyProtection="1">
      <alignment wrapText="1"/>
    </xf>
    <xf numFmtId="1" fontId="13" fillId="0" borderId="0" xfId="7058" applyNumberFormat="1" applyFont="1" applyFill="1" applyBorder="1" applyAlignment="1" applyProtection="1">
      <alignment horizontal="left" vertical="top"/>
    </xf>
    <xf numFmtId="0" fontId="13" fillId="0" borderId="0" xfId="7058" applyNumberFormat="1" applyFont="1" applyFill="1" applyBorder="1" applyAlignment="1" applyProtection="1">
      <alignment horizontal="left" vertical="top" wrapText="1"/>
    </xf>
    <xf numFmtId="0" fontId="6" fillId="0" borderId="0" xfId="0" applyFont="1" applyProtection="1"/>
    <xf numFmtId="172" fontId="6" fillId="0" borderId="0" xfId="7055" applyFont="1" applyFill="1" applyBorder="1" applyAlignment="1" applyProtection="1">
      <alignment horizontal="left" wrapText="1"/>
    </xf>
    <xf numFmtId="0" fontId="13" fillId="0" borderId="0" xfId="0" applyFont="1" applyBorder="1" applyAlignment="1" applyProtection="1">
      <alignment horizontal="left" wrapText="1"/>
    </xf>
    <xf numFmtId="172" fontId="6" fillId="0" borderId="0" xfId="7055" applyFont="1" applyBorder="1" applyAlignment="1" applyProtection="1">
      <alignment horizontal="left" vertical="top" wrapText="1"/>
    </xf>
    <xf numFmtId="172" fontId="6" fillId="0" borderId="0" xfId="7055" applyFont="1" applyFill="1" applyBorder="1" applyAlignment="1" applyProtection="1">
      <alignment horizontal="left" vertical="top" wrapText="1"/>
    </xf>
    <xf numFmtId="0" fontId="7" fillId="0" borderId="0" xfId="0" applyFont="1" applyBorder="1" applyAlignment="1" applyProtection="1">
      <alignment horizontal="left" wrapText="1"/>
    </xf>
    <xf numFmtId="0" fontId="7" fillId="0" borderId="0" xfId="0" applyFont="1" applyBorder="1" applyAlignment="1" applyProtection="1">
      <alignment horizontal="center"/>
    </xf>
    <xf numFmtId="175" fontId="7" fillId="0" borderId="0" xfId="7055" applyNumberFormat="1" applyFont="1" applyBorder="1" applyProtection="1">
      <alignment horizontal="right"/>
    </xf>
    <xf numFmtId="0" fontId="13" fillId="0" borderId="0" xfId="0" applyFont="1" applyFill="1" applyBorder="1" applyAlignment="1" applyProtection="1">
      <alignment horizontal="left" vertical="top" wrapText="1"/>
    </xf>
    <xf numFmtId="0" fontId="6" fillId="0" borderId="0" xfId="0" applyFont="1" applyBorder="1" applyAlignment="1" applyProtection="1">
      <alignment horizontal="center" vertical="top" wrapText="1"/>
    </xf>
    <xf numFmtId="0" fontId="13" fillId="0" borderId="0" xfId="0" applyFont="1" applyFill="1" applyBorder="1" applyAlignment="1" applyProtection="1">
      <alignment horizontal="left" vertical="top"/>
    </xf>
    <xf numFmtId="0" fontId="6" fillId="0" borderId="0" xfId="0" applyFont="1" applyBorder="1" applyAlignment="1" applyProtection="1">
      <alignment vertical="top" wrapText="1"/>
    </xf>
    <xf numFmtId="0" fontId="86" fillId="0" borderId="18" xfId="0" applyFont="1" applyFill="1" applyBorder="1" applyAlignment="1" applyProtection="1">
      <alignment horizontal="left" vertical="top"/>
    </xf>
    <xf numFmtId="0" fontId="6" fillId="0" borderId="0" xfId="8" applyNumberFormat="1" applyFont="1" applyBorder="1" applyAlignment="1" applyProtection="1">
      <alignment horizontal="left" vertical="top" wrapText="1"/>
    </xf>
    <xf numFmtId="0" fontId="6" fillId="0" borderId="0" xfId="8" applyFont="1" applyBorder="1" applyAlignment="1" applyProtection="1">
      <alignment horizontal="left" vertical="top" wrapText="1"/>
    </xf>
    <xf numFmtId="0" fontId="6" fillId="0" borderId="0" xfId="8" applyFont="1" applyBorder="1" applyAlignment="1" applyProtection="1">
      <alignment horizontal="center" wrapText="1"/>
    </xf>
    <xf numFmtId="49" fontId="6" fillId="0" borderId="0" xfId="0" applyNumberFormat="1" applyFont="1" applyBorder="1" applyAlignment="1" applyProtection="1">
      <alignment vertical="top" wrapText="1"/>
    </xf>
    <xf numFmtId="49" fontId="6" fillId="0" borderId="0" xfId="0" applyNumberFormat="1" applyFont="1" applyBorder="1" applyAlignment="1" applyProtection="1">
      <alignment horizontal="left" vertical="top" wrapText="1"/>
    </xf>
    <xf numFmtId="0" fontId="174" fillId="0" borderId="0" xfId="0" applyFont="1" applyAlignment="1" applyProtection="1">
      <alignment vertical="top" wrapText="1"/>
    </xf>
    <xf numFmtId="175" fontId="6" fillId="0" borderId="0" xfId="1394" applyNumberFormat="1" applyFont="1" applyBorder="1" applyProtection="1"/>
    <xf numFmtId="0" fontId="13" fillId="0" borderId="0" xfId="0" applyFont="1" applyBorder="1" applyAlignment="1" applyProtection="1">
      <alignment horizontal="left" vertical="top" wrapText="1"/>
    </xf>
    <xf numFmtId="0" fontId="7" fillId="0" borderId="0" xfId="0" applyFont="1" applyFill="1" applyBorder="1" applyAlignment="1" applyProtection="1">
      <alignment horizontal="center"/>
    </xf>
    <xf numFmtId="175" fontId="7" fillId="0" borderId="0" xfId="7055" applyNumberFormat="1" applyFont="1" applyFill="1" applyBorder="1" applyProtection="1">
      <alignment horizontal="right"/>
    </xf>
    <xf numFmtId="0" fontId="13" fillId="0" borderId="0" xfId="0" applyFont="1" applyAlignment="1" applyProtection="1">
      <alignment vertical="top" wrapText="1"/>
    </xf>
    <xf numFmtId="0" fontId="13" fillId="0" borderId="0" xfId="0" applyFont="1" applyAlignment="1" applyProtection="1">
      <alignment horizontal="justify" wrapText="1"/>
    </xf>
    <xf numFmtId="0" fontId="13" fillId="0" borderId="0" xfId="0" applyFont="1" applyAlignment="1" applyProtection="1">
      <alignment horizontal="justify" vertical="top" wrapText="1"/>
    </xf>
    <xf numFmtId="0" fontId="13" fillId="0" borderId="0" xfId="0" applyFont="1" applyAlignment="1" applyProtection="1">
      <alignment wrapText="1"/>
    </xf>
    <xf numFmtId="0" fontId="18" fillId="0" borderId="0" xfId="1592" applyFont="1" applyFill="1" applyBorder="1" applyAlignment="1" applyProtection="1">
      <alignment horizontal="left" vertical="top" wrapText="1"/>
    </xf>
    <xf numFmtId="0" fontId="6" fillId="0" borderId="0" xfId="1592" applyFont="1" applyFill="1" applyBorder="1" applyAlignment="1" applyProtection="1">
      <alignment horizontal="center" wrapText="1"/>
    </xf>
    <xf numFmtId="172" fontId="7" fillId="0" borderId="0" xfId="7062" applyNumberFormat="1" applyFont="1" applyBorder="1" applyAlignment="1" applyProtection="1">
      <alignment horizontal="left" vertical="top"/>
    </xf>
    <xf numFmtId="0" fontId="7" fillId="0" borderId="0" xfId="7062" applyFont="1" applyBorder="1" applyAlignment="1" applyProtection="1">
      <alignment horizontal="left" vertical="top" wrapText="1"/>
    </xf>
    <xf numFmtId="0" fontId="131" fillId="0" borderId="0" xfId="7059" applyProtection="1"/>
    <xf numFmtId="172" fontId="6" fillId="0" borderId="0" xfId="7062" applyNumberFormat="1" applyFont="1" applyFill="1" applyBorder="1" applyAlignment="1" applyProtection="1">
      <alignment horizontal="left" vertical="top"/>
    </xf>
    <xf numFmtId="0" fontId="6" fillId="0" borderId="0" xfId="7062" applyFont="1" applyBorder="1" applyAlignment="1" applyProtection="1">
      <alignment horizontal="left" vertical="top" wrapText="1"/>
    </xf>
    <xf numFmtId="0" fontId="131" fillId="0" borderId="0" xfId="7059" applyFill="1" applyProtection="1"/>
    <xf numFmtId="172" fontId="6" fillId="0" borderId="0" xfId="7062" applyNumberFormat="1" applyFont="1" applyFill="1" applyBorder="1" applyAlignment="1" applyProtection="1">
      <alignment horizontal="center"/>
    </xf>
    <xf numFmtId="3" fontId="6" fillId="0" borderId="0" xfId="7062" applyNumberFormat="1" applyFont="1" applyBorder="1" applyAlignment="1" applyProtection="1">
      <alignment horizontal="center"/>
    </xf>
    <xf numFmtId="0" fontId="131" fillId="0" borderId="0" xfId="7059" applyFill="1" applyBorder="1" applyProtection="1"/>
    <xf numFmtId="172" fontId="6" fillId="0" borderId="0" xfId="7062" applyNumberFormat="1" applyFont="1" applyBorder="1" applyAlignment="1" applyProtection="1">
      <alignment horizontal="left" vertical="top"/>
    </xf>
    <xf numFmtId="0" fontId="6" fillId="0" borderId="0" xfId="7062" applyFont="1" applyBorder="1" applyAlignment="1" applyProtection="1">
      <alignment horizontal="center"/>
    </xf>
    <xf numFmtId="0" fontId="7" fillId="0" borderId="48" xfId="7062" applyFont="1" applyBorder="1" applyAlignment="1" applyProtection="1">
      <alignment horizontal="left" wrapText="1"/>
    </xf>
    <xf numFmtId="0" fontId="7" fillId="0" borderId="48" xfId="7062" applyFont="1" applyBorder="1" applyAlignment="1" applyProtection="1">
      <alignment horizontal="center"/>
    </xf>
    <xf numFmtId="175" fontId="7" fillId="0" borderId="48" xfId="7062" applyNumberFormat="1" applyFont="1" applyBorder="1" applyAlignment="1" applyProtection="1">
      <alignment horizontal="right"/>
    </xf>
    <xf numFmtId="182" fontId="6" fillId="0" borderId="0" xfId="7062" applyNumberFormat="1" applyFont="1" applyAlignment="1" applyProtection="1">
      <alignment horizontal="right" wrapText="1"/>
    </xf>
    <xf numFmtId="0" fontId="6" fillId="0" borderId="0" xfId="7062" applyFont="1" applyBorder="1" applyAlignment="1" applyProtection="1">
      <alignment horizontal="left" wrapText="1"/>
    </xf>
    <xf numFmtId="49" fontId="55" fillId="69" borderId="14" xfId="83" applyNumberFormat="1" applyFont="1" applyFill="1" applyBorder="1" applyAlignment="1" applyProtection="1">
      <alignment horizontal="left"/>
      <protection locked="0"/>
    </xf>
    <xf numFmtId="0" fontId="6" fillId="0" borderId="0" xfId="2999" applyFont="1" applyFill="1" applyAlignment="1" applyProtection="1">
      <alignment vertical="center"/>
      <protection locked="0"/>
    </xf>
    <xf numFmtId="0" fontId="6" fillId="0" borderId="0" xfId="2999" applyFont="1" applyFill="1" applyBorder="1" applyAlignment="1" applyProtection="1">
      <alignment horizontal="left" vertical="center" wrapText="1"/>
      <protection locked="0"/>
    </xf>
    <xf numFmtId="0" fontId="13" fillId="0" borderId="0" xfId="2999" applyFont="1" applyFill="1" applyBorder="1" applyAlignment="1" applyProtection="1">
      <alignment horizontal="left" vertical="center" wrapText="1"/>
      <protection locked="0"/>
    </xf>
    <xf numFmtId="0" fontId="6" fillId="0" borderId="0" xfId="0" applyFont="1" applyBorder="1" applyAlignment="1" applyProtection="1">
      <alignment horizontal="center" wrapText="1"/>
      <protection locked="0"/>
    </xf>
    <xf numFmtId="3" fontId="6" fillId="0" borderId="0" xfId="7055" applyNumberFormat="1" applyFont="1" applyFill="1" applyBorder="1" applyAlignment="1" applyProtection="1">
      <alignment horizontal="center" wrapText="1"/>
      <protection locked="0"/>
    </xf>
    <xf numFmtId="1" fontId="6" fillId="0" borderId="0" xfId="0" applyNumberFormat="1" applyFont="1" applyBorder="1" applyAlignment="1" applyProtection="1">
      <alignment horizontal="center"/>
      <protection locked="0"/>
    </xf>
    <xf numFmtId="0" fontId="6" fillId="0" borderId="0" xfId="0" applyFont="1" applyBorder="1" applyAlignment="1" applyProtection="1">
      <alignment horizontal="center"/>
      <protection locked="0"/>
    </xf>
    <xf numFmtId="3" fontId="6" fillId="0" borderId="0" xfId="7055" applyNumberFormat="1" applyFont="1" applyFill="1" applyBorder="1" applyAlignment="1" applyProtection="1">
      <alignment horizontal="center"/>
      <protection locked="0"/>
    </xf>
    <xf numFmtId="175" fontId="178" fillId="0" borderId="0" xfId="0" applyNumberFormat="1" applyFont="1" applyFill="1" applyBorder="1" applyProtection="1">
      <protection locked="0"/>
    </xf>
    <xf numFmtId="175" fontId="6" fillId="0" borderId="0" xfId="0" applyNumberFormat="1" applyFont="1" applyBorder="1" applyProtection="1">
      <protection locked="0"/>
    </xf>
    <xf numFmtId="175" fontId="6" fillId="0" borderId="0" xfId="0" applyNumberFormat="1" applyFont="1" applyBorder="1" applyAlignment="1" applyProtection="1">
      <protection locked="0"/>
    </xf>
    <xf numFmtId="175" fontId="7" fillId="0" borderId="15" xfId="7055" applyNumberFormat="1" applyFont="1" applyFill="1" applyBorder="1" applyAlignment="1" applyProtection="1">
      <alignment horizontal="right"/>
      <protection locked="0"/>
    </xf>
    <xf numFmtId="175" fontId="6" fillId="0" borderId="0" xfId="7055" applyNumberFormat="1" applyFont="1" applyFill="1" applyBorder="1" applyProtection="1">
      <alignment horizontal="right"/>
      <protection locked="0"/>
    </xf>
    <xf numFmtId="175" fontId="6" fillId="0" borderId="0" xfId="7055" applyNumberFormat="1" applyFont="1" applyBorder="1" applyProtection="1">
      <alignment horizontal="right"/>
      <protection locked="0"/>
    </xf>
    <xf numFmtId="175" fontId="6" fillId="0" borderId="0" xfId="7055" applyNumberFormat="1" applyFont="1" applyFill="1" applyBorder="1" applyAlignment="1" applyProtection="1">
      <alignment horizontal="right"/>
      <protection locked="0"/>
    </xf>
    <xf numFmtId="175" fontId="7" fillId="0" borderId="15" xfId="7055" applyNumberFormat="1" applyFont="1" applyBorder="1" applyProtection="1">
      <alignment horizontal="right"/>
      <protection locked="0"/>
    </xf>
    <xf numFmtId="175" fontId="6" fillId="0" borderId="0" xfId="0" applyNumberFormat="1" applyFont="1" applyBorder="1" applyAlignment="1" applyProtection="1">
      <alignment vertical="top" wrapText="1"/>
      <protection locked="0"/>
    </xf>
    <xf numFmtId="175" fontId="7" fillId="0" borderId="15" xfId="0" applyNumberFormat="1" applyFont="1" applyBorder="1" applyProtection="1">
      <protection locked="0"/>
    </xf>
    <xf numFmtId="175" fontId="6" fillId="0" borderId="0" xfId="0" applyNumberFormat="1" applyFont="1" applyBorder="1" applyAlignment="1" applyProtection="1">
      <alignment wrapText="1"/>
      <protection locked="0"/>
    </xf>
    <xf numFmtId="175" fontId="7" fillId="0" borderId="0" xfId="7055" applyNumberFormat="1" applyFont="1" applyBorder="1" applyProtection="1">
      <alignment horizontal="right"/>
      <protection locked="0"/>
    </xf>
    <xf numFmtId="175" fontId="7" fillId="0" borderId="0" xfId="7055" applyNumberFormat="1" applyFont="1" applyFill="1" applyBorder="1" applyProtection="1">
      <alignment horizontal="right"/>
      <protection locked="0"/>
    </xf>
    <xf numFmtId="0" fontId="131" fillId="0" borderId="0" xfId="7059" applyProtection="1">
      <protection locked="0"/>
    </xf>
    <xf numFmtId="175" fontId="6" fillId="0" borderId="0" xfId="7062" applyNumberFormat="1" applyFont="1" applyBorder="1" applyAlignment="1" applyProtection="1">
      <protection locked="0"/>
    </xf>
    <xf numFmtId="175" fontId="7" fillId="0" borderId="48" xfId="7062" applyNumberFormat="1" applyFont="1" applyBorder="1" applyAlignment="1" applyProtection="1">
      <alignment horizontal="right"/>
      <protection locked="0"/>
    </xf>
    <xf numFmtId="44" fontId="55" fillId="71" borderId="14" xfId="83" applyNumberFormat="1" applyFont="1" applyFill="1" applyBorder="1" applyAlignment="1" applyProtection="1">
      <alignment horizontal="left" wrapText="1"/>
    </xf>
    <xf numFmtId="44" fontId="6" fillId="0" borderId="0" xfId="2511" applyNumberFormat="1" applyFont="1" applyAlignment="1" applyProtection="1"/>
    <xf numFmtId="0" fontId="6" fillId="0" borderId="0" xfId="1386" applyFont="1" applyBorder="1" applyProtection="1"/>
    <xf numFmtId="44" fontId="6" fillId="0" borderId="0" xfId="1386" applyNumberFormat="1" applyFont="1" applyBorder="1" applyProtection="1"/>
    <xf numFmtId="0" fontId="6" fillId="0" borderId="0" xfId="1386" applyFont="1" applyAlignment="1" applyProtection="1"/>
    <xf numFmtId="44" fontId="6" fillId="0" borderId="0" xfId="1386" applyNumberFormat="1" applyFont="1" applyAlignment="1" applyProtection="1"/>
    <xf numFmtId="0" fontId="6" fillId="0" borderId="0" xfId="1386" applyFont="1" applyProtection="1"/>
    <xf numFmtId="0" fontId="0" fillId="0" borderId="0" xfId="0" applyProtection="1"/>
    <xf numFmtId="0" fontId="63" fillId="0" borderId="0" xfId="1386" applyFont="1" applyBorder="1" applyAlignment="1" applyProtection="1">
      <alignment wrapText="1"/>
    </xf>
    <xf numFmtId="0" fontId="6" fillId="0" borderId="0" xfId="1386" applyFont="1" applyAlignment="1" applyProtection="1">
      <alignment horizontal="justify"/>
    </xf>
    <xf numFmtId="0" fontId="6" fillId="0" borderId="0" xfId="1386" applyFont="1" applyAlignment="1" applyProtection="1">
      <alignment horizontal="right" vertical="top"/>
    </xf>
    <xf numFmtId="0" fontId="6" fillId="0" borderId="0" xfId="1386" applyFont="1" applyBorder="1" applyAlignment="1" applyProtection="1">
      <alignment horizontal="right" vertical="top"/>
    </xf>
    <xf numFmtId="0" fontId="63" fillId="0" borderId="0" xfId="1386" applyFont="1" applyAlignment="1" applyProtection="1">
      <alignment wrapText="1"/>
    </xf>
    <xf numFmtId="0" fontId="6" fillId="0" borderId="0" xfId="1386" applyFont="1" applyAlignment="1" applyProtection="1">
      <alignment horizontal="justify" wrapText="1"/>
    </xf>
    <xf numFmtId="0" fontId="115" fillId="0" borderId="0" xfId="1386" applyFont="1" applyBorder="1" applyAlignment="1" applyProtection="1">
      <alignment wrapText="1"/>
    </xf>
    <xf numFmtId="0" fontId="57" fillId="0" borderId="0" xfId="1386" applyFont="1" applyAlignment="1" applyProtection="1">
      <alignment horizontal="left" vertical="top"/>
    </xf>
    <xf numFmtId="0" fontId="7" fillId="0" borderId="0" xfId="1386" applyFont="1" applyAlignment="1" applyProtection="1">
      <alignment wrapText="1"/>
    </xf>
    <xf numFmtId="187" fontId="148" fillId="0" borderId="0" xfId="1386" applyNumberFormat="1" applyFont="1" applyAlignment="1" applyProtection="1">
      <alignment horizontal="left"/>
    </xf>
    <xf numFmtId="0" fontId="148" fillId="0" borderId="0" xfId="1386" applyFont="1" applyAlignment="1" applyProtection="1">
      <alignment wrapText="1"/>
    </xf>
    <xf numFmtId="0" fontId="7" fillId="0" borderId="0" xfId="1386" applyFont="1" applyAlignment="1" applyProtection="1">
      <alignment vertical="top"/>
    </xf>
    <xf numFmtId="0" fontId="7" fillId="0" borderId="0" xfId="1386" applyFont="1" applyAlignment="1" applyProtection="1">
      <alignment horizontal="justify" wrapText="1"/>
    </xf>
    <xf numFmtId="0" fontId="6" fillId="0" borderId="0" xfId="1386" applyFont="1" applyFill="1" applyAlignment="1" applyProtection="1">
      <alignment horizontal="left" vertical="top"/>
    </xf>
    <xf numFmtId="0" fontId="6" fillId="0" borderId="0" xfId="1386" applyFont="1" applyFill="1" applyAlignment="1" applyProtection="1">
      <alignment horizontal="justify" wrapText="1"/>
    </xf>
    <xf numFmtId="0" fontId="7" fillId="0" borderId="0" xfId="1386" applyFont="1" applyFill="1" applyAlignment="1" applyProtection="1">
      <alignment horizontal="right" vertical="top"/>
    </xf>
    <xf numFmtId="182" fontId="6" fillId="0" borderId="0" xfId="7069" applyNumberFormat="1" applyFont="1" applyFill="1" applyBorder="1" applyAlignment="1" applyProtection="1">
      <alignment horizontal="right" vertical="top"/>
    </xf>
    <xf numFmtId="0" fontId="158" fillId="0" borderId="0" xfId="1386" applyFont="1" applyFill="1" applyProtection="1"/>
    <xf numFmtId="0" fontId="158" fillId="0" borderId="0" xfId="1386" applyFont="1" applyProtection="1"/>
    <xf numFmtId="0" fontId="6" fillId="0" borderId="0" xfId="1386" applyFont="1" applyFill="1" applyAlignment="1" applyProtection="1">
      <alignment wrapText="1"/>
    </xf>
    <xf numFmtId="0" fontId="6" fillId="0" borderId="0" xfId="1386" applyFont="1" applyFill="1" applyAlignment="1" applyProtection="1">
      <alignment horizontal="left" wrapText="1"/>
    </xf>
    <xf numFmtId="0" fontId="6" fillId="0" borderId="0" xfId="2510" applyFont="1" applyFill="1" applyAlignment="1" applyProtection="1">
      <alignment wrapText="1"/>
    </xf>
    <xf numFmtId="0" fontId="6" fillId="0" borderId="0" xfId="1386" applyFont="1" applyFill="1" applyAlignment="1" applyProtection="1">
      <alignment vertical="top" wrapText="1"/>
    </xf>
    <xf numFmtId="0" fontId="7" fillId="0" borderId="0" xfId="2510" applyFont="1" applyFill="1" applyAlignment="1" applyProtection="1">
      <alignment horizontal="justify" vertical="top" wrapText="1"/>
    </xf>
    <xf numFmtId="0" fontId="7" fillId="0" borderId="0" xfId="2510" applyFont="1" applyFill="1" applyAlignment="1" applyProtection="1">
      <alignment horizontal="right" vertical="top"/>
    </xf>
    <xf numFmtId="0" fontId="6" fillId="0" borderId="0" xfId="2510" applyFont="1" applyFill="1" applyAlignment="1" applyProtection="1">
      <alignment horizontal="right"/>
    </xf>
    <xf numFmtId="0" fontId="6" fillId="0" borderId="0" xfId="2510" applyFont="1" applyFill="1" applyAlignment="1" applyProtection="1"/>
    <xf numFmtId="182" fontId="6" fillId="0" borderId="0" xfId="7069" applyNumberFormat="1" applyFont="1" applyFill="1" applyBorder="1" applyAlignment="1" applyProtection="1">
      <alignment horizontal="right"/>
    </xf>
    <xf numFmtId="187" fontId="6" fillId="0" borderId="0" xfId="1386" applyNumberFormat="1" applyFont="1" applyFill="1" applyAlignment="1" applyProtection="1">
      <alignment horizontal="left" vertical="top"/>
    </xf>
    <xf numFmtId="0" fontId="7" fillId="0" borderId="0" xfId="1386" applyFont="1" applyFill="1" applyAlignment="1" applyProtection="1">
      <alignment horizontal="justify" vertical="top" wrapText="1"/>
    </xf>
    <xf numFmtId="0" fontId="7" fillId="0" borderId="0" xfId="2510" applyFont="1" applyFill="1" applyAlignment="1" applyProtection="1">
      <alignment horizontal="right"/>
    </xf>
    <xf numFmtId="0" fontId="7" fillId="0" borderId="0" xfId="2510" applyFont="1" applyFill="1" applyAlignment="1" applyProtection="1"/>
    <xf numFmtId="182" fontId="7" fillId="0" borderId="0" xfId="7069" applyNumberFormat="1" applyFont="1" applyFill="1" applyBorder="1" applyAlignment="1" applyProtection="1">
      <alignment horizontal="right"/>
    </xf>
    <xf numFmtId="0" fontId="7" fillId="0" borderId="0" xfId="1386" applyFont="1" applyFill="1" applyAlignment="1" applyProtection="1">
      <alignment horizontal="justify" wrapText="1"/>
    </xf>
    <xf numFmtId="0" fontId="6" fillId="0" borderId="0" xfId="2510" applyFont="1" applyFill="1" applyAlignment="1" applyProtection="1">
      <alignment horizontal="justify" vertical="top" wrapText="1"/>
    </xf>
    <xf numFmtId="0" fontId="6" fillId="0" borderId="0" xfId="2510" applyFont="1" applyFill="1" applyAlignment="1" applyProtection="1">
      <alignment horizontal="right" vertical="top"/>
    </xf>
    <xf numFmtId="0" fontId="6" fillId="0" borderId="0" xfId="1386" applyFont="1" applyFill="1" applyBorder="1" applyAlignment="1" applyProtection="1">
      <alignment horizontal="left"/>
    </xf>
    <xf numFmtId="0" fontId="6" fillId="0" borderId="0" xfId="1386" applyFont="1" applyFill="1" applyAlignment="1" applyProtection="1"/>
    <xf numFmtId="0" fontId="6" fillId="0" borderId="0" xfId="1386" applyFont="1" applyFill="1" applyAlignment="1" applyProtection="1">
      <alignment horizontal="left"/>
    </xf>
    <xf numFmtId="0" fontId="6" fillId="0" borderId="0" xfId="1386" applyFont="1" applyFill="1" applyProtection="1"/>
    <xf numFmtId="0" fontId="6" fillId="0" borderId="0" xfId="1386" applyFont="1" applyAlignment="1" applyProtection="1">
      <alignment horizontal="left" vertical="top"/>
    </xf>
    <xf numFmtId="0" fontId="6" fillId="0" borderId="0" xfId="1386" applyFont="1" applyAlignment="1" applyProtection="1">
      <alignment wrapText="1"/>
    </xf>
    <xf numFmtId="0" fontId="6" fillId="0" borderId="0" xfId="1386" applyFont="1" applyAlignment="1" applyProtection="1">
      <alignment horizontal="left"/>
    </xf>
    <xf numFmtId="0" fontId="6" fillId="0" borderId="0" xfId="2513" applyFont="1" applyBorder="1" applyAlignment="1" applyProtection="1">
      <alignment horizontal="left" vertical="top"/>
    </xf>
    <xf numFmtId="0" fontId="6" fillId="0" borderId="0" xfId="1386" applyFont="1" applyBorder="1" applyAlignment="1" applyProtection="1">
      <alignment horizontal="justify" vertical="top" wrapText="1"/>
    </xf>
    <xf numFmtId="0" fontId="7" fillId="0" borderId="0" xfId="2510" applyFont="1" applyFill="1" applyAlignment="1" applyProtection="1">
      <alignment horizontal="right" vertical="center"/>
    </xf>
    <xf numFmtId="174" fontId="6" fillId="0" borderId="0" xfId="1386" applyNumberFormat="1" applyFont="1" applyFill="1" applyAlignment="1" applyProtection="1">
      <alignment horizontal="left" vertical="top"/>
    </xf>
    <xf numFmtId="0" fontId="6" fillId="0" borderId="0" xfId="1386" applyFont="1" applyFill="1" applyAlignment="1" applyProtection="1">
      <alignment horizontal="right" vertical="top"/>
    </xf>
    <xf numFmtId="0" fontId="7" fillId="0" borderId="0" xfId="1386" applyFont="1" applyProtection="1"/>
    <xf numFmtId="0" fontId="6" fillId="0" borderId="0" xfId="7562" applyFont="1" applyBorder="1" applyAlignment="1" applyProtection="1">
      <alignment horizontal="left" vertical="top"/>
    </xf>
    <xf numFmtId="0" fontId="6" fillId="0" borderId="0" xfId="6121" applyFont="1" applyProtection="1"/>
    <xf numFmtId="0" fontId="6" fillId="0" borderId="0" xfId="7562" applyFont="1" applyBorder="1" applyAlignment="1" applyProtection="1">
      <alignment horizontal="justify" vertical="top" wrapText="1"/>
    </xf>
    <xf numFmtId="0" fontId="6" fillId="0" borderId="0" xfId="7562" applyFont="1" applyBorder="1" applyProtection="1"/>
    <xf numFmtId="0" fontId="6" fillId="0" borderId="0" xfId="7562" applyFont="1" applyBorder="1" applyAlignment="1" applyProtection="1">
      <alignment horizontal="right" vertical="top"/>
    </xf>
    <xf numFmtId="0" fontId="19" fillId="0" borderId="0" xfId="1386" applyBorder="1" applyProtection="1"/>
    <xf numFmtId="49" fontId="6" fillId="0" borderId="0" xfId="2511" applyNumberFormat="1" applyFont="1" applyFill="1" applyBorder="1" applyAlignment="1" applyProtection="1">
      <alignment horizontal="left" vertical="top"/>
    </xf>
    <xf numFmtId="49" fontId="6" fillId="0" borderId="0" xfId="1386" applyNumberFormat="1" applyFont="1" applyFill="1" applyAlignment="1" applyProtection="1">
      <alignment horizontal="justify" vertical="top" wrapText="1"/>
    </xf>
    <xf numFmtId="0" fontId="6" fillId="0" borderId="0" xfId="1386" applyFont="1" applyFill="1" applyAlignment="1" applyProtection="1">
      <alignment horizontal="center"/>
    </xf>
    <xf numFmtId="0" fontId="6" fillId="0" borderId="0" xfId="1386" applyFont="1" applyFill="1" applyAlignment="1" applyProtection="1">
      <alignment horizontal="center" vertical="top"/>
    </xf>
    <xf numFmtId="3" fontId="6" fillId="0" borderId="0" xfId="1386" applyNumberFormat="1" applyFont="1" applyFill="1" applyAlignment="1" applyProtection="1">
      <alignment horizontal="right"/>
    </xf>
    <xf numFmtId="173" fontId="39" fillId="0" borderId="0" xfId="1386" applyNumberFormat="1" applyFont="1" applyAlignment="1" applyProtection="1">
      <alignment horizontal="right" vertical="top"/>
    </xf>
    <xf numFmtId="49" fontId="6" fillId="0" borderId="17" xfId="2511" applyNumberFormat="1" applyFont="1" applyFill="1" applyBorder="1" applyAlignment="1" applyProtection="1">
      <alignment horizontal="left" vertical="top"/>
    </xf>
    <xf numFmtId="0" fontId="6" fillId="0" borderId="17" xfId="1386" applyFont="1" applyFill="1" applyBorder="1" applyAlignment="1" applyProtection="1">
      <alignment horizontal="justify" wrapText="1"/>
    </xf>
    <xf numFmtId="0" fontId="6" fillId="0" borderId="17" xfId="1386" applyFont="1" applyFill="1" applyBorder="1" applyAlignment="1" applyProtection="1">
      <alignment horizontal="left"/>
    </xf>
    <xf numFmtId="0" fontId="6" fillId="0" borderId="17" xfId="1386" applyFont="1" applyFill="1" applyBorder="1" applyProtection="1"/>
    <xf numFmtId="182" fontId="6" fillId="0" borderId="17" xfId="7069" applyNumberFormat="1" applyFont="1" applyFill="1" applyBorder="1" applyAlignment="1" applyProtection="1">
      <alignment horizontal="right"/>
    </xf>
    <xf numFmtId="182" fontId="6" fillId="0" borderId="0" xfId="2511" applyNumberFormat="1" applyFont="1" applyProtection="1"/>
    <xf numFmtId="0" fontId="6" fillId="0" borderId="0" xfId="2510" applyFont="1" applyFill="1" applyAlignment="1" applyProtection="1">
      <alignment horizontal="left" vertical="top"/>
    </xf>
    <xf numFmtId="0" fontId="6" fillId="0" borderId="0" xfId="2510" applyFont="1" applyFill="1" applyAlignment="1" applyProtection="1">
      <alignment vertical="top"/>
    </xf>
    <xf numFmtId="0" fontId="6" fillId="0" borderId="0" xfId="1386" applyFont="1" applyFill="1" applyAlignment="1" applyProtection="1">
      <alignment vertical="top"/>
    </xf>
    <xf numFmtId="0" fontId="7" fillId="0" borderId="0" xfId="1386" applyFont="1" applyFill="1" applyAlignment="1" applyProtection="1">
      <alignment horizontal="left" vertical="top" wrapText="1"/>
    </xf>
    <xf numFmtId="0" fontId="7" fillId="0" borderId="0" xfId="1386" applyFont="1" applyAlignment="1" applyProtection="1">
      <alignment horizontal="justify" vertical="center" wrapText="1"/>
    </xf>
    <xf numFmtId="0" fontId="6" fillId="0" borderId="0" xfId="2510" applyFont="1" applyFill="1" applyAlignment="1" applyProtection="1">
      <alignment horizontal="left"/>
    </xf>
    <xf numFmtId="49" fontId="6" fillId="0" borderId="0" xfId="1386" applyNumberFormat="1" applyFont="1" applyFill="1" applyAlignment="1" applyProtection="1"/>
    <xf numFmtId="187" fontId="6" fillId="0" borderId="0" xfId="2510" applyNumberFormat="1" applyFont="1" applyFill="1" applyAlignment="1" applyProtection="1">
      <alignment horizontal="left" vertical="top"/>
    </xf>
    <xf numFmtId="49" fontId="6" fillId="0" borderId="0" xfId="1386" applyNumberFormat="1" applyFont="1" applyAlignment="1" applyProtection="1">
      <alignment horizontal="justify" vertical="top" wrapText="1"/>
    </xf>
    <xf numFmtId="0" fontId="7" fillId="0" borderId="0" xfId="1386" applyFont="1" applyBorder="1" applyAlignment="1" applyProtection="1">
      <alignment horizontal="justify" vertical="top" wrapText="1"/>
    </xf>
    <xf numFmtId="0" fontId="6" fillId="0" borderId="0" xfId="7562" applyFont="1" applyFill="1" applyBorder="1" applyAlignment="1" applyProtection="1">
      <alignment horizontal="left" vertical="top"/>
    </xf>
    <xf numFmtId="0" fontId="6" fillId="0" borderId="0" xfId="2513" applyFont="1" applyBorder="1" applyAlignment="1" applyProtection="1">
      <alignment horizontal="right" vertical="top"/>
    </xf>
    <xf numFmtId="0" fontId="7" fillId="0" borderId="0" xfId="6120" applyFont="1" applyAlignment="1" applyProtection="1">
      <alignment horizontal="justify" vertical="top" wrapText="1"/>
    </xf>
    <xf numFmtId="0" fontId="6" fillId="0" borderId="0" xfId="6120" applyFont="1" applyAlignment="1" applyProtection="1">
      <alignment horizontal="justify" vertical="top" wrapText="1"/>
    </xf>
    <xf numFmtId="0" fontId="6" fillId="0" borderId="0" xfId="6120" applyFont="1" applyAlignment="1" applyProtection="1">
      <alignment horizontal="right" vertical="top"/>
    </xf>
    <xf numFmtId="0" fontId="19" fillId="0" borderId="0" xfId="1386" applyAlignment="1" applyProtection="1">
      <alignment wrapText="1"/>
    </xf>
    <xf numFmtId="0" fontId="6" fillId="0" borderId="0" xfId="1386" applyFont="1" applyAlignment="1" applyProtection="1">
      <alignment horizontal="justify" vertical="top" wrapText="1"/>
    </xf>
    <xf numFmtId="49" fontId="6" fillId="0" borderId="0" xfId="1386" applyNumberFormat="1" applyFont="1" applyAlignment="1" applyProtection="1"/>
    <xf numFmtId="1" fontId="6" fillId="0" borderId="0" xfId="1386" applyNumberFormat="1" applyFont="1" applyFill="1" applyBorder="1" applyAlignment="1" applyProtection="1">
      <alignment horizontal="right"/>
    </xf>
    <xf numFmtId="0" fontId="6" fillId="0" borderId="0" xfId="2513" applyFont="1" applyAlignment="1" applyProtection="1">
      <alignment horizontal="justify" vertical="top" wrapText="1"/>
    </xf>
    <xf numFmtId="0" fontId="6" fillId="0" borderId="0" xfId="2513" applyFont="1" applyFill="1" applyAlignment="1" applyProtection="1">
      <alignment vertical="top"/>
    </xf>
    <xf numFmtId="49" fontId="6" fillId="0" borderId="0" xfId="1386" applyNumberFormat="1" applyFont="1" applyFill="1" applyAlignment="1" applyProtection="1">
      <alignment horizontal="left" vertical="top"/>
    </xf>
    <xf numFmtId="182" fontId="6" fillId="0" borderId="0" xfId="7070" applyNumberFormat="1" applyFont="1" applyFill="1" applyBorder="1" applyAlignment="1" applyProtection="1">
      <alignment horizontal="right" vertical="top"/>
    </xf>
    <xf numFmtId="49" fontId="6" fillId="0" borderId="0" xfId="1386" applyNumberFormat="1" applyFont="1" applyFill="1" applyAlignment="1" applyProtection="1">
      <alignment horizontal="right" vertical="top"/>
    </xf>
    <xf numFmtId="0" fontId="6" fillId="0" borderId="0" xfId="2513" applyFont="1" applyFill="1" applyAlignment="1" applyProtection="1">
      <alignment horizontal="justify" vertical="top" wrapText="1"/>
    </xf>
    <xf numFmtId="1" fontId="6" fillId="0" borderId="0" xfId="1386" applyNumberFormat="1" applyFont="1" applyFill="1" applyBorder="1" applyAlignment="1" applyProtection="1">
      <alignment horizontal="right" vertical="top"/>
    </xf>
    <xf numFmtId="0" fontId="6" fillId="0" borderId="0" xfId="2513" applyFont="1" applyAlignment="1" applyProtection="1">
      <alignment vertical="top"/>
    </xf>
    <xf numFmtId="1" fontId="6" fillId="0" borderId="0" xfId="1386" applyNumberFormat="1" applyFont="1" applyBorder="1" applyAlignment="1" applyProtection="1">
      <alignment horizontal="right"/>
    </xf>
    <xf numFmtId="0" fontId="6" fillId="0" borderId="0" xfId="2513" applyFont="1" applyFill="1" applyAlignment="1" applyProtection="1">
      <alignment horizontal="left" vertical="top"/>
    </xf>
    <xf numFmtId="0" fontId="6" fillId="0" borderId="0" xfId="2513" applyFont="1" applyAlignment="1" applyProtection="1">
      <alignment horizontal="left" vertical="top"/>
    </xf>
    <xf numFmtId="0" fontId="6" fillId="0" borderId="0" xfId="2513" applyFont="1" applyAlignment="1" applyProtection="1">
      <alignment horizontal="left"/>
    </xf>
    <xf numFmtId="0" fontId="6" fillId="0" borderId="0" xfId="1386" applyFont="1" applyFill="1" applyAlignment="1" applyProtection="1">
      <alignment horizontal="justify" vertical="top"/>
    </xf>
    <xf numFmtId="0" fontId="19" fillId="0" borderId="0" xfId="1386" applyFill="1" applyProtection="1"/>
    <xf numFmtId="0" fontId="19" fillId="0" borderId="0" xfId="1386" applyFill="1" applyAlignment="1" applyProtection="1">
      <alignment wrapText="1"/>
    </xf>
    <xf numFmtId="0" fontId="6" fillId="0" borderId="0" xfId="1386" applyFont="1" applyFill="1" applyBorder="1" applyAlignment="1" applyProtection="1">
      <alignment vertical="top"/>
    </xf>
    <xf numFmtId="0" fontId="6" fillId="0" borderId="0" xfId="1386" applyFont="1" applyFill="1" applyBorder="1" applyAlignment="1" applyProtection="1">
      <alignment horizontal="left" vertical="top"/>
    </xf>
    <xf numFmtId="0" fontId="6" fillId="0" borderId="0" xfId="1386" applyFont="1" applyFill="1" applyBorder="1" applyAlignment="1" applyProtection="1">
      <alignment wrapText="1"/>
    </xf>
    <xf numFmtId="0" fontId="6" fillId="0" borderId="0" xfId="1386" applyFont="1" applyFill="1" applyBorder="1" applyAlignment="1" applyProtection="1">
      <alignment wrapText="1" readingOrder="1"/>
    </xf>
    <xf numFmtId="0" fontId="6" fillId="0" borderId="0" xfId="1386" applyFont="1" applyFill="1" applyBorder="1" applyAlignment="1" applyProtection="1">
      <alignment horizontal="right" vertical="top"/>
    </xf>
    <xf numFmtId="174" fontId="6" fillId="0" borderId="0" xfId="1386" applyNumberFormat="1" applyFont="1" applyAlignment="1" applyProtection="1">
      <alignment horizontal="left" vertical="top"/>
    </xf>
    <xf numFmtId="49" fontId="6" fillId="0" borderId="0" xfId="1386" applyNumberFormat="1" applyFont="1" applyFill="1" applyBorder="1" applyAlignment="1" applyProtection="1">
      <alignment horizontal="left" vertical="top"/>
    </xf>
    <xf numFmtId="173" fontId="19" fillId="0" borderId="0" xfId="1386" applyNumberFormat="1" applyBorder="1" applyAlignment="1" applyProtection="1">
      <alignment horizontal="right" vertical="top"/>
    </xf>
    <xf numFmtId="49" fontId="6" fillId="0" borderId="0" xfId="1386" applyNumberFormat="1" applyFont="1" applyFill="1" applyBorder="1" applyAlignment="1" applyProtection="1">
      <alignment horizontal="right"/>
    </xf>
    <xf numFmtId="0" fontId="7" fillId="0" borderId="0" xfId="1386" applyFont="1" applyFill="1" applyBorder="1" applyAlignment="1" applyProtection="1">
      <alignment vertical="top" wrapText="1"/>
    </xf>
    <xf numFmtId="0" fontId="6" fillId="0" borderId="0" xfId="2511" applyFont="1" applyFill="1" applyBorder="1" applyAlignment="1" applyProtection="1">
      <alignment horizontal="left" vertical="top"/>
    </xf>
    <xf numFmtId="0" fontId="6" fillId="0" borderId="0" xfId="1386" applyFont="1" applyFill="1" applyBorder="1" applyAlignment="1" applyProtection="1">
      <alignment vertical="top" wrapText="1"/>
    </xf>
    <xf numFmtId="0" fontId="6" fillId="0" borderId="0" xfId="1386" applyFont="1" applyAlignment="1" applyProtection="1">
      <alignment horizontal="justify" vertical="top"/>
    </xf>
    <xf numFmtId="0" fontId="63" fillId="0" borderId="0" xfId="1386" applyFont="1" applyAlignment="1" applyProtection="1">
      <alignment horizontal="left" vertical="top"/>
    </xf>
    <xf numFmtId="0" fontId="168" fillId="0" borderId="0" xfId="1386" applyFont="1" applyAlignment="1" applyProtection="1">
      <alignment horizontal="justify" wrapText="1"/>
    </xf>
    <xf numFmtId="0" fontId="169" fillId="0" borderId="0" xfId="1386" applyFont="1" applyAlignment="1" applyProtection="1">
      <alignment horizontal="center"/>
    </xf>
    <xf numFmtId="1" fontId="169" fillId="0" borderId="0" xfId="1386" applyNumberFormat="1" applyFont="1" applyAlignment="1" applyProtection="1">
      <alignment horizontal="center"/>
    </xf>
    <xf numFmtId="0" fontId="63" fillId="75" borderId="0" xfId="1386" applyFont="1" applyFill="1" applyAlignment="1" applyProtection="1">
      <alignment horizontal="justify" wrapText="1"/>
    </xf>
    <xf numFmtId="0" fontId="150" fillId="0" borderId="0" xfId="1288" applyNumberFormat="1" applyFont="1" applyAlignment="1" applyProtection="1">
      <alignment wrapText="1"/>
    </xf>
    <xf numFmtId="0" fontId="6" fillId="0" borderId="0" xfId="1386" applyFont="1" applyAlignment="1" applyProtection="1">
      <alignment horizontal="center"/>
    </xf>
    <xf numFmtId="1" fontId="6" fillId="0" borderId="0" xfId="1386" applyNumberFormat="1" applyFont="1" applyAlignment="1" applyProtection="1">
      <alignment horizontal="center"/>
    </xf>
    <xf numFmtId="0" fontId="7" fillId="0" borderId="0" xfId="5931" applyFont="1" applyAlignment="1" applyProtection="1">
      <alignment horizontal="center" vertical="top"/>
    </xf>
    <xf numFmtId="0" fontId="6" fillId="0" borderId="0" xfId="1288" applyFont="1" applyAlignment="1" applyProtection="1">
      <alignment wrapText="1"/>
    </xf>
    <xf numFmtId="0" fontId="7" fillId="0" borderId="0" xfId="1386" applyFont="1" applyFill="1" applyAlignment="1" applyProtection="1">
      <alignment horizontal="center" vertical="top"/>
    </xf>
    <xf numFmtId="0" fontId="6" fillId="0" borderId="0" xfId="1386" applyFont="1" applyAlignment="1" applyProtection="1">
      <alignment horizontal="center" wrapText="1"/>
    </xf>
    <xf numFmtId="1" fontId="6" fillId="0" borderId="0" xfId="1386" applyNumberFormat="1" applyFont="1" applyAlignment="1" applyProtection="1">
      <alignment horizontal="center" wrapText="1"/>
    </xf>
    <xf numFmtId="1" fontId="6" fillId="0" borderId="0" xfId="1386" applyNumberFormat="1" applyFont="1" applyFill="1" applyAlignment="1" applyProtection="1">
      <alignment horizontal="center"/>
    </xf>
    <xf numFmtId="49" fontId="7" fillId="0" borderId="0" xfId="1386" applyNumberFormat="1" applyFont="1" applyAlignment="1" applyProtection="1">
      <alignment horizontal="center" vertical="top" wrapText="1"/>
    </xf>
    <xf numFmtId="0" fontId="170" fillId="0" borderId="0" xfId="1386" applyFont="1" applyAlignment="1" applyProtection="1">
      <alignment horizontal="center" wrapText="1"/>
    </xf>
    <xf numFmtId="0" fontId="150" fillId="0" borderId="0" xfId="1386" applyFont="1" applyAlignment="1" applyProtection="1">
      <alignment horizontal="center" wrapText="1"/>
    </xf>
    <xf numFmtId="0" fontId="6" fillId="0" borderId="0" xfId="1386" applyNumberFormat="1" applyFont="1" applyAlignment="1" applyProtection="1">
      <alignment horizontal="center" wrapText="1"/>
    </xf>
    <xf numFmtId="49" fontId="6" fillId="0" borderId="0" xfId="1386" applyNumberFormat="1" applyFont="1" applyAlignment="1" applyProtection="1">
      <alignment horizontal="center" wrapText="1"/>
    </xf>
    <xf numFmtId="0" fontId="170" fillId="0" borderId="0" xfId="1386" applyNumberFormat="1" applyFont="1" applyAlignment="1" applyProtection="1">
      <alignment horizontal="center" wrapText="1"/>
    </xf>
    <xf numFmtId="49" fontId="150" fillId="0" borderId="0" xfId="1386" applyNumberFormat="1" applyFont="1" applyAlignment="1" applyProtection="1">
      <alignment horizontal="center" wrapText="1"/>
    </xf>
    <xf numFmtId="0" fontId="18" fillId="0" borderId="0" xfId="1288" applyFont="1" applyFill="1" applyAlignment="1" applyProtection="1">
      <alignment horizontal="left" wrapText="1"/>
    </xf>
    <xf numFmtId="0" fontId="6" fillId="75" borderId="0" xfId="1386" applyFont="1" applyFill="1" applyAlignment="1" applyProtection="1">
      <alignment horizontal="center" wrapText="1"/>
    </xf>
    <xf numFmtId="1" fontId="6" fillId="75" borderId="0" xfId="1386" applyNumberFormat="1" applyFont="1" applyFill="1" applyAlignment="1" applyProtection="1">
      <alignment horizontal="center" wrapText="1"/>
    </xf>
    <xf numFmtId="0" fontId="63" fillId="0" borderId="0" xfId="1386" applyFont="1" applyAlignment="1" applyProtection="1">
      <alignment horizontal="center" vertical="top"/>
    </xf>
    <xf numFmtId="0" fontId="6" fillId="0" borderId="0" xfId="1288" applyFont="1" applyAlignment="1" applyProtection="1">
      <alignment horizontal="center"/>
    </xf>
    <xf numFmtId="0" fontId="6" fillId="0" borderId="0" xfId="1288" applyFont="1" applyFill="1" applyAlignment="1" applyProtection="1">
      <alignment horizontal="center" wrapText="1"/>
    </xf>
    <xf numFmtId="0" fontId="6" fillId="0" borderId="0" xfId="1288" applyFont="1" applyFill="1" applyAlignment="1" applyProtection="1">
      <alignment horizontal="left" wrapText="1"/>
    </xf>
    <xf numFmtId="0" fontId="7" fillId="0" borderId="0" xfId="5931" applyFont="1" applyFill="1" applyAlignment="1" applyProtection="1">
      <alignment horizontal="center" vertical="top"/>
    </xf>
    <xf numFmtId="0" fontId="6" fillId="75" borderId="0" xfId="1288" applyFont="1" applyFill="1" applyAlignment="1" applyProtection="1">
      <alignment horizontal="center"/>
    </xf>
    <xf numFmtId="0" fontId="6" fillId="75" borderId="0" xfId="1288" applyFont="1" applyFill="1" applyAlignment="1" applyProtection="1">
      <alignment horizontal="center" wrapText="1"/>
    </xf>
    <xf numFmtId="187" fontId="63" fillId="0" borderId="0" xfId="1386" applyNumberFormat="1" applyFont="1" applyAlignment="1" applyProtection="1">
      <alignment horizontal="left" vertical="top"/>
    </xf>
    <xf numFmtId="0" fontId="150" fillId="0" borderId="0" xfId="1288" applyFont="1" applyFill="1" applyAlignment="1" applyProtection="1">
      <alignment wrapText="1"/>
    </xf>
    <xf numFmtId="0" fontId="6" fillId="0" borderId="0" xfId="1288" applyNumberFormat="1" applyFont="1" applyFill="1" applyAlignment="1" applyProtection="1">
      <alignment horizontal="center"/>
    </xf>
    <xf numFmtId="49" fontId="7" fillId="0" borderId="0" xfId="1288" applyNumberFormat="1" applyFont="1" applyFill="1" applyAlignment="1" applyProtection="1">
      <alignment horizontal="left" vertical="top"/>
    </xf>
    <xf numFmtId="0" fontId="6" fillId="0" borderId="0" xfId="1288" applyFont="1" applyFill="1" applyAlignment="1" applyProtection="1">
      <alignment wrapText="1"/>
    </xf>
    <xf numFmtId="0" fontId="6" fillId="0" borderId="0" xfId="1288" applyFont="1" applyFill="1" applyAlignment="1" applyProtection="1">
      <alignment horizontal="center"/>
    </xf>
    <xf numFmtId="0" fontId="6" fillId="0" borderId="0" xfId="1386" applyFont="1" applyBorder="1" applyAlignment="1" applyProtection="1">
      <alignment horizontal="left" wrapText="1"/>
    </xf>
    <xf numFmtId="0" fontId="150" fillId="0" borderId="0" xfId="1386" applyFont="1" applyFill="1" applyBorder="1" applyAlignment="1" applyProtection="1">
      <alignment horizontal="left" vertical="top" wrapText="1"/>
    </xf>
    <xf numFmtId="0" fontId="16" fillId="0" borderId="0" xfId="1386" applyFont="1" applyFill="1" applyBorder="1" applyAlignment="1" applyProtection="1">
      <alignment horizontal="center" wrapText="1"/>
    </xf>
    <xf numFmtId="3" fontId="16" fillId="0" borderId="0" xfId="1386" applyNumberFormat="1" applyFont="1" applyFill="1" applyBorder="1" applyAlignment="1" applyProtection="1">
      <alignment horizontal="center" wrapText="1"/>
    </xf>
    <xf numFmtId="0" fontId="7" fillId="0" borderId="0" xfId="5931" applyFont="1" applyAlignment="1" applyProtection="1">
      <alignment horizontal="left" vertical="top"/>
    </xf>
    <xf numFmtId="3" fontId="6" fillId="0" borderId="0" xfId="1386" applyNumberFormat="1" applyFont="1" applyFill="1" applyBorder="1" applyAlignment="1" applyProtection="1">
      <alignment wrapText="1"/>
    </xf>
    <xf numFmtId="0" fontId="150" fillId="0" borderId="0" xfId="1386" applyFont="1" applyFill="1" applyAlignment="1" applyProtection="1">
      <alignment horizontal="left" vertical="top" wrapText="1"/>
    </xf>
    <xf numFmtId="0" fontId="16" fillId="0" borderId="0" xfId="1386" applyFont="1" applyFill="1" applyAlignment="1" applyProtection="1">
      <alignment horizontal="center" wrapText="1"/>
    </xf>
    <xf numFmtId="0" fontId="150" fillId="0" borderId="0" xfId="1386" applyNumberFormat="1" applyFont="1" applyAlignment="1" applyProtection="1">
      <alignment wrapText="1"/>
    </xf>
    <xf numFmtId="0" fontId="18" fillId="0" borderId="0" xfId="1386" applyFont="1" applyFill="1" applyAlignment="1" applyProtection="1">
      <alignment horizontal="center"/>
    </xf>
    <xf numFmtId="0" fontId="6" fillId="0" borderId="0" xfId="1386" applyNumberFormat="1" applyFont="1" applyAlignment="1" applyProtection="1">
      <alignment wrapText="1"/>
    </xf>
    <xf numFmtId="0" fontId="7" fillId="0" borderId="17" xfId="5931" applyFont="1" applyBorder="1" applyAlignment="1" applyProtection="1">
      <alignment horizontal="left" vertical="top"/>
    </xf>
    <xf numFmtId="0" fontId="6" fillId="0" borderId="17" xfId="1386" applyNumberFormat="1" applyFont="1" applyBorder="1" applyAlignment="1" applyProtection="1">
      <alignment wrapText="1"/>
    </xf>
    <xf numFmtId="0" fontId="6" fillId="75" borderId="17" xfId="1386" applyFont="1" applyFill="1" applyBorder="1" applyAlignment="1" applyProtection="1">
      <alignment horizontal="center"/>
    </xf>
    <xf numFmtId="0" fontId="6" fillId="75" borderId="17" xfId="1386" applyFont="1" applyFill="1" applyBorder="1" applyAlignment="1" applyProtection="1">
      <alignment horizontal="right"/>
    </xf>
    <xf numFmtId="0" fontId="6" fillId="0" borderId="0" xfId="1386" applyFont="1" applyBorder="1" applyAlignment="1" applyProtection="1">
      <alignment horizontal="center"/>
    </xf>
    <xf numFmtId="0" fontId="6" fillId="75" borderId="0" xfId="1288" applyFont="1" applyFill="1" applyAlignment="1" applyProtection="1">
      <alignment horizontal="center" vertical="center"/>
    </xf>
    <xf numFmtId="0" fontId="6" fillId="75" borderId="0" xfId="1288" applyFont="1" applyFill="1" applyAlignment="1" applyProtection="1">
      <alignment horizontal="right" vertical="center" wrapText="1"/>
    </xf>
    <xf numFmtId="0" fontId="6" fillId="75" borderId="17" xfId="1288" applyFont="1" applyFill="1" applyBorder="1" applyAlignment="1" applyProtection="1">
      <alignment horizontal="center" vertical="center"/>
    </xf>
    <xf numFmtId="0" fontId="6" fillId="75" borderId="17" xfId="1288" applyFont="1" applyFill="1" applyBorder="1" applyAlignment="1" applyProtection="1">
      <alignment horizontal="right" vertical="center" wrapText="1"/>
    </xf>
    <xf numFmtId="0" fontId="7" fillId="0" borderId="17" xfId="1386" applyFont="1" applyFill="1" applyBorder="1" applyAlignment="1" applyProtection="1">
      <alignment horizontal="left" vertical="top"/>
    </xf>
    <xf numFmtId="0" fontId="150" fillId="0" borderId="17" xfId="1386" applyFont="1" applyFill="1" applyBorder="1" applyAlignment="1" applyProtection="1">
      <alignment horizontal="justify" vertical="top" wrapText="1"/>
    </xf>
    <xf numFmtId="0" fontId="18" fillId="0" borderId="17" xfId="1386" applyFont="1" applyFill="1" applyBorder="1" applyAlignment="1" applyProtection="1">
      <alignment horizontal="center" wrapText="1"/>
    </xf>
    <xf numFmtId="1" fontId="6" fillId="0" borderId="17" xfId="1386" applyNumberFormat="1" applyFont="1" applyFill="1" applyBorder="1" applyAlignment="1" applyProtection="1">
      <alignment horizontal="center"/>
    </xf>
    <xf numFmtId="0" fontId="7" fillId="0" borderId="0" xfId="5931" applyFont="1" applyFill="1" applyBorder="1" applyAlignment="1" applyProtection="1">
      <alignment horizontal="left" vertical="top"/>
    </xf>
    <xf numFmtId="0" fontId="6" fillId="0" borderId="0" xfId="5579" applyFont="1" applyFill="1" applyBorder="1" applyAlignment="1" applyProtection="1">
      <alignment horizontal="justify" vertical="top" wrapText="1"/>
    </xf>
    <xf numFmtId="0" fontId="13" fillId="0" borderId="0" xfId="1386" applyFont="1" applyAlignment="1" applyProtection="1">
      <alignment horizontal="center"/>
    </xf>
    <xf numFmtId="1" fontId="6" fillId="0" borderId="0" xfId="5579" applyNumberFormat="1" applyFont="1" applyFill="1" applyBorder="1" applyAlignment="1" applyProtection="1">
      <alignment horizontal="center"/>
    </xf>
    <xf numFmtId="0" fontId="7" fillId="0" borderId="15" xfId="1386" applyFont="1" applyFill="1" applyBorder="1" applyAlignment="1" applyProtection="1">
      <alignment horizontal="center" vertical="top"/>
    </xf>
    <xf numFmtId="0" fontId="150" fillId="0" borderId="15" xfId="1386" applyFont="1" applyFill="1" applyBorder="1" applyAlignment="1" applyProtection="1">
      <alignment vertical="top" wrapText="1"/>
    </xf>
    <xf numFmtId="0" fontId="57" fillId="0" borderId="15" xfId="1386" applyFont="1" applyFill="1" applyBorder="1" applyAlignment="1" applyProtection="1">
      <alignment horizontal="center" wrapText="1"/>
    </xf>
    <xf numFmtId="1" fontId="57" fillId="0" borderId="15" xfId="1386" applyNumberFormat="1" applyFont="1" applyFill="1" applyBorder="1" applyAlignment="1" applyProtection="1">
      <alignment horizontal="center"/>
    </xf>
    <xf numFmtId="0" fontId="6" fillId="0" borderId="17" xfId="1386" applyFont="1" applyFill="1" applyBorder="1" applyAlignment="1" applyProtection="1">
      <alignment horizontal="left" vertical="top"/>
    </xf>
    <xf numFmtId="0" fontId="6" fillId="0" borderId="17" xfId="1386" applyFont="1" applyFill="1" applyBorder="1" applyAlignment="1" applyProtection="1">
      <alignment wrapText="1"/>
    </xf>
    <xf numFmtId="0" fontId="6" fillId="0" borderId="17" xfId="1386" applyFont="1" applyFill="1" applyBorder="1" applyAlignment="1" applyProtection="1">
      <alignment vertical="top"/>
    </xf>
    <xf numFmtId="0" fontId="19" fillId="0" borderId="17" xfId="1386" applyBorder="1" applyProtection="1"/>
    <xf numFmtId="4" fontId="6" fillId="0" borderId="0" xfId="1386" applyNumberFormat="1" applyFont="1" applyAlignment="1" applyProtection="1">
      <alignment horizontal="right"/>
    </xf>
    <xf numFmtId="0" fontId="7" fillId="0" borderId="0" xfId="2510" applyFont="1" applyAlignment="1" applyProtection="1">
      <alignment horizontal="left" vertical="top"/>
    </xf>
    <xf numFmtId="0" fontId="7" fillId="0" borderId="0" xfId="2510" applyFont="1" applyAlignment="1" applyProtection="1">
      <alignment horizontal="justify" vertical="top" wrapText="1"/>
    </xf>
    <xf numFmtId="0" fontId="190" fillId="0" borderId="0" xfId="1386" applyFont="1" applyFill="1" applyAlignment="1" applyProtection="1">
      <alignment horizontal="left" vertical="top"/>
    </xf>
    <xf numFmtId="49" fontId="6" fillId="0" borderId="0" xfId="1386" applyNumberFormat="1" applyFont="1" applyFill="1" applyAlignment="1" applyProtection="1">
      <alignment vertical="top"/>
    </xf>
    <xf numFmtId="0" fontId="7" fillId="0" borderId="0" xfId="1386" applyFont="1" applyAlignment="1" applyProtection="1">
      <alignment horizontal="justify" vertical="top" wrapText="1"/>
    </xf>
    <xf numFmtId="173" fontId="19" fillId="0" borderId="0" xfId="1386" applyNumberFormat="1" applyFont="1" applyFill="1" applyBorder="1" applyAlignment="1" applyProtection="1">
      <alignment horizontal="right" vertical="top"/>
    </xf>
    <xf numFmtId="0" fontId="7" fillId="0" borderId="0" xfId="1386" applyFont="1" applyFill="1" applyBorder="1" applyAlignment="1" applyProtection="1">
      <alignment horizontal="left" vertical="top"/>
    </xf>
    <xf numFmtId="0" fontId="7" fillId="0" borderId="0" xfId="1386" applyFont="1" applyFill="1" applyBorder="1" applyAlignment="1" applyProtection="1">
      <alignment horizontal="right" vertical="top"/>
    </xf>
    <xf numFmtId="187" fontId="6" fillId="0" borderId="0" xfId="1386" applyNumberFormat="1" applyFont="1" applyFill="1" applyAlignment="1" applyProtection="1">
      <alignment horizontal="right"/>
    </xf>
    <xf numFmtId="49" fontId="7" fillId="0" borderId="0" xfId="1386" applyNumberFormat="1" applyFont="1" applyFill="1" applyAlignment="1" applyProtection="1">
      <alignment horizontal="justify" vertical="top" wrapText="1"/>
    </xf>
    <xf numFmtId="0" fontId="7" fillId="0" borderId="0" xfId="1386" applyFont="1" applyFill="1" applyAlignment="1" applyProtection="1">
      <alignment vertical="top"/>
    </xf>
    <xf numFmtId="0" fontId="6" fillId="0" borderId="0" xfId="2513" applyFont="1" applyAlignment="1" applyProtection="1">
      <alignment horizontal="justify" wrapText="1"/>
    </xf>
    <xf numFmtId="187" fontId="7" fillId="0" borderId="0" xfId="1386" applyNumberFormat="1" applyFont="1" applyFill="1" applyAlignment="1" applyProtection="1">
      <alignment horizontal="left"/>
    </xf>
    <xf numFmtId="3" fontId="19" fillId="0" borderId="0" xfId="1386" applyNumberFormat="1" applyFont="1" applyProtection="1"/>
    <xf numFmtId="187" fontId="6" fillId="0" borderId="0" xfId="1386" applyNumberFormat="1" applyFont="1" applyAlignment="1" applyProtection="1">
      <alignment horizontal="right"/>
    </xf>
    <xf numFmtId="49" fontId="7" fillId="0" borderId="0" xfId="1386" applyNumberFormat="1" applyFont="1" applyAlignment="1" applyProtection="1">
      <alignment horizontal="justify" vertical="top" wrapText="1"/>
    </xf>
    <xf numFmtId="0" fontId="7" fillId="0" borderId="0" xfId="1386" applyFont="1" applyAlignment="1" applyProtection="1">
      <alignment horizontal="right" vertical="top"/>
    </xf>
    <xf numFmtId="1" fontId="6" fillId="0" borderId="0" xfId="1386" applyNumberFormat="1" applyFont="1" applyFill="1" applyBorder="1" applyAlignment="1" applyProtection="1">
      <alignment horizontal="left"/>
    </xf>
    <xf numFmtId="0" fontId="7" fillId="0" borderId="0" xfId="1386" applyFont="1" applyFill="1" applyBorder="1" applyAlignment="1" applyProtection="1">
      <alignment wrapText="1" readingOrder="1"/>
    </xf>
    <xf numFmtId="0" fontId="6" fillId="0" borderId="17" xfId="1386" applyFont="1" applyFill="1" applyBorder="1" applyAlignment="1" applyProtection="1">
      <alignment wrapText="1" readingOrder="1"/>
    </xf>
    <xf numFmtId="0" fontId="6" fillId="0" borderId="17" xfId="1386" applyFont="1" applyFill="1" applyBorder="1" applyAlignment="1" applyProtection="1">
      <alignment horizontal="right" vertical="top"/>
    </xf>
    <xf numFmtId="0" fontId="7" fillId="0" borderId="0" xfId="2511" applyFont="1" applyFill="1" applyProtection="1"/>
    <xf numFmtId="0" fontId="7" fillId="0" borderId="0" xfId="1386" applyFont="1" applyFill="1" applyAlignment="1" applyProtection="1">
      <alignment wrapText="1"/>
    </xf>
    <xf numFmtId="0" fontId="6" fillId="0" borderId="0" xfId="2511" applyFont="1" applyFill="1" applyAlignment="1" applyProtection="1">
      <alignment horizontal="left" vertical="top"/>
    </xf>
    <xf numFmtId="187" fontId="157" fillId="0" borderId="0" xfId="1386" applyNumberFormat="1" applyFont="1" applyFill="1" applyAlignment="1" applyProtection="1">
      <alignment horizontal="left"/>
    </xf>
    <xf numFmtId="0" fontId="157" fillId="0" borderId="0" xfId="1386" applyFont="1" applyFill="1" applyAlignment="1" applyProtection="1">
      <alignment wrapText="1"/>
    </xf>
    <xf numFmtId="0" fontId="156" fillId="0" borderId="0" xfId="1386" applyFont="1" applyFill="1" applyProtection="1"/>
    <xf numFmtId="49" fontId="6" fillId="0" borderId="0" xfId="2515" applyNumberFormat="1" applyFont="1" applyFill="1" applyBorder="1" applyAlignment="1" applyProtection="1">
      <alignment vertical="top"/>
    </xf>
    <xf numFmtId="194" fontId="6" fillId="0" borderId="0" xfId="1386" applyNumberFormat="1" applyFont="1" applyFill="1" applyBorder="1" applyAlignment="1" applyProtection="1">
      <alignment horizontal="right" vertical="top"/>
    </xf>
    <xf numFmtId="0" fontId="6" fillId="0" borderId="17" xfId="1386" applyFont="1" applyFill="1" applyBorder="1" applyAlignment="1" applyProtection="1">
      <alignment horizontal="justify" vertical="top" wrapText="1"/>
    </xf>
    <xf numFmtId="0" fontId="19" fillId="0" borderId="17" xfId="1386" applyFill="1" applyBorder="1" applyProtection="1"/>
    <xf numFmtId="0" fontId="6" fillId="0" borderId="0" xfId="2511" applyFont="1" applyFill="1" applyProtection="1"/>
    <xf numFmtId="0" fontId="7" fillId="0" borderId="0" xfId="2511" applyFont="1" applyFill="1" applyAlignment="1" applyProtection="1">
      <alignment horizontal="right" wrapText="1"/>
    </xf>
    <xf numFmtId="0" fontId="6" fillId="0" borderId="0" xfId="1386" applyFont="1" applyAlignment="1" applyProtection="1">
      <alignment horizontal="right" vertical="top"/>
      <protection locked="0"/>
    </xf>
    <xf numFmtId="0" fontId="158" fillId="0" borderId="0" xfId="1386" applyFont="1" applyProtection="1">
      <protection locked="0"/>
    </xf>
    <xf numFmtId="0" fontId="0" fillId="0" borderId="0" xfId="0" applyProtection="1">
      <protection locked="0"/>
    </xf>
    <xf numFmtId="0" fontId="7" fillId="0" borderId="0" xfId="2510" applyFont="1" applyFill="1" applyAlignment="1" applyProtection="1">
      <protection locked="0"/>
    </xf>
    <xf numFmtId="0" fontId="19" fillId="0" borderId="0" xfId="1386" applyProtection="1">
      <protection locked="0"/>
    </xf>
    <xf numFmtId="0" fontId="6" fillId="0" borderId="0" xfId="7562" applyFont="1" applyBorder="1" applyAlignment="1" applyProtection="1">
      <alignment horizontal="right" vertical="top"/>
      <protection locked="0"/>
    </xf>
    <xf numFmtId="3" fontId="6" fillId="0" borderId="0" xfId="1386" applyNumberFormat="1" applyFont="1" applyFill="1" applyAlignment="1" applyProtection="1">
      <alignment horizontal="center"/>
      <protection locked="0"/>
    </xf>
    <xf numFmtId="0" fontId="19" fillId="0" borderId="0" xfId="1386" applyBorder="1" applyProtection="1">
      <protection locked="0"/>
    </xf>
    <xf numFmtId="173" fontId="39" fillId="0" borderId="0" xfId="1386" applyNumberFormat="1" applyFont="1" applyAlignment="1" applyProtection="1">
      <alignment horizontal="right" vertical="top"/>
      <protection locked="0"/>
    </xf>
    <xf numFmtId="173" fontId="19" fillId="0" borderId="0" xfId="1386" applyNumberFormat="1" applyBorder="1" applyAlignment="1" applyProtection="1">
      <alignment horizontal="right" vertical="top"/>
      <protection locked="0"/>
    </xf>
    <xf numFmtId="0" fontId="19" fillId="0" borderId="17" xfId="1386" applyBorder="1" applyProtection="1">
      <protection locked="0"/>
    </xf>
    <xf numFmtId="4" fontId="6" fillId="0" borderId="0" xfId="1386" applyNumberFormat="1" applyFont="1" applyAlignment="1" applyProtection="1">
      <alignment horizontal="right"/>
      <protection locked="0"/>
    </xf>
    <xf numFmtId="173" fontId="19" fillId="0" borderId="0" xfId="1386" applyNumberFormat="1" applyFont="1" applyFill="1" applyBorder="1" applyAlignment="1" applyProtection="1">
      <alignment horizontal="right" vertical="top"/>
      <protection locked="0"/>
    </xf>
    <xf numFmtId="0" fontId="6" fillId="0" borderId="0" xfId="1386" applyFont="1" applyFill="1" applyAlignment="1" applyProtection="1">
      <alignment horizontal="right" vertical="top"/>
      <protection locked="0"/>
    </xf>
    <xf numFmtId="0" fontId="6" fillId="0" borderId="0" xfId="1386" applyFont="1" applyFill="1" applyBorder="1" applyAlignment="1" applyProtection="1">
      <alignment horizontal="right" vertical="top"/>
      <protection locked="0"/>
    </xf>
    <xf numFmtId="0" fontId="6" fillId="0" borderId="0" xfId="1386" applyFont="1" applyBorder="1" applyAlignment="1" applyProtection="1">
      <alignment horizontal="right" vertical="top"/>
      <protection locked="0"/>
    </xf>
    <xf numFmtId="3" fontId="19" fillId="0" borderId="0" xfId="1386" applyNumberFormat="1" applyFont="1" applyProtection="1">
      <protection locked="0"/>
    </xf>
    <xf numFmtId="0" fontId="6" fillId="0" borderId="17" xfId="1386" applyFont="1" applyBorder="1" applyAlignment="1" applyProtection="1">
      <alignment horizontal="right" vertical="top"/>
      <protection locked="0"/>
    </xf>
    <xf numFmtId="49" fontId="7" fillId="0" borderId="0" xfId="2515" applyNumberFormat="1" applyFont="1" applyFill="1" applyBorder="1" applyAlignment="1" applyProtection="1">
      <alignment horizontal="left" vertical="top"/>
    </xf>
    <xf numFmtId="0" fontId="6" fillId="0" borderId="0" xfId="1386" applyFont="1" applyFill="1" applyAlignment="1" applyProtection="1">
      <alignment horizontal="justify"/>
    </xf>
    <xf numFmtId="0" fontId="6" fillId="0" borderId="0" xfId="1386" applyFont="1" applyFill="1" applyBorder="1" applyAlignment="1" applyProtection="1">
      <alignment horizontal="justify"/>
    </xf>
    <xf numFmtId="0" fontId="6" fillId="0" borderId="0" xfId="6" applyFont="1" applyFill="1" applyBorder="1" applyAlignment="1" applyProtection="1">
      <alignment wrapText="1"/>
    </xf>
    <xf numFmtId="0" fontId="65" fillId="0" borderId="0" xfId="1386" applyFont="1" applyBorder="1" applyAlignment="1" applyProtection="1">
      <alignment vertical="top" wrapText="1"/>
    </xf>
    <xf numFmtId="0" fontId="6" fillId="0" borderId="0" xfId="6" applyFont="1" applyBorder="1" applyAlignment="1" applyProtection="1">
      <alignment horizontal="left" vertical="top" wrapText="1"/>
    </xf>
    <xf numFmtId="0" fontId="6" fillId="0" borderId="0" xfId="6" applyFont="1" applyBorder="1" applyAlignment="1" applyProtection="1">
      <alignment horizontal="center" wrapText="1"/>
    </xf>
    <xf numFmtId="0" fontId="65" fillId="0" borderId="0" xfId="1386" quotePrefix="1" applyFont="1" applyBorder="1" applyAlignment="1" applyProtection="1">
      <alignment vertical="top" wrapText="1"/>
    </xf>
    <xf numFmtId="44" fontId="6" fillId="0" borderId="0" xfId="6" applyNumberFormat="1" applyFont="1" applyFill="1" applyBorder="1" applyAlignment="1" applyProtection="1">
      <alignment horizontal="right" vertical="top"/>
    </xf>
    <xf numFmtId="0" fontId="151" fillId="0" borderId="0" xfId="1386" applyFont="1" applyBorder="1" applyAlignment="1" applyProtection="1">
      <alignment vertical="top" wrapText="1"/>
    </xf>
    <xf numFmtId="0" fontId="13" fillId="0" borderId="0" xfId="1386" applyFont="1" applyBorder="1" applyAlignment="1" applyProtection="1">
      <alignment vertical="top" wrapText="1"/>
    </xf>
    <xf numFmtId="0" fontId="13" fillId="0" borderId="0" xfId="1386" applyFont="1" applyBorder="1" applyAlignment="1" applyProtection="1">
      <alignment vertical="center" wrapText="1"/>
    </xf>
    <xf numFmtId="0" fontId="13" fillId="0" borderId="0" xfId="1386" applyFont="1" applyBorder="1" applyAlignment="1" applyProtection="1"/>
    <xf numFmtId="0" fontId="13" fillId="0" borderId="0" xfId="1386" quotePrefix="1" applyFont="1" applyBorder="1" applyAlignment="1" applyProtection="1">
      <alignment vertical="top" wrapText="1"/>
    </xf>
    <xf numFmtId="0" fontId="63" fillId="0" borderId="0" xfId="1386" applyFont="1" applyBorder="1" applyAlignment="1" applyProtection="1">
      <alignment vertical="top" wrapText="1"/>
    </xf>
    <xf numFmtId="0" fontId="13" fillId="0" borderId="0" xfId="1386" applyFont="1" applyFill="1" applyBorder="1" applyAlignment="1" applyProtection="1">
      <alignment vertical="center" wrapText="1"/>
    </xf>
    <xf numFmtId="0" fontId="6" fillId="0" borderId="0" xfId="6" applyFont="1" applyFill="1" applyBorder="1" applyAlignment="1" applyProtection="1">
      <alignment horizontal="left" vertical="top" wrapText="1"/>
    </xf>
    <xf numFmtId="0" fontId="6" fillId="0" borderId="0" xfId="6" applyFont="1" applyFill="1" applyBorder="1" applyAlignment="1" applyProtection="1">
      <alignment horizontal="center" wrapText="1"/>
    </xf>
    <xf numFmtId="3" fontId="6" fillId="0" borderId="0" xfId="6" applyNumberFormat="1" applyFont="1" applyFill="1" applyBorder="1" applyAlignment="1" applyProtection="1">
      <alignment horizontal="right"/>
    </xf>
    <xf numFmtId="0" fontId="63" fillId="0" borderId="0" xfId="1386" applyFont="1" applyFill="1" applyBorder="1" applyAlignment="1" applyProtection="1">
      <alignment vertical="top" wrapText="1"/>
    </xf>
    <xf numFmtId="0" fontId="13" fillId="0" borderId="0" xfId="1386" quotePrefix="1" applyFont="1" applyBorder="1" applyAlignment="1" applyProtection="1">
      <alignment vertical="center" wrapText="1"/>
    </xf>
    <xf numFmtId="0" fontId="6" fillId="0" borderId="0" xfId="2515" applyFont="1" applyFill="1" applyBorder="1" applyAlignment="1" applyProtection="1">
      <alignment horizontal="left"/>
    </xf>
    <xf numFmtId="194" fontId="6" fillId="0" borderId="0" xfId="1386" applyNumberFormat="1" applyFont="1" applyFill="1" applyBorder="1" applyAlignment="1" applyProtection="1">
      <alignment horizontal="right"/>
    </xf>
    <xf numFmtId="0" fontId="7" fillId="0" borderId="0" xfId="1386" applyFont="1" applyFill="1" applyBorder="1" applyAlignment="1" applyProtection="1">
      <alignment horizontal="center" vertical="top"/>
    </xf>
    <xf numFmtId="0" fontId="6" fillId="0" borderId="0" xfId="2511" applyFont="1" applyFill="1" applyBorder="1" applyProtection="1"/>
    <xf numFmtId="0" fontId="57" fillId="0" borderId="0" xfId="1386" applyFont="1" applyFill="1" applyBorder="1" applyAlignment="1" applyProtection="1">
      <alignment horizontal="center" wrapText="1"/>
    </xf>
    <xf numFmtId="1" fontId="57" fillId="0" borderId="0" xfId="1386" applyNumberFormat="1" applyFont="1" applyFill="1" applyBorder="1" applyAlignment="1" applyProtection="1">
      <alignment horizontal="center"/>
    </xf>
    <xf numFmtId="181" fontId="6" fillId="0" borderId="0" xfId="1386" applyNumberFormat="1" applyFont="1" applyFill="1" applyBorder="1" applyAlignment="1" applyProtection="1">
      <alignment horizontal="right" vertical="top" wrapText="1"/>
    </xf>
    <xf numFmtId="0" fontId="6" fillId="0" borderId="0" xfId="1386" quotePrefix="1" applyFont="1" applyFill="1" applyAlignment="1" applyProtection="1">
      <alignment horizontal="left" vertical="top"/>
    </xf>
    <xf numFmtId="0" fontId="6" fillId="0" borderId="0" xfId="6" applyFont="1" applyBorder="1" applyAlignment="1" applyProtection="1">
      <alignment horizontal="center"/>
    </xf>
    <xf numFmtId="3" fontId="6" fillId="0" borderId="0" xfId="6" applyNumberFormat="1" applyFont="1" applyAlignment="1" applyProtection="1">
      <alignment horizontal="right"/>
    </xf>
    <xf numFmtId="0" fontId="16" fillId="0" borderId="0" xfId="6" applyFont="1" applyFill="1" applyBorder="1" applyAlignment="1" applyProtection="1">
      <alignment horizontal="right"/>
    </xf>
    <xf numFmtId="0" fontId="6" fillId="0" borderId="0" xfId="1386" quotePrefix="1" applyFont="1" applyFill="1" applyBorder="1" applyAlignment="1" applyProtection="1">
      <alignment horizontal="justify"/>
    </xf>
    <xf numFmtId="0" fontId="6" fillId="0" borderId="0" xfId="1386" applyFont="1" applyFill="1" applyBorder="1" applyProtection="1"/>
    <xf numFmtId="0" fontId="65" fillId="0" borderId="0" xfId="1386" applyFont="1" applyBorder="1" applyProtection="1"/>
    <xf numFmtId="0" fontId="65" fillId="0" borderId="0" xfId="1386" applyFont="1" applyBorder="1" applyAlignment="1" applyProtection="1">
      <alignment vertical="top"/>
    </xf>
    <xf numFmtId="0" fontId="19" fillId="0" borderId="0" xfId="1386" applyFont="1" applyProtection="1"/>
    <xf numFmtId="0" fontId="6" fillId="0" borderId="3" xfId="1386" applyFont="1" applyFill="1" applyBorder="1" applyAlignment="1" applyProtection="1">
      <alignment horizontal="left" vertical="top"/>
    </xf>
    <xf numFmtId="0" fontId="6" fillId="0" borderId="3" xfId="1386" quotePrefix="1" applyFont="1" applyFill="1" applyBorder="1" applyAlignment="1" applyProtection="1">
      <alignment horizontal="justify"/>
    </xf>
    <xf numFmtId="0" fontId="6" fillId="0" borderId="3" xfId="2515" applyFont="1" applyFill="1" applyBorder="1" applyAlignment="1" applyProtection="1">
      <alignment horizontal="left"/>
    </xf>
    <xf numFmtId="194" fontId="6" fillId="0" borderId="3" xfId="1386" applyNumberFormat="1" applyFont="1" applyFill="1" applyBorder="1" applyAlignment="1" applyProtection="1">
      <alignment horizontal="right"/>
    </xf>
    <xf numFmtId="1" fontId="6" fillId="0" borderId="0" xfId="1386" applyNumberFormat="1" applyFont="1" applyFill="1" applyBorder="1" applyAlignment="1" applyProtection="1">
      <alignment horizontal="left" vertical="top"/>
    </xf>
    <xf numFmtId="0" fontId="6" fillId="0" borderId="0" xfId="2515" quotePrefix="1" applyFont="1" applyFill="1" applyBorder="1" applyAlignment="1" applyProtection="1">
      <alignment horizontal="right" vertical="top"/>
    </xf>
    <xf numFmtId="0" fontId="6" fillId="0" borderId="0" xfId="2515" applyFont="1" applyFill="1" applyBorder="1" applyAlignment="1" applyProtection="1">
      <alignment horizontal="left" vertical="center"/>
    </xf>
    <xf numFmtId="194" fontId="6" fillId="0" borderId="0" xfId="1386" applyNumberFormat="1" applyFont="1" applyFill="1" applyBorder="1" applyAlignment="1" applyProtection="1">
      <alignment horizontal="right" vertical="center"/>
    </xf>
    <xf numFmtId="0" fontId="6" fillId="0" borderId="0" xfId="6" applyFont="1" applyFill="1" applyAlignment="1" applyProtection="1">
      <alignment wrapText="1"/>
    </xf>
    <xf numFmtId="0" fontId="6" fillId="0" borderId="0" xfId="6" applyFont="1" applyAlignment="1" applyProtection="1">
      <alignment horizontal="left" vertical="top" wrapText="1"/>
    </xf>
    <xf numFmtId="0" fontId="6" fillId="0" borderId="0" xfId="6" applyFont="1" applyAlignment="1" applyProtection="1">
      <alignment horizontal="center" wrapText="1"/>
    </xf>
    <xf numFmtId="1" fontId="155" fillId="0" borderId="0" xfId="5899" quotePrefix="1" applyNumberFormat="1" applyFont="1" applyFill="1" applyBorder="1" applyAlignment="1" applyProtection="1">
      <alignment horizontal="left" vertical="top"/>
    </xf>
    <xf numFmtId="0" fontId="155" fillId="0" borderId="0" xfId="5899" applyFont="1" applyFill="1" applyBorder="1" applyAlignment="1" applyProtection="1">
      <alignment horizontal="justify" vertical="top"/>
    </xf>
    <xf numFmtId="0" fontId="154" fillId="0" borderId="0" xfId="5899" applyFont="1" applyFill="1" applyBorder="1" applyAlignment="1" applyProtection="1">
      <alignment horizontal="left" vertical="top"/>
    </xf>
    <xf numFmtId="194" fontId="154" fillId="0" borderId="0" xfId="5899" applyNumberFormat="1" applyFont="1" applyFill="1" applyBorder="1" applyAlignment="1" applyProtection="1">
      <alignment horizontal="right" vertical="top"/>
    </xf>
    <xf numFmtId="1" fontId="155" fillId="0" borderId="0" xfId="5899" applyNumberFormat="1" applyFont="1" applyFill="1" applyBorder="1" applyAlignment="1" applyProtection="1">
      <alignment horizontal="left" vertical="top"/>
    </xf>
    <xf numFmtId="0" fontId="6" fillId="0" borderId="0" xfId="5899" applyFont="1" applyFill="1" applyBorder="1" applyAlignment="1" applyProtection="1">
      <alignment horizontal="justify"/>
    </xf>
    <xf numFmtId="194" fontId="7" fillId="0" borderId="0" xfId="5899" applyNumberFormat="1" applyFont="1" applyFill="1" applyBorder="1" applyAlignment="1" applyProtection="1">
      <alignment horizontal="right" vertical="top"/>
    </xf>
    <xf numFmtId="181" fontId="6" fillId="0" borderId="0" xfId="1386" applyNumberFormat="1" applyFont="1" applyFill="1" applyAlignment="1" applyProtection="1">
      <alignment horizontal="right" vertical="top" wrapText="1"/>
    </xf>
    <xf numFmtId="0" fontId="154" fillId="0" borderId="0" xfId="5899" applyFont="1" applyFill="1" applyBorder="1" applyAlignment="1" applyProtection="1">
      <alignment horizontal="justify"/>
    </xf>
    <xf numFmtId="0" fontId="154" fillId="0" borderId="0" xfId="5899" applyFont="1" applyFill="1" applyBorder="1" applyAlignment="1" applyProtection="1">
      <alignment horizontal="justify" vertical="top"/>
    </xf>
    <xf numFmtId="1" fontId="7" fillId="0" borderId="0" xfId="5899" quotePrefix="1" applyNumberFormat="1" applyFont="1" applyFill="1" applyBorder="1" applyAlignment="1" applyProtection="1">
      <alignment horizontal="left" vertical="top"/>
    </xf>
    <xf numFmtId="0" fontId="7" fillId="0" borderId="0" xfId="5899" quotePrefix="1" applyFont="1" applyFill="1" applyBorder="1" applyAlignment="1" applyProtection="1">
      <alignment horizontal="justify"/>
    </xf>
    <xf numFmtId="0" fontId="6" fillId="0" borderId="0" xfId="5899" applyFont="1" applyFill="1" applyBorder="1" applyAlignment="1" applyProtection="1">
      <alignment horizontal="center"/>
    </xf>
    <xf numFmtId="3" fontId="6" fillId="0" borderId="0" xfId="5899" applyNumberFormat="1" applyFont="1" applyFill="1" applyBorder="1" applyAlignment="1" applyProtection="1">
      <alignment horizontal="right"/>
    </xf>
    <xf numFmtId="1" fontId="7" fillId="0" borderId="0" xfId="5899" applyNumberFormat="1" applyFont="1" applyFill="1" applyBorder="1" applyAlignment="1" applyProtection="1">
      <alignment horizontal="left" vertical="top"/>
    </xf>
    <xf numFmtId="0" fontId="6" fillId="0" borderId="0" xfId="5899" applyFont="1" applyBorder="1" applyAlignment="1" applyProtection="1">
      <alignment horizontal="justify"/>
    </xf>
    <xf numFmtId="0" fontId="6" fillId="0" borderId="0" xfId="5899" applyFont="1" applyBorder="1" applyAlignment="1" applyProtection="1">
      <alignment horizontal="center"/>
    </xf>
    <xf numFmtId="0" fontId="7" fillId="0" borderId="0" xfId="5899" applyFont="1" applyFill="1" applyBorder="1" applyAlignment="1" applyProtection="1">
      <alignment horizontal="justify" vertical="top"/>
    </xf>
    <xf numFmtId="1" fontId="6" fillId="0" borderId="0" xfId="6" applyNumberFormat="1" applyFont="1" applyFill="1" applyBorder="1" applyAlignment="1" applyProtection="1">
      <alignment horizontal="right" vertical="top"/>
    </xf>
    <xf numFmtId="0" fontId="6" fillId="0" borderId="0" xfId="6" applyFont="1" applyFill="1" applyBorder="1" applyAlignment="1" applyProtection="1">
      <alignment horizontal="justify" vertical="top"/>
    </xf>
    <xf numFmtId="0" fontId="113" fillId="0" borderId="0" xfId="6" applyFont="1" applyFill="1" applyBorder="1" applyAlignment="1" applyProtection="1">
      <alignment horizontal="justify" vertical="top"/>
    </xf>
    <xf numFmtId="1" fontId="6" fillId="0" borderId="3" xfId="6" applyNumberFormat="1" applyFont="1" applyFill="1" applyBorder="1" applyAlignment="1" applyProtection="1">
      <alignment horizontal="right" vertical="top"/>
    </xf>
    <xf numFmtId="0" fontId="6" fillId="0" borderId="3" xfId="6" applyFont="1" applyFill="1" applyBorder="1" applyAlignment="1" applyProtection="1">
      <alignment horizontal="justify" vertical="top"/>
    </xf>
    <xf numFmtId="0" fontId="6" fillId="0" borderId="3" xfId="6" applyFont="1" applyBorder="1" applyAlignment="1" applyProtection="1">
      <alignment horizontal="center"/>
    </xf>
    <xf numFmtId="3" fontId="6" fillId="0" borderId="3" xfId="6" applyNumberFormat="1" applyFont="1" applyFill="1" applyBorder="1" applyAlignment="1" applyProtection="1">
      <alignment horizontal="right"/>
    </xf>
    <xf numFmtId="1" fontId="154" fillId="0" borderId="0" xfId="1386" applyNumberFormat="1" applyFont="1" applyFill="1" applyBorder="1" applyAlignment="1" applyProtection="1">
      <alignment horizontal="right" vertical="top"/>
    </xf>
    <xf numFmtId="0" fontId="154" fillId="0" borderId="0" xfId="1386" applyFont="1" applyFill="1" applyBorder="1" applyAlignment="1" applyProtection="1">
      <alignment horizontal="justify" vertical="top"/>
    </xf>
    <xf numFmtId="0" fontId="154" fillId="0" borderId="0" xfId="1386" applyFont="1" applyFill="1" applyBorder="1" applyAlignment="1" applyProtection="1">
      <alignment horizontal="left"/>
    </xf>
    <xf numFmtId="194" fontId="154" fillId="0" borderId="0" xfId="1386" applyNumberFormat="1" applyFont="1" applyFill="1" applyBorder="1" applyAlignment="1" applyProtection="1">
      <alignment horizontal="right"/>
    </xf>
    <xf numFmtId="0" fontId="154" fillId="0" borderId="0" xfId="1386" applyFont="1" applyFill="1" applyBorder="1" applyAlignment="1" applyProtection="1">
      <alignment horizontal="left" vertical="top"/>
    </xf>
    <xf numFmtId="194" fontId="154" fillId="0" borderId="0" xfId="1386" applyNumberFormat="1" applyFont="1" applyFill="1" applyBorder="1" applyAlignment="1" applyProtection="1">
      <alignment horizontal="right" vertical="top"/>
    </xf>
    <xf numFmtId="0" fontId="155" fillId="0" borderId="0" xfId="5899" applyFont="1" applyFill="1" applyProtection="1"/>
    <xf numFmtId="0" fontId="19" fillId="0" borderId="0" xfId="1386" applyFill="1" applyAlignment="1" applyProtection="1">
      <alignment horizontal="right"/>
    </xf>
    <xf numFmtId="0" fontId="7" fillId="0" borderId="0" xfId="6" applyFont="1" applyFill="1" applyBorder="1" applyAlignment="1" applyProtection="1">
      <alignment horizontal="justify" vertical="top"/>
    </xf>
    <xf numFmtId="0" fontId="6" fillId="0" borderId="0" xfId="2515" quotePrefix="1" applyFont="1" applyFill="1" applyBorder="1" applyAlignment="1" applyProtection="1">
      <alignment vertical="top"/>
    </xf>
    <xf numFmtId="0" fontId="6" fillId="0" borderId="0" xfId="2511" applyFont="1" applyBorder="1" applyAlignment="1" applyProtection="1">
      <alignment horizontal="center"/>
    </xf>
    <xf numFmtId="181" fontId="6" fillId="0" borderId="0" xfId="1386" applyNumberFormat="1" applyFont="1" applyFill="1" applyBorder="1" applyAlignment="1" applyProtection="1">
      <alignment horizontal="right" wrapText="1"/>
    </xf>
    <xf numFmtId="0" fontId="6" fillId="0" borderId="0" xfId="1386" quotePrefix="1" applyFont="1" applyFill="1" applyBorder="1" applyAlignment="1" applyProtection="1">
      <alignment vertical="top" wrapText="1"/>
    </xf>
    <xf numFmtId="0" fontId="6" fillId="0" borderId="0" xfId="2515" quotePrefix="1" applyFont="1" applyFill="1" applyAlignment="1" applyProtection="1">
      <alignment vertical="top"/>
    </xf>
    <xf numFmtId="0" fontId="7" fillId="0" borderId="0" xfId="2515" applyFont="1" applyFill="1" applyBorder="1" applyAlignment="1" applyProtection="1">
      <alignment horizontal="justify" vertical="top"/>
    </xf>
    <xf numFmtId="0" fontId="6" fillId="0" borderId="0" xfId="2515" applyFont="1" applyAlignment="1" applyProtection="1">
      <alignment horizontal="center"/>
    </xf>
    <xf numFmtId="3" fontId="6" fillId="0" borderId="0" xfId="2515" applyNumberFormat="1" applyFont="1" applyFill="1" applyBorder="1" applyAlignment="1" applyProtection="1">
      <alignment horizontal="right"/>
    </xf>
    <xf numFmtId="0" fontId="6" fillId="0" borderId="0" xfId="2511" quotePrefix="1" applyFont="1" applyFill="1" applyAlignment="1" applyProtection="1">
      <alignment horizontal="right" vertical="center"/>
    </xf>
    <xf numFmtId="0" fontId="65" fillId="0" borderId="0" xfId="1386" applyFont="1" applyFill="1" applyBorder="1" applyAlignment="1" applyProtection="1">
      <alignment horizontal="justify" vertical="center"/>
    </xf>
    <xf numFmtId="194" fontId="6" fillId="0" borderId="0" xfId="6" applyNumberFormat="1" applyFont="1" applyFill="1" applyBorder="1" applyAlignment="1" applyProtection="1">
      <alignment horizontal="left" vertical="top"/>
    </xf>
    <xf numFmtId="194" fontId="154" fillId="0" borderId="0" xfId="1386" applyNumberFormat="1" applyFont="1" applyFill="1" applyBorder="1" applyAlignment="1" applyProtection="1">
      <alignment horizontal="left" vertical="top"/>
    </xf>
    <xf numFmtId="0" fontId="6" fillId="0" borderId="0" xfId="6" quotePrefix="1" applyFont="1" applyFill="1" applyBorder="1" applyAlignment="1" applyProtection="1">
      <alignment horizontal="justify" vertical="top"/>
    </xf>
    <xf numFmtId="0" fontId="6" fillId="0" borderId="0" xfId="6" applyFont="1" applyFill="1" applyAlignment="1" applyProtection="1">
      <alignment vertical="top"/>
    </xf>
    <xf numFmtId="0" fontId="6" fillId="0" borderId="0" xfId="2511" quotePrefix="1" applyFont="1" applyFill="1" applyProtection="1"/>
    <xf numFmtId="0" fontId="6" fillId="0" borderId="0" xfId="1386" applyFont="1" applyFill="1" applyBorder="1" applyAlignment="1" applyProtection="1">
      <alignment vertical="center"/>
    </xf>
    <xf numFmtId="0" fontId="154" fillId="0" borderId="0" xfId="1386" applyFont="1" applyFill="1" applyAlignment="1" applyProtection="1">
      <alignment vertical="top"/>
    </xf>
    <xf numFmtId="0" fontId="6" fillId="0" borderId="0" xfId="1386" quotePrefix="1" applyFont="1" applyFill="1" applyBorder="1" applyAlignment="1" applyProtection="1">
      <alignment horizontal="justify" vertical="top"/>
    </xf>
    <xf numFmtId="0" fontId="154" fillId="0" borderId="0" xfId="1386" applyFont="1" applyFill="1" applyAlignment="1" applyProtection="1">
      <alignment horizontal="left"/>
    </xf>
    <xf numFmtId="1" fontId="6" fillId="0" borderId="0" xfId="2515" quotePrefix="1" applyNumberFormat="1" applyFont="1" applyFill="1" applyBorder="1" applyAlignment="1" applyProtection="1">
      <alignment horizontal="left" vertical="top"/>
    </xf>
    <xf numFmtId="0" fontId="6" fillId="0" borderId="0" xfId="2515" applyFont="1" applyFill="1" applyBorder="1" applyAlignment="1" applyProtection="1">
      <alignment horizontal="justify" vertical="top" wrapText="1"/>
    </xf>
    <xf numFmtId="0" fontId="6" fillId="0" borderId="0" xfId="2515" applyFont="1" applyFill="1" applyBorder="1" applyAlignment="1" applyProtection="1">
      <alignment horizontal="center"/>
    </xf>
    <xf numFmtId="1" fontId="7" fillId="0" borderId="0" xfId="2515" applyNumberFormat="1" applyFont="1" applyFill="1" applyBorder="1" applyAlignment="1" applyProtection="1">
      <alignment horizontal="left" vertical="top"/>
    </xf>
    <xf numFmtId="0" fontId="6" fillId="0" borderId="0" xfId="2515" applyFont="1" applyFill="1" applyBorder="1" applyAlignment="1" applyProtection="1">
      <alignment horizontal="justify" vertical="top"/>
    </xf>
    <xf numFmtId="1" fontId="6" fillId="0" borderId="0" xfId="2515" quotePrefix="1" applyNumberFormat="1" applyFont="1" applyFill="1" applyBorder="1" applyAlignment="1" applyProtection="1">
      <alignment horizontal="right" vertical="top"/>
    </xf>
    <xf numFmtId="0" fontId="6" fillId="0" borderId="0" xfId="2515" quotePrefix="1" applyFont="1" applyFill="1" applyBorder="1" applyAlignment="1" applyProtection="1">
      <alignment horizontal="justify" vertical="top"/>
    </xf>
    <xf numFmtId="1" fontId="154" fillId="0" borderId="0" xfId="1386" quotePrefix="1" applyNumberFormat="1" applyFont="1" applyFill="1" applyBorder="1" applyAlignment="1" applyProtection="1">
      <alignment horizontal="left" vertical="top"/>
    </xf>
    <xf numFmtId="0" fontId="155" fillId="0" borderId="0" xfId="1386" applyFont="1" applyFill="1" applyBorder="1" applyAlignment="1" applyProtection="1">
      <alignment horizontal="justify" vertical="top"/>
    </xf>
    <xf numFmtId="0" fontId="154" fillId="0" borderId="0" xfId="1386" quotePrefix="1" applyFont="1" applyFill="1" applyBorder="1" applyAlignment="1" applyProtection="1">
      <alignment horizontal="justify" vertical="top"/>
    </xf>
    <xf numFmtId="1" fontId="6" fillId="0" borderId="0" xfId="2515" applyNumberFormat="1" applyFont="1" applyFill="1" applyBorder="1" applyAlignment="1" applyProtection="1">
      <alignment horizontal="left" vertical="top"/>
    </xf>
    <xf numFmtId="0" fontId="6" fillId="0" borderId="0" xfId="2515" applyFont="1" applyFill="1" applyBorder="1" applyAlignment="1" applyProtection="1">
      <alignment horizontal="left" vertical="top"/>
    </xf>
    <xf numFmtId="194" fontId="6" fillId="0" borderId="0" xfId="2515" applyNumberFormat="1" applyFont="1" applyFill="1" applyBorder="1" applyAlignment="1" applyProtection="1">
      <alignment horizontal="left" vertical="top"/>
    </xf>
    <xf numFmtId="49" fontId="6" fillId="0" borderId="0" xfId="2515" quotePrefix="1" applyNumberFormat="1" applyFont="1" applyFill="1" applyBorder="1" applyAlignment="1" applyProtection="1">
      <alignment horizontal="left" vertical="top"/>
    </xf>
    <xf numFmtId="4" fontId="6" fillId="0" borderId="0" xfId="2515" applyNumberFormat="1" applyFont="1" applyFill="1" applyBorder="1" applyAlignment="1" applyProtection="1">
      <alignment horizontal="right"/>
    </xf>
    <xf numFmtId="49" fontId="6" fillId="0" borderId="0" xfId="2515" quotePrefix="1" applyNumberFormat="1" applyFont="1" applyFill="1" applyBorder="1" applyAlignment="1" applyProtection="1">
      <alignment horizontal="right" vertical="top"/>
    </xf>
    <xf numFmtId="0" fontId="6" fillId="0" borderId="0" xfId="6" applyFont="1" applyFill="1" applyBorder="1" applyAlignment="1" applyProtection="1">
      <alignment horizontal="center"/>
    </xf>
    <xf numFmtId="0" fontId="6" fillId="0" borderId="0" xfId="2515" applyFont="1" applyBorder="1" applyAlignment="1" applyProtection="1">
      <alignment horizontal="center"/>
    </xf>
    <xf numFmtId="4" fontId="6" fillId="0" borderId="0" xfId="1386" applyNumberFormat="1" applyFont="1" applyFill="1" applyBorder="1" applyAlignment="1" applyProtection="1">
      <alignment horizontal="right" wrapText="1"/>
    </xf>
    <xf numFmtId="0" fontId="6" fillId="0" borderId="0" xfId="6" applyFont="1" applyAlignment="1" applyProtection="1">
      <alignment horizontal="center"/>
    </xf>
    <xf numFmtId="49" fontId="6" fillId="0" borderId="0" xfId="2515" quotePrefix="1" applyNumberFormat="1" applyFont="1" applyBorder="1" applyAlignment="1" applyProtection="1">
      <alignment horizontal="right" vertical="top"/>
    </xf>
    <xf numFmtId="0" fontId="155" fillId="0" borderId="0" xfId="1386" quotePrefix="1" applyFont="1" applyFill="1" applyBorder="1" applyAlignment="1" applyProtection="1">
      <alignment horizontal="justify" vertical="top"/>
    </xf>
    <xf numFmtId="1" fontId="154" fillId="0" borderId="0" xfId="1386" applyNumberFormat="1" applyFont="1" applyFill="1" applyBorder="1" applyAlignment="1" applyProtection="1">
      <alignment horizontal="left" vertical="top"/>
    </xf>
    <xf numFmtId="0" fontId="154" fillId="0" borderId="0" xfId="2515" applyFont="1" applyBorder="1" applyAlignment="1" applyProtection="1">
      <alignment horizontal="left" vertical="top"/>
    </xf>
    <xf numFmtId="1" fontId="6" fillId="0" borderId="0" xfId="6" quotePrefix="1" applyNumberFormat="1" applyFont="1" applyBorder="1" applyAlignment="1" applyProtection="1">
      <alignment horizontal="left" vertical="top"/>
    </xf>
    <xf numFmtId="3" fontId="6" fillId="0" borderId="0" xfId="5899" applyNumberFormat="1" applyFont="1" applyBorder="1" applyAlignment="1" applyProtection="1">
      <alignment horizontal="right"/>
    </xf>
    <xf numFmtId="0" fontId="7" fillId="0" borderId="0" xfId="2515" quotePrefix="1" applyFont="1" applyFill="1" applyBorder="1" applyAlignment="1" applyProtection="1">
      <alignment horizontal="left" vertical="center"/>
    </xf>
    <xf numFmtId="1" fontId="6" fillId="0" borderId="0" xfId="6" applyNumberFormat="1" applyFont="1" applyBorder="1" applyAlignment="1" applyProtection="1">
      <alignment horizontal="left" vertical="top"/>
    </xf>
    <xf numFmtId="0" fontId="6" fillId="0" borderId="0" xfId="2515" quotePrefix="1" applyFont="1" applyFill="1" applyBorder="1" applyAlignment="1" applyProtection="1">
      <alignment horizontal="left" vertical="center"/>
    </xf>
    <xf numFmtId="1" fontId="154" fillId="0" borderId="0" xfId="1386" applyNumberFormat="1" applyFont="1" applyBorder="1" applyAlignment="1" applyProtection="1">
      <alignment horizontal="left" vertical="top"/>
    </xf>
    <xf numFmtId="0" fontId="154" fillId="0" borderId="0" xfId="1386" applyFont="1" applyFill="1" applyAlignment="1" applyProtection="1">
      <alignment horizontal="justify" vertical="top"/>
    </xf>
    <xf numFmtId="0" fontId="154" fillId="0" borderId="3" xfId="1386" applyFont="1" applyFill="1" applyBorder="1" applyAlignment="1" applyProtection="1">
      <alignment horizontal="left"/>
    </xf>
    <xf numFmtId="0" fontId="154" fillId="0" borderId="3" xfId="1386" applyFont="1" applyFill="1" applyBorder="1" applyAlignment="1" applyProtection="1">
      <alignment horizontal="justify" vertical="top"/>
    </xf>
    <xf numFmtId="0" fontId="154" fillId="0" borderId="3" xfId="1386" applyFont="1" applyFill="1" applyBorder="1" applyAlignment="1" applyProtection="1">
      <alignment horizontal="right" vertical="top"/>
    </xf>
    <xf numFmtId="0" fontId="154" fillId="0" borderId="0" xfId="1386" applyFont="1" applyFill="1" applyBorder="1" applyAlignment="1" applyProtection="1">
      <alignment horizontal="right" vertical="top"/>
    </xf>
    <xf numFmtId="44" fontId="6" fillId="0" borderId="0" xfId="3" applyNumberFormat="1" applyFont="1" applyFill="1" applyBorder="1" applyAlignment="1" applyProtection="1">
      <alignment horizontal="right" vertical="top"/>
    </xf>
    <xf numFmtId="0" fontId="19" fillId="0" borderId="0" xfId="1386" applyFont="1" applyFill="1" applyProtection="1"/>
    <xf numFmtId="0" fontId="6" fillId="0" borderId="0" xfId="1386" quotePrefix="1" applyFont="1" applyFill="1" applyBorder="1" applyAlignment="1" applyProtection="1">
      <alignment horizontal="left" vertical="top"/>
    </xf>
    <xf numFmtId="0" fontId="6" fillId="0" borderId="0" xfId="1386" applyFont="1" applyFill="1" applyBorder="1" applyAlignment="1" applyProtection="1">
      <alignment readingOrder="1"/>
    </xf>
    <xf numFmtId="44" fontId="6" fillId="0" borderId="0" xfId="1637" applyNumberFormat="1" applyFont="1" applyFill="1" applyBorder="1" applyAlignment="1" applyProtection="1">
      <alignment horizontal="right" vertical="top"/>
    </xf>
    <xf numFmtId="0" fontId="7" fillId="0" borderId="0" xfId="1386" applyFont="1" applyFill="1" applyBorder="1" applyAlignment="1" applyProtection="1">
      <alignment readingOrder="1"/>
    </xf>
    <xf numFmtId="0" fontId="6" fillId="0" borderId="3" xfId="1386" quotePrefix="1" applyFont="1" applyFill="1" applyBorder="1" applyAlignment="1" applyProtection="1">
      <alignment horizontal="left" vertical="top"/>
    </xf>
    <xf numFmtId="0" fontId="6" fillId="0" borderId="3" xfId="1386" applyFont="1" applyFill="1" applyBorder="1" applyAlignment="1" applyProtection="1">
      <alignment wrapText="1" readingOrder="1"/>
    </xf>
    <xf numFmtId="0" fontId="6" fillId="0" borderId="3" xfId="1386" applyFont="1" applyFill="1" applyBorder="1" applyAlignment="1" applyProtection="1">
      <alignment horizontal="right" vertical="top"/>
    </xf>
    <xf numFmtId="0" fontId="7" fillId="0" borderId="0" xfId="2511" applyFont="1" applyFill="1" applyAlignment="1" applyProtection="1">
      <alignment horizontal="right"/>
    </xf>
    <xf numFmtId="49" fontId="154" fillId="0" borderId="0" xfId="2515" quotePrefix="1" applyNumberFormat="1" applyFont="1" applyFill="1" applyBorder="1" applyAlignment="1" applyProtection="1">
      <alignment horizontal="right" vertical="top"/>
    </xf>
    <xf numFmtId="0" fontId="154" fillId="0" borderId="0" xfId="2511" applyFont="1" applyFill="1" applyProtection="1"/>
    <xf numFmtId="49" fontId="155" fillId="0" borderId="0" xfId="2515" quotePrefix="1" applyNumberFormat="1" applyFont="1" applyFill="1" applyBorder="1" applyAlignment="1" applyProtection="1">
      <alignment horizontal="left" vertical="top"/>
    </xf>
    <xf numFmtId="0" fontId="6" fillId="0" borderId="0" xfId="2510" quotePrefix="1" applyFont="1" applyFill="1" applyAlignment="1" applyProtection="1">
      <alignment horizontal="left" vertical="top"/>
    </xf>
    <xf numFmtId="0" fontId="7" fillId="0" borderId="0" xfId="2510" applyFont="1" applyFill="1" applyAlignment="1" applyProtection="1">
      <alignment horizontal="justify" vertical="top"/>
    </xf>
    <xf numFmtId="0" fontId="6" fillId="0" borderId="0" xfId="2510" applyFont="1" applyFill="1" applyAlignment="1" applyProtection="1">
      <alignment horizontal="justify" vertical="top"/>
    </xf>
    <xf numFmtId="0" fontId="7" fillId="0" borderId="0" xfId="1386" applyFont="1" applyFill="1" applyAlignment="1" applyProtection="1">
      <alignment horizontal="justify"/>
    </xf>
    <xf numFmtId="174" fontId="6" fillId="0" borderId="0" xfId="1386" quotePrefix="1" applyNumberFormat="1" applyFont="1" applyFill="1" applyAlignment="1" applyProtection="1">
      <alignment horizontal="left" vertical="top"/>
    </xf>
    <xf numFmtId="0" fontId="6" fillId="0" borderId="0" xfId="1386" quotePrefix="1" applyFont="1" applyAlignment="1" applyProtection="1">
      <alignment horizontal="left" vertical="top"/>
    </xf>
    <xf numFmtId="49" fontId="6" fillId="0" borderId="0" xfId="2511" quotePrefix="1" applyNumberFormat="1" applyFont="1" applyFill="1" applyBorder="1" applyAlignment="1" applyProtection="1">
      <alignment horizontal="left" vertical="top"/>
    </xf>
    <xf numFmtId="49" fontId="6" fillId="0" borderId="3" xfId="2511" applyNumberFormat="1" applyFont="1" applyFill="1" applyBorder="1" applyAlignment="1" applyProtection="1">
      <alignment horizontal="left" vertical="top"/>
    </xf>
    <xf numFmtId="0" fontId="6" fillId="0" borderId="3" xfId="1386" applyFont="1" applyFill="1" applyBorder="1" applyAlignment="1" applyProtection="1">
      <alignment horizontal="justify"/>
    </xf>
    <xf numFmtId="0" fontId="6" fillId="0" borderId="3" xfId="1386" applyFont="1" applyFill="1" applyBorder="1" applyAlignment="1" applyProtection="1">
      <alignment horizontal="left"/>
    </xf>
    <xf numFmtId="0" fontId="6" fillId="0" borderId="3" xfId="1386" applyFont="1" applyFill="1" applyBorder="1" applyProtection="1"/>
    <xf numFmtId="49" fontId="155" fillId="0" borderId="0" xfId="2515" applyNumberFormat="1" applyFont="1" applyFill="1" applyBorder="1" applyAlignment="1" applyProtection="1">
      <alignment horizontal="left" vertical="top"/>
    </xf>
    <xf numFmtId="0" fontId="154" fillId="0" borderId="0" xfId="2515" applyFont="1" applyFill="1" applyBorder="1" applyAlignment="1" applyProtection="1">
      <alignment horizontal="justify" vertical="top"/>
    </xf>
    <xf numFmtId="0" fontId="154" fillId="0" borderId="0" xfId="2515" applyFont="1" applyFill="1" applyBorder="1" applyAlignment="1" applyProtection="1">
      <alignment horizontal="left" vertical="top"/>
    </xf>
    <xf numFmtId="194" fontId="154" fillId="0" borderId="0" xfId="2515" applyNumberFormat="1" applyFont="1" applyFill="1" applyBorder="1" applyAlignment="1" applyProtection="1">
      <alignment horizontal="right" vertical="top"/>
    </xf>
    <xf numFmtId="49" fontId="154" fillId="0" borderId="0" xfId="2515" quotePrefix="1" applyNumberFormat="1" applyFont="1" applyFill="1" applyBorder="1" applyAlignment="1" applyProtection="1">
      <alignment vertical="top"/>
    </xf>
    <xf numFmtId="0" fontId="154" fillId="0" borderId="0" xfId="1386" quotePrefix="1" applyFont="1" applyFill="1" applyAlignment="1" applyProtection="1">
      <alignment horizontal="left" vertical="top"/>
    </xf>
    <xf numFmtId="0" fontId="154" fillId="0" borderId="0" xfId="1386" applyFont="1" applyAlignment="1" applyProtection="1">
      <alignment horizontal="justify" vertical="top"/>
    </xf>
    <xf numFmtId="0" fontId="154" fillId="0" borderId="0" xfId="1386" applyFont="1" applyFill="1" applyBorder="1" applyAlignment="1" applyProtection="1">
      <alignment horizontal="right"/>
    </xf>
    <xf numFmtId="0" fontId="154" fillId="0" borderId="3" xfId="1386" quotePrefix="1" applyFont="1" applyFill="1" applyBorder="1" applyAlignment="1" applyProtection="1">
      <alignment vertical="top"/>
    </xf>
    <xf numFmtId="0" fontId="154" fillId="0" borderId="3" xfId="1386" applyFont="1" applyFill="1" applyBorder="1" applyAlignment="1" applyProtection="1">
      <alignment horizontal="right"/>
    </xf>
    <xf numFmtId="0" fontId="154" fillId="0" borderId="3" xfId="2511" applyFont="1" applyBorder="1" applyProtection="1"/>
    <xf numFmtId="3" fontId="6" fillId="0" borderId="0" xfId="6" applyNumberFormat="1" applyFont="1" applyBorder="1" applyAlignment="1" applyProtection="1">
      <alignment horizontal="right"/>
      <protection locked="0"/>
    </xf>
    <xf numFmtId="44" fontId="6" fillId="0" borderId="0" xfId="6" applyNumberFormat="1" applyFont="1" applyFill="1" applyAlignment="1" applyProtection="1">
      <alignment horizontal="right"/>
      <protection locked="0"/>
    </xf>
    <xf numFmtId="44" fontId="6" fillId="0" borderId="0" xfId="6" applyNumberFormat="1" applyFont="1" applyFill="1" applyBorder="1" applyAlignment="1" applyProtection="1">
      <alignment horizontal="right" vertical="top"/>
      <protection locked="0"/>
    </xf>
    <xf numFmtId="0" fontId="19" fillId="0" borderId="0" xfId="1386" applyFont="1" applyProtection="1">
      <protection locked="0"/>
    </xf>
    <xf numFmtId="44" fontId="6" fillId="0" borderId="3" xfId="6" applyNumberFormat="1" applyFont="1" applyFill="1" applyBorder="1" applyAlignment="1" applyProtection="1">
      <alignment horizontal="right"/>
      <protection locked="0"/>
    </xf>
    <xf numFmtId="173" fontId="39" fillId="0" borderId="0" xfId="1386" applyNumberFormat="1" applyFont="1" applyBorder="1" applyAlignment="1" applyProtection="1">
      <alignment horizontal="right" vertical="top"/>
      <protection locked="0"/>
    </xf>
    <xf numFmtId="44" fontId="6" fillId="0" borderId="0" xfId="6" applyNumberFormat="1" applyFont="1" applyFill="1" applyAlignment="1" applyProtection="1">
      <alignment horizontal="right" vertical="top"/>
      <protection locked="0"/>
    </xf>
    <xf numFmtId="173" fontId="39" fillId="0" borderId="0" xfId="1386" applyNumberFormat="1" applyFont="1" applyFill="1" applyAlignment="1" applyProtection="1">
      <alignment horizontal="right" vertical="top"/>
      <protection locked="0"/>
    </xf>
    <xf numFmtId="0" fontId="19" fillId="0" borderId="0" xfId="1386" applyFill="1" applyProtection="1">
      <protection locked="0"/>
    </xf>
    <xf numFmtId="0" fontId="19" fillId="0" borderId="0" xfId="1386" applyFont="1" applyFill="1" applyProtection="1">
      <protection locked="0"/>
    </xf>
    <xf numFmtId="0" fontId="154" fillId="0" borderId="0" xfId="2511" applyFont="1" applyFill="1" applyProtection="1">
      <protection locked="0"/>
    </xf>
    <xf numFmtId="0" fontId="154" fillId="0" borderId="3" xfId="2511" applyFont="1" applyFill="1" applyBorder="1" applyProtection="1">
      <protection locked="0"/>
    </xf>
    <xf numFmtId="196" fontId="6" fillId="0" borderId="0" xfId="1386" applyNumberFormat="1" applyFont="1" applyBorder="1" applyProtection="1"/>
    <xf numFmtId="196" fontId="7" fillId="0" borderId="15" xfId="83" applyNumberFormat="1" applyFont="1" applyFill="1" applyBorder="1" applyAlignment="1" applyProtection="1">
      <alignment horizontal="right" wrapText="1"/>
    </xf>
    <xf numFmtId="49" fontId="7" fillId="0" borderId="0" xfId="1386" applyNumberFormat="1" applyFont="1" applyFill="1" applyBorder="1" applyAlignment="1" applyProtection="1">
      <alignment horizontal="left" vertical="center"/>
    </xf>
    <xf numFmtId="0" fontId="160" fillId="0" borderId="0" xfId="1386" applyFont="1" applyFill="1" applyBorder="1" applyAlignment="1" applyProtection="1">
      <alignment horizontal="justify" vertical="center" wrapText="1"/>
    </xf>
    <xf numFmtId="0" fontId="158" fillId="0" borderId="0" xfId="1386" applyFont="1" applyAlignment="1" applyProtection="1">
      <alignment horizontal="right"/>
    </xf>
    <xf numFmtId="49" fontId="13" fillId="0" borderId="0" xfId="1386" applyNumberFormat="1" applyFont="1" applyAlignment="1" applyProtection="1">
      <alignment horizontal="left" vertical="top"/>
    </xf>
    <xf numFmtId="0" fontId="159" fillId="0" borderId="0" xfId="2511" applyFont="1" applyFill="1" applyAlignment="1" applyProtection="1">
      <alignment horizontal="justify" vertical="top" wrapText="1"/>
    </xf>
    <xf numFmtId="0" fontId="13" fillId="0" borderId="0" xfId="1386" applyFont="1" applyProtection="1"/>
    <xf numFmtId="0" fontId="13" fillId="0" borderId="0" xfId="1386" applyFont="1" applyAlignment="1" applyProtection="1">
      <alignment horizontal="right"/>
    </xf>
    <xf numFmtId="0" fontId="159" fillId="0" borderId="0" xfId="1386" applyFont="1" applyProtection="1"/>
    <xf numFmtId="49" fontId="7" fillId="0" borderId="0" xfId="1386" applyNumberFormat="1" applyFont="1" applyAlignment="1" applyProtection="1">
      <alignment horizontal="left" vertical="top"/>
    </xf>
    <xf numFmtId="0" fontId="160" fillId="0" borderId="0" xfId="1386" applyFont="1" applyAlignment="1" applyProtection="1">
      <alignment horizontal="justify" vertical="center" wrapText="1"/>
    </xf>
    <xf numFmtId="3" fontId="6" fillId="0" borderId="0" xfId="1386" applyNumberFormat="1" applyFont="1" applyBorder="1" applyAlignment="1" applyProtection="1">
      <alignment horizontal="right"/>
    </xf>
    <xf numFmtId="49" fontId="7" fillId="0" borderId="0" xfId="1386" applyNumberFormat="1" applyFont="1" applyBorder="1" applyAlignment="1" applyProtection="1">
      <alignment horizontal="left" vertical="top"/>
    </xf>
    <xf numFmtId="0" fontId="160" fillId="0" borderId="0" xfId="1386" applyFont="1" applyBorder="1" applyAlignment="1" applyProtection="1">
      <alignment horizontal="justify" wrapText="1"/>
    </xf>
    <xf numFmtId="49" fontId="6" fillId="0" borderId="0" xfId="1386" applyNumberFormat="1" applyFont="1" applyAlignment="1" applyProtection="1">
      <alignment vertical="top" wrapText="1"/>
    </xf>
    <xf numFmtId="0" fontId="158" fillId="0" borderId="0" xfId="1386" applyFont="1" applyAlignment="1" applyProtection="1">
      <alignment horizontal="justify" vertical="center" wrapText="1"/>
    </xf>
    <xf numFmtId="49" fontId="158" fillId="0" borderId="0" xfId="1386" applyNumberFormat="1" applyFont="1" applyAlignment="1" applyProtection="1">
      <alignment vertical="top" wrapText="1"/>
    </xf>
    <xf numFmtId="49" fontId="6" fillId="0" borderId="0" xfId="1386" applyNumberFormat="1" applyFont="1" applyAlignment="1" applyProtection="1">
      <alignment horizontal="right" vertical="top" wrapText="1"/>
    </xf>
    <xf numFmtId="196" fontId="159" fillId="0" borderId="0" xfId="1288" applyNumberFormat="1" applyFont="1" applyFill="1" applyProtection="1"/>
    <xf numFmtId="44" fontId="6" fillId="0" borderId="0" xfId="7560" applyFont="1" applyFill="1" applyAlignment="1" applyProtection="1">
      <alignment horizontal="right" vertical="top" wrapText="1"/>
    </xf>
    <xf numFmtId="0" fontId="158" fillId="0" borderId="0" xfId="1386" applyFont="1" applyAlignment="1" applyProtection="1">
      <alignment vertical="center" wrapText="1"/>
    </xf>
    <xf numFmtId="0" fontId="158" fillId="0" borderId="0" xfId="1386" applyFont="1" applyAlignment="1" applyProtection="1">
      <alignment horizontal="left" vertical="top" wrapText="1"/>
    </xf>
    <xf numFmtId="0" fontId="159" fillId="0" borderId="0" xfId="1386" applyFont="1" applyFill="1" applyAlignment="1" applyProtection="1">
      <alignment horizontal="left" vertical="top" wrapText="1"/>
    </xf>
    <xf numFmtId="0" fontId="161" fillId="0" borderId="0" xfId="1386" applyFont="1" applyProtection="1"/>
    <xf numFmtId="49" fontId="158" fillId="0" borderId="0" xfId="1386" applyNumberFormat="1" applyFont="1" applyAlignment="1" applyProtection="1">
      <alignment horizontal="right" vertical="top" wrapText="1"/>
    </xf>
    <xf numFmtId="49" fontId="6" fillId="0" borderId="0" xfId="1386" applyNumberFormat="1" applyFont="1" applyAlignment="1" applyProtection="1">
      <alignment horizontal="left" vertical="top"/>
    </xf>
    <xf numFmtId="0" fontId="158" fillId="0" borderId="0" xfId="1386" applyFont="1" applyAlignment="1" applyProtection="1">
      <alignment horizontal="justify" wrapText="1"/>
    </xf>
    <xf numFmtId="0" fontId="172" fillId="0" borderId="0" xfId="1386" applyFont="1" applyFill="1" applyBorder="1" applyAlignment="1" applyProtection="1">
      <alignment horizontal="right"/>
    </xf>
    <xf numFmtId="3" fontId="172" fillId="0" borderId="0" xfId="1386" applyNumberFormat="1" applyFont="1" applyFill="1" applyBorder="1" applyAlignment="1" applyProtection="1">
      <alignment horizontal="right"/>
    </xf>
    <xf numFmtId="197" fontId="172" fillId="0" borderId="0" xfId="1386" applyNumberFormat="1" applyFont="1" applyFill="1" applyProtection="1"/>
    <xf numFmtId="0" fontId="160" fillId="0" borderId="0" xfId="1386" applyFont="1" applyAlignment="1" applyProtection="1">
      <alignment vertical="center" wrapText="1"/>
    </xf>
    <xf numFmtId="49" fontId="6" fillId="0" borderId="46" xfId="1386" applyNumberFormat="1" applyFont="1" applyBorder="1" applyAlignment="1" applyProtection="1">
      <alignment vertical="top" wrapText="1"/>
    </xf>
    <xf numFmtId="0" fontId="158" fillId="0" borderId="46" xfId="1386" applyFont="1" applyBorder="1" applyAlignment="1" applyProtection="1">
      <alignment horizontal="justify" vertical="top" wrapText="1"/>
    </xf>
    <xf numFmtId="3" fontId="6" fillId="0" borderId="46" xfId="1386" applyNumberFormat="1" applyFont="1" applyBorder="1" applyAlignment="1" applyProtection="1">
      <alignment horizontal="right"/>
    </xf>
    <xf numFmtId="0" fontId="158" fillId="0" borderId="46" xfId="1386" applyFont="1" applyBorder="1" applyProtection="1"/>
    <xf numFmtId="0" fontId="158" fillId="0" borderId="0" xfId="1386" applyFont="1" applyAlignment="1" applyProtection="1">
      <alignment horizontal="right" wrapText="1"/>
    </xf>
    <xf numFmtId="3" fontId="6" fillId="0" borderId="0" xfId="1386" applyNumberFormat="1" applyFont="1" applyAlignment="1" applyProtection="1">
      <alignment horizontal="right"/>
    </xf>
    <xf numFmtId="196" fontId="162" fillId="0" borderId="0" xfId="1288" applyNumberFormat="1" applyFont="1" applyFill="1" applyBorder="1" applyProtection="1"/>
    <xf numFmtId="49" fontId="163" fillId="0" borderId="0" xfId="1386" applyNumberFormat="1" applyFont="1" applyFill="1" applyAlignment="1" applyProtection="1">
      <alignment horizontal="justify" vertical="top" wrapText="1"/>
    </xf>
    <xf numFmtId="0" fontId="159" fillId="0" borderId="0" xfId="1386" applyFont="1" applyFill="1" applyAlignment="1" applyProtection="1">
      <alignment horizontal="justify" vertical="top" wrapText="1"/>
    </xf>
    <xf numFmtId="0" fontId="13" fillId="0" borderId="0" xfId="1386" applyFont="1" applyFill="1" applyAlignment="1" applyProtection="1">
      <alignment horizontal="right"/>
    </xf>
    <xf numFmtId="0" fontId="7" fillId="0" borderId="0" xfId="1386" applyFont="1" applyFill="1" applyAlignment="1" applyProtection="1">
      <alignment horizontal="justify" vertical="center" wrapText="1"/>
    </xf>
    <xf numFmtId="0" fontId="160" fillId="0" borderId="0" xfId="1386" applyFont="1" applyFill="1" applyAlignment="1" applyProtection="1">
      <alignment horizontal="justify" vertical="center" wrapText="1"/>
    </xf>
    <xf numFmtId="49" fontId="7" fillId="0" borderId="0" xfId="1386" applyNumberFormat="1" applyFont="1" applyFill="1" applyBorder="1" applyAlignment="1" applyProtection="1">
      <alignment horizontal="justify" vertical="top"/>
    </xf>
    <xf numFmtId="0" fontId="160" fillId="0" borderId="0" xfId="1386" applyFont="1" applyFill="1" applyBorder="1" applyAlignment="1" applyProtection="1">
      <alignment horizontal="justify" wrapText="1"/>
    </xf>
    <xf numFmtId="49" fontId="13" fillId="0" borderId="0" xfId="1386" applyNumberFormat="1" applyFont="1" applyFill="1" applyAlignment="1" applyProtection="1">
      <alignment horizontal="justify" vertical="top"/>
    </xf>
    <xf numFmtId="0" fontId="158" fillId="0" borderId="0" xfId="1386" applyFont="1" applyFill="1" applyBorder="1" applyAlignment="1" applyProtection="1">
      <alignment horizontal="justify" wrapText="1"/>
    </xf>
    <xf numFmtId="49" fontId="13" fillId="0" borderId="0" xfId="1386" applyNumberFormat="1" applyFont="1" applyFill="1" applyAlignment="1" applyProtection="1">
      <alignment horizontal="left" vertical="top"/>
    </xf>
    <xf numFmtId="49" fontId="63" fillId="0" borderId="0" xfId="1386" applyNumberFormat="1" applyFont="1" applyFill="1" applyBorder="1" applyAlignment="1" applyProtection="1">
      <alignment horizontal="justify" vertical="top"/>
    </xf>
    <xf numFmtId="0" fontId="162" fillId="0" borderId="0" xfId="1386" applyFont="1" applyFill="1" applyBorder="1" applyAlignment="1" applyProtection="1">
      <alignment horizontal="justify" wrapText="1"/>
    </xf>
    <xf numFmtId="0" fontId="161" fillId="0" borderId="0" xfId="1386" applyFont="1" applyAlignment="1" applyProtection="1">
      <alignment horizontal="right"/>
    </xf>
    <xf numFmtId="49" fontId="13" fillId="0" borderId="0" xfId="1386" applyNumberFormat="1" applyFont="1" applyFill="1" applyBorder="1" applyAlignment="1" applyProtection="1">
      <alignment horizontal="justify" vertical="top"/>
    </xf>
    <xf numFmtId="3" fontId="13" fillId="0" borderId="0" xfId="1386" applyNumberFormat="1" applyFont="1" applyFill="1" applyProtection="1"/>
    <xf numFmtId="182" fontId="6" fillId="0" borderId="0" xfId="6122" applyNumberFormat="1" applyFont="1" applyFill="1" applyBorder="1" applyAlignment="1" applyProtection="1">
      <alignment horizontal="right"/>
    </xf>
    <xf numFmtId="199" fontId="159" fillId="0" borderId="0" xfId="1386" applyNumberFormat="1" applyFont="1" applyFill="1" applyAlignment="1" applyProtection="1">
      <alignment horizontal="justify" vertical="top" wrapText="1"/>
    </xf>
    <xf numFmtId="176" fontId="158" fillId="0" borderId="0" xfId="7069" applyNumberFormat="1" applyFont="1" applyFill="1" applyBorder="1" applyAlignment="1" applyProtection="1">
      <alignment horizontal="right"/>
    </xf>
    <xf numFmtId="49" fontId="159" fillId="0" borderId="0" xfId="1386" applyNumberFormat="1" applyFont="1" applyFill="1" applyAlignment="1" applyProtection="1">
      <alignment horizontal="justify" vertical="top" wrapText="1"/>
    </xf>
    <xf numFmtId="49" fontId="6" fillId="0" borderId="0" xfId="1386" applyNumberFormat="1" applyFont="1" applyAlignment="1" applyProtection="1">
      <alignment horizontal="left" vertical="top" wrapText="1"/>
    </xf>
    <xf numFmtId="0" fontId="13" fillId="0" borderId="0" xfId="1386" applyFont="1" applyBorder="1" applyAlignment="1" applyProtection="1">
      <alignment horizontal="right"/>
    </xf>
    <xf numFmtId="0" fontId="13" fillId="0" borderId="0" xfId="1288" applyFont="1" applyBorder="1" applyAlignment="1" applyProtection="1">
      <alignment horizontal="right"/>
    </xf>
    <xf numFmtId="49" fontId="13" fillId="0" borderId="0" xfId="1288" applyNumberFormat="1" applyFont="1" applyAlignment="1" applyProtection="1">
      <alignment horizontal="left" vertical="top"/>
    </xf>
    <xf numFmtId="0" fontId="159" fillId="0" borderId="0" xfId="1288" applyFont="1" applyBorder="1" applyAlignment="1" applyProtection="1">
      <alignment horizontal="justify" vertical="top" wrapText="1"/>
    </xf>
    <xf numFmtId="0" fontId="162" fillId="0" borderId="0" xfId="1386" applyFont="1" applyProtection="1"/>
    <xf numFmtId="49" fontId="158" fillId="0" borderId="0" xfId="1386" applyNumberFormat="1" applyFont="1" applyFill="1" applyAlignment="1" applyProtection="1">
      <alignment horizontal="justify" vertical="top" wrapText="1"/>
    </xf>
    <xf numFmtId="0" fontId="13" fillId="76" borderId="0" xfId="1288" applyFont="1" applyFill="1" applyBorder="1" applyAlignment="1" applyProtection="1">
      <alignment horizontal="right"/>
    </xf>
    <xf numFmtId="0" fontId="158" fillId="76" borderId="0" xfId="1386" applyFont="1" applyFill="1" applyAlignment="1" applyProtection="1">
      <alignment horizontal="right"/>
    </xf>
    <xf numFmtId="0" fontId="162" fillId="0" borderId="0" xfId="1386" applyFont="1" applyAlignment="1" applyProtection="1">
      <alignment wrapText="1"/>
    </xf>
    <xf numFmtId="49" fontId="158" fillId="0" borderId="0" xfId="1386" applyNumberFormat="1" applyFont="1" applyFill="1" applyAlignment="1" applyProtection="1">
      <alignment horizontal="left" vertical="top" wrapText="1"/>
    </xf>
    <xf numFmtId="49" fontId="160" fillId="0" borderId="0" xfId="1386" applyNumberFormat="1" applyFont="1" applyFill="1" applyAlignment="1" applyProtection="1">
      <alignment horizontal="justify" vertical="top" wrapText="1"/>
    </xf>
    <xf numFmtId="3" fontId="158" fillId="0" borderId="0" xfId="1386" applyNumberFormat="1" applyFont="1" applyFill="1" applyAlignment="1" applyProtection="1">
      <alignment horizontal="right" vertical="top"/>
    </xf>
    <xf numFmtId="0" fontId="159" fillId="0" borderId="0" xfId="1386" applyFont="1" applyFill="1" applyAlignment="1" applyProtection="1">
      <alignment horizontal="right"/>
    </xf>
    <xf numFmtId="2" fontId="158" fillId="0" borderId="0" xfId="2511" applyNumberFormat="1" applyFont="1" applyProtection="1"/>
    <xf numFmtId="49" fontId="158" fillId="0" borderId="0" xfId="1386" applyNumberFormat="1" applyFont="1" applyFill="1" applyAlignment="1" applyProtection="1">
      <alignment horizontal="left" vertical="top"/>
    </xf>
    <xf numFmtId="0" fontId="158" fillId="0" borderId="0" xfId="1386" applyFont="1" applyFill="1" applyAlignment="1" applyProtection="1">
      <alignment horizontal="right" vertical="top" wrapText="1"/>
    </xf>
    <xf numFmtId="197" fontId="159" fillId="0" borderId="0" xfId="1386" applyNumberFormat="1" applyFont="1" applyFill="1" applyProtection="1"/>
    <xf numFmtId="0" fontId="158" fillId="76" borderId="0" xfId="1386" applyFont="1" applyFill="1" applyAlignment="1" applyProtection="1">
      <alignment horizontal="right" vertical="top" wrapText="1"/>
    </xf>
    <xf numFmtId="0" fontId="6" fillId="0" borderId="0" xfId="1386" applyFont="1" applyAlignment="1" applyProtection="1">
      <alignment horizontal="left" vertical="top" wrapText="1"/>
    </xf>
    <xf numFmtId="0" fontId="63" fillId="77" borderId="0" xfId="1386" applyFont="1" applyFill="1" applyAlignment="1" applyProtection="1">
      <alignment horizontal="justify" wrapText="1"/>
    </xf>
    <xf numFmtId="0" fontId="158" fillId="77" borderId="0" xfId="1386" applyFont="1" applyFill="1" applyAlignment="1" applyProtection="1">
      <alignment horizontal="right" vertical="top" wrapText="1"/>
    </xf>
    <xf numFmtId="197" fontId="159" fillId="77" borderId="0" xfId="1386" applyNumberFormat="1" applyFont="1" applyFill="1" applyProtection="1"/>
    <xf numFmtId="0" fontId="158" fillId="0" borderId="0" xfId="1386" applyFont="1" applyAlignment="1" applyProtection="1">
      <alignment horizontal="justify" vertical="top" wrapText="1"/>
    </xf>
    <xf numFmtId="49" fontId="13" fillId="0" borderId="0" xfId="1288" applyNumberFormat="1" applyFont="1" applyFill="1" applyAlignment="1" applyProtection="1">
      <alignment horizontal="left" vertical="top"/>
    </xf>
    <xf numFmtId="0" fontId="13" fillId="0" borderId="0" xfId="1288" applyFont="1" applyFill="1" applyAlignment="1" applyProtection="1">
      <alignment horizontal="right"/>
    </xf>
    <xf numFmtId="3" fontId="13" fillId="0" borderId="0" xfId="1288" applyNumberFormat="1" applyFont="1" applyFill="1" applyAlignment="1" applyProtection="1">
      <alignment horizontal="right"/>
    </xf>
    <xf numFmtId="3" fontId="13" fillId="0" borderId="0" xfId="1288" applyNumberFormat="1" applyFont="1" applyBorder="1" applyAlignment="1" applyProtection="1">
      <alignment horizontal="right"/>
    </xf>
    <xf numFmtId="49" fontId="159" fillId="0" borderId="0" xfId="1386" applyNumberFormat="1" applyFont="1" applyFill="1" applyAlignment="1" applyProtection="1">
      <alignment horizontal="justify" wrapText="1"/>
    </xf>
    <xf numFmtId="0" fontId="159" fillId="0" borderId="0" xfId="1386" applyFont="1" applyFill="1" applyBorder="1" applyAlignment="1" applyProtection="1">
      <alignment horizontal="justify" vertical="top" wrapText="1"/>
    </xf>
    <xf numFmtId="0" fontId="162" fillId="0" borderId="0" xfId="1386" applyFont="1" applyFill="1" applyBorder="1" applyAlignment="1" applyProtection="1">
      <alignment horizontal="justify" vertical="top" wrapText="1"/>
    </xf>
    <xf numFmtId="0" fontId="159" fillId="0" borderId="0" xfId="1386" applyFont="1" applyFill="1" applyAlignment="1" applyProtection="1">
      <alignment horizontal="right" wrapText="1"/>
    </xf>
    <xf numFmtId="177" fontId="159" fillId="0" borderId="0" xfId="1614" applyFont="1" applyFill="1" applyBorder="1" applyAlignment="1" applyProtection="1">
      <alignment horizontal="right"/>
    </xf>
    <xf numFmtId="198" fontId="159" fillId="0" borderId="0" xfId="1614" applyNumberFormat="1" applyFont="1" applyFill="1" applyBorder="1" applyAlignment="1" applyProtection="1">
      <alignment horizontal="right"/>
    </xf>
    <xf numFmtId="197" fontId="158" fillId="0" borderId="0" xfId="2511" applyNumberFormat="1" applyFont="1" applyFill="1" applyProtection="1"/>
    <xf numFmtId="0" fontId="158" fillId="0" borderId="0" xfId="1386" applyFont="1" applyFill="1" applyAlignment="1" applyProtection="1">
      <alignment horizontal="right"/>
    </xf>
    <xf numFmtId="0" fontId="158" fillId="0" borderId="0" xfId="1386" applyFont="1" applyFill="1" applyBorder="1" applyAlignment="1" applyProtection="1">
      <alignment horizontal="justify" vertical="top" wrapText="1"/>
    </xf>
    <xf numFmtId="0" fontId="161" fillId="0" borderId="0" xfId="1386" applyFont="1" applyFill="1" applyProtection="1"/>
    <xf numFmtId="49" fontId="13" fillId="0" borderId="0" xfId="1386" applyNumberFormat="1" applyFont="1" applyBorder="1" applyAlignment="1" applyProtection="1">
      <alignment horizontal="left" vertical="top"/>
    </xf>
    <xf numFmtId="0" fontId="159" fillId="0" borderId="0" xfId="1386" applyFont="1" applyBorder="1" applyAlignment="1" applyProtection="1">
      <alignment vertical="top" wrapText="1"/>
    </xf>
    <xf numFmtId="49" fontId="13" fillId="0" borderId="17" xfId="1386" applyNumberFormat="1" applyFont="1" applyBorder="1" applyAlignment="1" applyProtection="1">
      <alignment horizontal="left" vertical="top"/>
    </xf>
    <xf numFmtId="0" fontId="159" fillId="0" borderId="17" xfId="1386" applyFont="1" applyBorder="1" applyAlignment="1" applyProtection="1">
      <alignment vertical="top" wrapText="1"/>
    </xf>
    <xf numFmtId="0" fontId="13" fillId="0" borderId="17" xfId="1386" applyFont="1" applyBorder="1" applyAlignment="1" applyProtection="1">
      <alignment horizontal="right"/>
    </xf>
    <xf numFmtId="176" fontId="158" fillId="0" borderId="45" xfId="7069" applyNumberFormat="1" applyFont="1" applyFill="1" applyBorder="1" applyAlignment="1" applyProtection="1">
      <alignment horizontal="right"/>
    </xf>
    <xf numFmtId="0" fontId="13" fillId="0" borderId="46" xfId="1386" applyFont="1" applyBorder="1" applyAlignment="1" applyProtection="1">
      <alignment horizontal="right"/>
    </xf>
    <xf numFmtId="0" fontId="159" fillId="0" borderId="0" xfId="2511" applyFont="1" applyFill="1" applyAlignment="1" applyProtection="1">
      <alignment horizontal="right" vertical="top" wrapText="1"/>
    </xf>
    <xf numFmtId="0" fontId="159" fillId="0" borderId="0" xfId="1386" applyFont="1" applyFill="1" applyAlignment="1" applyProtection="1">
      <alignment horizontal="justify" wrapText="1"/>
    </xf>
    <xf numFmtId="49" fontId="63" fillId="0" borderId="0" xfId="1386" applyNumberFormat="1" applyFont="1" applyFill="1" applyBorder="1" applyAlignment="1" applyProtection="1">
      <alignment horizontal="left" vertical="top"/>
    </xf>
    <xf numFmtId="0" fontId="162" fillId="0" borderId="0" xfId="2511" applyFont="1" applyFill="1" applyAlignment="1" applyProtection="1">
      <alignment horizontal="justify" vertical="top" wrapText="1"/>
    </xf>
    <xf numFmtId="49" fontId="13" fillId="0" borderId="0" xfId="1386" applyNumberFormat="1" applyFont="1" applyFill="1" applyAlignment="1" applyProtection="1">
      <alignment vertical="top" wrapText="1"/>
    </xf>
    <xf numFmtId="49" fontId="163" fillId="0" borderId="0" xfId="2511" applyNumberFormat="1" applyFont="1" applyFill="1" applyAlignment="1" applyProtection="1">
      <alignment horizontal="left" vertical="top"/>
    </xf>
    <xf numFmtId="0" fontId="86" fillId="0" borderId="0" xfId="2511" applyFont="1" applyFill="1" applyAlignment="1" applyProtection="1">
      <alignment horizontal="right"/>
    </xf>
    <xf numFmtId="49" fontId="163" fillId="0" borderId="0" xfId="2511" applyNumberFormat="1" applyFont="1" applyFill="1" applyBorder="1" applyAlignment="1" applyProtection="1">
      <alignment horizontal="left" vertical="top"/>
    </xf>
    <xf numFmtId="0" fontId="13" fillId="0" borderId="0" xfId="1386" applyFont="1" applyFill="1" applyBorder="1" applyAlignment="1" applyProtection="1">
      <alignment horizontal="right" vertical="top"/>
    </xf>
    <xf numFmtId="0" fontId="162" fillId="0" borderId="0" xfId="1386" applyFont="1" applyFill="1" applyAlignment="1" applyProtection="1">
      <alignment horizontal="justify" vertical="top" wrapText="1"/>
    </xf>
    <xf numFmtId="3" fontId="13" fillId="0" borderId="0" xfId="1386" applyNumberFormat="1" applyFont="1" applyFill="1" applyAlignment="1" applyProtection="1">
      <alignment horizontal="right"/>
    </xf>
    <xf numFmtId="49" fontId="159" fillId="0" borderId="0" xfId="1288" applyNumberFormat="1" applyFont="1" applyFill="1" applyBorder="1" applyAlignment="1" applyProtection="1">
      <alignment horizontal="right" vertical="top" wrapText="1"/>
    </xf>
    <xf numFmtId="0" fontId="13" fillId="0" borderId="0" xfId="1386" applyFont="1" applyFill="1" applyBorder="1" applyAlignment="1" applyProtection="1">
      <alignment horizontal="right"/>
    </xf>
    <xf numFmtId="44" fontId="6" fillId="0" borderId="0" xfId="7560" applyFont="1" applyFill="1" applyAlignment="1" applyProtection="1">
      <alignment horizontal="right" wrapText="1"/>
    </xf>
    <xf numFmtId="49" fontId="13" fillId="0" borderId="44" xfId="1386" applyNumberFormat="1" applyFont="1" applyFill="1" applyBorder="1" applyAlignment="1" applyProtection="1">
      <alignment horizontal="left" vertical="top"/>
    </xf>
    <xf numFmtId="0" fontId="159" fillId="0" borderId="44" xfId="1386" applyFont="1" applyFill="1" applyBorder="1" applyAlignment="1" applyProtection="1">
      <alignment horizontal="justify" wrapText="1"/>
    </xf>
    <xf numFmtId="0" fontId="13" fillId="0" borderId="44" xfId="1386" applyFont="1" applyFill="1" applyBorder="1" applyAlignment="1" applyProtection="1">
      <alignment horizontal="right"/>
    </xf>
    <xf numFmtId="0" fontId="158" fillId="0" borderId="44" xfId="1386" applyFont="1" applyBorder="1" applyProtection="1"/>
    <xf numFmtId="49" fontId="13" fillId="0" borderId="0" xfId="1386" applyNumberFormat="1" applyFont="1" applyFill="1" applyAlignment="1" applyProtection="1">
      <alignment horizontal="justify" vertical="top" wrapText="1"/>
    </xf>
    <xf numFmtId="0" fontId="159" fillId="0" borderId="0" xfId="1386" applyFont="1" applyAlignment="1" applyProtection="1">
      <alignment horizontal="justify" vertical="top" wrapText="1"/>
    </xf>
    <xf numFmtId="0" fontId="13" fillId="0" borderId="0" xfId="1386" applyFont="1" applyFill="1" applyAlignment="1" applyProtection="1">
      <alignment horizontal="right" vertical="top" wrapText="1"/>
    </xf>
    <xf numFmtId="0" fontId="159" fillId="0" borderId="0" xfId="1386" applyFont="1" applyBorder="1" applyAlignment="1" applyProtection="1">
      <alignment horizontal="justify" vertical="top" wrapText="1"/>
    </xf>
    <xf numFmtId="0" fontId="158" fillId="0" borderId="0" xfId="2511" applyFont="1" applyAlignment="1" applyProtection="1"/>
    <xf numFmtId="173" fontId="6" fillId="0" borderId="0" xfId="2511" applyNumberFormat="1" applyFont="1" applyAlignment="1" applyProtection="1">
      <alignment horizontal="right" vertical="top"/>
    </xf>
    <xf numFmtId="177" fontId="6" fillId="0" borderId="0" xfId="1614" applyFont="1" applyFill="1" applyBorder="1" applyAlignment="1" applyProtection="1">
      <alignment horizontal="justify" vertical="top" wrapText="1"/>
    </xf>
    <xf numFmtId="0" fontId="158" fillId="0" borderId="0" xfId="1386" applyFont="1" applyAlignment="1" applyProtection="1">
      <alignment horizontal="right" vertical="top" wrapText="1"/>
    </xf>
    <xf numFmtId="0" fontId="13" fillId="76" borderId="0" xfId="1386" applyFont="1" applyFill="1" applyBorder="1" applyAlignment="1" applyProtection="1">
      <alignment horizontal="right"/>
    </xf>
    <xf numFmtId="0" fontId="13" fillId="0" borderId="0" xfId="1386" applyFont="1" applyAlignment="1" applyProtection="1">
      <alignment horizontal="justify" vertical="top" wrapText="1"/>
    </xf>
    <xf numFmtId="0" fontId="63" fillId="0" borderId="0" xfId="1386" applyFont="1" applyAlignment="1" applyProtection="1">
      <alignment horizontal="justify" vertical="top" wrapText="1"/>
    </xf>
    <xf numFmtId="0" fontId="13" fillId="0" borderId="0" xfId="1288" applyFont="1" applyBorder="1" applyAlignment="1" applyProtection="1">
      <alignment horizontal="justify" vertical="top" wrapText="1"/>
    </xf>
    <xf numFmtId="0" fontId="13" fillId="0" borderId="0" xfId="1288" applyFont="1" applyFill="1" applyBorder="1" applyAlignment="1" applyProtection="1">
      <alignment horizontal="justify" vertical="top" wrapText="1"/>
    </xf>
    <xf numFmtId="0" fontId="159" fillId="0" borderId="0" xfId="1288" applyFont="1" applyFill="1" applyBorder="1" applyAlignment="1" applyProtection="1">
      <alignment horizontal="right"/>
    </xf>
    <xf numFmtId="3" fontId="159" fillId="0" borderId="0" xfId="1288" applyNumberFormat="1" applyFont="1" applyFill="1" applyBorder="1" applyAlignment="1" applyProtection="1">
      <alignment horizontal="right"/>
    </xf>
    <xf numFmtId="0" fontId="13" fillId="0" borderId="0" xfId="1386" applyFont="1" applyBorder="1" applyAlignment="1" applyProtection="1">
      <alignment horizontal="justify" vertical="top" wrapText="1"/>
    </xf>
    <xf numFmtId="0" fontId="158" fillId="0" borderId="0" xfId="2511" applyFont="1" applyProtection="1"/>
    <xf numFmtId="49" fontId="13" fillId="0" borderId="0" xfId="1386" applyNumberFormat="1" applyFont="1" applyFill="1" applyBorder="1" applyAlignment="1" applyProtection="1">
      <alignment horizontal="left" vertical="top"/>
    </xf>
    <xf numFmtId="0" fontId="161" fillId="0" borderId="46" xfId="1386" applyFont="1" applyBorder="1" applyProtection="1"/>
    <xf numFmtId="0" fontId="162" fillId="0" borderId="46" xfId="1386" applyFont="1" applyBorder="1" applyProtection="1"/>
    <xf numFmtId="0" fontId="161" fillId="0" borderId="46" xfId="1386" applyFont="1" applyBorder="1" applyAlignment="1" applyProtection="1">
      <alignment horizontal="right"/>
    </xf>
    <xf numFmtId="0" fontId="159" fillId="0" borderId="46" xfId="1386" applyFont="1" applyBorder="1" applyProtection="1"/>
    <xf numFmtId="0" fontId="162" fillId="0" borderId="0" xfId="1386" applyFont="1" applyFill="1" applyAlignment="1" applyProtection="1">
      <alignment horizontal="justify" wrapText="1"/>
    </xf>
    <xf numFmtId="176" fontId="162" fillId="0" borderId="0" xfId="1386" applyNumberFormat="1" applyFont="1" applyFill="1" applyBorder="1" applyProtection="1"/>
    <xf numFmtId="0" fontId="13" fillId="0" borderId="0" xfId="1386" applyFont="1" applyAlignment="1" applyProtection="1">
      <alignment horizontal="right" vertical="top" wrapText="1"/>
    </xf>
    <xf numFmtId="0" fontId="158" fillId="0" borderId="0" xfId="1386" applyFont="1" applyFill="1" applyAlignment="1" applyProtection="1">
      <alignment horizontal="right" vertical="top"/>
    </xf>
    <xf numFmtId="49" fontId="6" fillId="0" borderId="0" xfId="1386" applyNumberFormat="1" applyFont="1" applyFill="1" applyAlignment="1" applyProtection="1">
      <alignment horizontal="left" vertical="top" wrapText="1"/>
    </xf>
    <xf numFmtId="0" fontId="6" fillId="0" borderId="0" xfId="1386" applyNumberFormat="1" applyFont="1" applyFill="1" applyAlignment="1" applyProtection="1">
      <alignment horizontal="left" vertical="top" wrapText="1"/>
    </xf>
    <xf numFmtId="0" fontId="158" fillId="0" borderId="0" xfId="2511" applyFont="1" applyFill="1" applyProtection="1"/>
    <xf numFmtId="0" fontId="6" fillId="0" borderId="0" xfId="1386" applyNumberFormat="1" applyFont="1" applyFill="1" applyAlignment="1" applyProtection="1">
      <alignment horizontal="justify" vertical="top" wrapText="1"/>
    </xf>
    <xf numFmtId="0" fontId="13" fillId="0" borderId="0" xfId="1386" applyFont="1" applyFill="1" applyBorder="1" applyAlignment="1" applyProtection="1">
      <alignment horizontal="right" vertical="top" wrapText="1"/>
    </xf>
    <xf numFmtId="49" fontId="158" fillId="0" borderId="0" xfId="1386" applyNumberFormat="1" applyFont="1" applyFill="1" applyAlignment="1" applyProtection="1">
      <alignment vertical="top"/>
    </xf>
    <xf numFmtId="0" fontId="158" fillId="0" borderId="0" xfId="1386" applyNumberFormat="1" applyFont="1" applyFill="1" applyAlignment="1" applyProtection="1">
      <alignment horizontal="left" vertical="top" wrapText="1"/>
    </xf>
    <xf numFmtId="0" fontId="158" fillId="0" borderId="0" xfId="1386" applyNumberFormat="1" applyFont="1" applyFill="1" applyAlignment="1" applyProtection="1">
      <alignment horizontal="justify" vertical="top" wrapText="1"/>
    </xf>
    <xf numFmtId="0" fontId="158" fillId="0" borderId="0" xfId="1386" applyFont="1" applyFill="1" applyAlignment="1" applyProtection="1">
      <alignment horizontal="left" vertical="top" wrapText="1"/>
    </xf>
    <xf numFmtId="0" fontId="159" fillId="0" borderId="0" xfId="1386" applyFont="1" applyFill="1" applyBorder="1" applyAlignment="1" applyProtection="1">
      <alignment horizontal="right" vertical="top" wrapText="1"/>
    </xf>
    <xf numFmtId="49" fontId="147" fillId="0" borderId="0" xfId="6" applyNumberFormat="1" applyFont="1" applyAlignment="1" applyProtection="1">
      <alignment horizontal="left" vertical="top"/>
    </xf>
    <xf numFmtId="0" fontId="147" fillId="0" borderId="0" xfId="6" applyFont="1" applyAlignment="1" applyProtection="1">
      <alignment horizontal="justify" vertical="top" wrapText="1"/>
    </xf>
    <xf numFmtId="3" fontId="147" fillId="0" borderId="0" xfId="6" applyNumberFormat="1" applyFont="1" applyAlignment="1" applyProtection="1">
      <alignment horizontal="right"/>
    </xf>
    <xf numFmtId="182" fontId="173" fillId="0" borderId="0" xfId="7069" applyNumberFormat="1" applyFont="1" applyFill="1" applyBorder="1" applyAlignment="1" applyProtection="1">
      <alignment horizontal="right"/>
    </xf>
    <xf numFmtId="0" fontId="147" fillId="0" borderId="0" xfId="6" applyFont="1" applyBorder="1" applyAlignment="1" applyProtection="1">
      <alignment horizontal="justify" vertical="top" wrapText="1"/>
    </xf>
    <xf numFmtId="0" fontId="147" fillId="0" borderId="0" xfId="6" applyFont="1" applyAlignment="1" applyProtection="1">
      <alignment horizontal="center"/>
    </xf>
    <xf numFmtId="0" fontId="6" fillId="0" borderId="0" xfId="1386" applyFont="1" applyAlignment="1" applyProtection="1">
      <alignment horizontal="right" vertical="top" wrapText="1"/>
    </xf>
    <xf numFmtId="49" fontId="13" fillId="0" borderId="17" xfId="1386" applyNumberFormat="1" applyFont="1" applyFill="1" applyBorder="1" applyAlignment="1" applyProtection="1">
      <alignment horizontal="left" vertical="top"/>
    </xf>
    <xf numFmtId="0" fontId="159" fillId="0" borderId="17" xfId="1386" applyFont="1" applyFill="1" applyBorder="1" applyAlignment="1" applyProtection="1">
      <alignment horizontal="justify" wrapText="1"/>
    </xf>
    <xf numFmtId="0" fontId="13" fillId="0" borderId="17" xfId="1386" applyFont="1" applyFill="1" applyBorder="1" applyProtection="1"/>
    <xf numFmtId="0" fontId="159" fillId="0" borderId="44" xfId="1386" applyFont="1" applyBorder="1" applyProtection="1"/>
    <xf numFmtId="0" fontId="63" fillId="0" borderId="0" xfId="1386" applyFont="1" applyFill="1" applyAlignment="1" applyProtection="1">
      <alignment horizontal="right"/>
    </xf>
    <xf numFmtId="176" fontId="160" fillId="0" borderId="0" xfId="2511" applyNumberFormat="1" applyFont="1" applyBorder="1" applyProtection="1"/>
    <xf numFmtId="0" fontId="6" fillId="0" borderId="0" xfId="2511" applyFont="1" applyAlignment="1" applyProtection="1">
      <alignment horizontal="right" vertical="top"/>
    </xf>
    <xf numFmtId="0" fontId="160" fillId="0" borderId="0" xfId="2511" applyFont="1" applyAlignment="1" applyProtection="1">
      <alignment horizontal="justify" vertical="top" wrapText="1"/>
    </xf>
    <xf numFmtId="0" fontId="158" fillId="0" borderId="0" xfId="1386" applyFont="1" applyFill="1" applyAlignment="1" applyProtection="1">
      <alignment horizontal="justify" vertical="top"/>
    </xf>
    <xf numFmtId="0" fontId="160" fillId="0" borderId="0" xfId="1386" applyFont="1" applyAlignment="1" applyProtection="1">
      <alignment horizontal="left" wrapText="1"/>
    </xf>
    <xf numFmtId="3" fontId="7" fillId="0" borderId="0" xfId="1386" applyNumberFormat="1" applyFont="1" applyAlignment="1" applyProtection="1">
      <alignment horizontal="right"/>
    </xf>
    <xf numFmtId="196" fontId="159" fillId="0" borderId="0" xfId="1288" applyNumberFormat="1" applyFont="1" applyFill="1" applyProtection="1">
      <protection locked="0"/>
    </xf>
    <xf numFmtId="0" fontId="159" fillId="0" borderId="0" xfId="1386" applyFont="1" applyProtection="1">
      <protection locked="0"/>
    </xf>
    <xf numFmtId="0" fontId="161" fillId="0" borderId="0" xfId="1386" applyFont="1" applyProtection="1">
      <protection locked="0"/>
    </xf>
    <xf numFmtId="197" fontId="172" fillId="0" borderId="0" xfId="1386" applyNumberFormat="1" applyFont="1" applyFill="1" applyProtection="1">
      <protection locked="0"/>
    </xf>
    <xf numFmtId="196" fontId="159" fillId="0" borderId="46" xfId="1288" applyNumberFormat="1" applyFont="1" applyFill="1" applyBorder="1" applyProtection="1">
      <protection locked="0"/>
    </xf>
    <xf numFmtId="197" fontId="158" fillId="0" borderId="0" xfId="1386" applyNumberFormat="1" applyFont="1" applyFill="1" applyProtection="1">
      <protection locked="0"/>
    </xf>
    <xf numFmtId="197" fontId="159" fillId="0" borderId="0" xfId="1386" applyNumberFormat="1" applyFont="1" applyFill="1" applyProtection="1">
      <protection locked="0"/>
    </xf>
    <xf numFmtId="197" fontId="159" fillId="77" borderId="0" xfId="1386" applyNumberFormat="1" applyFont="1" applyFill="1" applyProtection="1">
      <protection locked="0"/>
    </xf>
    <xf numFmtId="197" fontId="158" fillId="0" borderId="0" xfId="2511" applyNumberFormat="1" applyFont="1" applyFill="1" applyProtection="1">
      <protection locked="0"/>
    </xf>
    <xf numFmtId="196" fontId="159" fillId="0" borderId="45" xfId="1288" applyNumberFormat="1" applyFont="1" applyFill="1" applyBorder="1" applyProtection="1">
      <protection locked="0"/>
    </xf>
    <xf numFmtId="4" fontId="159" fillId="0" borderId="0" xfId="1386" applyNumberFormat="1" applyFont="1" applyFill="1" applyBorder="1" applyProtection="1">
      <protection locked="0"/>
    </xf>
    <xf numFmtId="196" fontId="159" fillId="0" borderId="44" xfId="1288" applyNumberFormat="1" applyFont="1" applyFill="1" applyBorder="1" applyProtection="1">
      <protection locked="0"/>
    </xf>
    <xf numFmtId="173" fontId="6" fillId="0" borderId="0" xfId="2511" applyNumberFormat="1" applyFont="1" applyAlignment="1" applyProtection="1">
      <alignment horizontal="right" vertical="top"/>
      <protection locked="0"/>
    </xf>
    <xf numFmtId="196" fontId="159" fillId="0" borderId="0" xfId="1288" applyNumberFormat="1" applyFont="1" applyFill="1" applyBorder="1" applyProtection="1">
      <protection locked="0"/>
    </xf>
    <xf numFmtId="44" fontId="55" fillId="72" borderId="14" xfId="83" applyNumberFormat="1" applyFont="1" applyFill="1" applyBorder="1" applyAlignment="1" applyProtection="1">
      <alignment horizontal="left" wrapText="1"/>
    </xf>
    <xf numFmtId="44" fontId="6" fillId="0" borderId="0" xfId="5574" applyNumberFormat="1" applyFont="1" applyBorder="1" applyProtection="1"/>
    <xf numFmtId="44" fontId="7" fillId="0" borderId="0" xfId="5574" applyNumberFormat="1" applyFont="1" applyBorder="1" applyProtection="1"/>
    <xf numFmtId="49" fontId="7" fillId="0" borderId="0" xfId="5574" applyNumberFormat="1" applyFont="1" applyBorder="1" applyAlignment="1" applyProtection="1">
      <alignment horizontal="left"/>
    </xf>
    <xf numFmtId="0" fontId="6" fillId="0" borderId="0" xfId="5574" applyFont="1" applyProtection="1"/>
    <xf numFmtId="49" fontId="6" fillId="0" borderId="0" xfId="5574" applyNumberFormat="1" applyFont="1" applyBorder="1" applyAlignment="1" applyProtection="1">
      <alignment horizontal="left"/>
    </xf>
    <xf numFmtId="49" fontId="6" fillId="0" borderId="38" xfId="5574" applyNumberFormat="1" applyFont="1" applyBorder="1" applyAlignment="1" applyProtection="1">
      <alignment horizontal="left"/>
    </xf>
    <xf numFmtId="49" fontId="6" fillId="0" borderId="37" xfId="5574" applyNumberFormat="1" applyFont="1" applyBorder="1" applyAlignment="1" applyProtection="1">
      <alignment horizontal="left"/>
    </xf>
    <xf numFmtId="4" fontId="6" fillId="0" borderId="37" xfId="5574" applyNumberFormat="1" applyFont="1" applyBorder="1" applyProtection="1"/>
    <xf numFmtId="4" fontId="6" fillId="0" borderId="36" xfId="5574" applyNumberFormat="1" applyFont="1" applyBorder="1" applyProtection="1"/>
    <xf numFmtId="0" fontId="6" fillId="0" borderId="0" xfId="5574" applyFont="1" applyProtection="1">
      <protection locked="0"/>
    </xf>
    <xf numFmtId="4" fontId="6" fillId="0" borderId="37" xfId="5574" applyNumberFormat="1" applyFont="1" applyBorder="1" applyProtection="1">
      <protection locked="0"/>
    </xf>
    <xf numFmtId="44" fontId="55" fillId="70" borderId="14" xfId="83" applyNumberFormat="1" applyFont="1" applyFill="1" applyBorder="1" applyAlignment="1" applyProtection="1">
      <alignment horizontal="left" wrapText="1"/>
    </xf>
    <xf numFmtId="0" fontId="143" fillId="0" borderId="0" xfId="83" applyNumberFormat="1" applyFont="1" applyProtection="1"/>
    <xf numFmtId="4" fontId="7" fillId="0" borderId="0" xfId="83" applyNumberFormat="1" applyFont="1" applyFill="1" applyBorder="1" applyAlignment="1" applyProtection="1">
      <alignment horizontal="left"/>
    </xf>
    <xf numFmtId="4" fontId="6" fillId="0" borderId="0" xfId="83" applyNumberFormat="1" applyFont="1" applyFill="1" applyBorder="1" applyProtection="1"/>
    <xf numFmtId="44" fontId="6" fillId="0" borderId="0" xfId="83" applyNumberFormat="1" applyFont="1" applyFill="1" applyBorder="1" applyAlignment="1" applyProtection="1">
      <alignment horizontal="right"/>
    </xf>
    <xf numFmtId="4" fontId="6" fillId="0" borderId="0" xfId="83" applyNumberFormat="1" applyFont="1" applyFill="1" applyAlignment="1" applyProtection="1">
      <alignment horizontal="right" wrapText="1"/>
    </xf>
    <xf numFmtId="4" fontId="6" fillId="0" borderId="0" xfId="83" applyNumberFormat="1" applyFont="1" applyFill="1" applyAlignment="1" applyProtection="1">
      <alignment horizontal="left" vertical="top" wrapText="1"/>
    </xf>
    <xf numFmtId="4" fontId="6" fillId="0" borderId="0" xfId="5276" applyNumberFormat="1" applyFont="1" applyFill="1" applyBorder="1" applyAlignment="1" applyProtection="1">
      <alignment horizontal="right"/>
    </xf>
    <xf numFmtId="44" fontId="6" fillId="0" borderId="0" xfId="83" applyNumberFormat="1" applyFont="1" applyFill="1" applyAlignment="1" applyProtection="1">
      <alignment horizontal="left" vertical="top" wrapText="1"/>
    </xf>
    <xf numFmtId="180" fontId="7" fillId="0" borderId="15" xfId="83" applyNumberFormat="1" applyFont="1" applyFill="1" applyBorder="1" applyAlignment="1" applyProtection="1">
      <alignment horizontal="right" wrapText="1"/>
    </xf>
  </cellXfs>
  <cellStyles count="13550">
    <cellStyle name=" 1" xfId="797"/>
    <cellStyle name=" 1 2" xfId="798"/>
    <cellStyle name=" 1 3" xfId="799"/>
    <cellStyle name="20 % – Poudarek1" xfId="7581" builtinId="30" customBuiltin="1"/>
    <cellStyle name="20 % – Poudarek1 2" xfId="10"/>
    <cellStyle name="20 % – Poudarek1 2 2" xfId="11"/>
    <cellStyle name="20 % – Poudarek1 2 2 2" xfId="800"/>
    <cellStyle name="20 % – Poudarek1 2 2 2 2" xfId="2533"/>
    <cellStyle name="20 % – Poudarek1 2 2 3" xfId="2534"/>
    <cellStyle name="20 % – Poudarek1 2 3" xfId="801"/>
    <cellStyle name="20 % – Poudarek1 2 3 2" xfId="2535"/>
    <cellStyle name="20 % – Poudarek1 2 4" xfId="2536"/>
    <cellStyle name="20 % – Poudarek1 2 5" xfId="9565"/>
    <cellStyle name="20 % – Poudarek1 3" xfId="12"/>
    <cellStyle name="20 % – Poudarek1 3 2" xfId="13"/>
    <cellStyle name="20 % – Poudarek1 3 2 2" xfId="802"/>
    <cellStyle name="20 % – Poudarek1 3 2 2 2" xfId="2538"/>
    <cellStyle name="20 % – Poudarek1 3 2 3" xfId="803"/>
    <cellStyle name="20 % – Poudarek1 3 2 3 2" xfId="2539"/>
    <cellStyle name="20 % – Poudarek1 3 2 4" xfId="2540"/>
    <cellStyle name="20 % – Poudarek1 3 3" xfId="804"/>
    <cellStyle name="20 % – Poudarek1 3 3 2" xfId="2541"/>
    <cellStyle name="20 % – Poudarek1 3 4" xfId="805"/>
    <cellStyle name="20 % – Poudarek1 3 4 2" xfId="2542"/>
    <cellStyle name="20 % – Poudarek1 3 4 2 2" xfId="2543"/>
    <cellStyle name="20 % – Poudarek1 3 4 3" xfId="2544"/>
    <cellStyle name="20 % – Poudarek1 3 4 3 2" xfId="2545"/>
    <cellStyle name="20 % – Poudarek1 3 4 4" xfId="2546"/>
    <cellStyle name="20 % – Poudarek1 3 5" xfId="2547"/>
    <cellStyle name="20 % – Poudarek1 3 6" xfId="2537"/>
    <cellStyle name="20 % – Poudarek2" xfId="7584" builtinId="34" customBuiltin="1"/>
    <cellStyle name="20 % – Poudarek2 2" xfId="14"/>
    <cellStyle name="20 % – Poudarek2 2 2" xfId="15"/>
    <cellStyle name="20 % – Poudarek2 2 2 2" xfId="806"/>
    <cellStyle name="20 % – Poudarek2 2 2 2 2" xfId="2548"/>
    <cellStyle name="20 % – Poudarek2 2 2 3" xfId="2549"/>
    <cellStyle name="20 % – Poudarek2 2 3" xfId="807"/>
    <cellStyle name="20 % – Poudarek2 2 3 2" xfId="2550"/>
    <cellStyle name="20 % – Poudarek2 2 4" xfId="2551"/>
    <cellStyle name="20 % – Poudarek2 2 5" xfId="9513"/>
    <cellStyle name="20 % – Poudarek2 3" xfId="16"/>
    <cellStyle name="20 % – Poudarek2 3 2" xfId="17"/>
    <cellStyle name="20 % – Poudarek2 3 2 2" xfId="808"/>
    <cellStyle name="20 % – Poudarek2 3 2 2 2" xfId="2553"/>
    <cellStyle name="20 % – Poudarek2 3 2 3" xfId="809"/>
    <cellStyle name="20 % – Poudarek2 3 2 3 2" xfId="2554"/>
    <cellStyle name="20 % – Poudarek2 3 2 4" xfId="2555"/>
    <cellStyle name="20 % – Poudarek2 3 3" xfId="810"/>
    <cellStyle name="20 % – Poudarek2 3 3 2" xfId="2556"/>
    <cellStyle name="20 % – Poudarek2 3 4" xfId="811"/>
    <cellStyle name="20 % – Poudarek2 3 4 2" xfId="2557"/>
    <cellStyle name="20 % – Poudarek2 3 4 2 2" xfId="2558"/>
    <cellStyle name="20 % – Poudarek2 3 4 3" xfId="2559"/>
    <cellStyle name="20 % – Poudarek2 3 4 3 2" xfId="2560"/>
    <cellStyle name="20 % – Poudarek2 3 4 4" xfId="2561"/>
    <cellStyle name="20 % – Poudarek2 3 5" xfId="2562"/>
    <cellStyle name="20 % – Poudarek2 3 6" xfId="2552"/>
    <cellStyle name="20 % – Poudarek3" xfId="7587" builtinId="38" customBuiltin="1"/>
    <cellStyle name="20 % – Poudarek3 2" xfId="18"/>
    <cellStyle name="20 % – Poudarek3 2 2" xfId="19"/>
    <cellStyle name="20 % – Poudarek3 2 2 2" xfId="2563"/>
    <cellStyle name="20 % – Poudarek3 2 3" xfId="2564"/>
    <cellStyle name="20 % – Poudarek3 2 4" xfId="8986"/>
    <cellStyle name="20 % – Poudarek3 3" xfId="812"/>
    <cellStyle name="20 % – Poudarek3 3 2" xfId="2565"/>
    <cellStyle name="20 % – Poudarek4" xfId="7590" builtinId="42" customBuiltin="1"/>
    <cellStyle name="20 % – Poudarek4 2" xfId="20"/>
    <cellStyle name="20 % – Poudarek4 2 2" xfId="21"/>
    <cellStyle name="20 % – Poudarek4 2 2 2" xfId="813"/>
    <cellStyle name="20 % – Poudarek4 2 2 2 2" xfId="2566"/>
    <cellStyle name="20 % – Poudarek4 2 2 3" xfId="2567"/>
    <cellStyle name="20 % – Poudarek4 2 3" xfId="814"/>
    <cellStyle name="20 % – Poudarek4 2 3 2" xfId="2568"/>
    <cellStyle name="20 % – Poudarek4 2 4" xfId="2569"/>
    <cellStyle name="20 % – Poudarek4 2 5" xfId="7776"/>
    <cellStyle name="20 % – Poudarek4 3" xfId="22"/>
    <cellStyle name="20 % – Poudarek4 3 2" xfId="23"/>
    <cellStyle name="20 % – Poudarek4 3 2 2" xfId="815"/>
    <cellStyle name="20 % – Poudarek4 3 2 2 2" xfId="2572"/>
    <cellStyle name="20 % – Poudarek4 3 2 3" xfId="2573"/>
    <cellStyle name="20 % – Poudarek4 3 2 4" xfId="2571"/>
    <cellStyle name="20 % – Poudarek4 3 3" xfId="816"/>
    <cellStyle name="20 % – Poudarek4 3 3 2" xfId="2574"/>
    <cellStyle name="20 % – Poudarek4 3 3 2 2" xfId="2575"/>
    <cellStyle name="20 % – Poudarek4 3 3 3" xfId="2576"/>
    <cellStyle name="20 % – Poudarek4 3 3 3 2" xfId="2577"/>
    <cellStyle name="20 % – Poudarek4 3 3 4" xfId="2578"/>
    <cellStyle name="20 % – Poudarek4 3 4" xfId="2579"/>
    <cellStyle name="20 % – Poudarek4 3 5" xfId="2570"/>
    <cellStyle name="20 % – Poudarek5" xfId="7593" builtinId="46" customBuiltin="1"/>
    <cellStyle name="20 % – Poudarek5 2" xfId="24"/>
    <cellStyle name="20 % – Poudarek5 2 2" xfId="25"/>
    <cellStyle name="20 % – Poudarek5 2 2 2" xfId="817"/>
    <cellStyle name="20 % – Poudarek5 2 2 2 2" xfId="2580"/>
    <cellStyle name="20 % – Poudarek5 2 2 3" xfId="2581"/>
    <cellStyle name="20 % – Poudarek5 2 3" xfId="818"/>
    <cellStyle name="20 % – Poudarek5 2 3 2" xfId="2582"/>
    <cellStyle name="20 % – Poudarek5 2 4" xfId="2583"/>
    <cellStyle name="20 % – Poudarek5 2 5" xfId="8464"/>
    <cellStyle name="20 % – Poudarek5 3" xfId="26"/>
    <cellStyle name="20 % – Poudarek5 3 2" xfId="27"/>
    <cellStyle name="20 % – Poudarek5 3 2 2" xfId="819"/>
    <cellStyle name="20 % – Poudarek5 3 2 2 2" xfId="2585"/>
    <cellStyle name="20 % – Poudarek5 3 2 3" xfId="820"/>
    <cellStyle name="20 % – Poudarek5 3 2 3 2" xfId="2586"/>
    <cellStyle name="20 % – Poudarek5 3 2 4" xfId="2587"/>
    <cellStyle name="20 % – Poudarek5 3 3" xfId="821"/>
    <cellStyle name="20 % – Poudarek5 3 3 2" xfId="2588"/>
    <cellStyle name="20 % – Poudarek5 3 4" xfId="822"/>
    <cellStyle name="20 % – Poudarek5 3 4 2" xfId="2589"/>
    <cellStyle name="20 % – Poudarek5 3 4 2 2" xfId="2590"/>
    <cellStyle name="20 % – Poudarek5 3 4 3" xfId="2591"/>
    <cellStyle name="20 % – Poudarek5 3 4 3 2" xfId="2592"/>
    <cellStyle name="20 % – Poudarek5 3 4 4" xfId="2593"/>
    <cellStyle name="20 % – Poudarek5 3 5" xfId="2594"/>
    <cellStyle name="20 % – Poudarek5 3 6" xfId="2584"/>
    <cellStyle name="20 % – Poudarek6" xfId="7596" builtinId="50" customBuiltin="1"/>
    <cellStyle name="20 % – Poudarek6 2" xfId="28"/>
    <cellStyle name="20 % – Poudarek6 2 2" xfId="29"/>
    <cellStyle name="20 % – Poudarek6 2 2 2" xfId="823"/>
    <cellStyle name="20 % – Poudarek6 2 2 2 2" xfId="2595"/>
    <cellStyle name="20 % – Poudarek6 2 2 3" xfId="2596"/>
    <cellStyle name="20 % – Poudarek6 2 3" xfId="824"/>
    <cellStyle name="20 % – Poudarek6 2 3 2" xfId="2597"/>
    <cellStyle name="20 % – Poudarek6 2 4" xfId="2598"/>
    <cellStyle name="20 % – Poudarek6 2 5" xfId="8758"/>
    <cellStyle name="20 % – Poudarek6 3" xfId="30"/>
    <cellStyle name="20 % – Poudarek6 3 2" xfId="31"/>
    <cellStyle name="20 % – Poudarek6 3 2 2" xfId="825"/>
    <cellStyle name="20 % – Poudarek6 3 2 2 2" xfId="2601"/>
    <cellStyle name="20 % – Poudarek6 3 2 3" xfId="2602"/>
    <cellStyle name="20 % – Poudarek6 3 2 4" xfId="2600"/>
    <cellStyle name="20 % – Poudarek6 3 3" xfId="826"/>
    <cellStyle name="20 % – Poudarek6 3 3 2" xfId="2603"/>
    <cellStyle name="20 % – Poudarek6 3 3 2 2" xfId="2604"/>
    <cellStyle name="20 % – Poudarek6 3 3 3" xfId="2605"/>
    <cellStyle name="20 % – Poudarek6 3 3 3 2" xfId="2606"/>
    <cellStyle name="20 % – Poudarek6 3 3 4" xfId="2607"/>
    <cellStyle name="20 % – Poudarek6 3 4" xfId="827"/>
    <cellStyle name="20 % – Poudarek6 3 4 2" xfId="2608"/>
    <cellStyle name="20 % – Poudarek6 3 5" xfId="2609"/>
    <cellStyle name="20 % – Poudarek6 3 6" xfId="2599"/>
    <cellStyle name="20% - Accent1 1" xfId="828"/>
    <cellStyle name="20% - Accent1 1 2" xfId="829"/>
    <cellStyle name="20% - Accent1 1 2 2" xfId="2610"/>
    <cellStyle name="20% - Accent1 1 3" xfId="830"/>
    <cellStyle name="20% - Accent1 1 3 2" xfId="2611"/>
    <cellStyle name="20% - Accent1 1 4" xfId="32"/>
    <cellStyle name="20% - Accent1 1 4 2" xfId="831"/>
    <cellStyle name="20% - Accent1 1 4 2 2" xfId="7063"/>
    <cellStyle name="20% - Accent1 1 4 3" xfId="832"/>
    <cellStyle name="20% - Accent1 1 4 3 2" xfId="2613"/>
    <cellStyle name="20% - Accent1 1 4 3 3" xfId="2614"/>
    <cellStyle name="20% - Accent1 1 4 4" xfId="2612"/>
    <cellStyle name="20% - Accent1 1 5" xfId="2615"/>
    <cellStyle name="20% - Accent1 2" xfId="833"/>
    <cellStyle name="20% - Accent1 2 2" xfId="834"/>
    <cellStyle name="20% - Accent1 2 2 2" xfId="2616"/>
    <cellStyle name="20% - Accent1 2 3" xfId="835"/>
    <cellStyle name="20% - Accent1 2 3 2" xfId="2617"/>
    <cellStyle name="20% - Accent1 2 4" xfId="2618"/>
    <cellStyle name="20% - Accent1 3" xfId="836"/>
    <cellStyle name="20% - Accent1 3 2" xfId="837"/>
    <cellStyle name="20% - Accent1 3 2 2" xfId="2619"/>
    <cellStyle name="20% - Accent1 3 3" xfId="838"/>
    <cellStyle name="20% - Accent1 3 3 2" xfId="2620"/>
    <cellStyle name="20% - Accent1 3 4" xfId="2621"/>
    <cellStyle name="20% - Accent1 4" xfId="839"/>
    <cellStyle name="20% - Accent1 4 2" xfId="840"/>
    <cellStyle name="20% - Accent1 4 2 2" xfId="2622"/>
    <cellStyle name="20% - Accent1 4 3" xfId="841"/>
    <cellStyle name="20% - Accent1 4 3 2" xfId="2623"/>
    <cellStyle name="20% - Accent1 4 4" xfId="2624"/>
    <cellStyle name="20% - Accent1 5" xfId="842"/>
    <cellStyle name="20% - Accent1 5 2" xfId="843"/>
    <cellStyle name="20% - Accent1 5 2 2" xfId="2625"/>
    <cellStyle name="20% - Accent1 5 3" xfId="844"/>
    <cellStyle name="20% - Accent1 5 3 2" xfId="2626"/>
    <cellStyle name="20% - Accent1 5 4" xfId="2627"/>
    <cellStyle name="20% - Accent1 6" xfId="845"/>
    <cellStyle name="20% - Accent1 6 2" xfId="846"/>
    <cellStyle name="20% - Accent1 6 2 2" xfId="2628"/>
    <cellStyle name="20% - Accent1 6 3" xfId="847"/>
    <cellStyle name="20% - Accent1 6 3 2" xfId="2629"/>
    <cellStyle name="20% - Accent1 6 4" xfId="2630"/>
    <cellStyle name="20% - Accent2 1" xfId="848"/>
    <cellStyle name="20% - Accent2 1 2" xfId="2631"/>
    <cellStyle name="20% - Accent2 2" xfId="849"/>
    <cellStyle name="20% - Accent2 2 2" xfId="2632"/>
    <cellStyle name="20% - Accent2 3" xfId="850"/>
    <cellStyle name="20% - Accent2 3 2" xfId="2633"/>
    <cellStyle name="20% - Accent2 4" xfId="851"/>
    <cellStyle name="20% - Accent2 4 2" xfId="2634"/>
    <cellStyle name="20% - Accent2 5" xfId="852"/>
    <cellStyle name="20% - Accent2 5 2" xfId="2635"/>
    <cellStyle name="20% - Accent2 6" xfId="853"/>
    <cellStyle name="20% - Accent2 6 2" xfId="2636"/>
    <cellStyle name="20% - Accent3 1" xfId="854"/>
    <cellStyle name="20% - Accent3 1 2" xfId="855"/>
    <cellStyle name="20% - Accent3 1 2 2" xfId="2637"/>
    <cellStyle name="20% - Accent3 1 3" xfId="856"/>
    <cellStyle name="20% - Accent3 1 3 2" xfId="2638"/>
    <cellStyle name="20% - Accent3 1 4" xfId="2639"/>
    <cellStyle name="20% - Accent3 2" xfId="857"/>
    <cellStyle name="20% - Accent3 2 2" xfId="858"/>
    <cellStyle name="20% - Accent3 2 2 2" xfId="2640"/>
    <cellStyle name="20% - Accent3 2 3" xfId="859"/>
    <cellStyle name="20% - Accent3 2 3 2" xfId="2641"/>
    <cellStyle name="20% - Accent3 2 4" xfId="2642"/>
    <cellStyle name="20% - Accent3 3" xfId="860"/>
    <cellStyle name="20% - Accent3 3 2" xfId="861"/>
    <cellStyle name="20% - Accent3 3 2 2" xfId="2643"/>
    <cellStyle name="20% - Accent3 3 3" xfId="862"/>
    <cellStyle name="20% - Accent3 3 3 2" xfId="2644"/>
    <cellStyle name="20% - Accent3 3 4" xfId="2645"/>
    <cellStyle name="20% - Accent3 4" xfId="863"/>
    <cellStyle name="20% - Accent3 4 2" xfId="864"/>
    <cellStyle name="20% - Accent3 4 2 2" xfId="2646"/>
    <cellStyle name="20% - Accent3 4 3" xfId="865"/>
    <cellStyle name="20% - Accent3 4 3 2" xfId="2647"/>
    <cellStyle name="20% - Accent3 4 4" xfId="2648"/>
    <cellStyle name="20% - Accent3 5" xfId="866"/>
    <cellStyle name="20% - Accent3 5 2" xfId="867"/>
    <cellStyle name="20% - Accent3 5 2 2" xfId="2649"/>
    <cellStyle name="20% - Accent3 5 3" xfId="868"/>
    <cellStyle name="20% - Accent3 5 3 2" xfId="2650"/>
    <cellStyle name="20% - Accent3 5 4" xfId="2651"/>
    <cellStyle name="20% - Accent3 6" xfId="869"/>
    <cellStyle name="20% - Accent3 6 2" xfId="870"/>
    <cellStyle name="20% - Accent3 6 2 2" xfId="2652"/>
    <cellStyle name="20% - Accent3 6 3" xfId="871"/>
    <cellStyle name="20% - Accent3 6 3 2" xfId="2653"/>
    <cellStyle name="20% - Accent3 6 4" xfId="2654"/>
    <cellStyle name="20% - Accent4 1" xfId="872"/>
    <cellStyle name="20% - Accent4 1 2" xfId="873"/>
    <cellStyle name="20% - Accent4 1 2 2" xfId="2655"/>
    <cellStyle name="20% - Accent4 1 3" xfId="874"/>
    <cellStyle name="20% - Accent4 1 3 2" xfId="2656"/>
    <cellStyle name="20% - Accent4 1 4" xfId="2657"/>
    <cellStyle name="20% - Accent4 2" xfId="875"/>
    <cellStyle name="20% - Accent4 2 2" xfId="876"/>
    <cellStyle name="20% - Accent4 2 2 2" xfId="2658"/>
    <cellStyle name="20% - Accent4 2 3" xfId="877"/>
    <cellStyle name="20% - Accent4 2 3 2" xfId="2659"/>
    <cellStyle name="20% - Accent4 2 4" xfId="2660"/>
    <cellStyle name="20% - Accent4 3" xfId="878"/>
    <cellStyle name="20% - Accent4 3 2" xfId="879"/>
    <cellStyle name="20% - Accent4 3 2 2" xfId="2661"/>
    <cellStyle name="20% - Accent4 3 3" xfId="880"/>
    <cellStyle name="20% - Accent4 3 3 2" xfId="2662"/>
    <cellStyle name="20% - Accent4 3 4" xfId="2663"/>
    <cellStyle name="20% - Accent4 4" xfId="881"/>
    <cellStyle name="20% - Accent4 4 2" xfId="882"/>
    <cellStyle name="20% - Accent4 4 2 2" xfId="2664"/>
    <cellStyle name="20% - Accent4 4 3" xfId="883"/>
    <cellStyle name="20% - Accent4 4 3 2" xfId="2665"/>
    <cellStyle name="20% - Accent4 4 4" xfId="2666"/>
    <cellStyle name="20% - Accent4 5" xfId="884"/>
    <cellStyle name="20% - Accent4 5 2" xfId="885"/>
    <cellStyle name="20% - Accent4 5 2 2" xfId="2667"/>
    <cellStyle name="20% - Accent4 5 3" xfId="886"/>
    <cellStyle name="20% - Accent4 5 3 2" xfId="2668"/>
    <cellStyle name="20% - Accent4 5 4" xfId="2669"/>
    <cellStyle name="20% - Accent4 6" xfId="887"/>
    <cellStyle name="20% - Accent4 6 2" xfId="888"/>
    <cellStyle name="20% - Accent4 6 2 2" xfId="2670"/>
    <cellStyle name="20% - Accent4 6 3" xfId="889"/>
    <cellStyle name="20% - Accent4 6 3 2" xfId="2671"/>
    <cellStyle name="20% - Accent4 6 4" xfId="2672"/>
    <cellStyle name="20% - Accent5 1" xfId="890"/>
    <cellStyle name="20% - Accent5 1 2" xfId="891"/>
    <cellStyle name="20% - Accent5 1 2 2" xfId="2673"/>
    <cellStyle name="20% - Accent5 1 3" xfId="892"/>
    <cellStyle name="20% - Accent5 1 3 2" xfId="2674"/>
    <cellStyle name="20% - Accent5 1 4" xfId="2675"/>
    <cellStyle name="20% - Accent5 2" xfId="893"/>
    <cellStyle name="20% - Accent5 2 2" xfId="894"/>
    <cellStyle name="20% - Accent5 2 2 2" xfId="2676"/>
    <cellStyle name="20% - Accent5 2 3" xfId="895"/>
    <cellStyle name="20% - Accent5 2 3 2" xfId="2677"/>
    <cellStyle name="20% - Accent5 2 4" xfId="2678"/>
    <cellStyle name="20% - Accent5 3" xfId="896"/>
    <cellStyle name="20% - Accent5 3 2" xfId="897"/>
    <cellStyle name="20% - Accent5 3 2 2" xfId="2679"/>
    <cellStyle name="20% - Accent5 3 3" xfId="898"/>
    <cellStyle name="20% - Accent5 3 3 2" xfId="2680"/>
    <cellStyle name="20% - Accent5 3 4" xfId="2681"/>
    <cellStyle name="20% - Accent5 4" xfId="899"/>
    <cellStyle name="20% - Accent5 4 2" xfId="900"/>
    <cellStyle name="20% - Accent5 4 2 2" xfId="2682"/>
    <cellStyle name="20% - Accent5 4 3" xfId="901"/>
    <cellStyle name="20% - Accent5 4 3 2" xfId="2683"/>
    <cellStyle name="20% - Accent5 4 4" xfId="2684"/>
    <cellStyle name="20% - Accent5 5" xfId="902"/>
    <cellStyle name="20% - Accent5 5 2" xfId="903"/>
    <cellStyle name="20% - Accent5 5 2 2" xfId="2685"/>
    <cellStyle name="20% - Accent5 5 3" xfId="904"/>
    <cellStyle name="20% - Accent5 5 3 2" xfId="2686"/>
    <cellStyle name="20% - Accent5 5 4" xfId="2687"/>
    <cellStyle name="20% - Accent5 6" xfId="905"/>
    <cellStyle name="20% - Accent5 6 2" xfId="906"/>
    <cellStyle name="20% - Accent5 6 2 2" xfId="2688"/>
    <cellStyle name="20% - Accent5 6 3" xfId="907"/>
    <cellStyle name="20% - Accent5 6 3 2" xfId="2689"/>
    <cellStyle name="20% - Accent5 6 4" xfId="2690"/>
    <cellStyle name="20% - Accent6 1" xfId="908"/>
    <cellStyle name="20% - Accent6 1 2" xfId="909"/>
    <cellStyle name="20% - Accent6 1 2 2" xfId="2691"/>
    <cellStyle name="20% - Accent6 1 3" xfId="910"/>
    <cellStyle name="20% - Accent6 1 3 2" xfId="2692"/>
    <cellStyle name="20% - Accent6 1 4" xfId="2693"/>
    <cellStyle name="20% - Accent6 2" xfId="911"/>
    <cellStyle name="20% - Accent6 2 2" xfId="912"/>
    <cellStyle name="20% - Accent6 2 2 2" xfId="2694"/>
    <cellStyle name="20% - Accent6 2 3" xfId="913"/>
    <cellStyle name="20% - Accent6 2 3 2" xfId="2695"/>
    <cellStyle name="20% - Accent6 2 4" xfId="2696"/>
    <cellStyle name="20% - Accent6 3" xfId="914"/>
    <cellStyle name="20% - Accent6 3 2" xfId="915"/>
    <cellStyle name="20% - Accent6 3 2 2" xfId="2697"/>
    <cellStyle name="20% - Accent6 3 3" xfId="916"/>
    <cellStyle name="20% - Accent6 3 3 2" xfId="2698"/>
    <cellStyle name="20% - Accent6 3 4" xfId="2699"/>
    <cellStyle name="20% - Accent6 4" xfId="917"/>
    <cellStyle name="20% - Accent6 4 2" xfId="918"/>
    <cellStyle name="20% - Accent6 4 2 2" xfId="2700"/>
    <cellStyle name="20% - Accent6 4 3" xfId="919"/>
    <cellStyle name="20% - Accent6 4 3 2" xfId="2701"/>
    <cellStyle name="20% - Accent6 4 4" xfId="2702"/>
    <cellStyle name="20% - Accent6 5" xfId="920"/>
    <cellStyle name="20% - Accent6 5 2" xfId="921"/>
    <cellStyle name="20% - Accent6 5 2 2" xfId="2703"/>
    <cellStyle name="20% - Accent6 5 3" xfId="922"/>
    <cellStyle name="20% - Accent6 5 3 2" xfId="2704"/>
    <cellStyle name="20% - Accent6 5 4" xfId="2705"/>
    <cellStyle name="20% - Accent6 6" xfId="923"/>
    <cellStyle name="20% - Accent6 6 2" xfId="924"/>
    <cellStyle name="20% - Accent6 6 2 2" xfId="2706"/>
    <cellStyle name="20% - Accent6 6 3" xfId="925"/>
    <cellStyle name="20% - Accent6 6 3 2" xfId="2707"/>
    <cellStyle name="20% - Accent6 6 4" xfId="2708"/>
    <cellStyle name="40 % – Poudarek1" xfId="7582" builtinId="31" customBuiltin="1"/>
    <cellStyle name="40 % – Poudarek1 2" xfId="33"/>
    <cellStyle name="40 % – Poudarek1 2 2" xfId="34"/>
    <cellStyle name="40 % – Poudarek1 2 2 2" xfId="2709"/>
    <cellStyle name="40 % – Poudarek1 2 3" xfId="2710"/>
    <cellStyle name="40 % – Poudarek1 2 4" xfId="8177"/>
    <cellStyle name="40 % – Poudarek1 3" xfId="926"/>
    <cellStyle name="40 % – Poudarek1 3 2" xfId="2711"/>
    <cellStyle name="40 % – Poudarek2" xfId="7585" builtinId="35" customBuiltin="1"/>
    <cellStyle name="40 % – Poudarek2 2" xfId="35"/>
    <cellStyle name="40 % – Poudarek2 2 2" xfId="36"/>
    <cellStyle name="40 % – Poudarek2 2 2 2" xfId="2712"/>
    <cellStyle name="40 % – Poudarek2 2 3" xfId="2713"/>
    <cellStyle name="40 % – Poudarek2 2 4" xfId="9904"/>
    <cellStyle name="40 % – Poudarek2 3" xfId="927"/>
    <cellStyle name="40 % – Poudarek2 3 2" xfId="2714"/>
    <cellStyle name="40 % – Poudarek3" xfId="7588" builtinId="39" customBuiltin="1"/>
    <cellStyle name="40 % – Poudarek3 2" xfId="37"/>
    <cellStyle name="40 % – Poudarek3 2 2" xfId="38"/>
    <cellStyle name="40 % – Poudarek3 2 2 2" xfId="928"/>
    <cellStyle name="40 % – Poudarek3 2 2 2 2" xfId="2715"/>
    <cellStyle name="40 % – Poudarek3 2 2 3" xfId="2716"/>
    <cellStyle name="40 % – Poudarek3 2 3" xfId="929"/>
    <cellStyle name="40 % – Poudarek3 2 3 2" xfId="2717"/>
    <cellStyle name="40 % – Poudarek3 2 4" xfId="2718"/>
    <cellStyle name="40 % – Poudarek3 2 5" xfId="8518"/>
    <cellStyle name="40 % – Poudarek3 3" xfId="930"/>
    <cellStyle name="40 % – Poudarek3 3 2" xfId="2719"/>
    <cellStyle name="40 % – Poudarek4" xfId="7591" builtinId="43" customBuiltin="1"/>
    <cellStyle name="40 % – Poudarek4 2" xfId="39"/>
    <cellStyle name="40 % – Poudarek4 2 2" xfId="40"/>
    <cellStyle name="40 % – Poudarek4 2 2 2" xfId="931"/>
    <cellStyle name="40 % – Poudarek4 2 2 2 2" xfId="2720"/>
    <cellStyle name="40 % – Poudarek4 2 2 3" xfId="2721"/>
    <cellStyle name="40 % – Poudarek4 2 3" xfId="932"/>
    <cellStyle name="40 % – Poudarek4 2 3 2" xfId="2722"/>
    <cellStyle name="40 % – Poudarek4 2 4" xfId="2723"/>
    <cellStyle name="40 % – Poudarek4 2 5" xfId="8162"/>
    <cellStyle name="40 % – Poudarek4 3" xfId="41"/>
    <cellStyle name="40 % – Poudarek4 3 2" xfId="42"/>
    <cellStyle name="40 % – Poudarek4 3 2 2" xfId="933"/>
    <cellStyle name="40 % – Poudarek4 3 2 2 2" xfId="2726"/>
    <cellStyle name="40 % – Poudarek4 3 2 3" xfId="2727"/>
    <cellStyle name="40 % – Poudarek4 3 2 4" xfId="2725"/>
    <cellStyle name="40 % – Poudarek4 3 3" xfId="934"/>
    <cellStyle name="40 % – Poudarek4 3 3 2" xfId="2728"/>
    <cellStyle name="40 % – Poudarek4 3 3 2 2" xfId="2729"/>
    <cellStyle name="40 % – Poudarek4 3 3 3" xfId="2730"/>
    <cellStyle name="40 % – Poudarek4 3 3 3 2" xfId="2731"/>
    <cellStyle name="40 % – Poudarek4 3 3 4" xfId="2732"/>
    <cellStyle name="40 % – Poudarek4 3 4" xfId="2733"/>
    <cellStyle name="40 % – Poudarek4 3 5" xfId="2724"/>
    <cellStyle name="40 % – Poudarek5" xfId="7594" builtinId="47" customBuiltin="1"/>
    <cellStyle name="40 % – Poudarek5 2" xfId="43"/>
    <cellStyle name="40 % – Poudarek5 2 2" xfId="44"/>
    <cellStyle name="40 % – Poudarek5 2 2 2" xfId="2734"/>
    <cellStyle name="40 % – Poudarek5 2 3" xfId="2735"/>
    <cellStyle name="40 % – Poudarek5 2 4" xfId="7698"/>
    <cellStyle name="40 % – Poudarek5 3" xfId="935"/>
    <cellStyle name="40 % – Poudarek5 3 2" xfId="2736"/>
    <cellStyle name="40 % – Poudarek6" xfId="7597" builtinId="51" customBuiltin="1"/>
    <cellStyle name="40 % – Poudarek6 2" xfId="45"/>
    <cellStyle name="40 % – Poudarek6 2 2" xfId="46"/>
    <cellStyle name="40 % – Poudarek6 2 2 2" xfId="936"/>
    <cellStyle name="40 % – Poudarek6 2 2 2 2" xfId="2737"/>
    <cellStyle name="40 % – Poudarek6 2 2 3" xfId="2738"/>
    <cellStyle name="40 % – Poudarek6 2 3" xfId="937"/>
    <cellStyle name="40 % – Poudarek6 2 3 2" xfId="2739"/>
    <cellStyle name="40 % – Poudarek6 2 4" xfId="2740"/>
    <cellStyle name="40 % – Poudarek6 2 5" xfId="8245"/>
    <cellStyle name="40 % – Poudarek6 3" xfId="47"/>
    <cellStyle name="40 % – Poudarek6 3 2" xfId="48"/>
    <cellStyle name="40 % – Poudarek6 3 2 2" xfId="938"/>
    <cellStyle name="40 % – Poudarek6 3 2 2 2" xfId="2742"/>
    <cellStyle name="40 % – Poudarek6 3 2 3" xfId="939"/>
    <cellStyle name="40 % – Poudarek6 3 2 3 2" xfId="2743"/>
    <cellStyle name="40 % – Poudarek6 3 2 4" xfId="2744"/>
    <cellStyle name="40 % – Poudarek6 3 3" xfId="940"/>
    <cellStyle name="40 % – Poudarek6 3 3 2" xfId="2745"/>
    <cellStyle name="40 % – Poudarek6 3 4" xfId="941"/>
    <cellStyle name="40 % – Poudarek6 3 4 2" xfId="2746"/>
    <cellStyle name="40 % – Poudarek6 3 4 2 2" xfId="2747"/>
    <cellStyle name="40 % – Poudarek6 3 4 3" xfId="2748"/>
    <cellStyle name="40 % – Poudarek6 3 4 3 2" xfId="2749"/>
    <cellStyle name="40 % – Poudarek6 3 4 4" xfId="2750"/>
    <cellStyle name="40 % – Poudarek6 3 5" xfId="942"/>
    <cellStyle name="40 % – Poudarek6 3 5 2" xfId="2751"/>
    <cellStyle name="40 % – Poudarek6 3 6" xfId="2752"/>
    <cellStyle name="40 % – Poudarek6 3 7" xfId="2741"/>
    <cellStyle name="40% - Accent1 1" xfId="943"/>
    <cellStyle name="40% - Accent1 1 2" xfId="944"/>
    <cellStyle name="40% - Accent1 1 2 2" xfId="2753"/>
    <cellStyle name="40% - Accent1 1 3" xfId="945"/>
    <cellStyle name="40% - Accent1 1 3 2" xfId="2754"/>
    <cellStyle name="40% - Accent1 1 4" xfId="2755"/>
    <cellStyle name="40% - Accent1 2" xfId="946"/>
    <cellStyle name="40% - Accent1 2 2" xfId="947"/>
    <cellStyle name="40% - Accent1 2 2 2" xfId="2756"/>
    <cellStyle name="40% - Accent1 2 3" xfId="948"/>
    <cellStyle name="40% - Accent1 2 3 2" xfId="2757"/>
    <cellStyle name="40% - Accent1 2 4" xfId="2758"/>
    <cellStyle name="40% - Accent1 3" xfId="949"/>
    <cellStyle name="40% - Accent1 3 2" xfId="950"/>
    <cellStyle name="40% - Accent1 3 2 2" xfId="2759"/>
    <cellStyle name="40% - Accent1 3 3" xfId="951"/>
    <cellStyle name="40% - Accent1 3 3 2" xfId="2760"/>
    <cellStyle name="40% - Accent1 3 4" xfId="2761"/>
    <cellStyle name="40% - Accent1 4" xfId="952"/>
    <cellStyle name="40% - Accent1 4 2" xfId="953"/>
    <cellStyle name="40% - Accent1 4 2 2" xfId="2762"/>
    <cellStyle name="40% - Accent1 4 3" xfId="954"/>
    <cellStyle name="40% - Accent1 4 3 2" xfId="2763"/>
    <cellStyle name="40% - Accent1 4 4" xfId="2764"/>
    <cellStyle name="40% - Accent1 5" xfId="955"/>
    <cellStyle name="40% - Accent1 5 2" xfId="956"/>
    <cellStyle name="40% - Accent1 5 2 2" xfId="2765"/>
    <cellStyle name="40% - Accent1 5 3" xfId="957"/>
    <cellStyle name="40% - Accent1 5 3 2" xfId="2766"/>
    <cellStyle name="40% - Accent1 5 4" xfId="2767"/>
    <cellStyle name="40% - Accent1 6" xfId="958"/>
    <cellStyle name="40% - Accent1 6 2" xfId="959"/>
    <cellStyle name="40% - Accent1 6 2 2" xfId="2768"/>
    <cellStyle name="40% - Accent1 6 3" xfId="960"/>
    <cellStyle name="40% - Accent1 6 3 2" xfId="2769"/>
    <cellStyle name="40% - Accent1 6 4" xfId="2770"/>
    <cellStyle name="40% - Accent2 1" xfId="961"/>
    <cellStyle name="40% - Accent2 1 2" xfId="2771"/>
    <cellStyle name="40% - Accent2 2" xfId="962"/>
    <cellStyle name="40% - Accent2 2 2" xfId="2772"/>
    <cellStyle name="40% - Accent2 3" xfId="963"/>
    <cellStyle name="40% - Accent2 3 2" xfId="2773"/>
    <cellStyle name="40% - Accent2 4" xfId="964"/>
    <cellStyle name="40% - Accent2 4 2" xfId="2774"/>
    <cellStyle name="40% - Accent2 5" xfId="965"/>
    <cellStyle name="40% - Accent2 5 2" xfId="2775"/>
    <cellStyle name="40% - Accent2 6" xfId="966"/>
    <cellStyle name="40% - Accent2 6 2" xfId="2776"/>
    <cellStyle name="40% - Accent3 1" xfId="967"/>
    <cellStyle name="40% - Accent3 1 2" xfId="2777"/>
    <cellStyle name="40% - Accent3 2" xfId="968"/>
    <cellStyle name="40% - Accent3 2 2" xfId="2778"/>
    <cellStyle name="40% - Accent3 3" xfId="969"/>
    <cellStyle name="40% - Accent3 3 2" xfId="2779"/>
    <cellStyle name="40% - Accent3 4" xfId="970"/>
    <cellStyle name="40% - Accent3 4 2" xfId="2780"/>
    <cellStyle name="40% - Accent3 5" xfId="971"/>
    <cellStyle name="40% - Accent3 5 2" xfId="2781"/>
    <cellStyle name="40% - Accent3 6" xfId="972"/>
    <cellStyle name="40% - Accent3 6 2" xfId="2782"/>
    <cellStyle name="40% - Accent4 1" xfId="973"/>
    <cellStyle name="40% - Accent4 1 2" xfId="974"/>
    <cellStyle name="40% - Accent4 1 2 2" xfId="2783"/>
    <cellStyle name="40% - Accent4 1 3" xfId="975"/>
    <cellStyle name="40% - Accent4 1 3 2" xfId="2784"/>
    <cellStyle name="40% - Accent4 1 4" xfId="2785"/>
    <cellStyle name="40% - Accent4 2" xfId="976"/>
    <cellStyle name="40% - Accent4 2 2" xfId="977"/>
    <cellStyle name="40% - Accent4 2 2 2" xfId="2786"/>
    <cellStyle name="40% - Accent4 2 3" xfId="978"/>
    <cellStyle name="40% - Accent4 2 3 2" xfId="2787"/>
    <cellStyle name="40% - Accent4 2 4" xfId="2788"/>
    <cellStyle name="40% - Accent4 3" xfId="979"/>
    <cellStyle name="40% - Accent4 3 2" xfId="980"/>
    <cellStyle name="40% - Accent4 3 2 2" xfId="2789"/>
    <cellStyle name="40% - Accent4 3 3" xfId="981"/>
    <cellStyle name="40% - Accent4 3 3 2" xfId="2790"/>
    <cellStyle name="40% - Accent4 3 4" xfId="2791"/>
    <cellStyle name="40% - Accent4 4" xfId="982"/>
    <cellStyle name="40% - Accent4 4 2" xfId="983"/>
    <cellStyle name="40% - Accent4 4 2 2" xfId="2792"/>
    <cellStyle name="40% - Accent4 4 3" xfId="984"/>
    <cellStyle name="40% - Accent4 4 3 2" xfId="2793"/>
    <cellStyle name="40% - Accent4 4 4" xfId="2794"/>
    <cellStyle name="40% - Accent4 5" xfId="985"/>
    <cellStyle name="40% - Accent4 5 2" xfId="986"/>
    <cellStyle name="40% - Accent4 5 2 2" xfId="2795"/>
    <cellStyle name="40% - Accent4 5 3" xfId="987"/>
    <cellStyle name="40% - Accent4 5 3 2" xfId="2796"/>
    <cellStyle name="40% - Accent4 5 4" xfId="2797"/>
    <cellStyle name="40% - Accent4 6" xfId="988"/>
    <cellStyle name="40% - Accent4 6 2" xfId="989"/>
    <cellStyle name="40% - Accent4 6 2 2" xfId="2798"/>
    <cellStyle name="40% - Accent4 6 3" xfId="990"/>
    <cellStyle name="40% - Accent4 6 3 2" xfId="2799"/>
    <cellStyle name="40% - Accent4 6 4" xfId="2800"/>
    <cellStyle name="40% - Accent5 1" xfId="991"/>
    <cellStyle name="40% - Accent5 1 2" xfId="992"/>
    <cellStyle name="40% - Accent5 1 2 2" xfId="2801"/>
    <cellStyle name="40% - Accent5 1 3" xfId="993"/>
    <cellStyle name="40% - Accent5 1 3 2" xfId="2802"/>
    <cellStyle name="40% - Accent5 1 4" xfId="2803"/>
    <cellStyle name="40% - Accent5 2" xfId="994"/>
    <cellStyle name="40% - Accent5 2 2" xfId="995"/>
    <cellStyle name="40% - Accent5 2 2 2" xfId="2804"/>
    <cellStyle name="40% - Accent5 2 3" xfId="996"/>
    <cellStyle name="40% - Accent5 2 3 2" xfId="2805"/>
    <cellStyle name="40% - Accent5 2 4" xfId="2806"/>
    <cellStyle name="40% - Accent5 3" xfId="997"/>
    <cellStyle name="40% - Accent5 3 2" xfId="998"/>
    <cellStyle name="40% - Accent5 3 2 2" xfId="2807"/>
    <cellStyle name="40% - Accent5 3 3" xfId="999"/>
    <cellStyle name="40% - Accent5 3 3 2" xfId="2808"/>
    <cellStyle name="40% - Accent5 3 4" xfId="2809"/>
    <cellStyle name="40% - Accent5 4" xfId="1000"/>
    <cellStyle name="40% - Accent5 4 2" xfId="1001"/>
    <cellStyle name="40% - Accent5 4 2 2" xfId="2810"/>
    <cellStyle name="40% - Accent5 4 3" xfId="1002"/>
    <cellStyle name="40% - Accent5 4 3 2" xfId="2811"/>
    <cellStyle name="40% - Accent5 4 4" xfId="2812"/>
    <cellStyle name="40% - Accent5 5" xfId="1003"/>
    <cellStyle name="40% - Accent5 5 2" xfId="1004"/>
    <cellStyle name="40% - Accent5 5 2 2" xfId="2813"/>
    <cellStyle name="40% - Accent5 5 3" xfId="1005"/>
    <cellStyle name="40% - Accent5 5 3 2" xfId="2814"/>
    <cellStyle name="40% - Accent5 5 4" xfId="2815"/>
    <cellStyle name="40% - Accent5 6" xfId="1006"/>
    <cellStyle name="40% - Accent5 6 2" xfId="1007"/>
    <cellStyle name="40% - Accent5 6 2 2" xfId="2816"/>
    <cellStyle name="40% - Accent5 6 3" xfId="1008"/>
    <cellStyle name="40% - Accent5 6 3 2" xfId="2817"/>
    <cellStyle name="40% - Accent5 6 4" xfId="2818"/>
    <cellStyle name="40% - Accent6 1" xfId="1009"/>
    <cellStyle name="40% - Accent6 1 2" xfId="1010"/>
    <cellStyle name="40% - Accent6 1 2 2" xfId="2819"/>
    <cellStyle name="40% - Accent6 1 3" xfId="1011"/>
    <cellStyle name="40% - Accent6 1 3 2" xfId="2820"/>
    <cellStyle name="40% - Accent6 1 4" xfId="2821"/>
    <cellStyle name="40% - Accent6 2" xfId="1012"/>
    <cellStyle name="40% - Accent6 2 2" xfId="1013"/>
    <cellStyle name="40% - Accent6 2 2 2" xfId="2822"/>
    <cellStyle name="40% - Accent6 2 3" xfId="1014"/>
    <cellStyle name="40% - Accent6 2 3 2" xfId="2823"/>
    <cellStyle name="40% - Accent6 2 4" xfId="2824"/>
    <cellStyle name="40% - Accent6 3" xfId="1015"/>
    <cellStyle name="40% - Accent6 3 2" xfId="1016"/>
    <cellStyle name="40% - Accent6 3 2 2" xfId="2825"/>
    <cellStyle name="40% - Accent6 3 3" xfId="1017"/>
    <cellStyle name="40% - Accent6 3 3 2" xfId="2826"/>
    <cellStyle name="40% - Accent6 3 4" xfId="2827"/>
    <cellStyle name="40% - Accent6 4" xfId="1018"/>
    <cellStyle name="40% - Accent6 4 2" xfId="1019"/>
    <cellStyle name="40% - Accent6 4 2 2" xfId="2828"/>
    <cellStyle name="40% - Accent6 4 3" xfId="1020"/>
    <cellStyle name="40% - Accent6 4 3 2" xfId="2829"/>
    <cellStyle name="40% - Accent6 4 4" xfId="2830"/>
    <cellStyle name="40% - Accent6 5" xfId="1021"/>
    <cellStyle name="40% - Accent6 5 2" xfId="1022"/>
    <cellStyle name="40% - Accent6 5 2 2" xfId="2831"/>
    <cellStyle name="40% - Accent6 5 3" xfId="1023"/>
    <cellStyle name="40% - Accent6 5 3 2" xfId="2832"/>
    <cellStyle name="40% - Accent6 5 4" xfId="2833"/>
    <cellStyle name="40% - Accent6 6" xfId="1024"/>
    <cellStyle name="40% - Accent6 6 2" xfId="1025"/>
    <cellStyle name="40% - Accent6 6 2 2" xfId="2834"/>
    <cellStyle name="40% - Accent6 6 3" xfId="1026"/>
    <cellStyle name="40% - Accent6 6 3 2" xfId="2835"/>
    <cellStyle name="40% - Accent6 6 4" xfId="2836"/>
    <cellStyle name="60 % – Poudarek1 2" xfId="49"/>
    <cellStyle name="60 % – Poudarek1 2 2" xfId="8540"/>
    <cellStyle name="60 % – Poudarek1 3" xfId="9399"/>
    <cellStyle name="60 % – Poudarek2 2" xfId="50"/>
    <cellStyle name="60 % – Poudarek2 2 2" xfId="9535"/>
    <cellStyle name="60 % – Poudarek2 3" xfId="8450"/>
    <cellStyle name="60 % – Poudarek3 2" xfId="51"/>
    <cellStyle name="60 % – Poudarek3 2 2" xfId="1027"/>
    <cellStyle name="60 % – Poudarek3 2 3" xfId="9445"/>
    <cellStyle name="60 % – Poudarek3 3" xfId="11911"/>
    <cellStyle name="60 % – Poudarek4 2" xfId="52"/>
    <cellStyle name="60 % – Poudarek4 2 2" xfId="1028"/>
    <cellStyle name="60 % – Poudarek4 2 3" xfId="8147"/>
    <cellStyle name="60 % – Poudarek4 3" xfId="8892"/>
    <cellStyle name="60 % – Poudarek5 2" xfId="53"/>
    <cellStyle name="60 % – Poudarek5 2 2" xfId="1029"/>
    <cellStyle name="60 % – Poudarek5 2 3" xfId="8193"/>
    <cellStyle name="60 % – Poudarek5 3" xfId="9662"/>
    <cellStyle name="60 % – Poudarek6 2" xfId="54"/>
    <cellStyle name="60 % – Poudarek6 2 2" xfId="1030"/>
    <cellStyle name="60 % – Poudarek6 2 3" xfId="9112"/>
    <cellStyle name="60 % – Poudarek6 3" xfId="55"/>
    <cellStyle name="60 % – Poudarek6 3 2" xfId="12744"/>
    <cellStyle name="60 % – Poudarek6 4" xfId="9820"/>
    <cellStyle name="60% - Accent1 1" xfId="1031"/>
    <cellStyle name="60% - Accent1 1 2" xfId="1032"/>
    <cellStyle name="60% - Accent1 1 3" xfId="1033"/>
    <cellStyle name="60% - Accent1 2" xfId="1034"/>
    <cellStyle name="60% - Accent1 2 2" xfId="1035"/>
    <cellStyle name="60% - Accent1 2 3" xfId="1036"/>
    <cellStyle name="60% - Accent1 3" xfId="1037"/>
    <cellStyle name="60% - Accent1 3 2" xfId="1038"/>
    <cellStyle name="60% - Accent1 3 3" xfId="1039"/>
    <cellStyle name="60% - Accent1 4" xfId="1040"/>
    <cellStyle name="60% - Accent1 4 2" xfId="1041"/>
    <cellStyle name="60% - Accent1 4 3" xfId="1042"/>
    <cellStyle name="60% - Accent1 5" xfId="1043"/>
    <cellStyle name="60% - Accent1 5 2" xfId="1044"/>
    <cellStyle name="60% - Accent1 5 3" xfId="1045"/>
    <cellStyle name="60% - Accent1 6" xfId="1046"/>
    <cellStyle name="60% - Accent1 6 2" xfId="1047"/>
    <cellStyle name="60% - Accent1 6 3" xfId="1048"/>
    <cellStyle name="60% - Accent2 1" xfId="1049"/>
    <cellStyle name="60% - Accent2 1 2" xfId="1050"/>
    <cellStyle name="60% - Accent2 1 3" xfId="1051"/>
    <cellStyle name="60% - Accent2 2" xfId="1052"/>
    <cellStyle name="60% - Accent2 2 2" xfId="1053"/>
    <cellStyle name="60% - Accent2 2 3" xfId="1054"/>
    <cellStyle name="60% - Accent2 3" xfId="1055"/>
    <cellStyle name="60% - Accent2 3 2" xfId="1056"/>
    <cellStyle name="60% - Accent2 3 3" xfId="1057"/>
    <cellStyle name="60% - Accent2 4" xfId="1058"/>
    <cellStyle name="60% - Accent2 4 2" xfId="1059"/>
    <cellStyle name="60% - Accent2 4 3" xfId="1060"/>
    <cellStyle name="60% - Accent2 5" xfId="1061"/>
    <cellStyle name="60% - Accent2 5 2" xfId="1062"/>
    <cellStyle name="60% - Accent2 5 3" xfId="1063"/>
    <cellStyle name="60% - Accent2 6" xfId="1064"/>
    <cellStyle name="60% - Accent2 6 2" xfId="1065"/>
    <cellStyle name="60% - Accent2 6 3" xfId="1066"/>
    <cellStyle name="60% - Accent3 1" xfId="1067"/>
    <cellStyle name="60% - Accent3 1 2" xfId="1068"/>
    <cellStyle name="60% - Accent3 1 3" xfId="1069"/>
    <cellStyle name="60% - Accent3 2" xfId="1070"/>
    <cellStyle name="60% - Accent3 2 2" xfId="1071"/>
    <cellStyle name="60% - Accent3 2 3" xfId="1072"/>
    <cellStyle name="60% - Accent3 3" xfId="1073"/>
    <cellStyle name="60% - Accent3 3 2" xfId="1074"/>
    <cellStyle name="60% - Accent3 3 3" xfId="1075"/>
    <cellStyle name="60% - Accent3 4" xfId="1076"/>
    <cellStyle name="60% - Accent3 4 2" xfId="1077"/>
    <cellStyle name="60% - Accent3 4 3" xfId="1078"/>
    <cellStyle name="60% - Accent3 5" xfId="1079"/>
    <cellStyle name="60% - Accent3 5 2" xfId="1080"/>
    <cellStyle name="60% - Accent3 5 3" xfId="1081"/>
    <cellStyle name="60% - Accent3 6" xfId="1082"/>
    <cellStyle name="60% - Accent3 6 2" xfId="1083"/>
    <cellStyle name="60% - Accent3 6 3" xfId="1084"/>
    <cellStyle name="60% - Accent4 1" xfId="1085"/>
    <cellStyle name="60% - Accent4 1 2" xfId="1086"/>
    <cellStyle name="60% - Accent4 1 3" xfId="1087"/>
    <cellStyle name="60% - Accent4 2" xfId="1088"/>
    <cellStyle name="60% - Accent4 2 2" xfId="1089"/>
    <cellStyle name="60% - Accent4 2 3" xfId="1090"/>
    <cellStyle name="60% - Accent4 3" xfId="1091"/>
    <cellStyle name="60% - Accent4 3 2" xfId="1092"/>
    <cellStyle name="60% - Accent4 3 3" xfId="1093"/>
    <cellStyle name="60% - Accent4 4" xfId="1094"/>
    <cellStyle name="60% - Accent4 4 2" xfId="1095"/>
    <cellStyle name="60% - Accent4 4 3" xfId="1096"/>
    <cellStyle name="60% - Accent4 5" xfId="1097"/>
    <cellStyle name="60% - Accent4 5 2" xfId="1098"/>
    <cellStyle name="60% - Accent4 5 3" xfId="1099"/>
    <cellStyle name="60% - Accent4 6" xfId="1100"/>
    <cellStyle name="60% - Accent4 6 2" xfId="1101"/>
    <cellStyle name="60% - Accent4 6 3" xfId="1102"/>
    <cellStyle name="60% - Accent5 1" xfId="1103"/>
    <cellStyle name="60% - Accent5 1 2" xfId="1104"/>
    <cellStyle name="60% - Accent5 1 3" xfId="1105"/>
    <cellStyle name="60% - Accent5 2" xfId="1106"/>
    <cellStyle name="60% - Accent5 2 2" xfId="1107"/>
    <cellStyle name="60% - Accent5 2 3" xfId="1108"/>
    <cellStyle name="60% - Accent5 3" xfId="1109"/>
    <cellStyle name="60% - Accent5 3 2" xfId="1110"/>
    <cellStyle name="60% - Accent5 3 3" xfId="1111"/>
    <cellStyle name="60% - Accent5 4" xfId="1112"/>
    <cellStyle name="60% - Accent5 4 2" xfId="1113"/>
    <cellStyle name="60% - Accent5 4 3" xfId="1114"/>
    <cellStyle name="60% - Accent5 5" xfId="1115"/>
    <cellStyle name="60% - Accent5 5 2" xfId="1116"/>
    <cellStyle name="60% - Accent5 5 3" xfId="1117"/>
    <cellStyle name="60% - Accent5 6" xfId="1118"/>
    <cellStyle name="60% - Accent5 6 2" xfId="1119"/>
    <cellStyle name="60% - Accent5 6 3" xfId="1120"/>
    <cellStyle name="60% - Accent6 1" xfId="1121"/>
    <cellStyle name="60% - Accent6 2" xfId="1122"/>
    <cellStyle name="60% - Accent6 3" xfId="1123"/>
    <cellStyle name="60% - Accent6 4" xfId="1124"/>
    <cellStyle name="60% - Accent6 5" xfId="1125"/>
    <cellStyle name="60% - Accent6 6" xfId="1126"/>
    <cellStyle name="A4 Small 210 x 297 mm" xfId="12357"/>
    <cellStyle name="A4 Small 210 x 297 mm 2" xfId="12080"/>
    <cellStyle name="A4 Small 210 x 297 mm 3" xfId="9898"/>
    <cellStyle name="AA L-01" xfId="2837"/>
    <cellStyle name="Accent1" xfId="1127"/>
    <cellStyle name="Accent1 1" xfId="1128"/>
    <cellStyle name="Accent1 1 2" xfId="1129"/>
    <cellStyle name="Accent1 1 3" xfId="1130"/>
    <cellStyle name="Accent1 2" xfId="1131"/>
    <cellStyle name="Accent1 2 2" xfId="1132"/>
    <cellStyle name="Accent1 2 3" xfId="1133"/>
    <cellStyle name="Accent1 3" xfId="1134"/>
    <cellStyle name="Accent1 3 2" xfId="1135"/>
    <cellStyle name="Accent1 3 3" xfId="1136"/>
    <cellStyle name="Accent1 4" xfId="1137"/>
    <cellStyle name="Accent1 4 2" xfId="1138"/>
    <cellStyle name="Accent1 4 3" xfId="1139"/>
    <cellStyle name="Accent1 5" xfId="1140"/>
    <cellStyle name="Accent1 5 2" xfId="1141"/>
    <cellStyle name="Accent1 5 3" xfId="1142"/>
    <cellStyle name="Accent1 6" xfId="1143"/>
    <cellStyle name="Accent1 6 2" xfId="1144"/>
    <cellStyle name="Accent1 6 3" xfId="1145"/>
    <cellStyle name="Accent1 7" xfId="1146"/>
    <cellStyle name="Accent1 8" xfId="1147"/>
    <cellStyle name="Accent1 9" xfId="1148"/>
    <cellStyle name="Accent2" xfId="1149"/>
    <cellStyle name="Accent2 1" xfId="1150"/>
    <cellStyle name="Accent2 1 2" xfId="1151"/>
    <cellStyle name="Accent2 1 3" xfId="1152"/>
    <cellStyle name="Accent2 2" xfId="1153"/>
    <cellStyle name="Accent2 2 2" xfId="1154"/>
    <cellStyle name="Accent2 2 3" xfId="1155"/>
    <cellStyle name="Accent2 3" xfId="1156"/>
    <cellStyle name="Accent2 3 2" xfId="1157"/>
    <cellStyle name="Accent2 3 3" xfId="1158"/>
    <cellStyle name="Accent2 4" xfId="1159"/>
    <cellStyle name="Accent2 4 2" xfId="1160"/>
    <cellStyle name="Accent2 4 3" xfId="1161"/>
    <cellStyle name="Accent2 5" xfId="1162"/>
    <cellStyle name="Accent2 5 2" xfId="1163"/>
    <cellStyle name="Accent2 5 3" xfId="1164"/>
    <cellStyle name="Accent2 6" xfId="1165"/>
    <cellStyle name="Accent2 6 2" xfId="1166"/>
    <cellStyle name="Accent2 6 3" xfId="1167"/>
    <cellStyle name="Accent2 7" xfId="1168"/>
    <cellStyle name="Accent2 8" xfId="1169"/>
    <cellStyle name="Accent2 9" xfId="1170"/>
    <cellStyle name="Accent3" xfId="1171"/>
    <cellStyle name="Accent3 1" xfId="1172"/>
    <cellStyle name="Accent3 1 2" xfId="1173"/>
    <cellStyle name="Accent3 1 3" xfId="1174"/>
    <cellStyle name="Accent3 2" xfId="1175"/>
    <cellStyle name="Accent3 2 2" xfId="1176"/>
    <cellStyle name="Accent3 2 3" xfId="1177"/>
    <cellStyle name="Accent3 3" xfId="1178"/>
    <cellStyle name="Accent3 3 2" xfId="1179"/>
    <cellStyle name="Accent3 3 3" xfId="1180"/>
    <cellStyle name="Accent3 4" xfId="1181"/>
    <cellStyle name="Accent3 4 2" xfId="1182"/>
    <cellStyle name="Accent3 4 3" xfId="1183"/>
    <cellStyle name="Accent3 5" xfId="1184"/>
    <cellStyle name="Accent3 5 2" xfId="1185"/>
    <cellStyle name="Accent3 5 3" xfId="1186"/>
    <cellStyle name="Accent3 6" xfId="1187"/>
    <cellStyle name="Accent3 6 2" xfId="1188"/>
    <cellStyle name="Accent3 6 3" xfId="1189"/>
    <cellStyle name="Accent3 7" xfId="1190"/>
    <cellStyle name="Accent3 8" xfId="1191"/>
    <cellStyle name="Accent3 9" xfId="1192"/>
    <cellStyle name="Accent4" xfId="1193"/>
    <cellStyle name="Accent4 1" xfId="1194"/>
    <cellStyle name="Accent4 1 2" xfId="1195"/>
    <cellStyle name="Accent4 2" xfId="1196"/>
    <cellStyle name="Accent4 2 2" xfId="1197"/>
    <cellStyle name="Accent4 3" xfId="1198"/>
    <cellStyle name="Accent4 3 2" xfId="1199"/>
    <cellStyle name="Accent4 4" xfId="1200"/>
    <cellStyle name="Accent4 4 2" xfId="1201"/>
    <cellStyle name="Accent4 5" xfId="1202"/>
    <cellStyle name="Accent4 5 2" xfId="1203"/>
    <cellStyle name="Accent4 6" xfId="1204"/>
    <cellStyle name="Accent4 6 2" xfId="1205"/>
    <cellStyle name="Accent4 7" xfId="1206"/>
    <cellStyle name="Accent4 8" xfId="1207"/>
    <cellStyle name="Accent5" xfId="1208"/>
    <cellStyle name="Accent5 1" xfId="1209"/>
    <cellStyle name="Accent5 1 2" xfId="1210"/>
    <cellStyle name="Accent5 2" xfId="1211"/>
    <cellStyle name="Accent5 2 2" xfId="1212"/>
    <cellStyle name="Accent5 3" xfId="1213"/>
    <cellStyle name="Accent5 3 2" xfId="1214"/>
    <cellStyle name="Accent5 4" xfId="1215"/>
    <cellStyle name="Accent5 4 2" xfId="1216"/>
    <cellStyle name="Accent5 5" xfId="1217"/>
    <cellStyle name="Accent5 5 2" xfId="1218"/>
    <cellStyle name="Accent5 6" xfId="1219"/>
    <cellStyle name="Accent5 6 2" xfId="1220"/>
    <cellStyle name="Accent5 7" xfId="1221"/>
    <cellStyle name="Accent5 8" xfId="1222"/>
    <cellStyle name="Accent6" xfId="1223"/>
    <cellStyle name="Accent6 1" xfId="1224"/>
    <cellStyle name="Accent6 1 2" xfId="1225"/>
    <cellStyle name="Accent6 2" xfId="1226"/>
    <cellStyle name="Accent6 2 2" xfId="1227"/>
    <cellStyle name="Accent6 3" xfId="1228"/>
    <cellStyle name="Accent6 3 2" xfId="1229"/>
    <cellStyle name="Accent6 4" xfId="1230"/>
    <cellStyle name="Accent6 4 2" xfId="1231"/>
    <cellStyle name="Accent6 5" xfId="1232"/>
    <cellStyle name="Accent6 5 2" xfId="1233"/>
    <cellStyle name="Accent6 6" xfId="1234"/>
    <cellStyle name="Accent6 6 2" xfId="1235"/>
    <cellStyle name="Accent6 7" xfId="1236"/>
    <cellStyle name="Accent6 8" xfId="1237"/>
    <cellStyle name="Bad" xfId="1238"/>
    <cellStyle name="Bad 1" xfId="1239"/>
    <cellStyle name="Bad 1 2" xfId="1240"/>
    <cellStyle name="Bad 2" xfId="1241"/>
    <cellStyle name="Bad 2 2" xfId="1242"/>
    <cellStyle name="Bad 3" xfId="1243"/>
    <cellStyle name="Bad 3 2" xfId="1244"/>
    <cellStyle name="Bad 4" xfId="1245"/>
    <cellStyle name="Bad 4 2" xfId="1246"/>
    <cellStyle name="Bad 5" xfId="1247"/>
    <cellStyle name="Bad 5 2" xfId="1248"/>
    <cellStyle name="Bad 6" xfId="1249"/>
    <cellStyle name="Bad 6 2" xfId="1250"/>
    <cellStyle name="Bad 7" xfId="1251"/>
    <cellStyle name="Bad 8" xfId="1252"/>
    <cellStyle name="Calculation" xfId="1253"/>
    <cellStyle name="Calculation 1" xfId="1254"/>
    <cellStyle name="Calculation 1 2" xfId="1255"/>
    <cellStyle name="Calculation 2" xfId="1256"/>
    <cellStyle name="Calculation 2 2" xfId="1257"/>
    <cellStyle name="Calculation 3" xfId="1258"/>
    <cellStyle name="Calculation 3 2" xfId="1259"/>
    <cellStyle name="Calculation 4" xfId="1260"/>
    <cellStyle name="Calculation 4 2" xfId="1261"/>
    <cellStyle name="Calculation 5" xfId="1262"/>
    <cellStyle name="Calculation 5 2" xfId="1263"/>
    <cellStyle name="Calculation 6" xfId="1264"/>
    <cellStyle name="Calculation 6 2" xfId="1265"/>
    <cellStyle name="Calculation 7" xfId="1266"/>
    <cellStyle name="Calculation 8" xfId="1267"/>
    <cellStyle name="Check Cell" xfId="1268"/>
    <cellStyle name="Check Cell 1" xfId="1269"/>
    <cellStyle name="Check Cell 2" xfId="1270"/>
    <cellStyle name="Check Cell 3" xfId="1271"/>
    <cellStyle name="Check Cell 4" xfId="1272"/>
    <cellStyle name="Check Cell 5" xfId="1273"/>
    <cellStyle name="Check Cell 6" xfId="1274"/>
    <cellStyle name="Check Cell 7" xfId="1275"/>
    <cellStyle name="Comma 2" xfId="56"/>
    <cellStyle name="Comma 2 2" xfId="1276"/>
    <cellStyle name="Comma 2 3" xfId="1277"/>
    <cellStyle name="Comma 2 4" xfId="2839"/>
    <cellStyle name="Comma 2 5" xfId="2838"/>
    <cellStyle name="Comma0" xfId="1278"/>
    <cellStyle name="Comma0 2" xfId="1279"/>
    <cellStyle name="Comma0 3" xfId="1280"/>
    <cellStyle name="Comma0 4" xfId="2840"/>
    <cellStyle name="Currency 2" xfId="57"/>
    <cellStyle name="Currency 2 2" xfId="1281"/>
    <cellStyle name="Currency 2 3" xfId="1282"/>
    <cellStyle name="Currency 2 4" xfId="2842"/>
    <cellStyle name="Currency 2 5" xfId="2841"/>
    <cellStyle name="Dobro" xfId="7570" builtinId="26" customBuiltin="1"/>
    <cellStyle name="Dobro 2" xfId="58"/>
    <cellStyle name="Dobro 2 2" xfId="8756"/>
    <cellStyle name="Element-delo" xfId="1283"/>
    <cellStyle name="Element-delo 2" xfId="1284"/>
    <cellStyle name="Element-delo 3" xfId="1285"/>
    <cellStyle name="Euro" xfId="11844"/>
    <cellStyle name="Euro 2" xfId="8304"/>
    <cellStyle name="Excel Built-in Comma" xfId="59"/>
    <cellStyle name="Excel Built-in Comma [0]" xfId="60"/>
    <cellStyle name="Excel Built-in Excel Built-in Excel Built-in Excel Built-in Excel Built-in Excel Built-in Normal_1.3.2" xfId="1286"/>
    <cellStyle name="Excel Built-in Excel Built-in Normal 6" xfId="2502"/>
    <cellStyle name="Excel Built-in Excel Built-in Normal 6 2" xfId="2843"/>
    <cellStyle name="Excel Built-in Navadno 10" xfId="2844"/>
    <cellStyle name="Excel Built-in Navadno 10 2" xfId="2499"/>
    <cellStyle name="Excel Built-in Navadno 10 2 2" xfId="2845"/>
    <cellStyle name="Excel Built-in Navadno 10 3" xfId="2846"/>
    <cellStyle name="Excel Built-in Navadno 10 4" xfId="2506"/>
    <cellStyle name="Excel Built-in Navadno 10 4 2" xfId="2847"/>
    <cellStyle name="Excel Built-in Navadno 16" xfId="2505"/>
    <cellStyle name="Excel Built-in Navadno 2" xfId="1287"/>
    <cellStyle name="Excel Built-in Navadno 2 2 2 2" xfId="2501"/>
    <cellStyle name="Excel Built-in Navadno 2 2 3" xfId="2848"/>
    <cellStyle name="Excel Built-in Navadno 2 6" xfId="2849"/>
    <cellStyle name="Excel Built-in Navadno 2 7" xfId="2850"/>
    <cellStyle name="Excel Built-in Navadno 2 7 2" xfId="2851"/>
    <cellStyle name="Excel Built-in Navadno 31" xfId="2852"/>
    <cellStyle name="Excel Built-in Navadno 31 2" xfId="2853"/>
    <cellStyle name="Excel Built-in Navadno 42" xfId="2854"/>
    <cellStyle name="Excel Built-in Navadno 42 2" xfId="2855"/>
    <cellStyle name="Excel Built-in Navadno 42 3" xfId="2856"/>
    <cellStyle name="Excel Built-in Navadno 9" xfId="2857"/>
    <cellStyle name="Excel Built-in Navadno 9 2" xfId="2858"/>
    <cellStyle name="Excel Built-in Navadno 9 2 2" xfId="2859"/>
    <cellStyle name="Excel Built-in Navadno 9 2 2 2" xfId="2860"/>
    <cellStyle name="Excel Built-in Navadno_List1" xfId="2861"/>
    <cellStyle name="Excel Built-in Normal" xfId="61"/>
    <cellStyle name="Excel Built-in Normal 2" xfId="62"/>
    <cellStyle name="Excel Built-in Normal 2 2" xfId="63"/>
    <cellStyle name="Excel Built-in Normal 2 2 2" xfId="64"/>
    <cellStyle name="Excel Built-in Normal 2 2 2 2" xfId="2862"/>
    <cellStyle name="Excel Built-in Normal 2 2 3" xfId="2863"/>
    <cellStyle name="Excel Built-in Normal 2 3" xfId="65"/>
    <cellStyle name="Excel Built-in Normal 2 3 2" xfId="2864"/>
    <cellStyle name="Excel Built-in Normal 2 4" xfId="1288"/>
    <cellStyle name="Excel Built-in Normal 2 5" xfId="2865"/>
    <cellStyle name="Excel Built-in Normal 2 6" xfId="5573"/>
    <cellStyle name="Excel Built-in Normal 2 7" xfId="5625"/>
    <cellStyle name="Excel Built-in Normal 2 8" xfId="6750"/>
    <cellStyle name="Excel Built-in Normal 3" xfId="66"/>
    <cellStyle name="Excel Built-in Normal 3 2" xfId="67"/>
    <cellStyle name="Excel Built-in Normal 3 2 2" xfId="2866"/>
    <cellStyle name="Excel Built-in Normal 3 3" xfId="2867"/>
    <cellStyle name="Excel Built-in Normal 4" xfId="68"/>
    <cellStyle name="Excel Built-in Normal 4 2" xfId="5207"/>
    <cellStyle name="Excel Built-in Normal 5" xfId="69"/>
    <cellStyle name="Excel Built-in Normal 5 2" xfId="2868"/>
    <cellStyle name="Excel Built-in Normal 6" xfId="2509"/>
    <cellStyle name="Excel Built-in Normal 6 2" xfId="2869"/>
    <cellStyle name="Excel Built-in Normal 7" xfId="2870"/>
    <cellStyle name="Excel Built-in Normal 8" xfId="5624"/>
    <cellStyle name="Excel Built-in Normal 9" xfId="6749"/>
    <cellStyle name="Excel Built-in Normal_I-BREZOV 2" xfId="2503"/>
    <cellStyle name="Excel Built-in Percent" xfId="70"/>
    <cellStyle name="Excel Built-in S21 2" xfId="2871"/>
    <cellStyle name="Excel Built-in S3 2" xfId="2872"/>
    <cellStyle name="Excel Built-in S3 2 2" xfId="2873"/>
    <cellStyle name="Excel Built-in Valuta 10 4" xfId="2874"/>
    <cellStyle name="Excel Built-in Valuta 10 4 2" xfId="2875"/>
    <cellStyle name="Excel Built-in Valuta 15" xfId="2876"/>
    <cellStyle name="Excel Built-in Valuta 15 2" xfId="2504"/>
    <cellStyle name="Excel Built-in Valuta 15 2 2" xfId="2877"/>
    <cellStyle name="Excel Built-in Valuta 15 3" xfId="2878"/>
    <cellStyle name="Excel Built-in Vejica 10 4" xfId="2879"/>
    <cellStyle name="Excel Built-in Vejica 10 4 2" xfId="2880"/>
    <cellStyle name="Excel Built-in Vejica 15" xfId="1289"/>
    <cellStyle name="Excel Built-in Vejica 15 2" xfId="2881"/>
    <cellStyle name="Excel Built-in Vejica 15 2 3" xfId="2882"/>
    <cellStyle name="Excel Built-in Vejica 15 2 3 2" xfId="2883"/>
    <cellStyle name="Excel Built-in Vejica 15 3" xfId="2500"/>
    <cellStyle name="Excel Built-in Vejica 15 3 2" xfId="2884"/>
    <cellStyle name="Excel_BuiltIn_Comma 1" xfId="71"/>
    <cellStyle name="Explanatory Text" xfId="1290"/>
    <cellStyle name="Explanatory Text 1" xfId="1291"/>
    <cellStyle name="Explanatory Text 2" xfId="1292"/>
    <cellStyle name="Explanatory Text 3" xfId="1293"/>
    <cellStyle name="Explanatory Text 4" xfId="1294"/>
    <cellStyle name="Explanatory Text 5" xfId="1295"/>
    <cellStyle name="Explanatory Text 6" xfId="1296"/>
    <cellStyle name="Good 1" xfId="1297"/>
    <cellStyle name="Good 1 2" xfId="1298"/>
    <cellStyle name="Good 1 3" xfId="1299"/>
    <cellStyle name="Good 2" xfId="1300"/>
    <cellStyle name="Good 2 2" xfId="1301"/>
    <cellStyle name="Good 2 3" xfId="1302"/>
    <cellStyle name="Good 3" xfId="1303"/>
    <cellStyle name="Good 3 2" xfId="1304"/>
    <cellStyle name="Good 3 3" xfId="1305"/>
    <cellStyle name="Good 4" xfId="1306"/>
    <cellStyle name="Good 4 2" xfId="1307"/>
    <cellStyle name="Good 4 3" xfId="1308"/>
    <cellStyle name="Good 5" xfId="1309"/>
    <cellStyle name="Good 5 2" xfId="1310"/>
    <cellStyle name="Good 5 3" xfId="1311"/>
    <cellStyle name="Good 6" xfId="1312"/>
    <cellStyle name="Good 6 2" xfId="1313"/>
    <cellStyle name="Good 6 3" xfId="1314"/>
    <cellStyle name="gs]_x000d__x000a_Window=2,20,640,452, , ,3_x000d__x000a_dir1=0,0,640,184,-1,-1,3,30,201,1808,254,C:\EXCEL\VERKAUF\GLOBUS\*.*_x000d__x000a_dir20=11" xfId="9654"/>
    <cellStyle name="Heading 1" xfId="1315"/>
    <cellStyle name="Heading 1 1" xfId="1316"/>
    <cellStyle name="Heading 1 2" xfId="1317"/>
    <cellStyle name="Heading 1 3" xfId="1318"/>
    <cellStyle name="Heading 1 4" xfId="1319"/>
    <cellStyle name="Heading 1 5" xfId="1320"/>
    <cellStyle name="Heading 1 6" xfId="1321"/>
    <cellStyle name="Heading 1 7" xfId="1322"/>
    <cellStyle name="Heading 2" xfId="1323"/>
    <cellStyle name="Heading 2 1" xfId="1324"/>
    <cellStyle name="Heading 2 2" xfId="1325"/>
    <cellStyle name="Heading 2 3" xfId="1326"/>
    <cellStyle name="Heading 2 4" xfId="1327"/>
    <cellStyle name="Heading 2 5" xfId="1328"/>
    <cellStyle name="Heading 2 6" xfId="1329"/>
    <cellStyle name="Heading 2 7" xfId="1330"/>
    <cellStyle name="Heading 3" xfId="1331"/>
    <cellStyle name="Heading 3 1" xfId="1332"/>
    <cellStyle name="Heading 3 2" xfId="1333"/>
    <cellStyle name="Heading 3 3" xfId="1334"/>
    <cellStyle name="Heading 3 4" xfId="1335"/>
    <cellStyle name="Heading 3 5" xfId="1336"/>
    <cellStyle name="Heading 3 6" xfId="1337"/>
    <cellStyle name="Heading 3 7" xfId="1338"/>
    <cellStyle name="Heading 4" xfId="1339"/>
    <cellStyle name="Heading 4 1" xfId="1340"/>
    <cellStyle name="Heading 4 2" xfId="1341"/>
    <cellStyle name="Heading 4 3" xfId="1342"/>
    <cellStyle name="Heading 4 4" xfId="1343"/>
    <cellStyle name="Heading 4 5" xfId="1344"/>
    <cellStyle name="Heading 4 6" xfId="1345"/>
    <cellStyle name="Heading 4 7" xfId="1346"/>
    <cellStyle name="Hiperpovezava" xfId="5" builtinId="8"/>
    <cellStyle name="Hiperpovezava 2" xfId="1347"/>
    <cellStyle name="Hiperpovezava 2 2" xfId="1348"/>
    <cellStyle name="Hiperpovezava 2 3" xfId="9651"/>
    <cellStyle name="Hiperpovezava 3" xfId="1349"/>
    <cellStyle name="Hiperpovezava 3 2" xfId="11835"/>
    <cellStyle name="Hiperpovezava 4" xfId="1350"/>
    <cellStyle name="Hiperpovezava 4 2" xfId="2885"/>
    <cellStyle name="Hiperpovezava 4 3" xfId="2886"/>
    <cellStyle name="Hiperpovezava 4 4" xfId="7912"/>
    <cellStyle name="Hiperpovezava 5" xfId="1351"/>
    <cellStyle name="Hiperpovezava 6" xfId="2887"/>
    <cellStyle name="Hiperpovezava 7" xfId="5622"/>
    <cellStyle name="Hiperpovezava 8" xfId="5631"/>
    <cellStyle name="Hiperpovezava 9" xfId="7061"/>
    <cellStyle name="Input" xfId="1352"/>
    <cellStyle name="Input 1" xfId="1353"/>
    <cellStyle name="Input 2" xfId="1354"/>
    <cellStyle name="Input 3" xfId="1355"/>
    <cellStyle name="Input 4" xfId="1356"/>
    <cellStyle name="Input 5" xfId="1357"/>
    <cellStyle name="Input 6" xfId="1358"/>
    <cellStyle name="Input 7" xfId="1359"/>
    <cellStyle name="Izhod" xfId="7573" builtinId="21" customBuiltin="1"/>
    <cellStyle name="Izhod 2" xfId="72"/>
    <cellStyle name="Izhod 2 2" xfId="1360"/>
    <cellStyle name="Izhod 2 3" xfId="9768"/>
    <cellStyle name="Linked Cell" xfId="1361"/>
    <cellStyle name="Linked Cell 1" xfId="1362"/>
    <cellStyle name="Linked Cell 2" xfId="1363"/>
    <cellStyle name="Linked Cell 3" xfId="1364"/>
    <cellStyle name="Linked Cell 4" xfId="1365"/>
    <cellStyle name="Linked Cell 5" xfId="1366"/>
    <cellStyle name="Linked Cell 6" xfId="1367"/>
    <cellStyle name="Linked Cell 7" xfId="1368"/>
    <cellStyle name="Naslov 1" xfId="7566" builtinId="16" customBuiltin="1"/>
    <cellStyle name="Naslov 1 1" xfId="73"/>
    <cellStyle name="Naslov 1 1 1" xfId="1369"/>
    <cellStyle name="Naslov 1 1 2" xfId="1370"/>
    <cellStyle name="Naslov 1 2" xfId="74"/>
    <cellStyle name="Naslov 1 2 2" xfId="8755"/>
    <cellStyle name="Naslov 1 3" xfId="75"/>
    <cellStyle name="Naslov 2" xfId="7567" builtinId="17" customBuiltin="1"/>
    <cellStyle name="Naslov 2 2" xfId="76"/>
    <cellStyle name="Naslov 2 2 2" xfId="9218"/>
    <cellStyle name="Naslov 2 3" xfId="77"/>
    <cellStyle name="Naslov 3" xfId="7568" builtinId="18" customBuiltin="1"/>
    <cellStyle name="Naslov 3 2" xfId="78"/>
    <cellStyle name="Naslov 3 2 2" xfId="9914"/>
    <cellStyle name="Naslov 3 3" xfId="79"/>
    <cellStyle name="Naslov 4" xfId="7569" builtinId="19" customBuiltin="1"/>
    <cellStyle name="Naslov 4 2" xfId="80"/>
    <cellStyle name="Naslov 4 2 2" xfId="12183"/>
    <cellStyle name="Naslov 4 3" xfId="81"/>
    <cellStyle name="Naslov 5" xfId="82"/>
    <cellStyle name="Naslov 5 2" xfId="1371"/>
    <cellStyle name="Naslov 5 3" xfId="2888"/>
    <cellStyle name="Naslov 5 4" xfId="9969"/>
    <cellStyle name="Naslov 6" xfId="8451"/>
    <cellStyle name="Naslov del" xfId="1372"/>
    <cellStyle name="Naslov del 1" xfId="1373"/>
    <cellStyle name="Naslov del 2" xfId="1374"/>
    <cellStyle name="Naslov del 3" xfId="1375"/>
    <cellStyle name="Naslov del 4" xfId="1376"/>
    <cellStyle name="Naslov del 5" xfId="1377"/>
    <cellStyle name="Naslov del 6" xfId="1378"/>
    <cellStyle name="nASLOV PROSTOROV" xfId="1379"/>
    <cellStyle name="nASLOV PROSTOROV 1" xfId="1380"/>
    <cellStyle name="nASLOV PROSTOROV 2" xfId="1381"/>
    <cellStyle name="nASLOV PROSTOROV 3" xfId="1382"/>
    <cellStyle name="nASLOV PROSTOROV 4" xfId="1383"/>
    <cellStyle name="nASLOV PROSTOROV 5" xfId="1384"/>
    <cellStyle name="nASLOV PROSTOROV 6" xfId="1385"/>
    <cellStyle name="Navadno" xfId="0" builtinId="0"/>
    <cellStyle name="Navadno 10" xfId="7"/>
    <cellStyle name="Navadno 10 2" xfId="83"/>
    <cellStyle name="Navadno 10 2 2" xfId="84"/>
    <cellStyle name="Navadno 10 2 2 2" xfId="85"/>
    <cellStyle name="Navadno 10 2 2 2 2" xfId="86"/>
    <cellStyle name="Navadno 10 2 2 2 2 2" xfId="2889"/>
    <cellStyle name="Navadno 10 2 2 2 2 2 2" xfId="9127"/>
    <cellStyle name="Navadno 10 2 2 2 2 2 3" xfId="7968"/>
    <cellStyle name="Navadno 10 2 2 2 2 3" xfId="9313"/>
    <cellStyle name="Navadno 10 2 2 2 2 3 2" xfId="12136"/>
    <cellStyle name="Navadno 10 2 2 2 2 3 2 2" xfId="8761"/>
    <cellStyle name="Navadno 10 2 2 2 2 3 3" xfId="7720"/>
    <cellStyle name="Navadno 10 2 2 2 2 4" xfId="9143"/>
    <cellStyle name="Navadno 10 2 2 2 2 5" xfId="9979"/>
    <cellStyle name="Navadno 10 2 2 2 3" xfId="2890"/>
    <cellStyle name="Navadno 10 2 2 2 3 2" xfId="8365"/>
    <cellStyle name="Navadno 10 2 2 2 3 3" xfId="11705"/>
    <cellStyle name="Navadno 10 2 2 2 4" xfId="12306"/>
    <cellStyle name="Navadno 10 2 2 2 5" xfId="12418"/>
    <cellStyle name="Navadno 10 2 2 3" xfId="87"/>
    <cellStyle name="Navadno 10 2 2 3 2" xfId="2891"/>
    <cellStyle name="Navadno 10 2 2 3 2 2" xfId="9722"/>
    <cellStyle name="Navadno 10 2 2 3 2 3" xfId="8408"/>
    <cellStyle name="Navadno 10 2 2 3 3" xfId="8872"/>
    <cellStyle name="Navadno 10 2 2 3 3 2" xfId="8911"/>
    <cellStyle name="Navadno 10 2 2 3 4" xfId="9723"/>
    <cellStyle name="Navadno 10 2 2 3 5" xfId="8424"/>
    <cellStyle name="Navadno 10 2 2 4" xfId="2892"/>
    <cellStyle name="Navadno 10 2 2 4 2" xfId="11802"/>
    <cellStyle name="Navadno 10 2 2 4 3" xfId="12365"/>
    <cellStyle name="Navadno 10 2 2 5" xfId="9791"/>
    <cellStyle name="Navadno 10 2 2 6" xfId="7969"/>
    <cellStyle name="Navadno 10 2 3" xfId="88"/>
    <cellStyle name="Navadno 10 2 3 2" xfId="89"/>
    <cellStyle name="Navadno 10 2 3 2 2" xfId="2893"/>
    <cellStyle name="Navadno 10 2 3 2 2 2" xfId="12088"/>
    <cellStyle name="Navadno 10 2 3 2 2 3" xfId="12428"/>
    <cellStyle name="Navadno 10 2 3 2 3" xfId="11930"/>
    <cellStyle name="Navadno 10 2 3 2 3 2" xfId="12115"/>
    <cellStyle name="Navadno 10 2 3 2 4" xfId="8701"/>
    <cellStyle name="Navadno 10 2 3 2 5" xfId="9954"/>
    <cellStyle name="Navadno 10 2 3 3" xfId="2894"/>
    <cellStyle name="Navadno 10 2 3 3 2" xfId="9606"/>
    <cellStyle name="Navadno 10 2 3 3 3" xfId="11730"/>
    <cellStyle name="Navadno 10 2 3 4" xfId="9813"/>
    <cellStyle name="Navadno 10 2 3 4 2" xfId="8968"/>
    <cellStyle name="Navadno 10 2 3 5" xfId="7642"/>
    <cellStyle name="Navadno 10 2 3 6" xfId="11042"/>
    <cellStyle name="Navadno 10 2 4" xfId="90"/>
    <cellStyle name="Navadno 10 2 4 2" xfId="2895"/>
    <cellStyle name="Navadno 10 2 4 2 2" xfId="9237"/>
    <cellStyle name="Navadno 10 2 4 2 3" xfId="9330"/>
    <cellStyle name="Navadno 10 2 4 3" xfId="9312"/>
    <cellStyle name="Navadno 10 2 4 3 2" xfId="8485"/>
    <cellStyle name="Navadno 10 2 4 4" xfId="8818"/>
    <cellStyle name="Navadno 10 2 4 5" xfId="8628"/>
    <cellStyle name="Navadno 10 2 5" xfId="1386"/>
    <cellStyle name="Navadno 10 2 5 2" xfId="8790"/>
    <cellStyle name="Navadno 10 2 5 3" xfId="11709"/>
    <cellStyle name="Navadno 10 2 6" xfId="2896"/>
    <cellStyle name="Navadno 10 2 6 2" xfId="7659"/>
    <cellStyle name="Navadno 10 2 7" xfId="8716"/>
    <cellStyle name="Navadno 10 2 8" xfId="8050"/>
    <cellStyle name="Navadno 10 2_Podatki o svetilkah" xfId="11926"/>
    <cellStyle name="Navadno 10 3" xfId="91"/>
    <cellStyle name="Navadno 10 3 2" xfId="92"/>
    <cellStyle name="Navadno 10 3 2 2" xfId="93"/>
    <cellStyle name="Navadno 10 3 2 2 2" xfId="94"/>
    <cellStyle name="Navadno 10 3 2 2 2 2" xfId="2897"/>
    <cellStyle name="Navadno 10 3 2 2 2 2 2" xfId="7721"/>
    <cellStyle name="Navadno 10 3 2 2 2 3" xfId="12193"/>
    <cellStyle name="Navadno 10 3 2 2 3" xfId="2898"/>
    <cellStyle name="Navadno 10 3 2 2 3 2" xfId="8600"/>
    <cellStyle name="Navadno 10 3 2 2 3 3" xfId="8106"/>
    <cellStyle name="Navadno 10 3 2 2 4" xfId="8059"/>
    <cellStyle name="Navadno 10 3 2 2 5" xfId="9643"/>
    <cellStyle name="Navadno 10 3 2 3" xfId="95"/>
    <cellStyle name="Navadno 10 3 2 3 2" xfId="2899"/>
    <cellStyle name="Navadno 10 3 2 3 2 2" xfId="8589"/>
    <cellStyle name="Navadno 10 3 2 3 3" xfId="11814"/>
    <cellStyle name="Navadno 10 3 2 4" xfId="2900"/>
    <cellStyle name="Navadno 10 3 2 4 2" xfId="9466"/>
    <cellStyle name="Navadno 10 3 2 4 3" xfId="12057"/>
    <cellStyle name="Navadno 10 3 2 5" xfId="8802"/>
    <cellStyle name="Navadno 10 3 2 6" xfId="9377"/>
    <cellStyle name="Navadno 10 3 3" xfId="96"/>
    <cellStyle name="Navadno 10 3 3 2" xfId="97"/>
    <cellStyle name="Navadno 10 3 3 2 2" xfId="2901"/>
    <cellStyle name="Navadno 10 3 3 2 2 2" xfId="12156"/>
    <cellStyle name="Navadno 10 3 3 2 3" xfId="11987"/>
    <cellStyle name="Navadno 10 3 3 3" xfId="2902"/>
    <cellStyle name="Navadno 10 3 3 3 2" xfId="8019"/>
    <cellStyle name="Navadno 10 3 3 3 3" xfId="8402"/>
    <cellStyle name="Navadno 10 3 3 4" xfId="7743"/>
    <cellStyle name="Navadno 10 3 3 5" xfId="9637"/>
    <cellStyle name="Navadno 10 3 4" xfId="98"/>
    <cellStyle name="Navadno 10 3 4 2" xfId="2903"/>
    <cellStyle name="Navadno 10 3 4 2 2" xfId="8689"/>
    <cellStyle name="Navadno 10 3 4 3" xfId="12152"/>
    <cellStyle name="Navadno 10 3 5" xfId="2904"/>
    <cellStyle name="Navadno 10 3 5 2" xfId="7716"/>
    <cellStyle name="Navadno 10 3 5 3" xfId="12220"/>
    <cellStyle name="Navadno 10 3 6" xfId="11964"/>
    <cellStyle name="Navadno 10 3 7" xfId="9649"/>
    <cellStyle name="Navadno 10 4" xfId="787"/>
    <cellStyle name="Navadno 10 4 2" xfId="11910"/>
    <cellStyle name="Navadno 10 4 2 2" xfId="11959"/>
    <cellStyle name="Navadno 10 4 2 2 2" xfId="9014"/>
    <cellStyle name="Navadno 10 4 2 3" xfId="12012"/>
    <cellStyle name="Navadno 10 4 2 3 2" xfId="12065"/>
    <cellStyle name="Navadno 10 4 2 4" xfId="8367"/>
    <cellStyle name="Navadno 10 4 3" xfId="11974"/>
    <cellStyle name="Navadno 10 4 3 2" xfId="12014"/>
    <cellStyle name="Navadno 10 4 4" xfId="8866"/>
    <cellStyle name="Navadno 10 4 4 2" xfId="8584"/>
    <cellStyle name="Navadno 10 4 5" xfId="9269"/>
    <cellStyle name="Navadno 10 5" xfId="1387"/>
    <cellStyle name="Navadno 10 5 2" xfId="9640"/>
    <cellStyle name="Navadno 10 5 2 2" xfId="9240"/>
    <cellStyle name="Navadno 10 5 3" xfId="12411"/>
    <cellStyle name="Navadno 10 5 3 2" xfId="9104"/>
    <cellStyle name="Navadno 10 5 4" xfId="11882"/>
    <cellStyle name="Navadno 10 5 5" xfId="7773"/>
    <cellStyle name="Navadno 10 6" xfId="2905"/>
    <cellStyle name="Navadno 10 6 2" xfId="11883"/>
    <cellStyle name="Navadno 10 6 3" xfId="9000"/>
    <cellStyle name="Navadno 10 7" xfId="2530"/>
    <cellStyle name="Navadno 10 7 2" xfId="8823"/>
    <cellStyle name="Navadno 10 8" xfId="8311"/>
    <cellStyle name="Navadno 10_Podatki o svetilkah" xfId="8441"/>
    <cellStyle name="Navadno 100" xfId="8104"/>
    <cellStyle name="Navadno 100 2" xfId="8554"/>
    <cellStyle name="Navadno 101" xfId="11808"/>
    <cellStyle name="Navadno 101 2" xfId="11994"/>
    <cellStyle name="Navadno 102" xfId="11782"/>
    <cellStyle name="Navadno 102 2" xfId="12255"/>
    <cellStyle name="Navadno 103" xfId="8401"/>
    <cellStyle name="Navadno 103 2" xfId="7777"/>
    <cellStyle name="Navadno 104" xfId="8103"/>
    <cellStyle name="Navadno 104 2" xfId="9009"/>
    <cellStyle name="Navadno 105" xfId="5574"/>
    <cellStyle name="Navadno 105 2" xfId="7064"/>
    <cellStyle name="Navadno 105 2 2" xfId="9217"/>
    <cellStyle name="Navadno 105 3" xfId="8235"/>
    <cellStyle name="Navadno 106" xfId="5575"/>
    <cellStyle name="Navadno 106 2" xfId="7065"/>
    <cellStyle name="Navadno 106 3" xfId="9526"/>
    <cellStyle name="Navadno 107" xfId="8945"/>
    <cellStyle name="Navadno 108" xfId="8495"/>
    <cellStyle name="Navadno 109" xfId="9681"/>
    <cellStyle name="Navadno 11" xfId="99"/>
    <cellStyle name="Navadno 11 2" xfId="100"/>
    <cellStyle name="Navadno 11 2 2" xfId="101"/>
    <cellStyle name="Navadno 11 2 2 2" xfId="102"/>
    <cellStyle name="Navadno 11 2 2 2 2" xfId="103"/>
    <cellStyle name="Navadno 11 2 2 2 2 2" xfId="2907"/>
    <cellStyle name="Navadno 11 2 2 2 3" xfId="2908"/>
    <cellStyle name="Navadno 11 2 2 3" xfId="104"/>
    <cellStyle name="Navadno 11 2 2 3 2" xfId="2909"/>
    <cellStyle name="Navadno 11 2 2 4" xfId="2910"/>
    <cellStyle name="Navadno 11 2 2 5" xfId="9951"/>
    <cellStyle name="Navadno 11 2 3" xfId="105"/>
    <cellStyle name="Navadno 11 2 3 2" xfId="106"/>
    <cellStyle name="Navadno 11 2 3 2 2" xfId="2911"/>
    <cellStyle name="Navadno 11 2 3 3" xfId="2912"/>
    <cellStyle name="Navadno 11 2 4" xfId="107"/>
    <cellStyle name="Navadno 11 2 4 2" xfId="2913"/>
    <cellStyle name="Navadno 11 2 5" xfId="2914"/>
    <cellStyle name="Navadno 11 2 6" xfId="12237"/>
    <cellStyle name="Navadno 11 3" xfId="108"/>
    <cellStyle name="Navadno 11 3 2" xfId="109"/>
    <cellStyle name="Navadno 11 3 2 2" xfId="110"/>
    <cellStyle name="Navadno 11 3 2 2 2" xfId="111"/>
    <cellStyle name="Navadno 11 3 2 2 2 2" xfId="2915"/>
    <cellStyle name="Navadno 11 3 2 2 3" xfId="2916"/>
    <cellStyle name="Navadno 11 3 2 3" xfId="112"/>
    <cellStyle name="Navadno 11 3 2 3 2" xfId="2917"/>
    <cellStyle name="Navadno 11 3 2 4" xfId="2918"/>
    <cellStyle name="Navadno 11 3 3" xfId="113"/>
    <cellStyle name="Navadno 11 3 3 2" xfId="114"/>
    <cellStyle name="Navadno 11 3 3 2 2" xfId="2919"/>
    <cellStyle name="Navadno 11 3 3 3" xfId="2920"/>
    <cellStyle name="Navadno 11 3 4" xfId="115"/>
    <cellStyle name="Navadno 11 3 4 2" xfId="2921"/>
    <cellStyle name="Navadno 11 3 5" xfId="2922"/>
    <cellStyle name="Navadno 11 3 6" xfId="9047"/>
    <cellStyle name="Navadno 11 4" xfId="1388"/>
    <cellStyle name="Navadno 11 4 2" xfId="12266"/>
    <cellStyle name="Navadno 11 5" xfId="1389"/>
    <cellStyle name="Navadno 11 6" xfId="2906"/>
    <cellStyle name="Navadno 11 7" xfId="2531"/>
    <cellStyle name="Navadno 11 8" xfId="9390"/>
    <cellStyle name="Navadno 110" xfId="9546"/>
    <cellStyle name="Navadno 111" xfId="7981"/>
    <cellStyle name="Navadno 112" xfId="8621"/>
    <cellStyle name="Navadno 113" xfId="9470"/>
    <cellStyle name="Navadno 114" xfId="8141"/>
    <cellStyle name="Navadno 115" xfId="12363"/>
    <cellStyle name="Navadno 116" xfId="7764"/>
    <cellStyle name="Navadno 117" xfId="12328"/>
    <cellStyle name="Navadno 118" xfId="12150"/>
    <cellStyle name="Navadno 119" xfId="12398"/>
    <cellStyle name="Navadno 12" xfId="116"/>
    <cellStyle name="Navadno 12 2" xfId="117"/>
    <cellStyle name="Navadno 12 2 2" xfId="118"/>
    <cellStyle name="Navadno 12 2 2 2" xfId="119"/>
    <cellStyle name="Navadno 12 2 2 2 2" xfId="120"/>
    <cellStyle name="Navadno 12 2 2 2 2 2" xfId="2923"/>
    <cellStyle name="Navadno 12 2 2 2 2 2 2" xfId="8778"/>
    <cellStyle name="Navadno 12 2 2 2 2 3" xfId="8883"/>
    <cellStyle name="Navadno 12 2 2 2 3" xfId="2924"/>
    <cellStyle name="Navadno 12 2 2 2 3 2" xfId="8483"/>
    <cellStyle name="Navadno 12 2 2 2 3 3" xfId="8873"/>
    <cellStyle name="Navadno 12 2 2 2 4" xfId="8066"/>
    <cellStyle name="Navadno 12 2 2 2 5" xfId="12401"/>
    <cellStyle name="Navadno 12 2 2 3" xfId="121"/>
    <cellStyle name="Navadno 12 2 2 3 2" xfId="2925"/>
    <cellStyle name="Navadno 12 2 2 3 2 2" xfId="9836"/>
    <cellStyle name="Navadno 12 2 2 3 3" xfId="9961"/>
    <cellStyle name="Navadno 12 2 2 4" xfId="2926"/>
    <cellStyle name="Navadno 12 2 2 4 2" xfId="9910"/>
    <cellStyle name="Navadno 12 2 2 4 3" xfId="12259"/>
    <cellStyle name="Navadno 12 2 2 5" xfId="8711"/>
    <cellStyle name="Navadno 12 2 2 6" xfId="8630"/>
    <cellStyle name="Navadno 12 2 3" xfId="122"/>
    <cellStyle name="Navadno 12 2 3 2" xfId="123"/>
    <cellStyle name="Navadno 12 2 3 2 2" xfId="2927"/>
    <cellStyle name="Navadno 12 2 3 2 2 2" xfId="8683"/>
    <cellStyle name="Navadno 12 2 3 2 3" xfId="9323"/>
    <cellStyle name="Navadno 12 2 3 3" xfId="2928"/>
    <cellStyle name="Navadno 12 2 3 3 2" xfId="9555"/>
    <cellStyle name="Navadno 12 2 3 3 3" xfId="12109"/>
    <cellStyle name="Navadno 12 2 3 4" xfId="8709"/>
    <cellStyle name="Navadno 12 2 3 5" xfId="12377"/>
    <cellStyle name="Navadno 12 2 4" xfId="124"/>
    <cellStyle name="Navadno 12 2 4 2" xfId="2929"/>
    <cellStyle name="Navadno 12 2 4 2 2" xfId="7635"/>
    <cellStyle name="Navadno 12 2 4 3" xfId="11736"/>
    <cellStyle name="Navadno 12 2 5" xfId="2930"/>
    <cellStyle name="Navadno 12 2 5 2" xfId="8772"/>
    <cellStyle name="Navadno 12 2 5 3" xfId="8473"/>
    <cellStyle name="Navadno 12 2 6" xfId="12155"/>
    <cellStyle name="Navadno 12 2 7" xfId="9173"/>
    <cellStyle name="Navadno 12 3" xfId="125"/>
    <cellStyle name="Navadno 12 3 2" xfId="126"/>
    <cellStyle name="Navadno 12 3 2 2" xfId="127"/>
    <cellStyle name="Navadno 12 3 2 2 2" xfId="128"/>
    <cellStyle name="Navadno 12 3 2 2 2 2" xfId="2931"/>
    <cellStyle name="Navadno 12 3 2 2 2 3" xfId="7961"/>
    <cellStyle name="Navadno 12 3 2 2 3" xfId="2932"/>
    <cellStyle name="Navadno 12 3 2 2 4" xfId="8878"/>
    <cellStyle name="Navadno 12 3 2 3" xfId="129"/>
    <cellStyle name="Navadno 12 3 2 3 2" xfId="2933"/>
    <cellStyle name="Navadno 12 3 2 3 2 2" xfId="12228"/>
    <cellStyle name="Navadno 12 3 2 3 3" xfId="9403"/>
    <cellStyle name="Navadno 12 3 2 4" xfId="2934"/>
    <cellStyle name="Navadno 12 3 2 4 2" xfId="7736"/>
    <cellStyle name="Navadno 12 3 2 5" xfId="9354"/>
    <cellStyle name="Navadno 12 3 3" xfId="130"/>
    <cellStyle name="Navadno 12 3 3 2" xfId="131"/>
    <cellStyle name="Navadno 12 3 3 2 2" xfId="2935"/>
    <cellStyle name="Navadno 12 3 3 2 3" xfId="12179"/>
    <cellStyle name="Navadno 12 3 3 3" xfId="2936"/>
    <cellStyle name="Navadno 12 3 3 4" xfId="11828"/>
    <cellStyle name="Navadno 12 3 4" xfId="132"/>
    <cellStyle name="Navadno 12 3 4 2" xfId="2937"/>
    <cellStyle name="Navadno 12 3 4 2 2" xfId="9037"/>
    <cellStyle name="Navadno 12 3 4 3" xfId="12454"/>
    <cellStyle name="Navadno 12 3 5" xfId="2938"/>
    <cellStyle name="Navadno 12 3 5 2" xfId="12245"/>
    <cellStyle name="Navadno 12 3 6" xfId="9405"/>
    <cellStyle name="Navadno 12 4" xfId="133"/>
    <cellStyle name="Navadno 12 4 2" xfId="134"/>
    <cellStyle name="Navadno 12 4 2 2" xfId="135"/>
    <cellStyle name="Navadno 12 4 2 2 2" xfId="2939"/>
    <cellStyle name="Navadno 12 4 2 2 3" xfId="7633"/>
    <cellStyle name="Navadno 12 4 2 3" xfId="2940"/>
    <cellStyle name="Navadno 12 4 2 4" xfId="12369"/>
    <cellStyle name="Navadno 12 4 3" xfId="136"/>
    <cellStyle name="Navadno 12 4 3 2" xfId="2941"/>
    <cellStyle name="Navadno 12 4 3 2 2" xfId="7713"/>
    <cellStyle name="Navadno 12 4 3 3" xfId="12343"/>
    <cellStyle name="Navadno 12 4 4" xfId="2942"/>
    <cellStyle name="Navadno 12 4 4 2" xfId="8712"/>
    <cellStyle name="Navadno 12 4 5" xfId="7928"/>
    <cellStyle name="Navadno 12 5" xfId="137"/>
    <cellStyle name="Navadno 12 5 2" xfId="138"/>
    <cellStyle name="Navadno 12 5 2 2" xfId="139"/>
    <cellStyle name="Navadno 12 5 2 2 2" xfId="2943"/>
    <cellStyle name="Navadno 12 5 2 3" xfId="2944"/>
    <cellStyle name="Navadno 12 5 2 4" xfId="8692"/>
    <cellStyle name="Navadno 12 5 3" xfId="140"/>
    <cellStyle name="Navadno 12 5 3 2" xfId="2945"/>
    <cellStyle name="Navadno 12 5 4" xfId="2946"/>
    <cellStyle name="Navadno 12 5 5" xfId="9501"/>
    <cellStyle name="Navadno 12 6" xfId="141"/>
    <cellStyle name="Navadno 12 6 2" xfId="142"/>
    <cellStyle name="Navadno 12 6 2 2" xfId="2947"/>
    <cellStyle name="Navadno 12 6 2 3" xfId="12016"/>
    <cellStyle name="Navadno 12 6 3" xfId="2948"/>
    <cellStyle name="Navadno 12 6 4" xfId="12260"/>
    <cellStyle name="Navadno 12 7" xfId="143"/>
    <cellStyle name="Navadno 12 7 2" xfId="2949"/>
    <cellStyle name="Navadno 12 7 3" xfId="9070"/>
    <cellStyle name="Navadno 12 8" xfId="2950"/>
    <cellStyle name="Navadno 12 8 2" xfId="9118"/>
    <cellStyle name="Navadno 12 9" xfId="12296"/>
    <cellStyle name="Navadno 12_Podatki o svetilkah" xfId="8440"/>
    <cellStyle name="Navadno 120" xfId="11843"/>
    <cellStyle name="Navadno 121" xfId="11756"/>
    <cellStyle name="Navadno 122" xfId="8028"/>
    <cellStyle name="Navadno 122 2" xfId="7973"/>
    <cellStyle name="Navadno 122 3" xfId="9052"/>
    <cellStyle name="Navadno 123" xfId="12246"/>
    <cellStyle name="Navadno 124" xfId="7707"/>
    <cellStyle name="Navadno 124 2" xfId="8148"/>
    <cellStyle name="Navadno 125" xfId="9909"/>
    <cellStyle name="Navadno 125 2" xfId="12290"/>
    <cellStyle name="Navadno 126" xfId="7622"/>
    <cellStyle name="Navadno 127" xfId="7705"/>
    <cellStyle name="Navadno 127 2" xfId="12066"/>
    <cellStyle name="Navadno 128" xfId="9026"/>
    <cellStyle name="Navadno 128 2" xfId="7621"/>
    <cellStyle name="Navadno 129" xfId="9223"/>
    <cellStyle name="Navadno 129 2" xfId="7620"/>
    <cellStyle name="Navadno 13" xfId="1390"/>
    <cellStyle name="Navadno 13 2" xfId="144"/>
    <cellStyle name="Navadno 13 2 2" xfId="145"/>
    <cellStyle name="Navadno 13 2 2 2" xfId="146"/>
    <cellStyle name="Navadno 13 2 2 2 2" xfId="147"/>
    <cellStyle name="Navadno 13 2 2 2 2 2" xfId="2951"/>
    <cellStyle name="Navadno 13 2 2 2 3" xfId="2952"/>
    <cellStyle name="Navadno 13 2 2 3" xfId="148"/>
    <cellStyle name="Navadno 13 2 2 3 2" xfId="2953"/>
    <cellStyle name="Navadno 13 2 2 4" xfId="2954"/>
    <cellStyle name="Navadno 13 2 3" xfId="149"/>
    <cellStyle name="Navadno 13 2 3 2" xfId="150"/>
    <cellStyle name="Navadno 13 2 3 2 2" xfId="2955"/>
    <cellStyle name="Navadno 13 2 3 3" xfId="2956"/>
    <cellStyle name="Navadno 13 2 4" xfId="151"/>
    <cellStyle name="Navadno 13 2 4 2" xfId="2957"/>
    <cellStyle name="Navadno 13 2 5" xfId="2958"/>
    <cellStyle name="Navadno 13 2 6" xfId="12258"/>
    <cellStyle name="Navadno 13 3" xfId="152"/>
    <cellStyle name="Navadno 13 3 2" xfId="153"/>
    <cellStyle name="Navadno 13 3 2 2" xfId="154"/>
    <cellStyle name="Navadno 13 3 2 2 2" xfId="155"/>
    <cellStyle name="Navadno 13 3 2 2 2 2" xfId="2959"/>
    <cellStyle name="Navadno 13 3 2 2 3" xfId="2960"/>
    <cellStyle name="Navadno 13 3 2 3" xfId="156"/>
    <cellStyle name="Navadno 13 3 2 3 2" xfId="2961"/>
    <cellStyle name="Navadno 13 3 2 4" xfId="2962"/>
    <cellStyle name="Navadno 13 3 3" xfId="157"/>
    <cellStyle name="Navadno 13 3 3 2" xfId="158"/>
    <cellStyle name="Navadno 13 3 3 2 2" xfId="2963"/>
    <cellStyle name="Navadno 13 3 3 3" xfId="2964"/>
    <cellStyle name="Navadno 13 3 4" xfId="159"/>
    <cellStyle name="Navadno 13 3 4 2" xfId="2965"/>
    <cellStyle name="Navadno 13 3 5" xfId="2966"/>
    <cellStyle name="Navadno 13 3 6" xfId="8988"/>
    <cellStyle name="Navadno 13 4" xfId="9650"/>
    <cellStyle name="Navadno 130" xfId="8681"/>
    <cellStyle name="Navadno 130 2" xfId="7817"/>
    <cellStyle name="Navadno 131" xfId="8658"/>
    <cellStyle name="Navadno 131 2" xfId="9491"/>
    <cellStyle name="Navadno 132" xfId="8220"/>
    <cellStyle name="Navadno 132 2" xfId="8015"/>
    <cellStyle name="Navadno 133" xfId="9786"/>
    <cellStyle name="Navadno 133 2" xfId="8609"/>
    <cellStyle name="Navadno 134" xfId="7993"/>
    <cellStyle name="Navadno 134 2" xfId="7779"/>
    <cellStyle name="Navadno 135" xfId="9013"/>
    <cellStyle name="Navadno 135 2" xfId="8757"/>
    <cellStyle name="Navadno 136" xfId="9547"/>
    <cellStyle name="Navadno 136 2" xfId="12337"/>
    <cellStyle name="Navadno 137" xfId="7801"/>
    <cellStyle name="Navadno 137 2" xfId="9742"/>
    <cellStyle name="Navadno 137 3" xfId="8669"/>
    <cellStyle name="Navadno 138" xfId="8018"/>
    <cellStyle name="Navadno 139" xfId="8538"/>
    <cellStyle name="Navadno 14" xfId="789"/>
    <cellStyle name="Navadno 14 2" xfId="160"/>
    <cellStyle name="Navadno 14 2 2" xfId="161"/>
    <cellStyle name="Navadno 14 2 2 2" xfId="162"/>
    <cellStyle name="Navadno 14 2 2 2 2" xfId="163"/>
    <cellStyle name="Navadno 14 2 2 2 2 2" xfId="2967"/>
    <cellStyle name="Navadno 14 2 2 2 3" xfId="2968"/>
    <cellStyle name="Navadno 14 2 2 3" xfId="164"/>
    <cellStyle name="Navadno 14 2 2 3 2" xfId="2969"/>
    <cellStyle name="Navadno 14 2 2 4" xfId="2970"/>
    <cellStyle name="Navadno 14 2 3" xfId="165"/>
    <cellStyle name="Navadno 14 2 3 2" xfId="166"/>
    <cellStyle name="Navadno 14 2 3 2 2" xfId="2971"/>
    <cellStyle name="Navadno 14 2 3 3" xfId="2972"/>
    <cellStyle name="Navadno 14 2 4" xfId="167"/>
    <cellStyle name="Navadno 14 2 4 2" xfId="2973"/>
    <cellStyle name="Navadno 14 2 5" xfId="2974"/>
    <cellStyle name="Navadno 14 2 6" xfId="12159"/>
    <cellStyle name="Navadno 14 3" xfId="168"/>
    <cellStyle name="Navadno 14 3 2" xfId="169"/>
    <cellStyle name="Navadno 14 3 2 2" xfId="170"/>
    <cellStyle name="Navadno 14 3 2 2 2" xfId="171"/>
    <cellStyle name="Navadno 14 3 2 2 2 2" xfId="2975"/>
    <cellStyle name="Navadno 14 3 2 2 3" xfId="2976"/>
    <cellStyle name="Navadno 14 3 2 3" xfId="172"/>
    <cellStyle name="Navadno 14 3 2 3 2" xfId="2977"/>
    <cellStyle name="Navadno 14 3 2 4" xfId="2978"/>
    <cellStyle name="Navadno 14 3 3" xfId="173"/>
    <cellStyle name="Navadno 14 3 3 2" xfId="174"/>
    <cellStyle name="Navadno 14 3 3 2 2" xfId="2979"/>
    <cellStyle name="Navadno 14 3 3 3" xfId="2980"/>
    <cellStyle name="Navadno 14 3 4" xfId="175"/>
    <cellStyle name="Navadno 14 3 4 2" xfId="2981"/>
    <cellStyle name="Navadno 14 3 5" xfId="2982"/>
    <cellStyle name="Navadno 14 3 6" xfId="8674"/>
    <cellStyle name="Navadno 14 4" xfId="8999"/>
    <cellStyle name="Navadno 14 5" xfId="12385"/>
    <cellStyle name="Navadno 140" xfId="8995"/>
    <cellStyle name="Navadno 141" xfId="9846"/>
    <cellStyle name="Navadno 142" xfId="8150"/>
    <cellStyle name="Navadno 143" xfId="8965"/>
    <cellStyle name="Navadno 144" xfId="9672"/>
    <cellStyle name="Navadno 145" xfId="9066"/>
    <cellStyle name="Navadno 146" xfId="7704"/>
    <cellStyle name="Navadno 147" xfId="7703"/>
    <cellStyle name="Navadno 148" xfId="7702"/>
    <cellStyle name="Navadno 149" xfId="8230"/>
    <cellStyle name="Navadno 15" xfId="1391"/>
    <cellStyle name="Navadno 15 2" xfId="176"/>
    <cellStyle name="Navadno 15 2 2" xfId="177"/>
    <cellStyle name="Navadno 15 2 2 2" xfId="178"/>
    <cellStyle name="Navadno 15 2 2 2 2" xfId="179"/>
    <cellStyle name="Navadno 15 2 2 2 2 2" xfId="2983"/>
    <cellStyle name="Navadno 15 2 2 2 2 2 2" xfId="8680"/>
    <cellStyle name="Navadno 15 2 2 2 2 3" xfId="8730"/>
    <cellStyle name="Navadno 15 2 2 2 3" xfId="2984"/>
    <cellStyle name="Navadno 15 2 2 2 3 2" xfId="9941"/>
    <cellStyle name="Navadno 15 2 2 2 3 3" xfId="8568"/>
    <cellStyle name="Navadno 15 2 2 2 4" xfId="8310"/>
    <cellStyle name="Navadno 15 2 2 2 5" xfId="9999"/>
    <cellStyle name="Navadno 15 2 2 3" xfId="180"/>
    <cellStyle name="Navadno 15 2 2 3 2" xfId="2985"/>
    <cellStyle name="Navadno 15 2 2 3 2 2" xfId="8364"/>
    <cellStyle name="Navadno 15 2 2 3 3" xfId="8732"/>
    <cellStyle name="Navadno 15 2 2 4" xfId="2986"/>
    <cellStyle name="Navadno 15 2 2 4 2" xfId="7712"/>
    <cellStyle name="Navadno 15 2 2 4 3" xfId="7821"/>
    <cellStyle name="Navadno 15 2 2 5" xfId="9141"/>
    <cellStyle name="Navadno 15 2 2 6" xfId="9369"/>
    <cellStyle name="Navadno 15 2 3" xfId="181"/>
    <cellStyle name="Navadno 15 2 3 2" xfId="182"/>
    <cellStyle name="Navadno 15 2 3 2 2" xfId="2987"/>
    <cellStyle name="Navadno 15 2 3 2 2 2" xfId="9453"/>
    <cellStyle name="Navadno 15 2 3 2 3" xfId="7672"/>
    <cellStyle name="Navadno 15 2 3 3" xfId="2988"/>
    <cellStyle name="Navadno 15 2 3 3 2" xfId="9779"/>
    <cellStyle name="Navadno 15 2 3 3 3" xfId="8944"/>
    <cellStyle name="Navadno 15 2 3 4" xfId="8488"/>
    <cellStyle name="Navadno 15 2 3 5" xfId="12413"/>
    <cellStyle name="Navadno 15 2 4" xfId="183"/>
    <cellStyle name="Navadno 15 2 4 2" xfId="2989"/>
    <cellStyle name="Navadno 15 2 4 2 2" xfId="9586"/>
    <cellStyle name="Navadno 15 2 4 3" xfId="9342"/>
    <cellStyle name="Navadno 15 2 5" xfId="2990"/>
    <cellStyle name="Navadno 15 2 5 2" xfId="7627"/>
    <cellStyle name="Navadno 15 2 5 3" xfId="8494"/>
    <cellStyle name="Navadno 15 2 6" xfId="12070"/>
    <cellStyle name="Navadno 15 2 7" xfId="9785"/>
    <cellStyle name="Navadno 15 3" xfId="184"/>
    <cellStyle name="Navadno 15 3 2" xfId="185"/>
    <cellStyle name="Navadno 15 3 2 2" xfId="186"/>
    <cellStyle name="Navadno 15 3 2 2 2" xfId="187"/>
    <cellStyle name="Navadno 15 3 2 2 2 2" xfId="2991"/>
    <cellStyle name="Navadno 15 3 2 2 2 3" xfId="12007"/>
    <cellStyle name="Navadno 15 3 2 2 3" xfId="2992"/>
    <cellStyle name="Navadno 15 3 2 2 4" xfId="9321"/>
    <cellStyle name="Navadno 15 3 2 3" xfId="188"/>
    <cellStyle name="Navadno 15 3 2 3 2" xfId="2993"/>
    <cellStyle name="Navadno 15 3 2 3 2 2" xfId="9815"/>
    <cellStyle name="Navadno 15 3 2 3 3" xfId="9763"/>
    <cellStyle name="Navadno 15 3 2 4" xfId="2994"/>
    <cellStyle name="Navadno 15 3 2 4 2" xfId="8062"/>
    <cellStyle name="Navadno 15 3 2 5" xfId="11957"/>
    <cellStyle name="Navadno 15 3 3" xfId="189"/>
    <cellStyle name="Navadno 15 3 3 2" xfId="190"/>
    <cellStyle name="Navadno 15 3 3 2 2" xfId="2995"/>
    <cellStyle name="Navadno 15 3 3 2 3" xfId="9242"/>
    <cellStyle name="Navadno 15 3 3 3" xfId="2996"/>
    <cellStyle name="Navadno 15 3 3 4" xfId="12419"/>
    <cellStyle name="Navadno 15 3 4" xfId="191"/>
    <cellStyle name="Navadno 15 3 4 2" xfId="2997"/>
    <cellStyle name="Navadno 15 3 4 2 2" xfId="8897"/>
    <cellStyle name="Navadno 15 3 4 3" xfId="9306"/>
    <cellStyle name="Navadno 15 3 5" xfId="2998"/>
    <cellStyle name="Navadno 15 3 5 2" xfId="9251"/>
    <cellStyle name="Navadno 15 3 6" xfId="9977"/>
    <cellStyle name="Navadno 15 4" xfId="1392"/>
    <cellStyle name="Navadno 15 4 2" xfId="1393"/>
    <cellStyle name="Navadno 15 4 2 2" xfId="7728"/>
    <cellStyle name="Navadno 15 4 2 3" xfId="12374"/>
    <cellStyle name="Navadno 15 4 3" xfId="9043"/>
    <cellStyle name="Navadno 15 4 3 2" xfId="9422"/>
    <cellStyle name="Navadno 15 4 4" xfId="7646"/>
    <cellStyle name="Navadno 15 4 5" xfId="9362"/>
    <cellStyle name="Navadno 15 5" xfId="8638"/>
    <cellStyle name="Navadno 15 5 2" xfId="8793"/>
    <cellStyle name="Navadno 15 6" xfId="8209"/>
    <cellStyle name="Navadno 15 6 2" xfId="12333"/>
    <cellStyle name="Navadno 15 7" xfId="12262"/>
    <cellStyle name="Navadno 15 8" xfId="9448"/>
    <cellStyle name="Navadno 15 9" xfId="11999"/>
    <cellStyle name="Navadno 15_Podatki o svetilkah" xfId="12053"/>
    <cellStyle name="Navadno 150" xfId="8984"/>
    <cellStyle name="Navadno 150 2" xfId="9616"/>
    <cellStyle name="Navadno 150 3" xfId="8642"/>
    <cellStyle name="Navadno 151" xfId="9429"/>
    <cellStyle name="Navadno 151 2" xfId="11993"/>
    <cellStyle name="Navadno 151 3" xfId="7800"/>
    <cellStyle name="Navadno 152" xfId="8579"/>
    <cellStyle name="Navadno 152 2" xfId="8229"/>
    <cellStyle name="Navadno 152 3" xfId="8998"/>
    <cellStyle name="Navadno 153" xfId="12229"/>
    <cellStyle name="Navadno 153 2" xfId="9804"/>
    <cellStyle name="Navadno 153 3" xfId="9487"/>
    <cellStyle name="Navadno 154" xfId="8659"/>
    <cellStyle name="Navadno 154 2" xfId="10216"/>
    <cellStyle name="Navadno 154 3" xfId="8222"/>
    <cellStyle name="Navadno 155" xfId="11970"/>
    <cellStyle name="Navadno 155 2" xfId="9437"/>
    <cellStyle name="Navadno 155 3" xfId="9488"/>
    <cellStyle name="Navadno 156" xfId="12146"/>
    <cellStyle name="Navadno 156 2" xfId="10210"/>
    <cellStyle name="Navadno 156 3" xfId="8001"/>
    <cellStyle name="Navadno 157" xfId="9567"/>
    <cellStyle name="Navadno 157 2" xfId="9583"/>
    <cellStyle name="Navadno 157 3" xfId="8219"/>
    <cellStyle name="Navadno 158" xfId="8125"/>
    <cellStyle name="Navadno 159" xfId="8163"/>
    <cellStyle name="Navadno 16" xfId="2999"/>
    <cellStyle name="Navadno 16 2" xfId="192"/>
    <cellStyle name="Navadno 16 2 2" xfId="193"/>
    <cellStyle name="Navadno 16 2 2 2" xfId="194"/>
    <cellStyle name="Navadno 16 2 2 2 2" xfId="195"/>
    <cellStyle name="Navadno 16 2 2 2 2 2" xfId="3000"/>
    <cellStyle name="Navadno 16 2 2 2 3" xfId="3001"/>
    <cellStyle name="Navadno 16 2 2 3" xfId="196"/>
    <cellStyle name="Navadno 16 2 2 3 2" xfId="3002"/>
    <cellStyle name="Navadno 16 2 2 4" xfId="3003"/>
    <cellStyle name="Navadno 16 2 3" xfId="197"/>
    <cellStyle name="Navadno 16 2 3 2" xfId="198"/>
    <cellStyle name="Navadno 16 2 3 2 2" xfId="3004"/>
    <cellStyle name="Navadno 16 2 3 3" xfId="3005"/>
    <cellStyle name="Navadno 16 2 4" xfId="199"/>
    <cellStyle name="Navadno 16 2 4 2" xfId="3006"/>
    <cellStyle name="Navadno 16 2 5" xfId="3007"/>
    <cellStyle name="Navadno 16 2 6" xfId="7808"/>
    <cellStyle name="Navadno 16 3" xfId="200"/>
    <cellStyle name="Navadno 16 3 2" xfId="201"/>
    <cellStyle name="Navadno 16 3 2 2" xfId="202"/>
    <cellStyle name="Navadno 16 3 2 2 2" xfId="203"/>
    <cellStyle name="Navadno 16 3 2 2 2 2" xfId="3008"/>
    <cellStyle name="Navadno 16 3 2 2 3" xfId="3009"/>
    <cellStyle name="Navadno 16 3 2 3" xfId="204"/>
    <cellStyle name="Navadno 16 3 2 3 2" xfId="3010"/>
    <cellStyle name="Navadno 16 3 2 4" xfId="3011"/>
    <cellStyle name="Navadno 16 3 3" xfId="205"/>
    <cellStyle name="Navadno 16 3 3 2" xfId="206"/>
    <cellStyle name="Navadno 16 3 3 2 2" xfId="3012"/>
    <cellStyle name="Navadno 16 3 3 3" xfId="3013"/>
    <cellStyle name="Navadno 16 3 4" xfId="207"/>
    <cellStyle name="Navadno 16 3 4 2" xfId="3014"/>
    <cellStyle name="Navadno 16 3 5" xfId="3015"/>
    <cellStyle name="Navadno 16 3 6" xfId="12265"/>
    <cellStyle name="Navadno 16 4" xfId="3016"/>
    <cellStyle name="Navadno 16 5" xfId="3017"/>
    <cellStyle name="Navadno 16 6" xfId="5901"/>
    <cellStyle name="Navadno 16 6 2" xfId="10212"/>
    <cellStyle name="Navadno 16 7" xfId="12408"/>
    <cellStyle name="Navadno 160" xfId="8583"/>
    <cellStyle name="Navadno 161" xfId="9446"/>
    <cellStyle name="Navadno 162" xfId="8178"/>
    <cellStyle name="Navadno 163" xfId="8987"/>
    <cellStyle name="Navadno 164" xfId="9514"/>
    <cellStyle name="Navadno 165" xfId="9020"/>
    <cellStyle name="Navadno 166" xfId="9811"/>
    <cellStyle name="Navadno 167" xfId="9117"/>
    <cellStyle name="Navadno 168" xfId="7697"/>
    <cellStyle name="Navadno 169" xfId="7615"/>
    <cellStyle name="Navadno 17" xfId="3018"/>
    <cellStyle name="Navadno 17 2" xfId="208"/>
    <cellStyle name="Navadno 17 2 2" xfId="209"/>
    <cellStyle name="Navadno 17 2 2 2" xfId="210"/>
    <cellStyle name="Navadno 17 2 2 2 2" xfId="211"/>
    <cellStyle name="Navadno 17 2 2 2 2 2" xfId="3019"/>
    <cellStyle name="Navadno 17 2 2 2 2 3" xfId="12180"/>
    <cellStyle name="Navadno 17 2 2 2 3" xfId="3020"/>
    <cellStyle name="Navadno 17 2 2 2 4" xfId="11837"/>
    <cellStyle name="Navadno 17 2 2 3" xfId="212"/>
    <cellStyle name="Navadno 17 2 2 3 2" xfId="3021"/>
    <cellStyle name="Navadno 17 2 2 3 2 2" xfId="12036"/>
    <cellStyle name="Navadno 17 2 2 3 3" xfId="10241"/>
    <cellStyle name="Navadno 17 2 2 4" xfId="3022"/>
    <cellStyle name="Navadno 17 2 2 4 2" xfId="12188"/>
    <cellStyle name="Navadno 17 2 2 5" xfId="9975"/>
    <cellStyle name="Navadno 17 2 3" xfId="213"/>
    <cellStyle name="Navadno 17 2 3 2" xfId="214"/>
    <cellStyle name="Navadno 17 2 3 2 2" xfId="3023"/>
    <cellStyle name="Navadno 17 2 3 2 3" xfId="9605"/>
    <cellStyle name="Navadno 17 2 3 3" xfId="3024"/>
    <cellStyle name="Navadno 17 2 3 4" xfId="9328"/>
    <cellStyle name="Navadno 17 2 4" xfId="215"/>
    <cellStyle name="Navadno 17 2 4 2" xfId="3025"/>
    <cellStyle name="Navadno 17 2 4 2 2" xfId="9228"/>
    <cellStyle name="Navadno 17 2 4 3" xfId="9471"/>
    <cellStyle name="Navadno 17 2 5" xfId="3026"/>
    <cellStyle name="Navadno 17 2 5 2" xfId="8805"/>
    <cellStyle name="Navadno 17 2 6" xfId="8636"/>
    <cellStyle name="Navadno 17 3" xfId="216"/>
    <cellStyle name="Navadno 17 3 2" xfId="217"/>
    <cellStyle name="Navadno 17 3 2 2" xfId="218"/>
    <cellStyle name="Navadno 17 3 2 2 2" xfId="219"/>
    <cellStyle name="Navadno 17 3 2 2 2 2" xfId="3027"/>
    <cellStyle name="Navadno 17 3 2 2 3" xfId="3028"/>
    <cellStyle name="Navadno 17 3 2 2 4" xfId="8559"/>
    <cellStyle name="Navadno 17 3 2 3" xfId="220"/>
    <cellStyle name="Navadno 17 3 2 3 2" xfId="3029"/>
    <cellStyle name="Navadno 17 3 2 4" xfId="3030"/>
    <cellStyle name="Navadno 17 3 2 5" xfId="9995"/>
    <cellStyle name="Navadno 17 3 3" xfId="221"/>
    <cellStyle name="Navadno 17 3 3 2" xfId="222"/>
    <cellStyle name="Navadno 17 3 3 2 2" xfId="3031"/>
    <cellStyle name="Navadno 17 3 3 2 3" xfId="9042"/>
    <cellStyle name="Navadno 17 3 3 3" xfId="3032"/>
    <cellStyle name="Navadno 17 3 3 4" xfId="8140"/>
    <cellStyle name="Navadno 17 3 4" xfId="223"/>
    <cellStyle name="Navadno 17 3 4 2" xfId="3033"/>
    <cellStyle name="Navadno 17 3 4 3" xfId="9234"/>
    <cellStyle name="Navadno 17 3 5" xfId="3034"/>
    <cellStyle name="Navadno 17 3 6" xfId="9367"/>
    <cellStyle name="Navadno 17 4" xfId="9344"/>
    <cellStyle name="Navadno 17 4 2" xfId="11861"/>
    <cellStyle name="Navadno 17 5" xfId="11826"/>
    <cellStyle name="Navadno 17 5 2" xfId="11905"/>
    <cellStyle name="Navadno 17 6" xfId="12119"/>
    <cellStyle name="Navadno 17 7" xfId="8541"/>
    <cellStyle name="Navadno 17 8" xfId="8573"/>
    <cellStyle name="Navadno 170" xfId="9116"/>
    <cellStyle name="Navadno 171" xfId="11951"/>
    <cellStyle name="Navadno 171 2" xfId="9862"/>
    <cellStyle name="Navadno 172" xfId="9024"/>
    <cellStyle name="Navadno 172 2" xfId="7806"/>
    <cellStyle name="Navadno 173" xfId="9511"/>
    <cellStyle name="Navadno 173 2" xfId="9687"/>
    <cellStyle name="Navadno 174" xfId="12186"/>
    <cellStyle name="Navadno 175" xfId="9398"/>
    <cellStyle name="Navadno 176" xfId="9402"/>
    <cellStyle name="Navadno 177" xfId="12404"/>
    <cellStyle name="Navadno 178" xfId="9049"/>
    <cellStyle name="Navadno 179" xfId="13034"/>
    <cellStyle name="Navadno 18" xfId="3035"/>
    <cellStyle name="Navadno 18 2" xfId="224"/>
    <cellStyle name="Navadno 18 2 2" xfId="225"/>
    <cellStyle name="Navadno 18 2 2 2" xfId="226"/>
    <cellStyle name="Navadno 18 2 2 2 2" xfId="227"/>
    <cellStyle name="Navadno 18 2 2 2 2 2" xfId="3036"/>
    <cellStyle name="Navadno 18 2 2 2 3" xfId="3037"/>
    <cellStyle name="Navadno 18 2 2 3" xfId="228"/>
    <cellStyle name="Navadno 18 2 2 3 2" xfId="3038"/>
    <cellStyle name="Navadno 18 2 2 4" xfId="3039"/>
    <cellStyle name="Navadno 18 2 2 5" xfId="8400"/>
    <cellStyle name="Navadno 18 2 3" xfId="229"/>
    <cellStyle name="Navadno 18 2 3 2" xfId="230"/>
    <cellStyle name="Navadno 18 2 3 2 2" xfId="3040"/>
    <cellStyle name="Navadno 18 2 3 3" xfId="3041"/>
    <cellStyle name="Navadno 18 2 4" xfId="231"/>
    <cellStyle name="Navadno 18 2 4 2" xfId="3042"/>
    <cellStyle name="Navadno 18 2 5" xfId="3043"/>
    <cellStyle name="Navadno 18 2 6" xfId="9956"/>
    <cellStyle name="Navadno 18 3" xfId="232"/>
    <cellStyle name="Navadno 18 3 2" xfId="233"/>
    <cellStyle name="Navadno 18 3 2 2" xfId="234"/>
    <cellStyle name="Navadno 18 3 2 2 2" xfId="235"/>
    <cellStyle name="Navadno 18 3 2 2 2 2" xfId="3044"/>
    <cellStyle name="Navadno 18 3 2 2 3" xfId="3045"/>
    <cellStyle name="Navadno 18 3 2 2 4" xfId="12030"/>
    <cellStyle name="Navadno 18 3 2 3" xfId="236"/>
    <cellStyle name="Navadno 18 3 2 3 2" xfId="3046"/>
    <cellStyle name="Navadno 18 3 2 4" xfId="3047"/>
    <cellStyle name="Navadno 18 3 2 5" xfId="9935"/>
    <cellStyle name="Navadno 18 3 3" xfId="237"/>
    <cellStyle name="Navadno 18 3 3 2" xfId="238"/>
    <cellStyle name="Navadno 18 3 3 2 2" xfId="3048"/>
    <cellStyle name="Navadno 18 3 3 3" xfId="3049"/>
    <cellStyle name="Navadno 18 3 3 4" xfId="8101"/>
    <cellStyle name="Navadno 18 3 4" xfId="239"/>
    <cellStyle name="Navadno 18 3 4 2" xfId="3050"/>
    <cellStyle name="Navadno 18 3 5" xfId="3051"/>
    <cellStyle name="Navadno 18 3 6" xfId="8891"/>
    <cellStyle name="Navadno 18 4" xfId="3052"/>
    <cellStyle name="Navadno 18 4 2" xfId="12417"/>
    <cellStyle name="Navadno 18 5" xfId="9800"/>
    <cellStyle name="Navadno 18 6" xfId="9383"/>
    <cellStyle name="Navadno 180" xfId="13038"/>
    <cellStyle name="Navadno 19" xfId="3053"/>
    <cellStyle name="Navadno 19 2" xfId="240"/>
    <cellStyle name="Navadno 19 2 2" xfId="241"/>
    <cellStyle name="Navadno 19 2 2 2" xfId="242"/>
    <cellStyle name="Navadno 19 2 2 2 2" xfId="243"/>
    <cellStyle name="Navadno 19 2 2 2 2 2" xfId="3054"/>
    <cellStyle name="Navadno 19 2 2 2 3" xfId="3055"/>
    <cellStyle name="Navadno 19 2 2 3" xfId="244"/>
    <cellStyle name="Navadno 19 2 2 3 2" xfId="3056"/>
    <cellStyle name="Navadno 19 2 2 4" xfId="3057"/>
    <cellStyle name="Navadno 19 2 2 5" xfId="9311"/>
    <cellStyle name="Navadno 19 2 3" xfId="245"/>
    <cellStyle name="Navadno 19 2 3 2" xfId="246"/>
    <cellStyle name="Navadno 19 2 3 2 2" xfId="3058"/>
    <cellStyle name="Navadno 19 2 3 3" xfId="3059"/>
    <cellStyle name="Navadno 19 2 4" xfId="247"/>
    <cellStyle name="Navadno 19 2 4 2" xfId="3060"/>
    <cellStyle name="Navadno 19 2 5" xfId="3061"/>
    <cellStyle name="Navadno 19 2 6" xfId="11845"/>
    <cellStyle name="Navadno 19 3" xfId="248"/>
    <cellStyle name="Navadno 19 3 2" xfId="249"/>
    <cellStyle name="Navadno 19 3 2 2" xfId="250"/>
    <cellStyle name="Navadno 19 3 2 2 2" xfId="251"/>
    <cellStyle name="Navadno 19 3 2 2 2 2" xfId="3062"/>
    <cellStyle name="Navadno 19 3 2 2 2 3" xfId="8022"/>
    <cellStyle name="Navadno 19 3 2 2 3" xfId="3063"/>
    <cellStyle name="Navadno 19 3 2 2 4" xfId="9318"/>
    <cellStyle name="Navadno 19 3 2 3" xfId="252"/>
    <cellStyle name="Navadno 19 3 2 3 2" xfId="3064"/>
    <cellStyle name="Navadno 19 3 2 3 2 2" xfId="11348"/>
    <cellStyle name="Navadno 19 3 2 3 3" xfId="8102"/>
    <cellStyle name="Navadno 19 3 2 4" xfId="3065"/>
    <cellStyle name="Navadno 19 3 2 4 2" xfId="8814"/>
    <cellStyle name="Navadno 19 3 2 5" xfId="12361"/>
    <cellStyle name="Navadno 19 3 3" xfId="253"/>
    <cellStyle name="Navadno 19 3 3 2" xfId="254"/>
    <cellStyle name="Navadno 19 3 3 2 2" xfId="3066"/>
    <cellStyle name="Navadno 19 3 3 2 3" xfId="8058"/>
    <cellStyle name="Navadno 19 3 3 3" xfId="3067"/>
    <cellStyle name="Navadno 19 3 3 4" xfId="11759"/>
    <cellStyle name="Navadno 19 3 4" xfId="255"/>
    <cellStyle name="Navadno 19 3 4 2" xfId="3068"/>
    <cellStyle name="Navadno 19 3 4 2 2" xfId="11879"/>
    <cellStyle name="Navadno 19 3 4 3" xfId="12302"/>
    <cellStyle name="Navadno 19 3 5" xfId="3069"/>
    <cellStyle name="Navadno 19 3 5 2" xfId="8810"/>
    <cellStyle name="Navadno 19 3 6" xfId="8053"/>
    <cellStyle name="Navadno 19 4" xfId="3070"/>
    <cellStyle name="Navadno 19 4 2" xfId="8570"/>
    <cellStyle name="Navadno 19 4 2 2" xfId="12233"/>
    <cellStyle name="Navadno 19 4 3" xfId="9923"/>
    <cellStyle name="Navadno 19 4 3 2" xfId="9922"/>
    <cellStyle name="Navadno 19 4 4" xfId="11943"/>
    <cellStyle name="Navadno 19 4 5" xfId="11839"/>
    <cellStyle name="Navadno 19 5" xfId="12218"/>
    <cellStyle name="Navadno 19 5 2" xfId="8991"/>
    <cellStyle name="Navadno 19 6" xfId="8056"/>
    <cellStyle name="Navadno 19 7" xfId="8676"/>
    <cellStyle name="Navadno 19 8" xfId="9974"/>
    <cellStyle name="Navadno 2" xfId="256"/>
    <cellStyle name="Navadno 2 10" xfId="9462"/>
    <cellStyle name="Navadno 2 11" xfId="11345"/>
    <cellStyle name="Navadno 2 12" xfId="9912"/>
    <cellStyle name="Navadno 2 13" xfId="11960"/>
    <cellStyle name="Navadno 2 14" xfId="11955"/>
    <cellStyle name="Navadno 2 2" xfId="257"/>
    <cellStyle name="Navadno 2 2 2" xfId="258"/>
    <cellStyle name="Navadno 2 2 2 2" xfId="1394"/>
    <cellStyle name="Navadno 2 2 2 3" xfId="796"/>
    <cellStyle name="Navadno 2 2 2 3 2" xfId="3074"/>
    <cellStyle name="Navadno 2 2 2 3 3" xfId="3075"/>
    <cellStyle name="Navadno 2 2 2 4" xfId="3076"/>
    <cellStyle name="Navadno 2 2 2 5" xfId="3077"/>
    <cellStyle name="Navadno 2 2 2 6" xfId="3073"/>
    <cellStyle name="Navadno 2 2 2 7" xfId="9718"/>
    <cellStyle name="Navadno 2 2 3" xfId="793"/>
    <cellStyle name="Navadno 2 2 3 2" xfId="3078"/>
    <cellStyle name="Navadno 2 2 4" xfId="1395"/>
    <cellStyle name="Navadno 2 2 4 2" xfId="3079"/>
    <cellStyle name="Navadno 2 2 4 3" xfId="3080"/>
    <cellStyle name="Navadno 2 2 5" xfId="3072"/>
    <cellStyle name="Navadno 2 2 6" xfId="7825"/>
    <cellStyle name="Navadno 2 3" xfId="259"/>
    <cellStyle name="Navadno 2 3 2" xfId="1396"/>
    <cellStyle name="Navadno 2 3 2 2" xfId="1397"/>
    <cellStyle name="Navadno 2 3 2 3" xfId="1398"/>
    <cellStyle name="Navadno 2 3 3" xfId="1399"/>
    <cellStyle name="Navadno 2 3 4" xfId="1400"/>
    <cellStyle name="Navadno 2 3 4 2" xfId="3081"/>
    <cellStyle name="Navadno 2 3 4 3" xfId="3082"/>
    <cellStyle name="Navadno 2 3 5" xfId="3083"/>
    <cellStyle name="Navadno 2 3 6" xfId="8448"/>
    <cellStyle name="Navadno 2 4" xfId="6"/>
    <cellStyle name="Navadno 2 4 2" xfId="9761"/>
    <cellStyle name="Navadno 2 5" xfId="260"/>
    <cellStyle name="Navadno 2 5 2" xfId="1401"/>
    <cellStyle name="Navadno 2 5 3" xfId="1402"/>
    <cellStyle name="Navadno 2 5 3 2" xfId="3085"/>
    <cellStyle name="Navadno 2 5 3 3" xfId="3086"/>
    <cellStyle name="Navadno 2 5 4" xfId="1403"/>
    <cellStyle name="Navadno 2 5 4 2" xfId="3087"/>
    <cellStyle name="Navadno 2 5 5" xfId="3084"/>
    <cellStyle name="Navadno 2 5 6" xfId="7765"/>
    <cellStyle name="Navadno 2 6" xfId="1404"/>
    <cellStyle name="Navadno 2 6 2" xfId="8513"/>
    <cellStyle name="Navadno 2 7" xfId="790"/>
    <cellStyle name="Navadno 2 7 2" xfId="3088"/>
    <cellStyle name="Navadno 2 7 3" xfId="3089"/>
    <cellStyle name="Navadno 2 7 4" xfId="9483"/>
    <cellStyle name="Navadno 2 8" xfId="3071"/>
    <cellStyle name="Navadno 2 8 2" xfId="9509"/>
    <cellStyle name="Navadno 2 9" xfId="5626"/>
    <cellStyle name="Navadno 2 9 2" xfId="9444"/>
    <cellStyle name="Navadno 2_Podatki o svetilkah" xfId="12216"/>
    <cellStyle name="Navadno 20" xfId="3090"/>
    <cellStyle name="Navadno 20 2" xfId="261"/>
    <cellStyle name="Navadno 20 2 2" xfId="262"/>
    <cellStyle name="Navadno 20 2 2 2" xfId="263"/>
    <cellStyle name="Navadno 20 2 2 2 2" xfId="264"/>
    <cellStyle name="Navadno 20 2 2 2 2 2" xfId="3091"/>
    <cellStyle name="Navadno 20 2 2 2 3" xfId="3092"/>
    <cellStyle name="Navadno 20 2 2 3" xfId="265"/>
    <cellStyle name="Navadno 20 2 2 3 2" xfId="3093"/>
    <cellStyle name="Navadno 20 2 2 4" xfId="3094"/>
    <cellStyle name="Navadno 20 2 3" xfId="266"/>
    <cellStyle name="Navadno 20 2 3 2" xfId="267"/>
    <cellStyle name="Navadno 20 2 3 2 2" xfId="3095"/>
    <cellStyle name="Navadno 20 2 3 3" xfId="3096"/>
    <cellStyle name="Navadno 20 2 4" xfId="268"/>
    <cellStyle name="Navadno 20 2 4 2" xfId="3097"/>
    <cellStyle name="Navadno 20 2 5" xfId="3098"/>
    <cellStyle name="Navadno 20 2 6" xfId="8097"/>
    <cellStyle name="Navadno 20 3" xfId="269"/>
    <cellStyle name="Navadno 20 3 2" xfId="270"/>
    <cellStyle name="Navadno 20 3 2 2" xfId="271"/>
    <cellStyle name="Navadno 20 3 2 2 2" xfId="272"/>
    <cellStyle name="Navadno 20 3 2 2 2 2" xfId="3099"/>
    <cellStyle name="Navadno 20 3 2 2 3" xfId="3100"/>
    <cellStyle name="Navadno 20 3 2 3" xfId="273"/>
    <cellStyle name="Navadno 20 3 2 3 2" xfId="3101"/>
    <cellStyle name="Navadno 20 3 2 4" xfId="3102"/>
    <cellStyle name="Navadno 20 3 3" xfId="274"/>
    <cellStyle name="Navadno 20 3 3 2" xfId="275"/>
    <cellStyle name="Navadno 20 3 3 2 2" xfId="3103"/>
    <cellStyle name="Navadno 20 3 3 3" xfId="3104"/>
    <cellStyle name="Navadno 20 3 4" xfId="276"/>
    <cellStyle name="Navadno 20 3 4 2" xfId="3105"/>
    <cellStyle name="Navadno 20 3 5" xfId="3106"/>
    <cellStyle name="Navadno 20 3 6" xfId="10106"/>
    <cellStyle name="Navadno 20 4" xfId="9645"/>
    <cellStyle name="Navadno 21" xfId="3107"/>
    <cellStyle name="Navadno 21 2" xfId="8447"/>
    <cellStyle name="Navadno 22" xfId="3108"/>
    <cellStyle name="Navadno 22 2" xfId="12376"/>
    <cellStyle name="Navadno 22 3" xfId="8967"/>
    <cellStyle name="Navadno 22 4" xfId="9373"/>
    <cellStyle name="Navadno 23" xfId="3109"/>
    <cellStyle name="Navadno 23 2" xfId="9631"/>
    <cellStyle name="Navadno 23 3" xfId="9010"/>
    <cellStyle name="Navadno 23 4" xfId="8116"/>
    <cellStyle name="Navadno 24" xfId="3110"/>
    <cellStyle name="Navadno 24 2" xfId="11735"/>
    <cellStyle name="Navadno 24 2 2" xfId="8316"/>
    <cellStyle name="Navadno 24 2 2 2" xfId="8626"/>
    <cellStyle name="Navadno 24 2 3" xfId="12436"/>
    <cellStyle name="Navadno 24 2 3 2" xfId="8605"/>
    <cellStyle name="Navadno 24 2 4" xfId="9235"/>
    <cellStyle name="Navadno 24 3" xfId="9349"/>
    <cellStyle name="Navadno 24 3 2" xfId="8456"/>
    <cellStyle name="Navadno 24 4" xfId="8416"/>
    <cellStyle name="Navadno 24 4 2" xfId="9735"/>
    <cellStyle name="Navadno 24 5" xfId="9893"/>
    <cellStyle name="Navadno 24 5 2" xfId="8021"/>
    <cellStyle name="Navadno 24 6" xfId="9773"/>
    <cellStyle name="Navadno 24 7" xfId="8000"/>
    <cellStyle name="Navadno 25" xfId="3111"/>
    <cellStyle name="Navadno 25 2" xfId="277"/>
    <cellStyle name="Navadno 25 2 2" xfId="278"/>
    <cellStyle name="Navadno 25 2 2 2" xfId="279"/>
    <cellStyle name="Navadno 25 2 2 2 2" xfId="280"/>
    <cellStyle name="Navadno 25 2 2 2 2 2" xfId="3112"/>
    <cellStyle name="Navadno 25 2 2 2 3" xfId="3113"/>
    <cellStyle name="Navadno 25 2 2 3" xfId="281"/>
    <cellStyle name="Navadno 25 2 2 3 2" xfId="3114"/>
    <cellStyle name="Navadno 25 2 2 4" xfId="3115"/>
    <cellStyle name="Navadno 25 2 2 5" xfId="9310"/>
    <cellStyle name="Navadno 25 2 3" xfId="282"/>
    <cellStyle name="Navadno 25 2 3 2" xfId="283"/>
    <cellStyle name="Navadno 25 2 3 2 2" xfId="3116"/>
    <cellStyle name="Navadno 25 2 3 3" xfId="3117"/>
    <cellStyle name="Navadno 25 2 4" xfId="284"/>
    <cellStyle name="Navadno 25 2 4 2" xfId="3118"/>
    <cellStyle name="Navadno 25 2 5" xfId="3119"/>
    <cellStyle name="Navadno 25 2 6" xfId="8047"/>
    <cellStyle name="Navadno 25 3" xfId="285"/>
    <cellStyle name="Navadno 25 3 2" xfId="286"/>
    <cellStyle name="Navadno 25 3 2 2" xfId="287"/>
    <cellStyle name="Navadno 25 3 2 2 2" xfId="288"/>
    <cellStyle name="Navadno 25 3 2 2 2 2" xfId="3120"/>
    <cellStyle name="Navadno 25 3 2 2 3" xfId="3121"/>
    <cellStyle name="Navadno 25 3 2 3" xfId="289"/>
    <cellStyle name="Navadno 25 3 2 3 2" xfId="3122"/>
    <cellStyle name="Navadno 25 3 2 4" xfId="3123"/>
    <cellStyle name="Navadno 25 3 3" xfId="290"/>
    <cellStyle name="Navadno 25 3 3 2" xfId="291"/>
    <cellStyle name="Navadno 25 3 3 2 2" xfId="3124"/>
    <cellStyle name="Navadno 25 3 3 3" xfId="3125"/>
    <cellStyle name="Navadno 25 3 4" xfId="292"/>
    <cellStyle name="Navadno 25 3 4 2" xfId="3126"/>
    <cellStyle name="Navadno 25 3 5" xfId="3127"/>
    <cellStyle name="Navadno 25 3 6" xfId="9573"/>
    <cellStyle name="Navadno 25 4" xfId="9776"/>
    <cellStyle name="Navadno 25 5" xfId="8890"/>
    <cellStyle name="Navadno 26" xfId="3128"/>
    <cellStyle name="Navadno 26 2" xfId="293"/>
    <cellStyle name="Navadno 26 2 2" xfId="294"/>
    <cellStyle name="Navadno 26 2 2 2" xfId="295"/>
    <cellStyle name="Navadno 26 2 2 2 2" xfId="296"/>
    <cellStyle name="Navadno 26 2 2 2 2 2" xfId="3129"/>
    <cellStyle name="Navadno 26 2 2 2 3" xfId="3130"/>
    <cellStyle name="Navadno 26 2 2 3" xfId="297"/>
    <cellStyle name="Navadno 26 2 2 3 2" xfId="3131"/>
    <cellStyle name="Navadno 26 2 2 4" xfId="3132"/>
    <cellStyle name="Navadno 26 2 3" xfId="298"/>
    <cellStyle name="Navadno 26 2 3 2" xfId="299"/>
    <cellStyle name="Navadno 26 2 3 2 2" xfId="3133"/>
    <cellStyle name="Navadno 26 2 3 3" xfId="3134"/>
    <cellStyle name="Navadno 26 2 4" xfId="300"/>
    <cellStyle name="Navadno 26 2 4 2" xfId="3135"/>
    <cellStyle name="Navadno 26 2 5" xfId="3136"/>
    <cellStyle name="Navadno 26 2 6" xfId="9527"/>
    <cellStyle name="Navadno 26 3" xfId="301"/>
    <cellStyle name="Navadno 26 3 2" xfId="302"/>
    <cellStyle name="Navadno 26 3 2 2" xfId="303"/>
    <cellStyle name="Navadno 26 3 2 2 2" xfId="304"/>
    <cellStyle name="Navadno 26 3 2 2 2 2" xfId="3137"/>
    <cellStyle name="Navadno 26 3 2 2 3" xfId="3138"/>
    <cellStyle name="Navadno 26 3 2 3" xfId="305"/>
    <cellStyle name="Navadno 26 3 2 3 2" xfId="3139"/>
    <cellStyle name="Navadno 26 3 2 4" xfId="3140"/>
    <cellStyle name="Navadno 26 3 3" xfId="306"/>
    <cellStyle name="Navadno 26 3 3 2" xfId="307"/>
    <cellStyle name="Navadno 26 3 3 2 2" xfId="3141"/>
    <cellStyle name="Navadno 26 3 3 3" xfId="3142"/>
    <cellStyle name="Navadno 26 3 4" xfId="308"/>
    <cellStyle name="Navadno 26 3 4 2" xfId="3143"/>
    <cellStyle name="Navadno 26 3 5" xfId="3144"/>
    <cellStyle name="Navadno 26 3 6" xfId="8357"/>
    <cellStyle name="Navadno 26 4" xfId="9417"/>
    <cellStyle name="Navadno 27" xfId="3145"/>
    <cellStyle name="Navadno 27 2" xfId="309"/>
    <cellStyle name="Navadno 27 2 2" xfId="310"/>
    <cellStyle name="Navadno 27 2 2 2" xfId="311"/>
    <cellStyle name="Navadno 27 2 2 2 2" xfId="312"/>
    <cellStyle name="Navadno 27 2 2 2 2 2" xfId="3146"/>
    <cellStyle name="Navadno 27 2 2 2 3" xfId="3147"/>
    <cellStyle name="Navadno 27 2 2 3" xfId="313"/>
    <cellStyle name="Navadno 27 2 2 3 2" xfId="3148"/>
    <cellStyle name="Navadno 27 2 2 4" xfId="3149"/>
    <cellStyle name="Navadno 27 2 2 5" xfId="11350"/>
    <cellStyle name="Navadno 27 2 3" xfId="314"/>
    <cellStyle name="Navadno 27 2 3 2" xfId="315"/>
    <cellStyle name="Navadno 27 2 3 2 2" xfId="3150"/>
    <cellStyle name="Navadno 27 2 3 3" xfId="3151"/>
    <cellStyle name="Navadno 27 2 4" xfId="316"/>
    <cellStyle name="Navadno 27 2 4 2" xfId="3152"/>
    <cellStyle name="Navadno 27 2 5" xfId="3153"/>
    <cellStyle name="Navadno 27 2 6" xfId="9350"/>
    <cellStyle name="Navadno 27 3" xfId="317"/>
    <cellStyle name="Navadno 27 3 2" xfId="318"/>
    <cellStyle name="Navadno 27 3 2 2" xfId="319"/>
    <cellStyle name="Navadno 27 3 2 2 2" xfId="320"/>
    <cellStyle name="Navadno 27 3 2 2 2 2" xfId="3154"/>
    <cellStyle name="Navadno 27 3 2 2 3" xfId="3155"/>
    <cellStyle name="Navadno 27 3 2 3" xfId="321"/>
    <cellStyle name="Navadno 27 3 2 3 2" xfId="3156"/>
    <cellStyle name="Navadno 27 3 2 4" xfId="3157"/>
    <cellStyle name="Navadno 27 3 3" xfId="322"/>
    <cellStyle name="Navadno 27 3 3 2" xfId="323"/>
    <cellStyle name="Navadno 27 3 3 2 2" xfId="3158"/>
    <cellStyle name="Navadno 27 3 3 3" xfId="3159"/>
    <cellStyle name="Navadno 27 3 4" xfId="324"/>
    <cellStyle name="Navadno 27 3 4 2" xfId="3160"/>
    <cellStyle name="Navadno 27 3 5" xfId="3161"/>
    <cellStyle name="Navadno 27 3 6" xfId="7941"/>
    <cellStyle name="Navadno 27 4" xfId="12382"/>
    <cellStyle name="Navadno 28" xfId="3162"/>
    <cellStyle name="Navadno 28 2" xfId="325"/>
    <cellStyle name="Navadno 28 2 2" xfId="326"/>
    <cellStyle name="Navadno 28 2 2 2" xfId="327"/>
    <cellStyle name="Navadno 28 2 2 2 2" xfId="328"/>
    <cellStyle name="Navadno 28 2 2 2 2 2" xfId="3163"/>
    <cellStyle name="Navadno 28 2 2 2 3" xfId="3164"/>
    <cellStyle name="Navadno 28 2 2 3" xfId="329"/>
    <cellStyle name="Navadno 28 2 2 3 2" xfId="3165"/>
    <cellStyle name="Navadno 28 2 2 4" xfId="3166"/>
    <cellStyle name="Navadno 28 2 2 5" xfId="10209"/>
    <cellStyle name="Navadno 28 2 3" xfId="330"/>
    <cellStyle name="Navadno 28 2 3 2" xfId="331"/>
    <cellStyle name="Navadno 28 2 3 2 2" xfId="3167"/>
    <cellStyle name="Navadno 28 2 3 3" xfId="3168"/>
    <cellStyle name="Navadno 28 2 4" xfId="332"/>
    <cellStyle name="Navadno 28 2 4 2" xfId="3169"/>
    <cellStyle name="Navadno 28 2 5" xfId="3170"/>
    <cellStyle name="Navadno 28 2 6" xfId="9529"/>
    <cellStyle name="Navadno 28 3" xfId="333"/>
    <cellStyle name="Navadno 28 3 2" xfId="334"/>
    <cellStyle name="Navadno 28 3 2 2" xfId="335"/>
    <cellStyle name="Navadno 28 3 2 2 2" xfId="336"/>
    <cellStyle name="Navadno 28 3 2 2 2 2" xfId="3171"/>
    <cellStyle name="Navadno 28 3 2 2 3" xfId="3172"/>
    <cellStyle name="Navadno 28 3 2 3" xfId="337"/>
    <cellStyle name="Navadno 28 3 2 3 2" xfId="3173"/>
    <cellStyle name="Navadno 28 3 2 4" xfId="3174"/>
    <cellStyle name="Navadno 28 3 3" xfId="338"/>
    <cellStyle name="Navadno 28 3 3 2" xfId="339"/>
    <cellStyle name="Navadno 28 3 3 2 2" xfId="3175"/>
    <cellStyle name="Navadno 28 3 3 3" xfId="3176"/>
    <cellStyle name="Navadno 28 3 4" xfId="340"/>
    <cellStyle name="Navadno 28 3 4 2" xfId="3177"/>
    <cellStyle name="Navadno 28 3 5" xfId="3178"/>
    <cellStyle name="Navadno 28 3 6" xfId="8870"/>
    <cellStyle name="Navadno 28 4" xfId="9007"/>
    <cellStyle name="Navadno 28 5" xfId="9414"/>
    <cellStyle name="Navadno 29" xfId="341"/>
    <cellStyle name="Navadno 29 2" xfId="342"/>
    <cellStyle name="Navadno 29 2 2" xfId="343"/>
    <cellStyle name="Navadno 29 2 2 2" xfId="344"/>
    <cellStyle name="Navadno 29 2 2 2 2" xfId="345"/>
    <cellStyle name="Navadno 29 2 2 2 2 2" xfId="3179"/>
    <cellStyle name="Navadno 29 2 2 2 3" xfId="3180"/>
    <cellStyle name="Navadno 29 2 2 3" xfId="346"/>
    <cellStyle name="Navadno 29 2 2 3 2" xfId="3181"/>
    <cellStyle name="Navadno 29 2 2 4" xfId="3182"/>
    <cellStyle name="Navadno 29 2 2 5" xfId="9046"/>
    <cellStyle name="Navadno 29 2 3" xfId="347"/>
    <cellStyle name="Navadno 29 2 3 2" xfId="348"/>
    <cellStyle name="Navadno 29 2 3 2 2" xfId="3183"/>
    <cellStyle name="Navadno 29 2 3 3" xfId="3184"/>
    <cellStyle name="Navadno 29 2 4" xfId="349"/>
    <cellStyle name="Navadno 29 2 4 2" xfId="3185"/>
    <cellStyle name="Navadno 29 2 5" xfId="3186"/>
    <cellStyle name="Navadno 29 2 6" xfId="8942"/>
    <cellStyle name="Navadno 29 3" xfId="350"/>
    <cellStyle name="Navadno 29 3 2" xfId="351"/>
    <cellStyle name="Navadno 29 3 2 2" xfId="352"/>
    <cellStyle name="Navadno 29 3 2 2 2" xfId="353"/>
    <cellStyle name="Navadno 29 3 2 2 2 2" xfId="3187"/>
    <cellStyle name="Navadno 29 3 2 2 3" xfId="3188"/>
    <cellStyle name="Navadno 29 3 2 3" xfId="354"/>
    <cellStyle name="Navadno 29 3 2 3 2" xfId="3189"/>
    <cellStyle name="Navadno 29 3 2 4" xfId="3190"/>
    <cellStyle name="Navadno 29 3 3" xfId="355"/>
    <cellStyle name="Navadno 29 3 3 2" xfId="356"/>
    <cellStyle name="Navadno 29 3 3 2 2" xfId="3191"/>
    <cellStyle name="Navadno 29 3 3 3" xfId="3192"/>
    <cellStyle name="Navadno 29 3 4" xfId="357"/>
    <cellStyle name="Navadno 29 3 4 2" xfId="3193"/>
    <cellStyle name="Navadno 29 3 5" xfId="3194"/>
    <cellStyle name="Navadno 29 3 6" xfId="9543"/>
    <cellStyle name="Navadno 29 4" xfId="358"/>
    <cellStyle name="Navadno 29 4 2" xfId="359"/>
    <cellStyle name="Navadno 29 4 2 2" xfId="360"/>
    <cellStyle name="Navadno 29 4 2 2 2" xfId="3195"/>
    <cellStyle name="Navadno 29 4 2 3" xfId="3196"/>
    <cellStyle name="Navadno 29 4 3" xfId="361"/>
    <cellStyle name="Navadno 29 4 3 2" xfId="3197"/>
    <cellStyle name="Navadno 29 4 4" xfId="3198"/>
    <cellStyle name="Navadno 29 5" xfId="362"/>
    <cellStyle name="Navadno 29 5 2" xfId="363"/>
    <cellStyle name="Navadno 29 5 2 2" xfId="364"/>
    <cellStyle name="Navadno 29 5 2 2 2" xfId="3199"/>
    <cellStyle name="Navadno 29 5 2 3" xfId="3200"/>
    <cellStyle name="Navadno 29 5 3" xfId="365"/>
    <cellStyle name="Navadno 29 5 3 2" xfId="3201"/>
    <cellStyle name="Navadno 29 5 4" xfId="3202"/>
    <cellStyle name="Navadno 29 6" xfId="366"/>
    <cellStyle name="Navadno 29 6 2" xfId="367"/>
    <cellStyle name="Navadno 29 6 2 2" xfId="3203"/>
    <cellStyle name="Navadno 29 6 3" xfId="3204"/>
    <cellStyle name="Navadno 29 7" xfId="368"/>
    <cellStyle name="Navadno 29 7 2" xfId="3205"/>
    <cellStyle name="Navadno 29 8" xfId="3206"/>
    <cellStyle name="Navadno 29 9" xfId="11731"/>
    <cellStyle name="Navadno 29_SELNICA POPISI GOI ZBIR - FAZNO - z dopolnitvami marec 2013" xfId="1405"/>
    <cellStyle name="Navadno 3" xfId="8"/>
    <cellStyle name="Navadno 3 10" xfId="1406"/>
    <cellStyle name="Navadno 3 10 2" xfId="1407"/>
    <cellStyle name="Navadno 3 10 3" xfId="3208"/>
    <cellStyle name="Navadno 3 10 4" xfId="3207"/>
    <cellStyle name="Navadno 3 11" xfId="1408"/>
    <cellStyle name="Navadno 3 12" xfId="5623"/>
    <cellStyle name="Navadno 3 13" xfId="6125"/>
    <cellStyle name="Navadno 3 13 2" xfId="6748"/>
    <cellStyle name="Navadno 3 14" xfId="7054"/>
    <cellStyle name="Navadno 3 15" xfId="12412"/>
    <cellStyle name="Navadno 3 2" xfId="369"/>
    <cellStyle name="Navadno 3 2 2" xfId="370"/>
    <cellStyle name="Navadno 3 2 2 2" xfId="1409"/>
    <cellStyle name="Navadno 3 2 2 3" xfId="1410"/>
    <cellStyle name="Navadno 3 2 2 3 2" xfId="3211"/>
    <cellStyle name="Navadno 3 2 2 3 3" xfId="3212"/>
    <cellStyle name="Navadno 3 2 2 4" xfId="3210"/>
    <cellStyle name="Navadno 3 2 3" xfId="1411"/>
    <cellStyle name="Navadno 3 2 4" xfId="1412"/>
    <cellStyle name="Navadno 3 2 4 2" xfId="3213"/>
    <cellStyle name="Navadno 3 2 4 3" xfId="3214"/>
    <cellStyle name="Navadno 3 2 5" xfId="3209"/>
    <cellStyle name="Navadno 3 2 6" xfId="6128"/>
    <cellStyle name="Navadno 3 2 7" xfId="7066"/>
    <cellStyle name="Navadno 3 2 8" xfId="12441"/>
    <cellStyle name="Navadno 3 3" xfId="371"/>
    <cellStyle name="Navadno 3 3 2" xfId="1413"/>
    <cellStyle name="Navadno 3 3 2 2" xfId="12046"/>
    <cellStyle name="Navadno 3 3 3" xfId="1414"/>
    <cellStyle name="Navadno 3 3 3 2" xfId="3216"/>
    <cellStyle name="Navadno 3 3 3 3" xfId="3217"/>
    <cellStyle name="Navadno 3 3 4" xfId="3215"/>
    <cellStyle name="Navadno 3 3 5" xfId="8449"/>
    <cellStyle name="Navadno 3 4" xfId="372"/>
    <cellStyle name="Navadno 3 4 2" xfId="1415"/>
    <cellStyle name="Navadno 3 4 3" xfId="1416"/>
    <cellStyle name="Navadno 3 4 3 2" xfId="3219"/>
    <cellStyle name="Navadno 3 4 3 3" xfId="3220"/>
    <cellStyle name="Navadno 3 4 4" xfId="3218"/>
    <cellStyle name="Navadno 3 4 5" xfId="8670"/>
    <cellStyle name="Navadno 3 5" xfId="373"/>
    <cellStyle name="Navadno 3 5 2" xfId="1417"/>
    <cellStyle name="Navadno 3 5 3" xfId="1418"/>
    <cellStyle name="Navadno 3 5 3 2" xfId="3222"/>
    <cellStyle name="Navadno 3 5 3 3" xfId="3223"/>
    <cellStyle name="Navadno 3 5 4" xfId="3221"/>
    <cellStyle name="Navadno 3 5 5" xfId="12291"/>
    <cellStyle name="Navadno 3 6" xfId="374"/>
    <cellStyle name="Navadno 3 6 2" xfId="1419"/>
    <cellStyle name="Navadno 3 6 3" xfId="1420"/>
    <cellStyle name="Navadno 3 6 3 2" xfId="3225"/>
    <cellStyle name="Navadno 3 6 3 3" xfId="3226"/>
    <cellStyle name="Navadno 3 6 4" xfId="3224"/>
    <cellStyle name="Navadno 3 6 5" xfId="7939"/>
    <cellStyle name="Navadno 3 7" xfId="375"/>
    <cellStyle name="Navadno 3 7 2" xfId="1421"/>
    <cellStyle name="Navadno 3 7 3" xfId="1422"/>
    <cellStyle name="Navadno 3 7 3 2" xfId="3228"/>
    <cellStyle name="Navadno 3 7 3 3" xfId="3229"/>
    <cellStyle name="Navadno 3 7 4" xfId="3227"/>
    <cellStyle name="Navadno 3 8" xfId="376"/>
    <cellStyle name="Navadno 3 8 2" xfId="1423"/>
    <cellStyle name="Navadno 3 8 3" xfId="1424"/>
    <cellStyle name="Navadno 3 8 3 2" xfId="3231"/>
    <cellStyle name="Navadno 3 8 3 3" xfId="3232"/>
    <cellStyle name="Navadno 3 8 4" xfId="3230"/>
    <cellStyle name="Navadno 3 9" xfId="377"/>
    <cellStyle name="Navadno 3 9 2" xfId="1425"/>
    <cellStyle name="Navadno 3 9 3" xfId="1426"/>
    <cellStyle name="Navadno 3 9 3 2" xfId="3234"/>
    <cellStyle name="Navadno 3 9 3 3" xfId="3235"/>
    <cellStyle name="Navadno 3 9 4" xfId="3233"/>
    <cellStyle name="Navadno 30" xfId="3236"/>
    <cellStyle name="Navadno 30 2" xfId="378"/>
    <cellStyle name="Navadno 30 2 2" xfId="379"/>
    <cellStyle name="Navadno 30 2 2 2" xfId="380"/>
    <cellStyle name="Navadno 30 2 2 2 2" xfId="381"/>
    <cellStyle name="Navadno 30 2 2 2 2 2" xfId="3237"/>
    <cellStyle name="Navadno 30 2 2 2 3" xfId="3238"/>
    <cellStyle name="Navadno 30 2 2 3" xfId="382"/>
    <cellStyle name="Navadno 30 2 2 3 2" xfId="3239"/>
    <cellStyle name="Navadno 30 2 2 4" xfId="3240"/>
    <cellStyle name="Navadno 30 2 2 5" xfId="8957"/>
    <cellStyle name="Navadno 30 2 3" xfId="383"/>
    <cellStyle name="Navadno 30 2 3 2" xfId="384"/>
    <cellStyle name="Navadno 30 2 3 2 2" xfId="3241"/>
    <cellStyle name="Navadno 30 2 3 3" xfId="3242"/>
    <cellStyle name="Navadno 30 2 4" xfId="385"/>
    <cellStyle name="Navadno 30 2 4 2" xfId="3243"/>
    <cellStyle name="Navadno 30 2 5" xfId="3244"/>
    <cellStyle name="Navadno 30 2 6" xfId="12423"/>
    <cellStyle name="Navadno 30 3" xfId="386"/>
    <cellStyle name="Navadno 30 3 2" xfId="387"/>
    <cellStyle name="Navadno 30 3 2 2" xfId="388"/>
    <cellStyle name="Navadno 30 3 2 2 2" xfId="389"/>
    <cellStyle name="Navadno 30 3 2 2 2 2" xfId="3245"/>
    <cellStyle name="Navadno 30 3 2 2 3" xfId="3246"/>
    <cellStyle name="Navadno 30 3 2 3" xfId="390"/>
    <cellStyle name="Navadno 30 3 2 3 2" xfId="3247"/>
    <cellStyle name="Navadno 30 3 2 4" xfId="3248"/>
    <cellStyle name="Navadno 30 3 2 5" xfId="9236"/>
    <cellStyle name="Navadno 30 3 3" xfId="391"/>
    <cellStyle name="Navadno 30 3 3 2" xfId="392"/>
    <cellStyle name="Navadno 30 3 3 2 2" xfId="3249"/>
    <cellStyle name="Navadno 30 3 3 3" xfId="3250"/>
    <cellStyle name="Navadno 30 3 4" xfId="393"/>
    <cellStyle name="Navadno 30 3 4 2" xfId="3251"/>
    <cellStyle name="Navadno 30 3 5" xfId="3252"/>
    <cellStyle name="Navadno 30 3 6" xfId="12443"/>
    <cellStyle name="Navadno 30 4" xfId="9905"/>
    <cellStyle name="Navadno 30 4 2" xfId="7711"/>
    <cellStyle name="Navadno 30 5" xfId="7741"/>
    <cellStyle name="Navadno 30 6" xfId="8592"/>
    <cellStyle name="Navadno 30 7" xfId="8429"/>
    <cellStyle name="Navadno 31" xfId="394"/>
    <cellStyle name="Navadno 31 2" xfId="395"/>
    <cellStyle name="Navadno 31 2 2" xfId="396"/>
    <cellStyle name="Navadno 31 2 2 2" xfId="397"/>
    <cellStyle name="Navadno 31 2 2 2 2" xfId="398"/>
    <cellStyle name="Navadno 31 2 2 2 2 2" xfId="3253"/>
    <cellStyle name="Navadno 31 2 2 2 3" xfId="3254"/>
    <cellStyle name="Navadno 31 2 2 3" xfId="399"/>
    <cellStyle name="Navadno 31 2 2 3 2" xfId="3255"/>
    <cellStyle name="Navadno 31 2 2 4" xfId="3256"/>
    <cellStyle name="Navadno 31 2 2 5" xfId="9468"/>
    <cellStyle name="Navadno 31 2 3" xfId="400"/>
    <cellStyle name="Navadno 31 2 3 2" xfId="401"/>
    <cellStyle name="Navadno 31 2 3 2 2" xfId="3257"/>
    <cellStyle name="Navadno 31 2 3 3" xfId="3258"/>
    <cellStyle name="Navadno 31 2 4" xfId="402"/>
    <cellStyle name="Navadno 31 2 4 2" xfId="3259"/>
    <cellStyle name="Navadno 31 2 5" xfId="3260"/>
    <cellStyle name="Navadno 31 2 6" xfId="7598"/>
    <cellStyle name="Navadno 31 3" xfId="403"/>
    <cellStyle name="Navadno 31 3 2" xfId="404"/>
    <cellStyle name="Navadno 31 3 2 2" xfId="405"/>
    <cellStyle name="Navadno 31 3 2 2 2" xfId="406"/>
    <cellStyle name="Navadno 31 3 2 2 2 2" xfId="3261"/>
    <cellStyle name="Navadno 31 3 2 2 3" xfId="3262"/>
    <cellStyle name="Navadno 31 3 2 3" xfId="407"/>
    <cellStyle name="Navadno 31 3 2 3 2" xfId="3263"/>
    <cellStyle name="Navadno 31 3 2 4" xfId="3264"/>
    <cellStyle name="Navadno 31 3 3" xfId="408"/>
    <cellStyle name="Navadno 31 3 3 2" xfId="409"/>
    <cellStyle name="Navadno 31 3 3 2 2" xfId="3265"/>
    <cellStyle name="Navadno 31 3 3 3" xfId="3266"/>
    <cellStyle name="Navadno 31 3 4" xfId="410"/>
    <cellStyle name="Navadno 31 3 4 2" xfId="3267"/>
    <cellStyle name="Navadno 31 3 5" xfId="3268"/>
    <cellStyle name="Navadno 31 3 6" xfId="8143"/>
    <cellStyle name="Navadno 31 4" xfId="411"/>
    <cellStyle name="Navadno 31 4 2" xfId="412"/>
    <cellStyle name="Navadno 31 4 2 2" xfId="413"/>
    <cellStyle name="Navadno 31 4 2 2 2" xfId="3269"/>
    <cellStyle name="Navadno 31 4 2 3" xfId="3270"/>
    <cellStyle name="Navadno 31 4 3" xfId="414"/>
    <cellStyle name="Navadno 31 4 3 2" xfId="3271"/>
    <cellStyle name="Navadno 31 4 4" xfId="3272"/>
    <cellStyle name="Navadno 31 4 5" xfId="7992"/>
    <cellStyle name="Navadno 31 5" xfId="415"/>
    <cellStyle name="Navadno 31 5 2" xfId="416"/>
    <cellStyle name="Navadno 31 5 2 2" xfId="417"/>
    <cellStyle name="Navadno 31 5 2 2 2" xfId="3273"/>
    <cellStyle name="Navadno 31 5 2 3" xfId="3274"/>
    <cellStyle name="Navadno 31 5 3" xfId="418"/>
    <cellStyle name="Navadno 31 5 3 2" xfId="3275"/>
    <cellStyle name="Navadno 31 5 4" xfId="3276"/>
    <cellStyle name="Navadno 31 6" xfId="419"/>
    <cellStyle name="Navadno 31 6 2" xfId="420"/>
    <cellStyle name="Navadno 31 6 2 2" xfId="3277"/>
    <cellStyle name="Navadno 31 6 3" xfId="3278"/>
    <cellStyle name="Navadno 31 7" xfId="421"/>
    <cellStyle name="Navadno 31 7 2" xfId="3279"/>
    <cellStyle name="Navadno 31 8" xfId="3280"/>
    <cellStyle name="Navadno 31 9" xfId="9984"/>
    <cellStyle name="Navadno 31_SELNICA POPISI GOI ZBIR - FAZNO - z dopolnitvami marec 2013" xfId="1427"/>
    <cellStyle name="Navadno 32" xfId="3281"/>
    <cellStyle name="Navadno 32 2" xfId="422"/>
    <cellStyle name="Navadno 32 2 2" xfId="423"/>
    <cellStyle name="Navadno 32 2 2 2" xfId="424"/>
    <cellStyle name="Navadno 32 2 2 2 2" xfId="425"/>
    <cellStyle name="Navadno 32 2 2 2 2 2" xfId="3282"/>
    <cellStyle name="Navadno 32 2 2 2 3" xfId="3283"/>
    <cellStyle name="Navadno 32 2 2 3" xfId="426"/>
    <cellStyle name="Navadno 32 2 2 3 2" xfId="3284"/>
    <cellStyle name="Navadno 32 2 2 4" xfId="3285"/>
    <cellStyle name="Navadno 32 2 2 5" xfId="12381"/>
    <cellStyle name="Navadno 32 2 3" xfId="427"/>
    <cellStyle name="Navadno 32 2 3 2" xfId="428"/>
    <cellStyle name="Navadno 32 2 3 2 2" xfId="3286"/>
    <cellStyle name="Navadno 32 2 3 3" xfId="3287"/>
    <cellStyle name="Navadno 32 2 4" xfId="429"/>
    <cellStyle name="Navadno 32 2 4 2" xfId="3288"/>
    <cellStyle name="Navadno 32 2 5" xfId="3289"/>
    <cellStyle name="Navadno 32 2 6" xfId="9410"/>
    <cellStyle name="Navadno 32 3" xfId="430"/>
    <cellStyle name="Navadno 32 3 2" xfId="431"/>
    <cellStyle name="Navadno 32 3 2 2" xfId="432"/>
    <cellStyle name="Navadno 32 3 2 2 2" xfId="433"/>
    <cellStyle name="Navadno 32 3 2 2 2 2" xfId="3290"/>
    <cellStyle name="Navadno 32 3 2 2 3" xfId="3291"/>
    <cellStyle name="Navadno 32 3 2 3" xfId="434"/>
    <cellStyle name="Navadno 32 3 2 3 2" xfId="3292"/>
    <cellStyle name="Navadno 32 3 2 4" xfId="3293"/>
    <cellStyle name="Navadno 32 3 3" xfId="435"/>
    <cellStyle name="Navadno 32 3 3 2" xfId="436"/>
    <cellStyle name="Navadno 32 3 3 2 2" xfId="3294"/>
    <cellStyle name="Navadno 32 3 3 3" xfId="3295"/>
    <cellStyle name="Navadno 32 3 4" xfId="437"/>
    <cellStyle name="Navadno 32 3 4 2" xfId="3296"/>
    <cellStyle name="Navadno 32 3 5" xfId="3297"/>
    <cellStyle name="Navadno 32 3 6" xfId="9309"/>
    <cellStyle name="Navadno 32 4" xfId="7619"/>
    <cellStyle name="Navadno 32 5" xfId="11746"/>
    <cellStyle name="Navadno 33" xfId="3298"/>
    <cellStyle name="Navadno 33 2" xfId="8182"/>
    <cellStyle name="Navadno 33 2 2" xfId="8727"/>
    <cellStyle name="Navadno 33 3" xfId="8100"/>
    <cellStyle name="Navadno 33 4" xfId="9980"/>
    <cellStyle name="Navadno 34" xfId="438"/>
    <cellStyle name="Navadno 34 2" xfId="439"/>
    <cellStyle name="Navadno 34 2 2" xfId="1428"/>
    <cellStyle name="Navadno 34 2 2 2" xfId="11798"/>
    <cellStyle name="Navadno 34 2 3" xfId="1429"/>
    <cellStyle name="Navadno 34 2 3 2" xfId="3301"/>
    <cellStyle name="Navadno 34 2 3 3" xfId="3302"/>
    <cellStyle name="Navadno 34 2 4" xfId="3300"/>
    <cellStyle name="Navadno 34 2 5" xfId="9590"/>
    <cellStyle name="Navadno 34 3" xfId="440"/>
    <cellStyle name="Navadno 34 3 2" xfId="1430"/>
    <cellStyle name="Navadno 34 3 3" xfId="1431"/>
    <cellStyle name="Navadno 34 3 3 2" xfId="3304"/>
    <cellStyle name="Navadno 34 3 3 3" xfId="3305"/>
    <cellStyle name="Navadno 34 3 4" xfId="3303"/>
    <cellStyle name="Navadno 34 3 5" xfId="9308"/>
    <cellStyle name="Navadno 34 4" xfId="1432"/>
    <cellStyle name="Navadno 34 4 2" xfId="12158"/>
    <cellStyle name="Navadno 34 5" xfId="1433"/>
    <cellStyle name="Navadno 34 5 2" xfId="3306"/>
    <cellStyle name="Navadno 34 5 3" xfId="3307"/>
    <cellStyle name="Navadno 34 6" xfId="3299"/>
    <cellStyle name="Navadno 34 7" xfId="11780"/>
    <cellStyle name="Navadno 35" xfId="3308"/>
    <cellStyle name="Navadno 35 2" xfId="441"/>
    <cellStyle name="Navadno 35 2 2" xfId="1434"/>
    <cellStyle name="Navadno 35 2 2 2" xfId="7669"/>
    <cellStyle name="Navadno 35 2 3" xfId="1435"/>
    <cellStyle name="Navadno 35 2 3 2" xfId="3310"/>
    <cellStyle name="Navadno 35 2 3 3" xfId="3311"/>
    <cellStyle name="Navadno 35 2 4" xfId="3309"/>
    <cellStyle name="Navadno 35 2 5" xfId="8735"/>
    <cellStyle name="Navadno 35 3" xfId="442"/>
    <cellStyle name="Navadno 35 3 2" xfId="1436"/>
    <cellStyle name="Navadno 35 3 3" xfId="1437"/>
    <cellStyle name="Navadno 35 3 3 2" xfId="3313"/>
    <cellStyle name="Navadno 35 3 3 3" xfId="3314"/>
    <cellStyle name="Navadno 35 3 4" xfId="3312"/>
    <cellStyle name="Navadno 35 3 5" xfId="8099"/>
    <cellStyle name="Navadno 35 4" xfId="7677"/>
    <cellStyle name="Navadno 36" xfId="2532"/>
    <cellStyle name="Navadno 36 2" xfId="443"/>
    <cellStyle name="Navadno 36 2 2" xfId="1438"/>
    <cellStyle name="Navadno 36 2 2 2" xfId="7668"/>
    <cellStyle name="Navadno 36 2 3" xfId="1439"/>
    <cellStyle name="Navadno 36 2 3 2" xfId="3316"/>
    <cellStyle name="Navadno 36 2 3 3" xfId="3317"/>
    <cellStyle name="Navadno 36 2 4" xfId="3315"/>
    <cellStyle name="Navadno 36 2 5" xfId="8420"/>
    <cellStyle name="Navadno 36 3" xfId="444"/>
    <cellStyle name="Navadno 36 3 2" xfId="1440"/>
    <cellStyle name="Navadno 36 3 3" xfId="1441"/>
    <cellStyle name="Navadno 36 3 3 2" xfId="3319"/>
    <cellStyle name="Navadno 36 3 3 3" xfId="3320"/>
    <cellStyle name="Navadno 36 3 4" xfId="3318"/>
    <cellStyle name="Navadno 36 3 5" xfId="9431"/>
    <cellStyle name="Navadno 36 4" xfId="8195"/>
    <cellStyle name="Navadno 36 5" xfId="12241"/>
    <cellStyle name="Navadno 37" xfId="5205"/>
    <cellStyle name="Navadno 37 2" xfId="445"/>
    <cellStyle name="Navadno 37 2 2" xfId="1442"/>
    <cellStyle name="Navadno 37 2 3" xfId="1443"/>
    <cellStyle name="Navadno 37 2 3 2" xfId="3322"/>
    <cellStyle name="Navadno 37 2 3 3" xfId="3323"/>
    <cellStyle name="Navadno 37 2 4" xfId="3321"/>
    <cellStyle name="Navadno 37 2 5" xfId="9678"/>
    <cellStyle name="Navadno 37 3" xfId="446"/>
    <cellStyle name="Navadno 37 3 2" xfId="1444"/>
    <cellStyle name="Navadno 37 3 3" xfId="1445"/>
    <cellStyle name="Navadno 37 3 3 2" xfId="3325"/>
    <cellStyle name="Navadno 37 3 3 3" xfId="3326"/>
    <cellStyle name="Navadno 37 3 4" xfId="3324"/>
    <cellStyle name="Navadno 37 4" xfId="9958"/>
    <cellStyle name="Navadno 38" xfId="5206"/>
    <cellStyle name="Navadno 38 2" xfId="447"/>
    <cellStyle name="Navadno 38 2 2" xfId="1446"/>
    <cellStyle name="Navadno 38 2 3" xfId="1447"/>
    <cellStyle name="Navadno 38 2 3 2" xfId="3328"/>
    <cellStyle name="Navadno 38 2 3 3" xfId="3329"/>
    <cellStyle name="Navadno 38 2 4" xfId="3327"/>
    <cellStyle name="Navadno 38 2 5" xfId="9655"/>
    <cellStyle name="Navadno 38 3" xfId="448"/>
    <cellStyle name="Navadno 38 3 2" xfId="1448"/>
    <cellStyle name="Navadno 38 3 3" xfId="1449"/>
    <cellStyle name="Navadno 38 3 3 2" xfId="3331"/>
    <cellStyle name="Navadno 38 3 3 3" xfId="3332"/>
    <cellStyle name="Navadno 38 3 4" xfId="3330"/>
    <cellStyle name="Navadno 38 4" xfId="9990"/>
    <cellStyle name="Navadno 39" xfId="5275"/>
    <cellStyle name="Navadno 39 2" xfId="449"/>
    <cellStyle name="Navadno 39 2 2" xfId="1450"/>
    <cellStyle name="Navadno 39 2 3" xfId="1451"/>
    <cellStyle name="Navadno 39 2 3 2" xfId="3334"/>
    <cellStyle name="Navadno 39 2 3 3" xfId="3335"/>
    <cellStyle name="Navadno 39 2 4" xfId="3333"/>
    <cellStyle name="Navadno 39 2 5" xfId="8098"/>
    <cellStyle name="Navadno 39 3" xfId="450"/>
    <cellStyle name="Navadno 39 3 2" xfId="1452"/>
    <cellStyle name="Navadno 39 3 3" xfId="1453"/>
    <cellStyle name="Navadno 39 3 3 2" xfId="3337"/>
    <cellStyle name="Navadno 39 3 3 3" xfId="3338"/>
    <cellStyle name="Navadno 39 3 4" xfId="3336"/>
    <cellStyle name="Navadno 39 4" xfId="9642"/>
    <cellStyle name="Navadno 4" xfId="451"/>
    <cellStyle name="Navadno 4 10" xfId="1454"/>
    <cellStyle name="Navadno 4 10 2" xfId="3340"/>
    <cellStyle name="Navadno 4 10 2 2" xfId="7631"/>
    <cellStyle name="Navadno 4 10 2 3" xfId="8412"/>
    <cellStyle name="Navadno 4 10 3" xfId="12450"/>
    <cellStyle name="Navadno 4 10 3 2" xfId="9027"/>
    <cellStyle name="Navadno 4 10 4" xfId="7648"/>
    <cellStyle name="Navadno 4 10 5" xfId="9371"/>
    <cellStyle name="Navadno 4 11" xfId="1455"/>
    <cellStyle name="Navadno 4 11 2" xfId="3341"/>
    <cellStyle name="Navadno 4 11 3" xfId="3342"/>
    <cellStyle name="Navadno 4 11 3 2" xfId="3343"/>
    <cellStyle name="Navadno 4 12" xfId="3344"/>
    <cellStyle name="Navadno 4 12 2" xfId="5903"/>
    <cellStyle name="Navadno 4 12 2 2" xfId="12122"/>
    <cellStyle name="Navadno 4 12 3" xfId="7763"/>
    <cellStyle name="Navadno 4 13" xfId="3345"/>
    <cellStyle name="Navadno 4 13 2" xfId="8069"/>
    <cellStyle name="Navadno 4 14" xfId="3339"/>
    <cellStyle name="Navadno 4 14 2" xfId="9867"/>
    <cellStyle name="Navadno 4 15" xfId="5576"/>
    <cellStyle name="Navadno 4 16" xfId="5627"/>
    <cellStyle name="Navadno 4 17" xfId="6127"/>
    <cellStyle name="Navadno 4 17 2" xfId="6751"/>
    <cellStyle name="Navadno 4 2" xfId="452"/>
    <cellStyle name="Navadno 4 2 10" xfId="7749"/>
    <cellStyle name="Navadno 4 2 11" xfId="12052"/>
    <cellStyle name="Navadno 4 2 2" xfId="1456"/>
    <cellStyle name="Navadno 4 2 2 2" xfId="8446"/>
    <cellStyle name="Navadno 4 2 2 2 2" xfId="11761"/>
    <cellStyle name="Navadno 4 2 2 2 2 2" xfId="7679"/>
    <cellStyle name="Navadno 4 2 2 2 2 2 2" xfId="11784"/>
    <cellStyle name="Navadno 4 2 2 2 2 2 2 2" xfId="8109"/>
    <cellStyle name="Navadno 4 2 2 2 2 2 2 2 2" xfId="8362"/>
    <cellStyle name="Navadno 4 2 2 2 2 2 2 3" xfId="9406"/>
    <cellStyle name="Navadno 4 2 2 2 2 2 2 3 2" xfId="12308"/>
    <cellStyle name="Navadno 4 2 2 2 2 2 2 4" xfId="8703"/>
    <cellStyle name="Navadno 4 2 2 2 2 2 3" xfId="9337"/>
    <cellStyle name="Navadno 4 2 2 2 2 2 3 2" xfId="9618"/>
    <cellStyle name="Navadno 4 2 2 2 2 2 4" xfId="8871"/>
    <cellStyle name="Navadno 4 2 2 2 2 2 4 2" xfId="8610"/>
    <cellStyle name="Navadno 4 2 2 2 2 2 5" xfId="7965"/>
    <cellStyle name="Navadno 4 2 2 2 2 3" xfId="9358"/>
    <cellStyle name="Navadno 4 2 2 2 2 3 2" xfId="8889"/>
    <cellStyle name="Navadno 4 2 2 2 2 3 2 2" xfId="12157"/>
    <cellStyle name="Navadno 4 2 2 2 2 3 3" xfId="9634"/>
    <cellStyle name="Navadno 4 2 2 2 2 3 3 2" xfId="8542"/>
    <cellStyle name="Navadno 4 2 2 2 2 3 4" xfId="9736"/>
    <cellStyle name="Navadno 4 2 2 2 2 4" xfId="9976"/>
    <cellStyle name="Navadno 4 2 2 2 2 4 2" xfId="9025"/>
    <cellStyle name="Navadno 4 2 2 2 2 5" xfId="9810"/>
    <cellStyle name="Navadno 4 2 2 2 2 5 2" xfId="9231"/>
    <cellStyle name="Navadno 4 2 2 2 2 6" xfId="8302"/>
    <cellStyle name="Navadno 4 2 2 2 3" xfId="9073"/>
    <cellStyle name="Navadno 4 2 2 2 3 2" xfId="9988"/>
    <cellStyle name="Navadno 4 2 2 2 3 2 2" xfId="9322"/>
    <cellStyle name="Navadno 4 2 2 2 3 2 2 2" xfId="12121"/>
    <cellStyle name="Navadno 4 2 2 2 3 2 3" xfId="9792"/>
    <cellStyle name="Navadno 4 2 2 2 3 2 3 2" xfId="8925"/>
    <cellStyle name="Navadno 4 2 2 2 3 2 4" xfId="9248"/>
    <cellStyle name="Navadno 4 2 2 2 3 3" xfId="11796"/>
    <cellStyle name="Navadno 4 2 2 2 3 3 2" xfId="8126"/>
    <cellStyle name="Navadno 4 2 2 2 3 4" xfId="9458"/>
    <cellStyle name="Navadno 4 2 2 2 3 4 2" xfId="12008"/>
    <cellStyle name="Navadno 4 2 2 2 3 5" xfId="8702"/>
    <cellStyle name="Navadno 4 2 2 2 4" xfId="11822"/>
    <cellStyle name="Navadno 4 2 2 2 4 2" xfId="8002"/>
    <cellStyle name="Navadno 4 2 2 2 4 2 2" xfId="8684"/>
    <cellStyle name="Navadno 4 2 2 2 4 3" xfId="8585"/>
    <cellStyle name="Navadno 4 2 2 2 4 3 2" xfId="7709"/>
    <cellStyle name="Navadno 4 2 2 2 4 4" xfId="9138"/>
    <cellStyle name="Navadno 4 2 2 2 5" xfId="9345"/>
    <cellStyle name="Navadno 4 2 2 2 5 2" xfId="7636"/>
    <cellStyle name="Navadno 4 2 2 2 6" xfId="9589"/>
    <cellStyle name="Navadno 4 2 2 2 6 2" xfId="7724"/>
    <cellStyle name="Navadno 4 2 2 2 7" xfId="9265"/>
    <cellStyle name="Navadno 4 2 2 2_Podatki o svetilkah" xfId="11747"/>
    <cellStyle name="Navadno 4 2 2 3" xfId="9174"/>
    <cellStyle name="Navadno 4 2 2 3 2" xfId="8046"/>
    <cellStyle name="Navadno 4 2 2 3 2 2" xfId="11758"/>
    <cellStyle name="Navadno 4 2 2 3 2 2 2" xfId="12029"/>
    <cellStyle name="Navadno 4 2 2 3 2 2 2 2" xfId="7604"/>
    <cellStyle name="Navadno 4 2 2 3 2 2 3" xfId="8993"/>
    <cellStyle name="Navadno 4 2 2 3 2 2 3 2" xfId="9219"/>
    <cellStyle name="Navadno 4 2 2 3 2 2 4" xfId="9268"/>
    <cellStyle name="Navadno 4 2 2 3 2 3" xfId="8040"/>
    <cellStyle name="Navadno 4 2 2 3 2 3 2" xfId="11909"/>
    <cellStyle name="Navadno 4 2 2 3 2 4" xfId="7980"/>
    <cellStyle name="Navadno 4 2 2 3 2 4 2" xfId="9584"/>
    <cellStyle name="Navadno 4 2 2 3 2 5" xfId="8819"/>
    <cellStyle name="Navadno 4 2 2 3 3" xfId="7926"/>
    <cellStyle name="Navadno 4 2 2 3 3 2" xfId="8410"/>
    <cellStyle name="Navadno 4 2 2 3 3 2 2" xfId="7807"/>
    <cellStyle name="Navadno 4 2 2 3 3 3" xfId="9694"/>
    <cellStyle name="Navadno 4 2 2 3 3 3 2" xfId="11936"/>
    <cellStyle name="Navadno 4 2 2 3 3 4" xfId="7656"/>
    <cellStyle name="Navadno 4 2 2 3 4" xfId="10002"/>
    <cellStyle name="Navadno 4 2 2 3 4 2" xfId="7732"/>
    <cellStyle name="Navadno 4 2 2 3 5" xfId="9838"/>
    <cellStyle name="Navadno 4 2 2 3 5 2" xfId="12199"/>
    <cellStyle name="Navadno 4 2 2 3 6" xfId="12149"/>
    <cellStyle name="Navadno 4 2 2 4" xfId="9658"/>
    <cellStyle name="Navadno 4 2 2 4 2" xfId="9357"/>
    <cellStyle name="Navadno 4 2 2 4 2 2" xfId="9902"/>
    <cellStyle name="Navadno 4 2 2 4 2 2 2" xfId="9603"/>
    <cellStyle name="Navadno 4 2 2 4 2 3" xfId="11821"/>
    <cellStyle name="Navadno 4 2 2 4 2 3 2" xfId="8186"/>
    <cellStyle name="Navadno 4 2 2 4 2 4" xfId="7643"/>
    <cellStyle name="Navadno 4 2 2 4 3" xfId="11723"/>
    <cellStyle name="Navadno 4 2 2 4 3 2" xfId="8969"/>
    <cellStyle name="Navadno 4 2 2 4 4" xfId="8399"/>
    <cellStyle name="Navadno 4 2 2 4 4 2" xfId="8543"/>
    <cellStyle name="Navadno 4 2 2 4 5" xfId="11860"/>
    <cellStyle name="Navadno 4 2 2 5" xfId="11713"/>
    <cellStyle name="Navadno 4 2 2 5 2" xfId="12448"/>
    <cellStyle name="Navadno 4 2 2 5 2 2" xfId="8784"/>
    <cellStyle name="Navadno 4 2 2 5 3" xfId="8739"/>
    <cellStyle name="Navadno 4 2 2 5 3 2" xfId="8927"/>
    <cellStyle name="Navadno 4 2 2 5 4" xfId="8801"/>
    <cellStyle name="Navadno 4 2 2 6" xfId="8514"/>
    <cellStyle name="Navadno 4 2 2 6 2" xfId="12113"/>
    <cellStyle name="Navadno 4 2 2 7" xfId="8398"/>
    <cellStyle name="Navadno 4 2 2 7 2" xfId="12315"/>
    <cellStyle name="Navadno 4 2 2 8" xfId="9264"/>
    <cellStyle name="Navadno 4 2 2 9" xfId="9991"/>
    <cellStyle name="Navadno 4 2 2_Podatki o svetilkah" xfId="12353"/>
    <cellStyle name="Navadno 4 2 3" xfId="1457"/>
    <cellStyle name="Navadno 4 2 3 2" xfId="9391"/>
    <cellStyle name="Navadno 4 2 3 2 2" xfId="12132"/>
    <cellStyle name="Navadno 4 2 3 2 2 2" xfId="7681"/>
    <cellStyle name="Navadno 4 2 3 2 2 2 2" xfId="9353"/>
    <cellStyle name="Navadno 4 2 3 2 2 2 2 2" xfId="12391"/>
    <cellStyle name="Navadno 4 2 3 2 2 2 2 2 2" xfId="12280"/>
    <cellStyle name="Navadno 4 2 3 2 2 2 2 3" xfId="8868"/>
    <cellStyle name="Navadno 4 2 3 2 2 2 2 3 2" xfId="8924"/>
    <cellStyle name="Navadno 4 2 3 2 2 2 2 4" xfId="8375"/>
    <cellStyle name="Navadno 4 2 3 2 2 2 3" xfId="12447"/>
    <cellStyle name="Navadno 4 2 3 2 2 2 3 2" xfId="7729"/>
    <cellStyle name="Navadno 4 2 3 2 2 2 4" xfId="8556"/>
    <cellStyle name="Navadno 4 2 3 2 2 2 4 2" xfId="7623"/>
    <cellStyle name="Navadno 4 2 3 2 2 2 5" xfId="7649"/>
    <cellStyle name="Navadno 4 2 3 2 2 3" xfId="12252"/>
    <cellStyle name="Navadno 4 2 3 2 2 3 2" xfId="9326"/>
    <cellStyle name="Navadno 4 2 3 2 2 3 2 2" xfId="9745"/>
    <cellStyle name="Navadno 4 2 3 2 2 3 3" xfId="8867"/>
    <cellStyle name="Navadno 4 2 3 2 2 3 3 2" xfId="9220"/>
    <cellStyle name="Navadno 4 2 3 2 2 3 4" xfId="8374"/>
    <cellStyle name="Navadno 4 2 3 2 2 4" xfId="11958"/>
    <cellStyle name="Navadno 4 2 3 2 2 4 2" xfId="7731"/>
    <cellStyle name="Navadno 4 2 3 2 2 5" xfId="9006"/>
    <cellStyle name="Navadno 4 2 3 2 2 5 2" xfId="7625"/>
    <cellStyle name="Navadno 4 2 3 2 2 6" xfId="11913"/>
    <cellStyle name="Navadno 4 2 3 2 3" xfId="9953"/>
    <cellStyle name="Navadno 4 2 3 2 3 2" xfId="11775"/>
    <cellStyle name="Navadno 4 2 3 2 3 2 2" xfId="12409"/>
    <cellStyle name="Navadno 4 2 3 2 3 2 2 2" xfId="8023"/>
    <cellStyle name="Navadno 4 2 3 2 3 2 3" xfId="7952"/>
    <cellStyle name="Navadno 4 2 3 2 3 2 3 2" xfId="7790"/>
    <cellStyle name="Navadno 4 2 3 2 3 2 4" xfId="9255"/>
    <cellStyle name="Navadno 4 2 3 2 3 3" xfId="11712"/>
    <cellStyle name="Navadno 4 2 3 2 3 3 2" xfId="11977"/>
    <cellStyle name="Navadno 4 2 3 2 3 4" xfId="8939"/>
    <cellStyle name="Navadno 4 2 3 2 3 4 2" xfId="7795"/>
    <cellStyle name="Navadno 4 2 3 2 3 5" xfId="8072"/>
    <cellStyle name="Navadno 4 2 3 2 4" xfId="8428"/>
    <cellStyle name="Navadno 4 2 3 2 4 2" xfId="9334"/>
    <cellStyle name="Navadno 4 2 3 2 4 2 2" xfId="7726"/>
    <cellStyle name="Navadno 4 2 3 2 4 3" xfId="9017"/>
    <cellStyle name="Navadno 4 2 3 2 4 3 2" xfId="7780"/>
    <cellStyle name="Navadno 4 2 3 2 4 4" xfId="8815"/>
    <cellStyle name="Navadno 4 2 3 2 5" xfId="12341"/>
    <cellStyle name="Navadno 4 2 3 2 5 2" xfId="12178"/>
    <cellStyle name="Navadno 4 2 3 2 6" xfId="8536"/>
    <cellStyle name="Navadno 4 2 3 2 6 2" xfId="8657"/>
    <cellStyle name="Navadno 4 2 3 2 7" xfId="8707"/>
    <cellStyle name="Navadno 4 2 3 2_Podatki o svetilkah" xfId="11714"/>
    <cellStyle name="Navadno 4 2 3 3" xfId="9175"/>
    <cellStyle name="Navadno 4 2 3 3 2" xfId="9948"/>
    <cellStyle name="Navadno 4 2 3 3 2 2" xfId="12435"/>
    <cellStyle name="Navadno 4 2 3 3 2 2 2" xfId="11899"/>
    <cellStyle name="Navadno 4 2 3 3 2 2 2 2" xfId="12172"/>
    <cellStyle name="Navadno 4 2 3 3 2 2 3" xfId="8938"/>
    <cellStyle name="Navadno 4 2 3 3 2 2 3 2" xfId="9743"/>
    <cellStyle name="Navadno 4 2 3 3 2 2 4" xfId="7738"/>
    <cellStyle name="Navadno 4 2 3 3 2 3" xfId="12300"/>
    <cellStyle name="Navadno 4 2 3 3 2 3 2" xfId="8539"/>
    <cellStyle name="Navadno 4 2 3 3 2 4" xfId="8472"/>
    <cellStyle name="Navadno 4 2 3 3 2 4 2" xfId="9857"/>
    <cellStyle name="Navadno 4 2 3 3 2 5" xfId="8794"/>
    <cellStyle name="Navadno 4 2 3 3 3" xfId="9610"/>
    <cellStyle name="Navadno 4 2 3 3 3 2" xfId="8887"/>
    <cellStyle name="Navadno 4 2 3 3 3 2 2" xfId="9454"/>
    <cellStyle name="Navadno 4 2 3 3 3 3" xfId="7783"/>
    <cellStyle name="Navadno 4 2 3 3 3 3 2" xfId="8593"/>
    <cellStyle name="Navadno 4 2 3 3 3 4" xfId="9051"/>
    <cellStyle name="Navadno 4 2 3 3 4" xfId="9168"/>
    <cellStyle name="Navadno 4 2 3 3 4 2" xfId="8690"/>
    <cellStyle name="Navadno 4 2 3 3 5" xfId="9067"/>
    <cellStyle name="Navadno 4 2 3 3 5 2" xfId="7717"/>
    <cellStyle name="Navadno 4 2 3 3 6" xfId="8063"/>
    <cellStyle name="Navadno 4 2 3 4" xfId="12189"/>
    <cellStyle name="Navadno 4 2 3 4 2" xfId="8320"/>
    <cellStyle name="Navadno 4 2 3 4 2 2" xfId="9870"/>
    <cellStyle name="Navadno 4 2 3 4 2 2 2" xfId="9238"/>
    <cellStyle name="Navadno 4 2 3 4 2 3" xfId="9001"/>
    <cellStyle name="Navadno 4 2 3 4 2 3 2" xfId="12145"/>
    <cellStyle name="Navadno 4 2 3 4 2 4" xfId="9626"/>
    <cellStyle name="Navadno 4 2 3 4 3" xfId="12379"/>
    <cellStyle name="Navadno 4 2 3 4 3 2" xfId="11884"/>
    <cellStyle name="Navadno 4 2 3 4 4" xfId="9460"/>
    <cellStyle name="Navadno 4 2 3 4 4 2" xfId="11887"/>
    <cellStyle name="Navadno 4 2 3 4 5" xfId="7739"/>
    <cellStyle name="Navadno 4 2 3 5" xfId="12000"/>
    <cellStyle name="Navadno 4 2 3 5 2" xfId="11739"/>
    <cellStyle name="Navadno 4 2 3 5 2 2" xfId="12118"/>
    <cellStyle name="Navadno 4 2 3 5 3" xfId="8598"/>
    <cellStyle name="Navadno 4 2 3 5 3 2" xfId="9423"/>
    <cellStyle name="Navadno 4 2 3 5 4" xfId="8025"/>
    <cellStyle name="Navadno 4 2 3 6" xfId="9341"/>
    <cellStyle name="Navadno 4 2 3 6 2" xfId="8030"/>
    <cellStyle name="Navadno 4 2 3 7" xfId="8471"/>
    <cellStyle name="Navadno 4 2 3 7 2" xfId="8679"/>
    <cellStyle name="Navadno 4 2 3 8" xfId="8803"/>
    <cellStyle name="Navadno 4 2 3 9" xfId="7931"/>
    <cellStyle name="Navadno 4 2 3_Podatki o svetilkah" xfId="7934"/>
    <cellStyle name="Navadno 4 2 4" xfId="1458"/>
    <cellStyle name="Navadno 4 2 4 2" xfId="3347"/>
    <cellStyle name="Navadno 4 2 4 2 2" xfId="9376"/>
    <cellStyle name="Navadno 4 2 4 2 2 2" xfId="12054"/>
    <cellStyle name="Navadno 4 2 4 2 2 2 2" xfId="9661"/>
    <cellStyle name="Navadno 4 2 4 2 2 2 2 2" xfId="9604"/>
    <cellStyle name="Navadno 4 2 4 2 2 2 3" xfId="8900"/>
    <cellStyle name="Navadno 4 2 4 2 2 2 3 2" xfId="9040"/>
    <cellStyle name="Navadno 4 2 4 2 2 2 4" xfId="9145"/>
    <cellStyle name="Navadno 4 2 4 2 2 3" xfId="9983"/>
    <cellStyle name="Navadno 4 2 4 2 2 3 2" xfId="9818"/>
    <cellStyle name="Navadno 4 2 4 2 2 4" xfId="11985"/>
    <cellStyle name="Navadno 4 2 4 2 2 4 2" xfId="8296"/>
    <cellStyle name="Navadno 4 2 4 2 2 5" xfId="8027"/>
    <cellStyle name="Navadno 4 2 4 2 3" xfId="9778"/>
    <cellStyle name="Navadno 4 2 4 2 3 2" xfId="9327"/>
    <cellStyle name="Navadno 4 2 4 2 3 2 2" xfId="7629"/>
    <cellStyle name="Navadno 4 2 4 2 3 3" xfId="8037"/>
    <cellStyle name="Navadno 4 2 4 2 3 3 2" xfId="9492"/>
    <cellStyle name="Navadno 4 2 4 2 3 4" xfId="8029"/>
    <cellStyle name="Navadno 4 2 4 2 4" xfId="8417"/>
    <cellStyle name="Navadno 4 2 4 2 4 2" xfId="12340"/>
    <cellStyle name="Navadno 4 2 4 2 5" xfId="7970"/>
    <cellStyle name="Navadno 4 2 4 2 5 2" xfId="12307"/>
    <cellStyle name="Navadno 4 2 4 2 6" xfId="7651"/>
    <cellStyle name="Navadno 4 2 4 2 7" xfId="9384"/>
    <cellStyle name="Navadno 4 2 4 3" xfId="3348"/>
    <cellStyle name="Navadno 4 2 4 3 2" xfId="11722"/>
    <cellStyle name="Navadno 4 2 4 3 2 2" xfId="8888"/>
    <cellStyle name="Navadno 4 2 4 3 2 2 2" xfId="9911"/>
    <cellStyle name="Navadno 4 2 4 3 2 3" xfId="8096"/>
    <cellStyle name="Navadno 4 2 4 3 2 3 2" xfId="8519"/>
    <cellStyle name="Navadno 4 2 4 3 2 4" xfId="12034"/>
    <cellStyle name="Navadno 4 2 4 3 3" xfId="12107"/>
    <cellStyle name="Navadno 4 2 4 3 3 2" xfId="9522"/>
    <cellStyle name="Navadno 4 2 4 3 4" xfId="9591"/>
    <cellStyle name="Navadno 4 2 4 3 4 2" xfId="8952"/>
    <cellStyle name="Navadno 4 2 4 3 5" xfId="8820"/>
    <cellStyle name="Navadno 4 2 4 3 6" xfId="9933"/>
    <cellStyle name="Navadno 4 2 4 4" xfId="7991"/>
    <cellStyle name="Navadno 4 2 4 4 2" xfId="11872"/>
    <cellStyle name="Navadno 4 2 4 4 2 2" xfId="8781"/>
    <cellStyle name="Navadno 4 2 4 4 3" xfId="10007"/>
    <cellStyle name="Navadno 4 2 4 4 3 2" xfId="11966"/>
    <cellStyle name="Navadno 4 2 4 4 4" xfId="8368"/>
    <cellStyle name="Navadno 4 2 4 5" xfId="9432"/>
    <cellStyle name="Navadno 4 2 4 5 2" xfId="8791"/>
    <cellStyle name="Navadno 4 2 4 6" xfId="8863"/>
    <cellStyle name="Navadno 4 2 4 6 2" xfId="12062"/>
    <cellStyle name="Navadno 4 2 4 7" xfId="11973"/>
    <cellStyle name="Navadno 4 2 4 8" xfId="9407"/>
    <cellStyle name="Navadno 4 2 4_Podatki o svetilkah" xfId="11721"/>
    <cellStyle name="Navadno 4 2 5" xfId="3346"/>
    <cellStyle name="Navadno 4 2 5 2" xfId="9054"/>
    <cellStyle name="Navadno 4 2 5 2 2" xfId="7998"/>
    <cellStyle name="Navadno 4 2 5 2 2 2" xfId="8112"/>
    <cellStyle name="Navadno 4 2 5 2 2 2 2" xfId="12314"/>
    <cellStyle name="Navadno 4 2 5 2 2 3" xfId="7762"/>
    <cellStyle name="Navadno 4 2 5 2 2 3 2" xfId="8221"/>
    <cellStyle name="Navadno 4 2 5 2 2 4" xfId="9153"/>
    <cellStyle name="Navadno 4 2 5 2 3" xfId="10008"/>
    <cellStyle name="Navadno 4 2 5 2 3 2" xfId="9016"/>
    <cellStyle name="Navadno 4 2 5 2 4" xfId="12169"/>
    <cellStyle name="Navadno 4 2 5 2 4 2" xfId="9617"/>
    <cellStyle name="Navadno 4 2 5 2 5" xfId="8057"/>
    <cellStyle name="Navadno 4 2 5 3" xfId="9365"/>
    <cellStyle name="Navadno 4 2 5 3 2" xfId="9950"/>
    <cellStyle name="Navadno 4 2 5 3 2 2" xfId="9569"/>
    <cellStyle name="Navadno 4 2 5 3 3" xfId="8864"/>
    <cellStyle name="Navadno 4 2 5 3 3 2" xfId="9733"/>
    <cellStyle name="Navadno 4 2 5 3 4" xfId="8060"/>
    <cellStyle name="Navadno 4 2 5 4" xfId="11763"/>
    <cellStyle name="Navadno 4 2 5 4 2" xfId="9123"/>
    <cellStyle name="Navadno 4 2 5 5" xfId="11838"/>
    <cellStyle name="Navadno 4 2 5 5 2" xfId="9611"/>
    <cellStyle name="Navadno 4 2 5 6" xfId="9152"/>
    <cellStyle name="Navadno 4 2 5 7" xfId="9385"/>
    <cellStyle name="Navadno 4 2 6" xfId="7067"/>
    <cellStyle name="Navadno 4 2 6 2" xfId="9896"/>
    <cellStyle name="Navadno 4 2 6 2 2" xfId="9401"/>
    <cellStyle name="Navadno 4 2 6 2 2 2" xfId="9903"/>
    <cellStyle name="Navadno 4 2 6 2 3" xfId="8397"/>
    <cellStyle name="Navadno 4 2 6 2 3 2" xfId="9701"/>
    <cellStyle name="Navadno 4 2 6 2 4" xfId="9619"/>
    <cellStyle name="Navadno 4 2 6 3" xfId="9339"/>
    <cellStyle name="Navadno 4 2 6 3 2" xfId="8135"/>
    <cellStyle name="Navadno 4 2 6 4" xfId="12253"/>
    <cellStyle name="Navadno 4 2 6 4 2" xfId="12097"/>
    <cellStyle name="Navadno 4 2 6 5" xfId="7745"/>
    <cellStyle name="Navadno 4 2 6 6" xfId="9380"/>
    <cellStyle name="Navadno 4 2 7" xfId="7774"/>
    <cellStyle name="Navadno 4 2 7 2" xfId="7674"/>
    <cellStyle name="Navadno 4 2 7 2 2" xfId="8786"/>
    <cellStyle name="Navadno 4 2 7 3" xfId="7917"/>
    <cellStyle name="Navadno 4 2 7 3 2" xfId="9520"/>
    <cellStyle name="Navadno 4 2 7 4" xfId="7654"/>
    <cellStyle name="Navadno 4 2 8" xfId="12083"/>
    <cellStyle name="Navadno 4 2 8 2" xfId="12061"/>
    <cellStyle name="Navadno 4 2 9" xfId="12276"/>
    <cellStyle name="Navadno 4 2 9 2" xfId="11916"/>
    <cellStyle name="Navadno 4 2_Podatki o svetilkah" xfId="9872"/>
    <cellStyle name="Navadno 4 3" xfId="453"/>
    <cellStyle name="Navadno 4 3 10" xfId="8071"/>
    <cellStyle name="Navadno 4 3 11" xfId="11848"/>
    <cellStyle name="Navadno 4 3 2" xfId="1459"/>
    <cellStyle name="Navadno 4 3 2 2" xfId="8741"/>
    <cellStyle name="Navadno 4 3 2 2 2" xfId="8453"/>
    <cellStyle name="Navadno 4 3 2 2 2 2" xfId="7999"/>
    <cellStyle name="Navadno 4 3 2 2 2 2 2" xfId="12325"/>
    <cellStyle name="Navadno 4 3 2 2 2 2 2 2" xfId="7768"/>
    <cellStyle name="Navadno 4 3 2 2 2 2 2 2 2" xfId="8361"/>
    <cellStyle name="Navadno 4 3 2 2 2 2 2 3" xfId="12349"/>
    <cellStyle name="Navadno 4 3 2 2 2 2 2 3 2" xfId="8762"/>
    <cellStyle name="Navadno 4 3 2 2 2 2 2 4" xfId="8656"/>
    <cellStyle name="Navadno 4 3 2 2 2 2 3" xfId="9335"/>
    <cellStyle name="Navadno 4 3 2 2 2 2 3 2" xfId="7632"/>
    <cellStyle name="Navadno 4 3 2 2 2 2 4" xfId="8861"/>
    <cellStyle name="Navadno 4 3 2 2 2 2 4 2" xfId="9673"/>
    <cellStyle name="Navadno 4 3 2 2 2 2 5" xfId="11893"/>
    <cellStyle name="Navadno 4 3 2 2 2 3" xfId="11762"/>
    <cellStyle name="Navadno 4 3 2 2 2 3 2" xfId="8317"/>
    <cellStyle name="Navadno 4 3 2 2 2 3 2 2" xfId="12264"/>
    <cellStyle name="Navadno 4 3 2 2 2 3 3" xfId="8095"/>
    <cellStyle name="Navadno 4 3 2 2 2 3 3 2" xfId="9518"/>
    <cellStyle name="Navadno 4 3 2 2 2 3 4" xfId="8992"/>
    <cellStyle name="Navadno 4 3 2 2 2 4" xfId="11928"/>
    <cellStyle name="Navadno 4 3 2 2 2 4 2" xfId="9523"/>
    <cellStyle name="Navadno 4 3 2 2 2 5" xfId="11825"/>
    <cellStyle name="Navadno 4 3 2 2 2 5 2" xfId="7715"/>
    <cellStyle name="Navadno 4 3 2 2 2 6" xfId="7911"/>
    <cellStyle name="Navadno 4 3 2 2 3" xfId="11779"/>
    <cellStyle name="Navadno 4 3 2 2 3 2" xfId="8736"/>
    <cellStyle name="Navadno 4 3 2 2 3 2 2" xfId="12219"/>
    <cellStyle name="Navadno 4 3 2 2 3 2 2 2" xfId="11915"/>
    <cellStyle name="Navadno 4 3 2 2 3 2 3" xfId="9982"/>
    <cellStyle name="Navadno 4 3 2 2 3 2 3 2" xfId="9749"/>
    <cellStyle name="Navadno 4 3 2 2 3 2 4" xfId="8372"/>
    <cellStyle name="Navadno 4 3 2 2 3 3" xfId="9413"/>
    <cellStyle name="Navadno 4 3 2 2 3 3 2" xfId="9916"/>
    <cellStyle name="Navadno 4 3 2 2 3 4" xfId="7761"/>
    <cellStyle name="Navadno 4 3 2 2 3 4 2" xfId="8770"/>
    <cellStyle name="Navadno 4 3 2 2 3 5" xfId="12103"/>
    <cellStyle name="Navadno 4 3 2 2 4" xfId="7927"/>
    <cellStyle name="Navadno 4 3 2 2 4 2" xfId="8575"/>
    <cellStyle name="Navadno 4 3 2 2 4 2 2" xfId="9129"/>
    <cellStyle name="Navadno 4 3 2 2 4 3" xfId="8869"/>
    <cellStyle name="Navadno 4 3 2 2 4 3 2" xfId="9568"/>
    <cellStyle name="Navadno 4 3 2 2 4 4" xfId="12332"/>
    <cellStyle name="Navadno 4 3 2 2 5" xfId="8455"/>
    <cellStyle name="Navadno 4 3 2 2 5 2" xfId="8693"/>
    <cellStyle name="Navadno 4 3 2 2 6" xfId="9632"/>
    <cellStyle name="Navadno 4 3 2 2 6 2" xfId="11862"/>
    <cellStyle name="Navadno 4 3 2 2 7" xfId="9929"/>
    <cellStyle name="Navadno 4 3 2 2_Podatki o svetilkah" xfId="12427"/>
    <cellStyle name="Navadno 4 3 2 3" xfId="8740"/>
    <cellStyle name="Navadno 4 3 2 3 2" xfId="11982"/>
    <cellStyle name="Navadno 4 3 2 3 2 2" xfId="12366"/>
    <cellStyle name="Navadno 4 3 2 3 2 2 2" xfId="9319"/>
    <cellStyle name="Navadno 4 3 2 3 2 2 2 2" xfId="8654"/>
    <cellStyle name="Navadno 4 3 2 3 2 2 3" xfId="7967"/>
    <cellStyle name="Navadno 4 3 2 3 2 2 3 2" xfId="7706"/>
    <cellStyle name="Navadno 4 3 2 3 2 2 4" xfId="12198"/>
    <cellStyle name="Navadno 4 3 2 3 2 3" xfId="9758"/>
    <cellStyle name="Navadno 4 3 2 3 2 3 2" xfId="9585"/>
    <cellStyle name="Navadno 4 3 2 3 2 4" xfId="9766"/>
    <cellStyle name="Navadno 4 3 2 3 2 4 2" xfId="8990"/>
    <cellStyle name="Navadno 4 3 2 3 2 5" xfId="8648"/>
    <cellStyle name="Navadno 4 3 2 3 3" xfId="11858"/>
    <cellStyle name="Navadno 4 3 2 3 3 2" xfId="12275"/>
    <cellStyle name="Navadno 4 3 2 3 3 2 2" xfId="9683"/>
    <cellStyle name="Navadno 4 3 2 3 3 3" xfId="12356"/>
    <cellStyle name="Navadno 4 3 2 3 3 3 2" xfId="12063"/>
    <cellStyle name="Navadno 4 3 2 3 3 4" xfId="8700"/>
    <cellStyle name="Navadno 4 3 2 3 4" xfId="11811"/>
    <cellStyle name="Navadno 4 3 2 3 4 2" xfId="8366"/>
    <cellStyle name="Navadno 4 3 2 3 5" xfId="9894"/>
    <cellStyle name="Navadno 4 3 2 3 5 2" xfId="9928"/>
    <cellStyle name="Navadno 4 3 2 3 6" xfId="8308"/>
    <cellStyle name="Navadno 4 3 2 4" xfId="9053"/>
    <cellStyle name="Navadno 4 3 2 4 2" xfId="8737"/>
    <cellStyle name="Navadno 4 3 2 4 2 2" xfId="7987"/>
    <cellStyle name="Navadno 4 3 2 4 2 2 2" xfId="9015"/>
    <cellStyle name="Navadno 4 3 2 4 2 3" xfId="12170"/>
    <cellStyle name="Navadno 4 3 2 4 2 3 2" xfId="8896"/>
    <cellStyle name="Navadno 4 3 2 4 2 4" xfId="7737"/>
    <cellStyle name="Navadno 4 3 2 4 3" xfId="12400"/>
    <cellStyle name="Navadno 4 3 2 4 3 2" xfId="7781"/>
    <cellStyle name="Navadno 4 3 2 4 4" xfId="9294"/>
    <cellStyle name="Navadno 4 3 2 4 4 2" xfId="9519"/>
    <cellStyle name="Navadno 4 3 2 4 5" xfId="9266"/>
    <cellStyle name="Navadno 4 3 2 5" xfId="12214"/>
    <cellStyle name="Navadno 4 3 2 5 2" xfId="11769"/>
    <cellStyle name="Navadno 4 3 2 5 2 2" xfId="12203"/>
    <cellStyle name="Navadno 4 3 2 5 3" xfId="12277"/>
    <cellStyle name="Navadno 4 3 2 5 3 2" xfId="9465"/>
    <cellStyle name="Navadno 4 3 2 5 4" xfId="9623"/>
    <cellStyle name="Navadno 4 3 2 6" xfId="9719"/>
    <cellStyle name="Navadno 4 3 2 6 2" xfId="8564"/>
    <cellStyle name="Navadno 4 3 2 7" xfId="8035"/>
    <cellStyle name="Navadno 4 3 2 7 2" xfId="11886"/>
    <cellStyle name="Navadno 4 3 2 8" xfId="9891"/>
    <cellStyle name="Navadno 4 3 2 9" xfId="12367"/>
    <cellStyle name="Navadno 4 3 2_Podatki o svetilkah" xfId="8439"/>
    <cellStyle name="Navadno 4 3 3" xfId="1460"/>
    <cellStyle name="Navadno 4 3 3 2" xfId="3350"/>
    <cellStyle name="Navadno 4 3 3 2 2" xfId="11980"/>
    <cellStyle name="Navadno 4 3 3 2 2 2" xfId="8432"/>
    <cellStyle name="Navadno 4 3 3 2 2 2 2" xfId="12217"/>
    <cellStyle name="Navadno 4 3 3 2 2 2 2 2" xfId="8110"/>
    <cellStyle name="Navadno 4 3 3 2 2 2 2 2 2" xfId="7907"/>
    <cellStyle name="Navadno 4 3 3 2 2 2 2 3" xfId="11981"/>
    <cellStyle name="Navadno 4 3 3 2 2 2 2 3 2" xfId="9464"/>
    <cellStyle name="Navadno 4 3 3 2 2 2 2 4" xfId="8068"/>
    <cellStyle name="Navadno 4 3 3 2 2 2 3" xfId="9338"/>
    <cellStyle name="Navadno 4 3 3 2 2 2 3 2" xfId="7735"/>
    <cellStyle name="Navadno 4 3 3 2 2 2 4" xfId="9303"/>
    <cellStyle name="Navadno 4 3 3 2 2 2 4 2" xfId="8614"/>
    <cellStyle name="Navadno 4 3 3 2 2 2 5" xfId="9135"/>
    <cellStyle name="Navadno 4 3 3 2 2 3" xfId="12273"/>
    <cellStyle name="Navadno 4 3 3 2 2 3 2" xfId="9325"/>
    <cellStyle name="Navadno 4 3 3 2 2 3 2 2" xfId="9675"/>
    <cellStyle name="Navadno 4 3 3 2 2 3 3" xfId="11815"/>
    <cellStyle name="Navadno 4 3 3 2 2 3 3 2" xfId="8764"/>
    <cellStyle name="Navadno 4 3 3 2 2 3 4" xfId="8067"/>
    <cellStyle name="Navadno 4 3 3 2 2 4" xfId="12134"/>
    <cellStyle name="Navadno 4 3 3 2 2 4 2" xfId="11914"/>
    <cellStyle name="Navadno 4 3 3 2 2 5" xfId="9305"/>
    <cellStyle name="Navadno 4 3 3 2 2 5 2" xfId="12123"/>
    <cellStyle name="Navadno 4 3 3 2 2 6" xfId="8706"/>
    <cellStyle name="Navadno 4 3 3 2 3" xfId="11896"/>
    <cellStyle name="Navadno 4 3 3 2 3 2" xfId="10001"/>
    <cellStyle name="Navadno 4 3 3 2 3 2 2" xfId="9638"/>
    <cellStyle name="Navadno 4 3 3 2 3 2 2 2" xfId="12287"/>
    <cellStyle name="Navadno 4 3 3 2 3 2 3" xfId="11742"/>
    <cellStyle name="Navadno 4 3 3 2 3 2 3 2" xfId="9041"/>
    <cellStyle name="Navadno 4 3 3 2 3 2 4" xfId="8563"/>
    <cellStyle name="Navadno 4 3 3 2 3 3" xfId="9639"/>
    <cellStyle name="Navadno 4 3 3 2 3 3 2" xfId="7824"/>
    <cellStyle name="Navadno 4 3 3 2 3 4" xfId="8094"/>
    <cellStyle name="Navadno 4 3 3 2 3 4 2" xfId="12289"/>
    <cellStyle name="Navadno 4 3 3 2 3 5" xfId="9270"/>
    <cellStyle name="Navadno 4 3 3 2 4" xfId="12251"/>
    <cellStyle name="Navadno 4 3 3 2 4 2" xfId="12082"/>
    <cellStyle name="Navadno 4 3 3 2 4 2 2" xfId="7725"/>
    <cellStyle name="Navadno 4 3 3 2 4 3" xfId="8093"/>
    <cellStyle name="Navadno 4 3 3 2 4 3 2" xfId="8765"/>
    <cellStyle name="Navadno 4 3 3 2 4 4" xfId="8038"/>
    <cellStyle name="Navadno 4 3 3 2 5" xfId="9666"/>
    <cellStyle name="Navadno 4 3 3 2 5 2" xfId="12285"/>
    <cellStyle name="Navadno 4 3 3 2 6" xfId="7760"/>
    <cellStyle name="Navadno 4 3 3 2 6 2" xfId="12044"/>
    <cellStyle name="Navadno 4 3 3 2 7" xfId="8698"/>
    <cellStyle name="Navadno 4 3 3 2 8" xfId="12402"/>
    <cellStyle name="Navadno 4 3 3 2_Podatki o svetilkah" xfId="12324"/>
    <cellStyle name="Navadno 4 3 3 3" xfId="3351"/>
    <cellStyle name="Navadno 4 3 3 3 2" xfId="12190"/>
    <cellStyle name="Navadno 4 3 3 3 2 2" xfId="9415"/>
    <cellStyle name="Navadno 4 3 3 3 2 2 2" xfId="8886"/>
    <cellStyle name="Navadno 4 3 3 3 2 2 2 2" xfId="12015"/>
    <cellStyle name="Navadno 4 3 3 3 2 2 3" xfId="9163"/>
    <cellStyle name="Navadno 4 3 3 3 2 2 3 2" xfId="8580"/>
    <cellStyle name="Navadno 4 3 3 3 2 2 4" xfId="9252"/>
    <cellStyle name="Navadno 4 3 3 3 2 3" xfId="9996"/>
    <cellStyle name="Navadno 4 3 3 3 2 3 2" xfId="9797"/>
    <cellStyle name="Navadno 4 3 3 3 2 4" xfId="9633"/>
    <cellStyle name="Navadno 4 3 3 3 2 4 2" xfId="8169"/>
    <cellStyle name="Navadno 4 3 3 3 2 5" xfId="11989"/>
    <cellStyle name="Navadno 4 3 3 3 3" xfId="9364"/>
    <cellStyle name="Navadno 4 3 3 3 3 2" xfId="12168"/>
    <cellStyle name="Navadno 4 3 3 3 3 2 2" xfId="12151"/>
    <cellStyle name="Navadno 4 3 3 3 3 3" xfId="11792"/>
    <cellStyle name="Navadno 4 3 3 3 3 3 2" xfId="9225"/>
    <cellStyle name="Navadno 4 3 3 3 3 4" xfId="8797"/>
    <cellStyle name="Navadno 4 3 3 3 4" xfId="12242"/>
    <cellStyle name="Navadno 4 3 3 3 4 2" xfId="11945"/>
    <cellStyle name="Navadno 4 3 3 3 5" xfId="8862"/>
    <cellStyle name="Navadno 4 3 3 3 5 2" xfId="12114"/>
    <cellStyle name="Navadno 4 3 3 3 6" xfId="8373"/>
    <cellStyle name="Navadno 4 3 3 3 7" xfId="9957"/>
    <cellStyle name="Navadno 4 3 3 4" xfId="8435"/>
    <cellStyle name="Navadno 4 3 3 4 2" xfId="8319"/>
    <cellStyle name="Navadno 4 3 3 4 2 2" xfId="8524"/>
    <cellStyle name="Navadno 4 3 3 4 2 2 2" xfId="8682"/>
    <cellStyle name="Navadno 4 3 3 4 2 3" xfId="9161"/>
    <cellStyle name="Navadno 4 3 3 4 2 3 2" xfId="12334"/>
    <cellStyle name="Navadno 4 3 3 4 2 4" xfId="12040"/>
    <cellStyle name="Navadno 4 3 3 4 3" xfId="9665"/>
    <cellStyle name="Navadno 4 3 3 4 3 2" xfId="8687"/>
    <cellStyle name="Navadno 4 3 3 4 4" xfId="9304"/>
    <cellStyle name="Navadno 4 3 3 4 4 2" xfId="9596"/>
    <cellStyle name="Navadno 4 3 3 4 5" xfId="9254"/>
    <cellStyle name="Navadno 4 3 3 5" xfId="9370"/>
    <cellStyle name="Navadno 4 3 3 5 2" xfId="9998"/>
    <cellStyle name="Navadno 4 3 3 5 2 2" xfId="12039"/>
    <cellStyle name="Navadno 4 3 3 5 3" xfId="7667"/>
    <cellStyle name="Navadno 4 3 3 5 3 2" xfId="8548"/>
    <cellStyle name="Navadno 4 3 3 5 4" xfId="9253"/>
    <cellStyle name="Navadno 4 3 3 6" xfId="12002"/>
    <cellStyle name="Navadno 4 3 3 6 2" xfId="8825"/>
    <cellStyle name="Navadno 4 3 3 7" xfId="8649"/>
    <cellStyle name="Navadno 4 3 3 7 2" xfId="11965"/>
    <cellStyle name="Navadno 4 3 3 8" xfId="7909"/>
    <cellStyle name="Navadno 4 3 3 9" xfId="12153"/>
    <cellStyle name="Navadno 4 3 3_Podatki o svetilkah" xfId="8632"/>
    <cellStyle name="Navadno 4 3 4" xfId="3349"/>
    <cellStyle name="Navadno 4 3 4 2" xfId="11956"/>
    <cellStyle name="Navadno 4 3 4 2 2" xfId="8433"/>
    <cellStyle name="Navadno 4 3 4 2 2 2" xfId="8422"/>
    <cellStyle name="Navadno 4 3 4 2 2 2 2" xfId="12176"/>
    <cellStyle name="Navadno 4 3 4 2 2 2 2 2" xfId="11863"/>
    <cellStyle name="Navadno 4 3 4 2 2 2 3" xfId="8452"/>
    <cellStyle name="Navadno 4 3 4 2 2 2 3 2" xfId="9540"/>
    <cellStyle name="Navadno 4 3 4 2 2 2 4" xfId="8697"/>
    <cellStyle name="Navadno 4 3 4 2 2 3" xfId="8644"/>
    <cellStyle name="Navadno 4 3 4 2 2 3 2" xfId="7727"/>
    <cellStyle name="Navadno 4 3 4 2 2 4" xfId="12444"/>
    <cellStyle name="Navadno 4 3 4 2 2 4 2" xfId="8768"/>
    <cellStyle name="Navadno 4 3 4 2 2 5" xfId="8816"/>
    <cellStyle name="Navadno 4 3 4 2 3" xfId="12451"/>
    <cellStyle name="Navadno 4 3 4 2 3 2" xfId="12410"/>
    <cellStyle name="Navadno 4 3 4 2 3 2 2" xfId="7628"/>
    <cellStyle name="Navadno 4 3 4 2 3 3" xfId="8859"/>
    <cellStyle name="Navadno 4 3 4 2 3 3 2" xfId="7802"/>
    <cellStyle name="Navadno 4 3 4 2 3 4" xfId="8696"/>
    <cellStyle name="Navadno 4 3 4 2 4" xfId="7989"/>
    <cellStyle name="Navadno 4 3 4 2 4 2" xfId="11349"/>
    <cellStyle name="Navadno 4 3 4 2 5" xfId="12342"/>
    <cellStyle name="Navadno 4 3 4 2 5 2" xfId="9233"/>
    <cellStyle name="Navadno 4 3 4 2 6" xfId="8710"/>
    <cellStyle name="Navadno 4 3 4 3" xfId="9368"/>
    <cellStyle name="Navadno 4 3 4 3 2" xfId="11842"/>
    <cellStyle name="Navadno 4 3 4 3 2 2" xfId="11929"/>
    <cellStyle name="Navadno 4 3 4 3 2 2 2" xfId="8187"/>
    <cellStyle name="Navadno 4 3 4 3 2 3" xfId="9664"/>
    <cellStyle name="Navadno 4 3 4 3 2 3 2" xfId="8167"/>
    <cellStyle name="Navadno 4 3 4 3 2 4" xfId="9622"/>
    <cellStyle name="Navadno 4 3 4 3 3" xfId="8571"/>
    <cellStyle name="Navadno 4 3 4 3 3 2" xfId="7804"/>
    <cellStyle name="Navadno 4 3 4 3 4" xfId="9301"/>
    <cellStyle name="Navadno 4 3 4 3 4 2" xfId="9690"/>
    <cellStyle name="Navadno 4 3 4 3 5" xfId="8561"/>
    <cellStyle name="Navadno 4 3 4 4" xfId="11727"/>
    <cellStyle name="Navadno 4 3 4 4 2" xfId="9333"/>
    <cellStyle name="Navadno 4 3 4 4 2 2" xfId="8783"/>
    <cellStyle name="Navadno 4 3 4 4 3" xfId="8858"/>
    <cellStyle name="Navadno 4 3 4 4 3 2" xfId="9827"/>
    <cellStyle name="Navadno 4 3 4 4 4" xfId="9814"/>
    <cellStyle name="Navadno 4 3 4 5" xfId="8902"/>
    <cellStyle name="Navadno 4 3 4 5 2" xfId="12093"/>
    <cellStyle name="Navadno 4 3 4 6" xfId="8092"/>
    <cellStyle name="Navadno 4 3 4 6 2" xfId="8650"/>
    <cellStyle name="Navadno 4 3 4 7" xfId="7638"/>
    <cellStyle name="Navadno 4 3 4 8" xfId="8459"/>
    <cellStyle name="Navadno 4 3 4_Podatki o svetilkah" xfId="9574"/>
    <cellStyle name="Navadno 4 3 5" xfId="11817"/>
    <cellStyle name="Navadno 4 3 5 2" xfId="9971"/>
    <cellStyle name="Navadno 4 3 5 2 2" xfId="7971"/>
    <cellStyle name="Navadno 4 3 5 2 2 2" xfId="8111"/>
    <cellStyle name="Navadno 4 3 5 2 2 2 2" xfId="11885"/>
    <cellStyle name="Navadno 4 3 5 2 2 3" xfId="8314"/>
    <cellStyle name="Navadno 4 3 5 2 2 3 2" xfId="8509"/>
    <cellStyle name="Navadno 4 3 5 2 2 4" xfId="8371"/>
    <cellStyle name="Navadno 4 3 5 2 3" xfId="12345"/>
    <cellStyle name="Navadno 4 3 5 2 3 2" xfId="9494"/>
    <cellStyle name="Navadno 4 3 5 2 4" xfId="8857"/>
    <cellStyle name="Navadno 4 3 5 2 4 2" xfId="7904"/>
    <cellStyle name="Navadno 4 3 5 2 5" xfId="8376"/>
    <cellStyle name="Navadno 4 3 5 3" xfId="11799"/>
    <cellStyle name="Navadno 4 3 5 3 2" xfId="11772"/>
    <cellStyle name="Navadno 4 3 5 3 2 2" xfId="9521"/>
    <cellStyle name="Navadno 4 3 5 3 3" xfId="11851"/>
    <cellStyle name="Navadno 4 3 5 3 3 2" xfId="8926"/>
    <cellStyle name="Navadno 4 3 5 3 4" xfId="9260"/>
    <cellStyle name="Navadno 4 3 5 4" xfId="11804"/>
    <cellStyle name="Navadno 4 3 5 4 2" xfId="11990"/>
    <cellStyle name="Navadno 4 3 5 5" xfId="8091"/>
    <cellStyle name="Navadno 4 3 5 5 2" xfId="7906"/>
    <cellStyle name="Navadno 4 3 5 6" xfId="12261"/>
    <cellStyle name="Navadno 4 3 6" xfId="12025"/>
    <cellStyle name="Navadno 4 3 6 2" xfId="12358"/>
    <cellStyle name="Navadno 4 3 6 2 2" xfId="12091"/>
    <cellStyle name="Navadno 4 3 6 2 2 2" xfId="8979"/>
    <cellStyle name="Navadno 4 3 6 2 3" xfId="8724"/>
    <cellStyle name="Navadno 4 3 6 2 3 2" xfId="11969"/>
    <cellStyle name="Navadno 4 3 6 2 4" xfId="7639"/>
    <cellStyle name="Navadno 4 3 6 3" xfId="11791"/>
    <cellStyle name="Navadno 4 3 6 3 2" xfId="12313"/>
    <cellStyle name="Navadno 4 3 6 4" xfId="8395"/>
    <cellStyle name="Navadno 4 3 6 4 2" xfId="12208"/>
    <cellStyle name="Navadno 4 3 6 5" xfId="9136"/>
    <cellStyle name="Navadno 4 3 7" xfId="12081"/>
    <cellStyle name="Navadno 4 3 7 2" xfId="9329"/>
    <cellStyle name="Navadno 4 3 7 2 2" xfId="8686"/>
    <cellStyle name="Navadno 4 3 7 3" xfId="11961"/>
    <cellStyle name="Navadno 4 3 7 3 2" xfId="8601"/>
    <cellStyle name="Navadno 4 3 7 4" xfId="8806"/>
    <cellStyle name="Navadno 4 3 8" xfId="11781"/>
    <cellStyle name="Navadno 4 3 8 2" xfId="8715"/>
    <cellStyle name="Navadno 4 3 9" xfId="8036"/>
    <cellStyle name="Navadno 4 3 9 2" xfId="9125"/>
    <cellStyle name="Navadno 4 3_Podatki o svetilkah" xfId="9987"/>
    <cellStyle name="Navadno 4 4" xfId="454"/>
    <cellStyle name="Navadno 4 4 2" xfId="1461"/>
    <cellStyle name="Navadno 4 4 2 2" xfId="12390"/>
    <cellStyle name="Navadno 4 4 2 2 2" xfId="8431"/>
    <cellStyle name="Navadno 4 4 2 2 2 2" xfId="12420"/>
    <cellStyle name="Navadno 4 4 2 2 2 2 2" xfId="9412"/>
    <cellStyle name="Navadno 4 4 2 2 2 2 2 2" xfId="11992"/>
    <cellStyle name="Navadno 4 4 2 2 2 2 3" xfId="11986"/>
    <cellStyle name="Navadno 4 4 2 2 2 2 3 2" xfId="9224"/>
    <cellStyle name="Navadno 4 4 2 2 2 2 4" xfId="8796"/>
    <cellStyle name="Navadno 4 4 2 2 2 3" xfId="8458"/>
    <cellStyle name="Navadno 4 4 2 2 2 3 2" xfId="9130"/>
    <cellStyle name="Navadno 4 4 2 2 2 4" xfId="8855"/>
    <cellStyle name="Navadno 4 4 2 2 2 4 2" xfId="8252"/>
    <cellStyle name="Navadno 4 4 2 2 2 5" xfId="12092"/>
    <cellStyle name="Navadno 4 4 2 2 3" xfId="12394"/>
    <cellStyle name="Navadno 4 4 2 2 3 2" xfId="12387"/>
    <cellStyle name="Navadno 4 4 2 2 3 2 2" xfId="9784"/>
    <cellStyle name="Navadno 4 4 2 2 3 3" xfId="12406"/>
    <cellStyle name="Navadno 4 4 2 2 3 3 2" xfId="7607"/>
    <cellStyle name="Navadno 4 4 2 2 3 4" xfId="12224"/>
    <cellStyle name="Navadno 4 4 2 2 4" xfId="11846"/>
    <cellStyle name="Navadno 4 4 2 2 4 2" xfId="12205"/>
    <cellStyle name="Navadno 4 4 2 2 5" xfId="9295"/>
    <cellStyle name="Navadno 4 4 2 2 5 2" xfId="8771"/>
    <cellStyle name="Navadno 4 4 2 2 6" xfId="8694"/>
    <cellStyle name="Navadno 4 4 2 3" xfId="12105"/>
    <cellStyle name="Navadno 4 4 2 3 2" xfId="11812"/>
    <cellStyle name="Navadno 4 4 2 3 2 2" xfId="12056"/>
    <cellStyle name="Navadno 4 4 2 3 2 2 2" xfId="11946"/>
    <cellStyle name="Navadno 4 4 2 3 2 3" xfId="9592"/>
    <cellStyle name="Navadno 4 4 2 3 2 3 2" xfId="8955"/>
    <cellStyle name="Navadno 4 4 2 3 2 4" xfId="8809"/>
    <cellStyle name="Navadno 4 4 2 3 3" xfId="7924"/>
    <cellStyle name="Navadno 4 4 2 3 3 2" xfId="8180"/>
    <cellStyle name="Navadno 4 4 2 3 4" xfId="7759"/>
    <cellStyle name="Navadno 4 4 2 3 4 2" xfId="7714"/>
    <cellStyle name="Navadno 4 4 2 3 5" xfId="8369"/>
    <cellStyle name="Navadno 4 4 2 4" xfId="9363"/>
    <cellStyle name="Navadno 4 4 2 4 2" xfId="9609"/>
    <cellStyle name="Navadno 4 4 2 4 2 2" xfId="8782"/>
    <cellStyle name="Navadno 4 4 2 4 3" xfId="8860"/>
    <cellStyle name="Navadno 4 4 2 4 3 2" xfId="8359"/>
    <cellStyle name="Navadno 4 4 2 4 4" xfId="9050"/>
    <cellStyle name="Navadno 4 4 2 5" xfId="11728"/>
    <cellStyle name="Navadno 4 4 2 5 2" xfId="7733"/>
    <cellStyle name="Navadno 4 4 2 6" xfId="8567"/>
    <cellStyle name="Navadno 4 4 2 6 2" xfId="7719"/>
    <cellStyle name="Navadno 4 4 2 7" xfId="7910"/>
    <cellStyle name="Navadno 4 4 2 8" xfId="7683"/>
    <cellStyle name="Navadno 4 4 2_Podatki o svetilkah" xfId="8438"/>
    <cellStyle name="Navadno 4 4 3" xfId="1462"/>
    <cellStyle name="Navadno 4 4 3 2" xfId="3353"/>
    <cellStyle name="Navadno 4 4 3 2 2" xfId="11771"/>
    <cellStyle name="Navadno 4 4 3 2 2 2" xfId="8569"/>
    <cellStyle name="Navadno 4 4 3 2 2 2 2" xfId="12279"/>
    <cellStyle name="Navadno 4 4 3 2 2 3" xfId="9300"/>
    <cellStyle name="Navadno 4 4 3 2 2 3 2" xfId="7985"/>
    <cellStyle name="Navadno 4 4 3 2 2 4" xfId="9263"/>
    <cellStyle name="Navadno 4 4 3 2 3" xfId="8041"/>
    <cellStyle name="Navadno 4 4 3 2 3 2" xfId="8152"/>
    <cellStyle name="Navadno 4 4 3 2 4" xfId="12370"/>
    <cellStyle name="Navadno 4 4 3 2 4 2" xfId="9680"/>
    <cellStyle name="Navadno 4 4 3 2 5" xfId="8821"/>
    <cellStyle name="Navadno 4 4 3 2 6" xfId="12298"/>
    <cellStyle name="Navadno 4 4 3 3" xfId="3354"/>
    <cellStyle name="Navadno 4 4 3 3 2" xfId="12350"/>
    <cellStyle name="Navadno 4 4 3 3 2 2" xfId="9859"/>
    <cellStyle name="Navadno 4 4 3 3 3" xfId="8566"/>
    <cellStyle name="Navadno 4 4 3 3 3 2" xfId="8766"/>
    <cellStyle name="Navadno 4 4 3 3 4" xfId="9262"/>
    <cellStyle name="Navadno 4 4 3 3 5" xfId="8044"/>
    <cellStyle name="Navadno 4 4 3 4" xfId="9989"/>
    <cellStyle name="Navadno 4 4 3 4 2" xfId="9243"/>
    <cellStyle name="Navadno 4 4 3 5" xfId="11931"/>
    <cellStyle name="Navadno 4 4 3 5 2" xfId="12035"/>
    <cellStyle name="Navadno 4 4 3 6" xfId="9256"/>
    <cellStyle name="Navadno 4 4 3 7" xfId="9978"/>
    <cellStyle name="Navadno 4 4 4" xfId="3352"/>
    <cellStyle name="Navadno 4 4 4 2" xfId="7988"/>
    <cellStyle name="Navadno 4 4 4 2 2" xfId="9459"/>
    <cellStyle name="Navadno 4 4 4 2 2 2" xfId="7634"/>
    <cellStyle name="Navadno 4 4 4 2 3" xfId="9299"/>
    <cellStyle name="Navadno 4 4 4 2 3 2" xfId="8151"/>
    <cellStyle name="Navadno 4 4 4 2 4" xfId="8695"/>
    <cellStyle name="Navadno 4 4 4 3" xfId="11717"/>
    <cellStyle name="Navadno 4 4 4 3 2" xfId="8936"/>
    <cellStyle name="Navadno 4 4 4 4" xfId="12058"/>
    <cellStyle name="Navadno 4 4 4 4 2" xfId="12182"/>
    <cellStyle name="Navadno 4 4 4 5" xfId="8714"/>
    <cellStyle name="Navadno 4 4 4 6" xfId="8052"/>
    <cellStyle name="Navadno 4 4 5" xfId="8256"/>
    <cellStyle name="Navadno 4 4 5 2" xfId="9985"/>
    <cellStyle name="Navadno 4 4 5 2 2" xfId="8787"/>
    <cellStyle name="Navadno 4 4 5 3" xfId="9071"/>
    <cellStyle name="Navadno 4 4 5 3 2" xfId="8606"/>
    <cellStyle name="Navadno 4 4 5 4" xfId="9608"/>
    <cellStyle name="Navadno 4 4 6" xfId="9754"/>
    <cellStyle name="Navadno 4 4 6 2" xfId="11904"/>
    <cellStyle name="Navadno 4 4 7" xfId="11805"/>
    <cellStyle name="Navadno 4 4 7 2" xfId="12207"/>
    <cellStyle name="Navadno 4 4 8" xfId="8807"/>
    <cellStyle name="Navadno 4 4 9" xfId="11751"/>
    <cellStyle name="Navadno 4 4_Podatki o svetilkah" xfId="11895"/>
    <cellStyle name="Navadno 4 5" xfId="455"/>
    <cellStyle name="Navadno 4 5 2" xfId="1463"/>
    <cellStyle name="Navadno 4 5 2 2" xfId="11707"/>
    <cellStyle name="Navadno 4 5 2 2 2" xfId="9375"/>
    <cellStyle name="Navadno 4 5 2 2 2 2" xfId="11829"/>
    <cellStyle name="Navadno 4 5 2 2 2 2 2" xfId="8880"/>
    <cellStyle name="Navadno 4 5 2 2 2 2 2 2" xfId="12173"/>
    <cellStyle name="Navadno 4 5 2 2 2 2 3" xfId="12425"/>
    <cellStyle name="Navadno 4 5 2 2 2 2 3 2" xfId="8954"/>
    <cellStyle name="Navadno 4 5 2 2 2 2 4" xfId="7650"/>
    <cellStyle name="Navadno 4 5 2 2 2 3" xfId="8113"/>
    <cellStyle name="Navadno 4 5 2 2 2 3 2" xfId="7730"/>
    <cellStyle name="Navadno 4 5 2 2 2 4" xfId="9298"/>
    <cellStyle name="Navadno 4 5 2 2 2 4 2" xfId="8295"/>
    <cellStyle name="Navadno 4 5 2 2 2 5" xfId="8562"/>
    <cellStyle name="Navadno 4 5 2 2 3" xfId="9360"/>
    <cellStyle name="Navadno 4 5 2 2 3 2" xfId="11716"/>
    <cellStyle name="Navadno 4 5 2 2 3 2 2" xfId="9709"/>
    <cellStyle name="Navadno 4 5 2 2 3 3" xfId="9411"/>
    <cellStyle name="Navadno 4 5 2 2 3 3 2" xfId="9062"/>
    <cellStyle name="Navadno 4 5 2 2 3 4" xfId="8799"/>
    <cellStyle name="Navadno 4 5 2 2 4" xfId="9878"/>
    <cellStyle name="Navadno 4 5 2 2 4 2" xfId="8898"/>
    <cellStyle name="Navadno 4 5 2 2 5" xfId="8090"/>
    <cellStyle name="Navadno 4 5 2 2 5 2" xfId="7626"/>
    <cellStyle name="Navadno 4 5 2 2 6" xfId="9620"/>
    <cellStyle name="Navadno 4 5 2 3" xfId="9171"/>
    <cellStyle name="Navadno 4 5 2 3 2" xfId="9667"/>
    <cellStyle name="Navadno 4 5 2 3 2 2" xfId="8885"/>
    <cellStyle name="Navadno 4 5 2 3 2 2 2" xfId="8581"/>
    <cellStyle name="Navadno 4 5 2 3 2 3" xfId="8089"/>
    <cellStyle name="Navadno 4 5 2 3 2 3 2" xfId="9450"/>
    <cellStyle name="Navadno 4 5 2 3 2 4" xfId="9607"/>
    <cellStyle name="Navadno 4 5 2 3 3" xfId="12028"/>
    <cellStyle name="Navadno 4 5 2 3 3 2" xfId="8487"/>
    <cellStyle name="Navadno 4 5 2 3 4" xfId="7758"/>
    <cellStyle name="Navadno 4 5 2 3 4 2" xfId="9945"/>
    <cellStyle name="Navadno 4 5 2 3 5" xfId="9139"/>
    <cellStyle name="Navadno 4 5 2 4" xfId="11979"/>
    <cellStyle name="Navadno 4 5 2 4 2" xfId="12405"/>
    <cellStyle name="Navadno 4 5 2 4 2 2" xfId="9239"/>
    <cellStyle name="Navadno 4 5 2 4 3" xfId="12221"/>
    <cellStyle name="Navadno 4 5 2 4 3 2" xfId="9744"/>
    <cellStyle name="Navadno 4 5 2 4 4" xfId="7652"/>
    <cellStyle name="Navadno 4 5 2 5" xfId="8043"/>
    <cellStyle name="Navadno 4 5 2 5 2" xfId="12013"/>
    <cellStyle name="Navadno 4 5 2 6" xfId="9621"/>
    <cellStyle name="Navadno 4 5 2 6 2" xfId="8039"/>
    <cellStyle name="Navadno 4 5 2 7" xfId="9257"/>
    <cellStyle name="Navadno 4 5 2 8" xfId="9392"/>
    <cellStyle name="Navadno 4 5 2_Podatki o svetilkah" xfId="8652"/>
    <cellStyle name="Navadno 4 5 3" xfId="1464"/>
    <cellStyle name="Navadno 4 5 3 2" xfId="3356"/>
    <cellStyle name="Navadno 4 5 3 2 2" xfId="11718"/>
    <cellStyle name="Navadno 4 5 3 2 2 2" xfId="8882"/>
    <cellStyle name="Navadno 4 5 3 2 2 2 2" xfId="12095"/>
    <cellStyle name="Navadno 4 5 3 2 2 3" xfId="11833"/>
    <cellStyle name="Navadno 4 5 3 2 2 3 2" xfId="8017"/>
    <cellStyle name="Navadno 4 5 3 2 2 4" xfId="9146"/>
    <cellStyle name="Navadno 4 5 3 2 3" xfId="11783"/>
    <cellStyle name="Navadno 4 5 3 2 3 2" xfId="8026"/>
    <cellStyle name="Navadno 4 5 3 2 4" xfId="8856"/>
    <cellStyle name="Navadno 4 5 3 2 4 2" xfId="9028"/>
    <cellStyle name="Navadno 4 5 3 2 5" xfId="12140"/>
    <cellStyle name="Navadno 4 5 3 2 6" xfId="12026"/>
    <cellStyle name="Navadno 4 5 3 3" xfId="3357"/>
    <cellStyle name="Navadno 4 5 3 3 2" xfId="12424"/>
    <cellStyle name="Navadno 4 5 3 3 2 2" xfId="7803"/>
    <cellStyle name="Navadno 4 5 3 3 3" xfId="12329"/>
    <cellStyle name="Navadno 4 5 3 3 3 2" xfId="9463"/>
    <cellStyle name="Navadno 4 5 3 3 4" xfId="8798"/>
    <cellStyle name="Navadno 4 5 3 3 5" xfId="9366"/>
    <cellStyle name="Navadno 4 5 3 4" xfId="9343"/>
    <cellStyle name="Navadno 4 5 3 4 2" xfId="9134"/>
    <cellStyle name="Navadno 4 5 3 5" xfId="9296"/>
    <cellStyle name="Navadno 4 5 3 5 2" xfId="7905"/>
    <cellStyle name="Navadno 4 5 3 6" xfId="9245"/>
    <cellStyle name="Navadno 4 5 3 7" xfId="9386"/>
    <cellStyle name="Navadno 4 5 4" xfId="3355"/>
    <cellStyle name="Navadno 4 5 4 2" xfId="7771"/>
    <cellStyle name="Navadno 4 5 4 2 2" xfId="12011"/>
    <cellStyle name="Navadno 4 5 4 2 2 2" xfId="8133"/>
    <cellStyle name="Navadno 4 5 4 2 3" xfId="11901"/>
    <cellStyle name="Navadno 4 5 4 2 3 2" xfId="12226"/>
    <cellStyle name="Navadno 4 5 4 2 4" xfId="8824"/>
    <cellStyle name="Navadno 4 5 4 3" xfId="12243"/>
    <cellStyle name="Navadno 4 5 4 3 2" xfId="8688"/>
    <cellStyle name="Navadno 4 5 4 4" xfId="8033"/>
    <cellStyle name="Navadno 4 5 4 4 2" xfId="12316"/>
    <cellStyle name="Navadno 4 5 4 5" xfId="9150"/>
    <cellStyle name="Navadno 4 5 4 6" xfId="9381"/>
    <cellStyle name="Navadno 4 5 5" xfId="8114"/>
    <cellStyle name="Navadno 4 5 5 2" xfId="8738"/>
    <cellStyle name="Navadno 4 5 5 2 2" xfId="8685"/>
    <cellStyle name="Navadno 4 5 5 3" xfId="9012"/>
    <cellStyle name="Navadno 4 5 5 3 2" xfId="9451"/>
    <cellStyle name="Navadno 4 5 5 4" xfId="9889"/>
    <cellStyle name="Navadno 4 5 6" xfId="9408"/>
    <cellStyle name="Navadno 4 5 6 2" xfId="8635"/>
    <cellStyle name="Navadno 4 5 7" xfId="8214"/>
    <cellStyle name="Navadno 4 5 7 2" xfId="12043"/>
    <cellStyle name="Navadno 4 5 8" xfId="11934"/>
    <cellStyle name="Navadno 4 5 9" xfId="12421"/>
    <cellStyle name="Navadno 4 5_Podatki o svetilkah" xfId="12104"/>
    <cellStyle name="Navadno 4 6" xfId="456"/>
    <cellStyle name="Navadno 4 6 2" xfId="1465"/>
    <cellStyle name="Navadno 4 6 2 2" xfId="9936"/>
    <cellStyle name="Navadno 4 6 2 2 2" xfId="11347"/>
    <cellStyle name="Navadno 4 6 2 2 2 2" xfId="12301"/>
    <cellStyle name="Navadno 4 6 2 2 2 2 2" xfId="8780"/>
    <cellStyle name="Navadno 4 6 2 2 2 3" xfId="9497"/>
    <cellStyle name="Navadno 4 6 2 2 2 3 2" xfId="8912"/>
    <cellStyle name="Navadno 4 6 2 2 2 4" xfId="8800"/>
    <cellStyle name="Navadno 4 6 2 2 3" xfId="11819"/>
    <cellStyle name="Navadno 4 6 2 2 3 2" xfId="8136"/>
    <cellStyle name="Navadno 4 6 2 2 4" xfId="8153"/>
    <cellStyle name="Navadno 4 6 2 2 4 2" xfId="9229"/>
    <cellStyle name="Navadno 4 6 2 2 5" xfId="9247"/>
    <cellStyle name="Navadno 4 6 2 3" xfId="9361"/>
    <cellStyle name="Navadno 4 6 2 3 2" xfId="11818"/>
    <cellStyle name="Navadno 4 6 2 3 2 2" xfId="12263"/>
    <cellStyle name="Navadno 4 6 2 3 3" xfId="9832"/>
    <cellStyle name="Navadno 4 6 2 3 3 2" xfId="7814"/>
    <cellStyle name="Navadno 4 6 2 3 4" xfId="8370"/>
    <cellStyle name="Navadno 4 6 2 4" xfId="7675"/>
    <cellStyle name="Navadno 4 6 2 4 2" xfId="12232"/>
    <cellStyle name="Navadno 4 6 2 5" xfId="11738"/>
    <cellStyle name="Navadno 4 6 2 5 2" xfId="7718"/>
    <cellStyle name="Navadno 4 6 2 6" xfId="8792"/>
    <cellStyle name="Navadno 4 6 2 7" xfId="7682"/>
    <cellStyle name="Navadno 4 6 3" xfId="1466"/>
    <cellStyle name="Navadno 4 6 3 2" xfId="3359"/>
    <cellStyle name="Navadno 4 6 3 2 2" xfId="12135"/>
    <cellStyle name="Navadno 4 6 3 2 2 2" xfId="8511"/>
    <cellStyle name="Navadno 4 6 3 2 3" xfId="11726"/>
    <cellStyle name="Navadno 4 6 3 2 3 2" xfId="8231"/>
    <cellStyle name="Navadno 4 6 3 2 4" xfId="7908"/>
    <cellStyle name="Navadno 4 6 3 2 5" xfId="12440"/>
    <cellStyle name="Navadno 4 6 3 3" xfId="3360"/>
    <cellStyle name="Navadno 4 6 3 3 2" xfId="8544"/>
    <cellStyle name="Navadno 4 6 3 3 3" xfId="8415"/>
    <cellStyle name="Navadno 4 6 3 4" xfId="9888"/>
    <cellStyle name="Navadno 4 6 3 4 2" xfId="9541"/>
    <cellStyle name="Navadno 4 6 3 5" xfId="7657"/>
    <cellStyle name="Navadno 4 6 3 6" xfId="7929"/>
    <cellStyle name="Navadno 4 6 4" xfId="3358"/>
    <cellStyle name="Navadno 4 6 4 2" xfId="11732"/>
    <cellStyle name="Navadno 4 6 4 2 2" xfId="8298"/>
    <cellStyle name="Navadno 4 6 4 3" xfId="11793"/>
    <cellStyle name="Navadno 4 6 4 3 2" xfId="8055"/>
    <cellStyle name="Navadno 4 6 4 4" xfId="12023"/>
    <cellStyle name="Navadno 4 6 4 5" xfId="7772"/>
    <cellStyle name="Navadno 4 6 5" xfId="8599"/>
    <cellStyle name="Navadno 4 6 5 2" xfId="8691"/>
    <cellStyle name="Navadno 4 6 6" xfId="8851"/>
    <cellStyle name="Navadno 4 6 6 2" xfId="11935"/>
    <cellStyle name="Navadno 4 6 7" xfId="8812"/>
    <cellStyle name="Navadno 4 6 8" xfId="9394"/>
    <cellStyle name="Navadno 4 6_Podatki o svetilkah" xfId="8051"/>
    <cellStyle name="Navadno 4 7" xfId="457"/>
    <cellStyle name="Navadno 4 7 2" xfId="1467"/>
    <cellStyle name="Navadno 4 7 2 2" xfId="11766"/>
    <cellStyle name="Navadno 4 7 3" xfId="1468"/>
    <cellStyle name="Navadno 4 7 3 2" xfId="3362"/>
    <cellStyle name="Navadno 4 7 3 3" xfId="3363"/>
    <cellStyle name="Navadno 4 7 4" xfId="3361"/>
    <cellStyle name="Navadno 4 7 5" xfId="11794"/>
    <cellStyle name="Navadno 4 8" xfId="458"/>
    <cellStyle name="Navadno 4 8 2" xfId="1469"/>
    <cellStyle name="Navadno 4 8 2 2" xfId="12133"/>
    <cellStyle name="Navadno 4 8 2 2 2" xfId="8578"/>
    <cellStyle name="Navadno 4 8 2 2 2 2" xfId="12206"/>
    <cellStyle name="Navadno 4 8 2 2 3" xfId="8391"/>
    <cellStyle name="Navadno 4 8 2 2 3 2" xfId="12200"/>
    <cellStyle name="Navadno 4 8 2 2 4" xfId="7647"/>
    <cellStyle name="Navadno 4 8 2 3" xfId="12192"/>
    <cellStyle name="Navadno 4 8 2 3 2" xfId="9132"/>
    <cellStyle name="Navadno 4 8 2 4" xfId="8853"/>
    <cellStyle name="Navadno 4 8 2 4 2" xfId="9884"/>
    <cellStyle name="Navadno 4 8 2 5" xfId="7655"/>
    <cellStyle name="Navadno 4 8 2 6" xfId="9379"/>
    <cellStyle name="Navadno 4 8 3" xfId="1470"/>
    <cellStyle name="Navadno 4 8 3 2" xfId="3365"/>
    <cellStyle name="Navadno 4 8 3 2 2" xfId="11991"/>
    <cellStyle name="Navadno 4 8 3 2 3" xfId="9972"/>
    <cellStyle name="Navadno 4 8 3 3" xfId="3366"/>
    <cellStyle name="Navadno 4 8 3 3 2" xfId="9807"/>
    <cellStyle name="Navadno 4 8 3 3 3" xfId="12110"/>
    <cellStyle name="Navadno 4 8 3 4" xfId="9250"/>
    <cellStyle name="Navadno 4 8 3 5" xfId="12272"/>
    <cellStyle name="Navadno 4 8 4" xfId="3364"/>
    <cellStyle name="Navadno 4 8 4 2" xfId="12071"/>
    <cellStyle name="Navadno 4 8 4 3" xfId="8734"/>
    <cellStyle name="Navadno 4 8 5" xfId="9657"/>
    <cellStyle name="Navadno 4 8 5 2" xfId="8774"/>
    <cellStyle name="Navadno 4 8 6" xfId="8704"/>
    <cellStyle name="Navadno 4 8 7" xfId="8574"/>
    <cellStyle name="Navadno 4 9" xfId="1471"/>
    <cellStyle name="Navadno 4 9 2" xfId="12274"/>
    <cellStyle name="Navadno 4 9 2 2" xfId="11881"/>
    <cellStyle name="Navadno 4 9 2 2 2" xfId="9734"/>
    <cellStyle name="Navadno 4 9 2 3" xfId="8854"/>
    <cellStyle name="Navadno 4 9 2 3 2" xfId="9750"/>
    <cellStyle name="Navadno 4 9 2 4" xfId="8466"/>
    <cellStyle name="Navadno 4 9 3" xfId="9659"/>
    <cellStyle name="Navadno 4 9 3 2" xfId="9799"/>
    <cellStyle name="Navadno 4 9 4" xfId="12388"/>
    <cellStyle name="Navadno 4 9 4 2" xfId="9597"/>
    <cellStyle name="Navadno 4 9 5" xfId="7644"/>
    <cellStyle name="Navadno 4 9 6" xfId="9932"/>
    <cellStyle name="Navadno 4_Podatki o svetilkah" xfId="9660"/>
    <cellStyle name="Navadno 40" xfId="5590"/>
    <cellStyle name="Navadno 40 2" xfId="459"/>
    <cellStyle name="Navadno 40 2 2" xfId="1472"/>
    <cellStyle name="Navadno 40 2 3" xfId="1473"/>
    <cellStyle name="Navadno 40 2 3 2" xfId="3368"/>
    <cellStyle name="Navadno 40 2 3 3" xfId="3369"/>
    <cellStyle name="Navadno 40 2 4" xfId="3367"/>
    <cellStyle name="Navadno 40 2 5" xfId="8852"/>
    <cellStyle name="Navadno 40 3" xfId="460"/>
    <cellStyle name="Navadno 40 3 2" xfId="1474"/>
    <cellStyle name="Navadno 40 3 3" xfId="1475"/>
    <cellStyle name="Navadno 40 3 3 2" xfId="3371"/>
    <cellStyle name="Navadno 40 3 3 3" xfId="3372"/>
    <cellStyle name="Navadno 40 3 4" xfId="3370"/>
    <cellStyle name="Navadno 40 3 5" xfId="8014"/>
    <cellStyle name="Navadno 40 4" xfId="11753"/>
    <cellStyle name="Navadno 41" xfId="461"/>
    <cellStyle name="Navadno 41 2" xfId="462"/>
    <cellStyle name="Navadno 41 2 2" xfId="1476"/>
    <cellStyle name="Navadno 41 2 3" xfId="1477"/>
    <cellStyle name="Navadno 41 2 3 2" xfId="3375"/>
    <cellStyle name="Navadno 41 2 3 3" xfId="3376"/>
    <cellStyle name="Navadno 41 2 4" xfId="3374"/>
    <cellStyle name="Navadno 41 2 5" xfId="11823"/>
    <cellStyle name="Navadno 41 3" xfId="463"/>
    <cellStyle name="Navadno 41 3 2" xfId="1478"/>
    <cellStyle name="Navadno 41 3 3" xfId="1479"/>
    <cellStyle name="Navadno 41 3 3 2" xfId="3378"/>
    <cellStyle name="Navadno 41 3 3 3" xfId="3379"/>
    <cellStyle name="Navadno 41 3 4" xfId="3377"/>
    <cellStyle name="Navadno 41 4" xfId="1480"/>
    <cellStyle name="Navadno 41 5" xfId="1481"/>
    <cellStyle name="Navadno 41 5 2" xfId="3380"/>
    <cellStyle name="Navadno 41 5 3" xfId="3381"/>
    <cellStyle name="Navadno 41 6" xfId="3373"/>
    <cellStyle name="Navadno 41 7" xfId="9351"/>
    <cellStyle name="Navadno 42" xfId="464"/>
    <cellStyle name="Navadno 42 2" xfId="792"/>
    <cellStyle name="Navadno 42 2 2" xfId="11737"/>
    <cellStyle name="Navadno 42 3" xfId="1482"/>
    <cellStyle name="Navadno 42 3 2" xfId="3383"/>
    <cellStyle name="Navadno 42 3 3" xfId="3384"/>
    <cellStyle name="Navadno 42 3 4" xfId="7778"/>
    <cellStyle name="Navadno 42 4" xfId="3382"/>
    <cellStyle name="Navadno 42 5" xfId="9952"/>
    <cellStyle name="Navadno 43" xfId="5589"/>
    <cellStyle name="Navadno 43 2" xfId="5633"/>
    <cellStyle name="Navadno 43 2 2" xfId="5677"/>
    <cellStyle name="Navadno 43 2 2 2" xfId="7538"/>
    <cellStyle name="Navadno 43 2 3" xfId="7450"/>
    <cellStyle name="Navadno 43 2 4" xfId="7494"/>
    <cellStyle name="Navadno 43 2 5" xfId="8088"/>
    <cellStyle name="Navadno 43 3" xfId="5655"/>
    <cellStyle name="Navadno 43 3 2" xfId="7516"/>
    <cellStyle name="Navadno 43 4" xfId="7428"/>
    <cellStyle name="Navadno 43 5" xfId="7472"/>
    <cellStyle name="Navadno 43 6" xfId="12027"/>
    <cellStyle name="Navadno 44" xfId="5611"/>
    <cellStyle name="Navadno 44 2" xfId="5652"/>
    <cellStyle name="Navadno 44 2 2" xfId="5696"/>
    <cellStyle name="Navadno 44 2 2 2" xfId="7557"/>
    <cellStyle name="Navadno 44 2 3" xfId="7469"/>
    <cellStyle name="Navadno 44 2 4" xfId="7513"/>
    <cellStyle name="Navadno 44 2 5" xfId="11346"/>
    <cellStyle name="Navadno 44 3" xfId="5674"/>
    <cellStyle name="Navadno 44 3 2" xfId="7535"/>
    <cellStyle name="Navadno 44 3 3" xfId="9918"/>
    <cellStyle name="Navadno 44 4" xfId="7447"/>
    <cellStyle name="Navadno 44 5" xfId="7491"/>
    <cellStyle name="Navadno 44 6" xfId="12191"/>
    <cellStyle name="Navadno 45" xfId="5597"/>
    <cellStyle name="Navadno 45 2" xfId="5640"/>
    <cellStyle name="Navadno 45 2 2" xfId="5684"/>
    <cellStyle name="Navadno 45 2 2 2" xfId="7545"/>
    <cellStyle name="Navadno 45 2 3" xfId="7457"/>
    <cellStyle name="Navadno 45 2 4" xfId="7501"/>
    <cellStyle name="Navadno 45 2 5" xfId="9282"/>
    <cellStyle name="Navadno 45 3" xfId="5662"/>
    <cellStyle name="Navadno 45 3 2" xfId="7523"/>
    <cellStyle name="Navadno 45 4" xfId="7435"/>
    <cellStyle name="Navadno 45 5" xfId="7479"/>
    <cellStyle name="Navadno 45 6" xfId="11708"/>
    <cellStyle name="Navadno 46" xfId="5605"/>
    <cellStyle name="Navadno 46 2" xfId="5647"/>
    <cellStyle name="Navadno 46 2 2" xfId="5691"/>
    <cellStyle name="Navadno 46 2 2 2" xfId="7552"/>
    <cellStyle name="Navadno 46 2 3" xfId="7464"/>
    <cellStyle name="Navadno 46 2 4" xfId="7508"/>
    <cellStyle name="Navadno 46 2 5" xfId="12031"/>
    <cellStyle name="Navadno 46 3" xfId="5669"/>
    <cellStyle name="Navadno 46 3 2" xfId="7530"/>
    <cellStyle name="Navadno 46 3 3" xfId="9056"/>
    <cellStyle name="Navadno 46 4" xfId="7442"/>
    <cellStyle name="Navadno 46 5" xfId="7486"/>
    <cellStyle name="Navadno 46 6" xfId="11706"/>
    <cellStyle name="Navadno 47" xfId="5594"/>
    <cellStyle name="Navadno 47 2" xfId="5637"/>
    <cellStyle name="Navadno 47 2 2" xfId="5681"/>
    <cellStyle name="Navadno 47 2 2 2" xfId="7542"/>
    <cellStyle name="Navadno 47 2 3" xfId="7454"/>
    <cellStyle name="Navadno 47 2 4" xfId="7498"/>
    <cellStyle name="Navadno 47 2 5" xfId="9292"/>
    <cellStyle name="Navadno 47 3" xfId="5659"/>
    <cellStyle name="Navadno 47 3 2" xfId="7520"/>
    <cellStyle name="Navadno 47 4" xfId="7432"/>
    <cellStyle name="Navadno 47 5" xfId="7476"/>
    <cellStyle name="Navadno 47 6" xfId="8576"/>
    <cellStyle name="Navadno 48" xfId="5612"/>
    <cellStyle name="Navadno 48 2" xfId="5653"/>
    <cellStyle name="Navadno 48 2 2" xfId="5697"/>
    <cellStyle name="Navadno 48 2 2 2" xfId="7558"/>
    <cellStyle name="Navadno 48 2 3" xfId="7470"/>
    <cellStyle name="Navadno 48 2 4" xfId="7514"/>
    <cellStyle name="Navadno 48 2 5" xfId="12351"/>
    <cellStyle name="Navadno 48 3" xfId="5675"/>
    <cellStyle name="Navadno 48 3 2" xfId="7536"/>
    <cellStyle name="Navadno 48 3 3" xfId="8922"/>
    <cellStyle name="Navadno 48 4" xfId="7448"/>
    <cellStyle name="Navadno 48 5" xfId="7492"/>
    <cellStyle name="Navadno 48 6" xfId="9348"/>
    <cellStyle name="Navadno 49" xfId="5596"/>
    <cellStyle name="Navadno 49 2" xfId="5639"/>
    <cellStyle name="Navadno 49 2 2" xfId="5683"/>
    <cellStyle name="Navadno 49 2 2 2" xfId="7544"/>
    <cellStyle name="Navadno 49 2 3" xfId="7456"/>
    <cellStyle name="Navadno 49 2 4" xfId="7500"/>
    <cellStyle name="Navadno 49 2 5" xfId="9293"/>
    <cellStyle name="Navadno 49 3" xfId="5661"/>
    <cellStyle name="Navadno 49 3 2" xfId="7522"/>
    <cellStyle name="Navadno 49 3 3" xfId="7974"/>
    <cellStyle name="Navadno 49 4" xfId="7434"/>
    <cellStyle name="Navadno 49 5" xfId="7478"/>
    <cellStyle name="Navadno 49 6" xfId="8115"/>
    <cellStyle name="Navadno 5" xfId="465"/>
    <cellStyle name="Navadno 5 2" xfId="466"/>
    <cellStyle name="Navadno 5 2 2" xfId="7068"/>
    <cellStyle name="Navadno 5 2 2 2" xfId="12195"/>
    <cellStyle name="Navadno 5 3" xfId="467"/>
    <cellStyle name="Navadno 5 3 2" xfId="468"/>
    <cellStyle name="Navadno 5 3 3" xfId="1483"/>
    <cellStyle name="Navadno 5 4" xfId="469"/>
    <cellStyle name="Navadno 5 4 2" xfId="1484"/>
    <cellStyle name="Navadno 5 4 3" xfId="1485"/>
    <cellStyle name="Navadno 5 4 3 2" xfId="3385"/>
    <cellStyle name="Navadno 5 4 3 3" xfId="3386"/>
    <cellStyle name="Navadno 5 5" xfId="1486"/>
    <cellStyle name="Navadno 5 6" xfId="5577"/>
    <cellStyle name="Navadno 5 7" xfId="5628"/>
    <cellStyle name="Navadno 5 8" xfId="6752"/>
    <cellStyle name="Navadno 5_Podatki o svetilkah" xfId="12395"/>
    <cellStyle name="Navadno 50" xfId="5595"/>
    <cellStyle name="Navadno 50 2" xfId="5638"/>
    <cellStyle name="Navadno 50 2 2" xfId="5682"/>
    <cellStyle name="Navadno 50 2 2 2" xfId="7543"/>
    <cellStyle name="Navadno 50 2 3" xfId="7455"/>
    <cellStyle name="Navadno 50 2 4" xfId="7499"/>
    <cellStyle name="Navadno 50 2 5" xfId="12303"/>
    <cellStyle name="Navadno 50 3" xfId="5660"/>
    <cellStyle name="Navadno 50 3 2" xfId="7521"/>
    <cellStyle name="Navadno 50 3 3" xfId="9808"/>
    <cellStyle name="Navadno 50 4" xfId="7433"/>
    <cellStyle name="Navadno 50 5" xfId="7477"/>
    <cellStyle name="Navadno 50 6" xfId="9981"/>
    <cellStyle name="Navadno 51" xfId="5600"/>
    <cellStyle name="Navadno 51 2" xfId="5643"/>
    <cellStyle name="Navadno 51 2 2" xfId="5687"/>
    <cellStyle name="Navadno 51 2 2 2" xfId="7548"/>
    <cellStyle name="Navadno 51 2 2 3" xfId="7996"/>
    <cellStyle name="Navadno 51 2 3" xfId="7460"/>
    <cellStyle name="Navadno 51 2 4" xfId="7504"/>
    <cellStyle name="Navadno 51 2 5" xfId="8419"/>
    <cellStyle name="Navadno 51 3" xfId="5665"/>
    <cellStyle name="Navadno 51 3 2" xfId="7526"/>
    <cellStyle name="Navadno 51 3 3" xfId="11972"/>
    <cellStyle name="Navadno 51 4" xfId="7438"/>
    <cellStyle name="Navadno 51 5" xfId="7482"/>
    <cellStyle name="Navadno 51 6" xfId="9693"/>
    <cellStyle name="Navadno 52" xfId="5606"/>
    <cellStyle name="Navadno 52 2" xfId="5648"/>
    <cellStyle name="Navadno 52 2 2" xfId="5692"/>
    <cellStyle name="Navadno 52 2 2 2" xfId="7553"/>
    <cellStyle name="Navadno 52 2 2 3" xfId="9278"/>
    <cellStyle name="Navadno 52 2 3" xfId="7465"/>
    <cellStyle name="Navadno 52 2 4" xfId="7509"/>
    <cellStyle name="Navadno 52 2 5" xfId="9473"/>
    <cellStyle name="Navadno 52 3" xfId="5670"/>
    <cellStyle name="Navadno 52 3 2" xfId="7531"/>
    <cellStyle name="Navadno 52 3 3" xfId="12375"/>
    <cellStyle name="Navadno 52 4" xfId="7443"/>
    <cellStyle name="Navadno 52 4 2" xfId="8016"/>
    <cellStyle name="Navadno 52 5" xfId="7487"/>
    <cellStyle name="Navadno 52 6" xfId="9931"/>
    <cellStyle name="Navadno 53" xfId="5593"/>
    <cellStyle name="Navadno 53 2" xfId="5636"/>
    <cellStyle name="Navadno 53 2 2" xfId="5680"/>
    <cellStyle name="Navadno 53 2 2 2" xfId="7541"/>
    <cellStyle name="Navadno 53 2 2 3" xfId="9630"/>
    <cellStyle name="Navadno 53 2 3" xfId="7453"/>
    <cellStyle name="Navadno 53 2 4" xfId="7497"/>
    <cellStyle name="Navadno 53 2 5" xfId="9782"/>
    <cellStyle name="Navadno 53 3" xfId="5658"/>
    <cellStyle name="Navadno 53 3 2" xfId="7519"/>
    <cellStyle name="Navadno 53 3 3" xfId="9992"/>
    <cellStyle name="Navadno 53 4" xfId="7431"/>
    <cellStyle name="Navadno 53 4 2" xfId="9011"/>
    <cellStyle name="Navadno 53 5" xfId="7475"/>
    <cellStyle name="Navadno 53 6" xfId="11733"/>
    <cellStyle name="Navadno 54" xfId="5610"/>
    <cellStyle name="Navadno 54 2" xfId="5651"/>
    <cellStyle name="Navadno 54 2 2" xfId="5695"/>
    <cellStyle name="Navadno 54 2 2 2" xfId="7556"/>
    <cellStyle name="Navadno 54 2 2 3" xfId="11816"/>
    <cellStyle name="Navadno 54 2 3" xfId="7468"/>
    <cellStyle name="Navadno 54 2 4" xfId="7512"/>
    <cellStyle name="Navadno 54 2 5" xfId="11715"/>
    <cellStyle name="Navadno 54 3" xfId="5673"/>
    <cellStyle name="Navadno 54 3 2" xfId="7534"/>
    <cellStyle name="Navadno 54 3 3" xfId="9291"/>
    <cellStyle name="Navadno 54 4" xfId="7446"/>
    <cellStyle name="Navadno 54 5" xfId="7490"/>
    <cellStyle name="Navadno 54 6" xfId="9425"/>
    <cellStyle name="Navadno 55" xfId="5601"/>
    <cellStyle name="Navadno 55 2" xfId="5644"/>
    <cellStyle name="Navadno 55 2 2" xfId="5688"/>
    <cellStyle name="Navadno 55 2 2 2" xfId="7549"/>
    <cellStyle name="Navadno 55 2 3" xfId="7461"/>
    <cellStyle name="Navadno 55 2 4" xfId="7505"/>
    <cellStyle name="Navadno 55 2 5" xfId="9290"/>
    <cellStyle name="Navadno 55 3" xfId="5666"/>
    <cellStyle name="Navadno 55 3 2" xfId="7527"/>
    <cellStyle name="Navadno 55 3 3" xfId="9615"/>
    <cellStyle name="Navadno 55 4" xfId="7439"/>
    <cellStyle name="Navadno 55 5" xfId="7483"/>
    <cellStyle name="Navadno 55 6" xfId="8496"/>
    <cellStyle name="Navadno 56" xfId="5602"/>
    <cellStyle name="Navadno 56 2" xfId="5645"/>
    <cellStyle name="Navadno 56 2 2" xfId="5689"/>
    <cellStyle name="Navadno 56 2 2 2" xfId="7550"/>
    <cellStyle name="Navadno 56 2 3" xfId="7462"/>
    <cellStyle name="Navadno 56 2 4" xfId="7506"/>
    <cellStyle name="Navadno 56 2 5" xfId="9019"/>
    <cellStyle name="Navadno 56 3" xfId="5667"/>
    <cellStyle name="Navadno 56 3 2" xfId="7528"/>
    <cellStyle name="Navadno 56 3 3" xfId="8673"/>
    <cellStyle name="Navadno 56 4" xfId="7440"/>
    <cellStyle name="Navadno 56 5" xfId="7484"/>
    <cellStyle name="Navadno 56 6" xfId="7678"/>
    <cellStyle name="Navadno 57" xfId="5598"/>
    <cellStyle name="Navadno 57 2" xfId="5641"/>
    <cellStyle name="Navadno 57 2 2" xfId="5685"/>
    <cellStyle name="Navadno 57 2 2 2" xfId="7546"/>
    <cellStyle name="Navadno 57 2 3" xfId="7458"/>
    <cellStyle name="Navadno 57 2 4" xfId="7502"/>
    <cellStyle name="Navadno 57 2 5" xfId="9525"/>
    <cellStyle name="Navadno 57 3" xfId="5663"/>
    <cellStyle name="Navadno 57 3 2" xfId="7524"/>
    <cellStyle name="Navadno 57 3 3" xfId="9686"/>
    <cellStyle name="Navadno 57 4" xfId="7436"/>
    <cellStyle name="Navadno 57 5" xfId="7480"/>
    <cellStyle name="Navadno 57 6" xfId="11873"/>
    <cellStyle name="Navadno 58" xfId="5609"/>
    <cellStyle name="Navadno 58 2" xfId="5650"/>
    <cellStyle name="Navadno 58 2 2" xfId="5694"/>
    <cellStyle name="Navadno 58 2 2 2" xfId="7555"/>
    <cellStyle name="Navadno 58 2 3" xfId="7467"/>
    <cellStyle name="Navadno 58 2 4" xfId="7511"/>
    <cellStyle name="Navadno 58 2 5" xfId="8173"/>
    <cellStyle name="Navadno 58 3" xfId="5672"/>
    <cellStyle name="Navadno 58 3 2" xfId="7533"/>
    <cellStyle name="Navadno 58 4" xfId="7445"/>
    <cellStyle name="Navadno 58 5" xfId="7489"/>
    <cellStyle name="Navadno 58 6" xfId="9900"/>
    <cellStyle name="Navadno 59" xfId="5603"/>
    <cellStyle name="Navadno 59 2" xfId="5646"/>
    <cellStyle name="Navadno 59 2 2" xfId="5690"/>
    <cellStyle name="Navadno 59 2 2 2" xfId="7551"/>
    <cellStyle name="Navadno 59 2 3" xfId="7463"/>
    <cellStyle name="Navadno 59 2 4" xfId="7507"/>
    <cellStyle name="Navadno 59 2 5" xfId="8493"/>
    <cellStyle name="Navadno 59 3" xfId="5668"/>
    <cellStyle name="Navadno 59 3 2" xfId="7529"/>
    <cellStyle name="Navadno 59 3 3" xfId="9714"/>
    <cellStyle name="Navadno 59 4" xfId="7441"/>
    <cellStyle name="Navadno 59 5" xfId="7485"/>
    <cellStyle name="Navadno 59 6" xfId="11975"/>
    <cellStyle name="Navadno 6" xfId="470"/>
    <cellStyle name="Navadno 6 10" xfId="5629"/>
    <cellStyle name="Navadno 6 11" xfId="6753"/>
    <cellStyle name="Navadno 6 2" xfId="1487"/>
    <cellStyle name="Navadno 6 2 2" xfId="8624"/>
    <cellStyle name="Navadno 6 3" xfId="1488"/>
    <cellStyle name="Navadno 6 3 2" xfId="8390"/>
    <cellStyle name="Navadno 6 4" xfId="1489"/>
    <cellStyle name="Navadno 6 4 2" xfId="9207"/>
    <cellStyle name="Navadno 6 5" xfId="1490"/>
    <cellStyle name="Navadno 6 5 2" xfId="3388"/>
    <cellStyle name="Navadno 6 6" xfId="1491"/>
    <cellStyle name="Navadno 6 6 2" xfId="3389"/>
    <cellStyle name="Navadno 6 6 3" xfId="3390"/>
    <cellStyle name="Navadno 6 6 3 2" xfId="3391"/>
    <cellStyle name="Navadno 6 7" xfId="1492"/>
    <cellStyle name="Navadno 6 8" xfId="3392"/>
    <cellStyle name="Navadno 6 9" xfId="3387"/>
    <cellStyle name="Navadno 6_Podatki o svetilkah" xfId="12130"/>
    <cellStyle name="Navadno 60" xfId="5591"/>
    <cellStyle name="Navadno 60 2" xfId="5634"/>
    <cellStyle name="Navadno 60 2 2" xfId="5678"/>
    <cellStyle name="Navadno 60 2 2 2" xfId="7539"/>
    <cellStyle name="Navadno 60 2 3" xfId="7451"/>
    <cellStyle name="Navadno 60 2 4" xfId="7495"/>
    <cellStyle name="Navadno 60 2 5" xfId="8208"/>
    <cellStyle name="Navadno 60 3" xfId="5656"/>
    <cellStyle name="Navadno 60 3 2" xfId="7517"/>
    <cellStyle name="Navadno 60 3 3" xfId="9490"/>
    <cellStyle name="Navadno 60 4" xfId="7429"/>
    <cellStyle name="Navadno 60 5" xfId="7473"/>
    <cellStyle name="Navadno 60 6" xfId="9048"/>
    <cellStyle name="Navadno 61" xfId="5608"/>
    <cellStyle name="Navadno 61 2" xfId="5649"/>
    <cellStyle name="Navadno 61 2 2" xfId="5693"/>
    <cellStyle name="Navadno 61 2 2 2" xfId="7554"/>
    <cellStyle name="Navadno 61 2 3" xfId="7466"/>
    <cellStyle name="Navadno 61 2 4" xfId="7510"/>
    <cellStyle name="Navadno 61 2 5" xfId="8960"/>
    <cellStyle name="Navadno 61 3" xfId="5671"/>
    <cellStyle name="Navadno 61 3 2" xfId="7532"/>
    <cellStyle name="Navadno 61 4" xfId="7444"/>
    <cellStyle name="Navadno 61 5" xfId="7488"/>
    <cellStyle name="Navadno 61 6" xfId="8418"/>
    <cellStyle name="Navadno 62" xfId="5592"/>
    <cellStyle name="Navadno 62 2" xfId="5635"/>
    <cellStyle name="Navadno 62 2 2" xfId="5679"/>
    <cellStyle name="Navadno 62 2 2 2" xfId="7540"/>
    <cellStyle name="Navadno 62 2 3" xfId="7452"/>
    <cellStyle name="Navadno 62 2 4" xfId="7496"/>
    <cellStyle name="Navadno 62 2 5" xfId="8591"/>
    <cellStyle name="Navadno 62 3" xfId="5657"/>
    <cellStyle name="Navadno 62 3 2" xfId="7518"/>
    <cellStyle name="Navadno 62 4" xfId="7430"/>
    <cellStyle name="Navadno 62 5" xfId="7474"/>
    <cellStyle name="Navadno 62 6" xfId="10005"/>
    <cellStyle name="Navadno 63" xfId="5613"/>
    <cellStyle name="Navadno 63 2" xfId="5654"/>
    <cellStyle name="Navadno 63 2 2" xfId="5698"/>
    <cellStyle name="Navadno 63 2 2 2" xfId="7559"/>
    <cellStyle name="Navadno 63 2 3" xfId="7471"/>
    <cellStyle name="Navadno 63 2 4" xfId="7515"/>
    <cellStyle name="Navadno 63 2 5" xfId="8139"/>
    <cellStyle name="Navadno 63 3" xfId="5676"/>
    <cellStyle name="Navadno 63 3 2" xfId="7537"/>
    <cellStyle name="Navadno 63 3 3" xfId="9038"/>
    <cellStyle name="Navadno 63 4" xfId="7449"/>
    <cellStyle name="Navadno 63 5" xfId="7493"/>
    <cellStyle name="Navadno 63 6" xfId="9528"/>
    <cellStyle name="Navadno 64" xfId="5599"/>
    <cellStyle name="Navadno 64 2" xfId="5642"/>
    <cellStyle name="Navadno 64 2 2" xfId="5686"/>
    <cellStyle name="Navadno 64 2 2 2" xfId="7547"/>
    <cellStyle name="Navadno 64 2 3" xfId="7459"/>
    <cellStyle name="Navadno 64 2 4" xfId="7503"/>
    <cellStyle name="Navadno 64 2 5" xfId="11852"/>
    <cellStyle name="Navadno 64 3" xfId="5664"/>
    <cellStyle name="Navadno 64 3 2" xfId="7525"/>
    <cellStyle name="Navadno 64 3 3" xfId="8356"/>
    <cellStyle name="Navadno 64 4" xfId="7437"/>
    <cellStyle name="Navadno 64 5" xfId="7481"/>
    <cellStyle name="Navadno 64 6" xfId="11755"/>
    <cellStyle name="Navadno 65" xfId="5621"/>
    <cellStyle name="Navadno 65 2" xfId="11041"/>
    <cellStyle name="Navadno 65 3" xfId="9802"/>
    <cellStyle name="Navadno 65 4" xfId="9796"/>
    <cellStyle name="Navadno 66" xfId="5632"/>
    <cellStyle name="Navadno 66 2" xfId="8723"/>
    <cellStyle name="Navadno 66 3" xfId="9970"/>
    <cellStyle name="Navadno 66 4" xfId="8293"/>
    <cellStyle name="Navadno 66 5" xfId="10430"/>
    <cellStyle name="Navadno 67" xfId="6123"/>
    <cellStyle name="Navadno 67 2" xfId="12445"/>
    <cellStyle name="Navadno 67 3" xfId="10432"/>
    <cellStyle name="Navadno 67 4" xfId="11978"/>
    <cellStyle name="Navadno 67 5" xfId="7673"/>
    <cellStyle name="Navadno 68" xfId="6130"/>
    <cellStyle name="Navadno 68 2" xfId="9947"/>
    <cellStyle name="Navadno 68 3" xfId="8604"/>
    <cellStyle name="Navadno 68 4" xfId="7766"/>
    <cellStyle name="Navadno 69" xfId="6131"/>
    <cellStyle name="Navadno 69 2" xfId="7665"/>
    <cellStyle name="Navadno 69 3" xfId="11765"/>
    <cellStyle name="Navadno 7" xfId="471"/>
    <cellStyle name="Navadno 7 2" xfId="472"/>
    <cellStyle name="Navadno 7 2 2" xfId="7757"/>
    <cellStyle name="Navadno 7 3" xfId="473"/>
    <cellStyle name="Navadno 7 3 2" xfId="474"/>
    <cellStyle name="Navadno 7 3 3" xfId="9537"/>
    <cellStyle name="Navadno 7 4" xfId="1493"/>
    <cellStyle name="Navadno 7 4 2" xfId="1494"/>
    <cellStyle name="Navadno 7 4 3" xfId="1495"/>
    <cellStyle name="Navadno 7 5" xfId="3394"/>
    <cellStyle name="Navadno 7 5 2" xfId="5902"/>
    <cellStyle name="Navadno 7 6" xfId="3393"/>
    <cellStyle name="Navadno 7 7" xfId="12024"/>
    <cellStyle name="Navadno 70" xfId="6132"/>
    <cellStyle name="Navadno 70 2" xfId="8725"/>
    <cellStyle name="Navadno 70 3" xfId="12257"/>
    <cellStyle name="Navadno 71" xfId="6133"/>
    <cellStyle name="Navadno 71 2" xfId="9426"/>
    <cellStyle name="Navadno 71 3" xfId="9550"/>
    <cellStyle name="Navadno 71 4" xfId="7919"/>
    <cellStyle name="Navadno 72" xfId="6134"/>
    <cellStyle name="Navadno 72 2" xfId="9822"/>
    <cellStyle name="Navadno 72 3" xfId="8879"/>
    <cellStyle name="Navadno 73" xfId="6135"/>
    <cellStyle name="Navadno 73 2" xfId="9404"/>
    <cellStyle name="Navadno 73 3" xfId="9702"/>
    <cellStyle name="Navadno 73 4" xfId="12355"/>
    <cellStyle name="Navadno 74" xfId="6136"/>
    <cellStyle name="Navadno 74 2" xfId="8844"/>
    <cellStyle name="Navadno 74 3" xfId="9635"/>
    <cellStyle name="Navadno 75" xfId="6137"/>
    <cellStyle name="Navadno 75 2" xfId="9624"/>
    <cellStyle name="Navadno 75 3" xfId="12247"/>
    <cellStyle name="Navadno 75 4" xfId="11874"/>
    <cellStyle name="Navadno 76" xfId="6138"/>
    <cellStyle name="Navadno 76 2" xfId="11859"/>
    <cellStyle name="Navadno 76 3" xfId="9920"/>
    <cellStyle name="Navadno 76 4" xfId="9160"/>
    <cellStyle name="Navadno 77" xfId="6139"/>
    <cellStyle name="Navadno 77 2" xfId="11710"/>
    <cellStyle name="Navadno 77 3" xfId="8457"/>
    <cellStyle name="Navadno 78" xfId="7059"/>
    <cellStyle name="Navadno 78 2" xfId="9289"/>
    <cellStyle name="Navadno 78 3" xfId="8149"/>
    <cellStyle name="Navadno 78 4" xfId="8877"/>
    <cellStyle name="Navadno 79" xfId="9545"/>
    <cellStyle name="Navadno 79 2" xfId="7747"/>
    <cellStyle name="Navadno 79 3" xfId="8142"/>
    <cellStyle name="Navadno 8" xfId="475"/>
    <cellStyle name="Navadno 8 2" xfId="1496"/>
    <cellStyle name="Navadno 8 2 2" xfId="1497"/>
    <cellStyle name="Navadno 8 2 2 2" xfId="3395"/>
    <cellStyle name="Navadno 8 2 2 2 2" xfId="8421"/>
    <cellStyle name="Navadno 8 2 2 2 2 2" xfId="12429"/>
    <cellStyle name="Navadno 8 2 2 2 2 2 2" xfId="12073"/>
    <cellStyle name="Navadno 8 2 2 2 2 3" xfId="8389"/>
    <cellStyle name="Navadno 8 2 2 2 2 3 2" xfId="8932"/>
    <cellStyle name="Navadno 8 2 2 2 2 4" xfId="8307"/>
    <cellStyle name="Navadno 8 2 2 2 3" xfId="11855"/>
    <cellStyle name="Navadno 8 2 2 2 3 2" xfId="8560"/>
    <cellStyle name="Navadno 8 2 2 2 4" xfId="9925"/>
    <cellStyle name="Navadno 8 2 2 2 4 2" xfId="9493"/>
    <cellStyle name="Navadno 8 2 2 2 5" xfId="9144"/>
    <cellStyle name="Navadno 8 2 2 2 6" xfId="7680"/>
    <cellStyle name="Navadno 8 2 2 3" xfId="9352"/>
    <cellStyle name="Navadno 8 2 2 3 2" xfId="9324"/>
    <cellStyle name="Navadno 8 2 2 3 2 2" xfId="8779"/>
    <cellStyle name="Navadno 8 2 2 3 3" xfId="8522"/>
    <cellStyle name="Navadno 8 2 2 3 3 2" xfId="8769"/>
    <cellStyle name="Navadno 8 2 2 3 4" xfId="9267"/>
    <cellStyle name="Navadno 8 2 2 4" xfId="11776"/>
    <cellStyle name="Navadno 8 2 2 4 2" xfId="12041"/>
    <cellStyle name="Navadno 8 2 2 5" xfId="8943"/>
    <cellStyle name="Navadno 8 2 2 5 2" xfId="9232"/>
    <cellStyle name="Navadno 8 2 2 6" xfId="8813"/>
    <cellStyle name="Navadno 8 2 2 7" xfId="9382"/>
    <cellStyle name="Navadno 8 2 3" xfId="1498"/>
    <cellStyle name="Navadno 8 2 3 2" xfId="9355"/>
    <cellStyle name="Navadno 8 2 3 2 2" xfId="9317"/>
    <cellStyle name="Navadno 8 2 3 2 2 2" xfId="7723"/>
    <cellStyle name="Navadno 8 2 3 2 3" xfId="8492"/>
    <cellStyle name="Navadno 8 2 3 2 3 2" xfId="8204"/>
    <cellStyle name="Navadno 8 2 3 2 4" xfId="7995"/>
    <cellStyle name="Navadno 8 2 3 3" xfId="12383"/>
    <cellStyle name="Navadno 8 2 3 3 2" xfId="9531"/>
    <cellStyle name="Navadno 8 2 3 4" xfId="11786"/>
    <cellStyle name="Navadno 8 2 3 4 2" xfId="12089"/>
    <cellStyle name="Navadno 8 2 3 5" xfId="8061"/>
    <cellStyle name="Navadno 8 2 4" xfId="3396"/>
    <cellStyle name="Navadno 8 2 4 2" xfId="9332"/>
    <cellStyle name="Navadno 8 2 4 2 2" xfId="9124"/>
    <cellStyle name="Navadno 8 2 4 3" xfId="8388"/>
    <cellStyle name="Navadno 8 2 4 3 2" xfId="9226"/>
    <cellStyle name="Navadno 8 2 4 4" xfId="7997"/>
    <cellStyle name="Navadno 8 2 4 5" xfId="11988"/>
    <cellStyle name="Navadno 8 2 5" xfId="9959"/>
    <cellStyle name="Navadno 8 2 5 2" xfId="7637"/>
    <cellStyle name="Navadno 8 2 6" xfId="9045"/>
    <cellStyle name="Navadno 8 2 6 2" xfId="8775"/>
    <cellStyle name="Navadno 8 2 7" xfId="7734"/>
    <cellStyle name="Navadno 8 2_Podatki o svetilkah" xfId="7990"/>
    <cellStyle name="Navadno 8 3" xfId="1499"/>
    <cellStyle name="Navadno 8 3 2" xfId="8117"/>
    <cellStyle name="Navadno 8 3 2 2" xfId="8423"/>
    <cellStyle name="Navadno 8 3 2 2 2" xfId="12108"/>
    <cellStyle name="Navadno 8 3 2 2 2 2" xfId="12254"/>
    <cellStyle name="Navadno 8 3 2 2 3" xfId="9864"/>
    <cellStyle name="Navadno 8 3 2 2 3 2" xfId="8759"/>
    <cellStyle name="Navadno 8 3 2 2 4" xfId="8708"/>
    <cellStyle name="Navadno 8 3 2 3" xfId="8733"/>
    <cellStyle name="Navadno 8 3 2 3 2" xfId="9849"/>
    <cellStyle name="Navadno 8 3 2 4" xfId="8959"/>
    <cellStyle name="Navadno 8 3 2 4 2" xfId="8486"/>
    <cellStyle name="Navadno 8 3 2 5" xfId="12154"/>
    <cellStyle name="Navadno 8 3 3" xfId="12001"/>
    <cellStyle name="Navadno 8 3 3 2" xfId="8409"/>
    <cellStyle name="Navadno 8 3 3 2 2" xfId="8549"/>
    <cellStyle name="Navadno 8 3 3 3" xfId="9692"/>
    <cellStyle name="Navadno 8 3 3 3 2" xfId="12142"/>
    <cellStyle name="Navadno 8 3 3 4" xfId="8804"/>
    <cellStyle name="Navadno 8 3 4" xfId="12439"/>
    <cellStyle name="Navadno 8 3 4 2" xfId="9244"/>
    <cellStyle name="Navadno 8 3 5" xfId="8499"/>
    <cellStyle name="Navadno 8 3 5 2" xfId="9230"/>
    <cellStyle name="Navadno 8 3 6" xfId="7740"/>
    <cellStyle name="Navadno 8 3 7" xfId="11853"/>
    <cellStyle name="Navadno 8 4" xfId="5904"/>
    <cellStyle name="Navadno 8 4 2" xfId="11748"/>
    <cellStyle name="Navadno 8 4 2 2" xfId="11351"/>
    <cellStyle name="Navadno 8 4 2 2 2" xfId="8363"/>
    <cellStyle name="Navadno 8 4 2 3" xfId="9949"/>
    <cellStyle name="Navadno 8 4 2 3 2" xfId="11906"/>
    <cellStyle name="Navadno 8 4 2 4" xfId="8232"/>
    <cellStyle name="Navadno 8 4 3" xfId="11743"/>
    <cellStyle name="Navadno 8 4 3 2" xfId="8699"/>
    <cellStyle name="Navadno 8 4 4" xfId="12371"/>
    <cellStyle name="Navadno 8 4 4 2" xfId="12017"/>
    <cellStyle name="Navadno 8 4 5" xfId="9261"/>
    <cellStyle name="Navadno 8 4 6" xfId="12297"/>
    <cellStyle name="Navadno 8 5" xfId="12165"/>
    <cellStyle name="Navadno 8 5 2" xfId="11832"/>
    <cellStyle name="Navadno 8 5 2 2" xfId="8213"/>
    <cellStyle name="Navadno 8 5 3" xfId="8850"/>
    <cellStyle name="Navadno 8 5 3 2" xfId="8205"/>
    <cellStyle name="Navadno 8 5 4" xfId="7746"/>
    <cellStyle name="Navadno 8 6" xfId="9346"/>
    <cellStyle name="Navadno 8 6 2" xfId="7742"/>
    <cellStyle name="Navadno 8 7" xfId="11876"/>
    <cellStyle name="Navadno 8 7 2" xfId="12181"/>
    <cellStyle name="Navadno 8 8" xfId="9879"/>
    <cellStyle name="Navadno 8 9" xfId="8183"/>
    <cellStyle name="Navadno 8_Podatki o svetilkah" xfId="8436"/>
    <cellStyle name="Navadno 80" xfId="8881"/>
    <cellStyle name="Navadno 80 2" xfId="8849"/>
    <cellStyle name="Navadno 80 3" xfId="7784"/>
    <cellStyle name="Navadno 81" xfId="11912"/>
    <cellStyle name="Navadno 81 2" xfId="12407"/>
    <cellStyle name="Navadno 81 3" xfId="11949"/>
    <cellStyle name="Navadno 82" xfId="11729"/>
    <cellStyle name="Navadno 82 2" xfId="10213"/>
    <cellStyle name="Navadno 82 3" xfId="7699"/>
    <cellStyle name="Navadno 83" xfId="12437"/>
    <cellStyle name="Navadno 83 2" xfId="12086"/>
    <cellStyle name="Navadno 83 3" xfId="8660"/>
    <cellStyle name="Navadno 84" xfId="12392"/>
    <cellStyle name="Navadno 84 2" xfId="8848"/>
    <cellStyle name="Navadno 84 3" xfId="12124"/>
    <cellStyle name="Navadno 85" xfId="11711"/>
    <cellStyle name="Navadno 86" xfId="8729"/>
    <cellStyle name="Navadno 86 2" xfId="7820"/>
    <cellStyle name="Navadno 86 3" xfId="11918"/>
    <cellStyle name="Navadno 87" xfId="12234"/>
    <cellStyle name="Navadno 87 2" xfId="8225"/>
    <cellStyle name="Navadno 87 2 2" xfId="9222"/>
    <cellStyle name="Navadno 87 3" xfId="12288"/>
    <cellStyle name="Navadno 87 4" xfId="9515"/>
    <cellStyle name="Navadno 87 5" xfId="12005"/>
    <cellStyle name="Navadno 88" xfId="9895"/>
    <cellStyle name="Navadno 88 2" xfId="9447"/>
    <cellStyle name="Navadno 88 3" xfId="8164"/>
    <cellStyle name="Navadno 88 4" xfId="9835"/>
    <cellStyle name="Navadno 89" xfId="12431"/>
    <cellStyle name="Navadno 89 2" xfId="8240"/>
    <cellStyle name="Navadno 89 3" xfId="12240"/>
    <cellStyle name="Navadno 89 4" xfId="8619"/>
    <cellStyle name="Navadno 9" xfId="9"/>
    <cellStyle name="Navadno 9 10" xfId="11725"/>
    <cellStyle name="Navadno 9 2" xfId="476"/>
    <cellStyle name="Navadno 9 2 2" xfId="477"/>
    <cellStyle name="Navadno 9 2 2 2" xfId="478"/>
    <cellStyle name="Navadno 9 2 2 2 2" xfId="479"/>
    <cellStyle name="Navadno 9 2 2 2 2 2" xfId="3397"/>
    <cellStyle name="Navadno 9 2 2 2 2 2 2" xfId="9128"/>
    <cellStyle name="Navadno 9 2 2 2 2 2 3" xfId="8884"/>
    <cellStyle name="Navadno 9 2 2 2 2 3" xfId="12148"/>
    <cellStyle name="Navadno 9 2 2 2 2 3 2" xfId="8678"/>
    <cellStyle name="Navadno 9 2 2 2 2 4" xfId="9068"/>
    <cellStyle name="Navadno 9 2 2 2 2 5" xfId="10009"/>
    <cellStyle name="Navadno 9 2 2 2 3" xfId="3398"/>
    <cellStyle name="Navadno 9 2 2 2 3 2" xfId="8299"/>
    <cellStyle name="Navadno 9 2 2 2 3 3" xfId="8413"/>
    <cellStyle name="Navadno 9 2 2 2 4" xfId="9783"/>
    <cellStyle name="Navadno 9 2 2 2 4 2" xfId="7708"/>
    <cellStyle name="Navadno 9 2 2 2 5" xfId="8795"/>
    <cellStyle name="Navadno 9 2 2 2 6" xfId="11740"/>
    <cellStyle name="Navadno 9 2 2 3" xfId="480"/>
    <cellStyle name="Navadno 9 2 2 3 2" xfId="3399"/>
    <cellStyle name="Navadno 9 2 2 3 2 2" xfId="9029"/>
    <cellStyle name="Navadno 9 2 2 3 2 3" xfId="11976"/>
    <cellStyle name="Navadno 9 2 2 3 3" xfId="11849"/>
    <cellStyle name="Navadno 9 2 2 3 3 2" xfId="8168"/>
    <cellStyle name="Navadno 9 2 2 3 4" xfId="9876"/>
    <cellStyle name="Navadno 9 2 2 3 5" xfId="12432"/>
    <cellStyle name="Navadno 9 2 2 4" xfId="3400"/>
    <cellStyle name="Navadno 9 2 2 4 2" xfId="8602"/>
    <cellStyle name="Navadno 9 2 2 4 3" xfId="12055"/>
    <cellStyle name="Navadno 9 2 2 5" xfId="9283"/>
    <cellStyle name="Navadno 9 2 2 5 2" xfId="7624"/>
    <cellStyle name="Navadno 9 2 2 6" xfId="9154"/>
    <cellStyle name="Navadno 9 2 2 7" xfId="9993"/>
    <cellStyle name="Navadno 9 2 3" xfId="481"/>
    <cellStyle name="Navadno 9 2 3 2" xfId="482"/>
    <cellStyle name="Navadno 9 2 3 2 2" xfId="3401"/>
    <cellStyle name="Navadno 9 2 3 2 2 2" xfId="11878"/>
    <cellStyle name="Navadno 9 2 3 2 2 3" xfId="12327"/>
    <cellStyle name="Navadno 9 2 3 2 3" xfId="12452"/>
    <cellStyle name="Navadno 9 2 3 2 3 2" xfId="8930"/>
    <cellStyle name="Navadno 9 2 3 2 4" xfId="8065"/>
    <cellStyle name="Navadno 9 2 3 2 5" xfId="11744"/>
    <cellStyle name="Navadno 9 2 3 3" xfId="3402"/>
    <cellStyle name="Navadno 9 2 3 3 2" xfId="8134"/>
    <cellStyle name="Navadno 9 2 3 3 3" xfId="7923"/>
    <cellStyle name="Navadno 9 2 3 4" xfId="9288"/>
    <cellStyle name="Navadno 9 2 3 4 2" xfId="8054"/>
    <cellStyle name="Navadno 9 2 3 5" xfId="7645"/>
    <cellStyle name="Navadno 9 2 3 6" xfId="9378"/>
    <cellStyle name="Navadno 9 2 4" xfId="483"/>
    <cellStyle name="Navadno 9 2 4 2" xfId="3403"/>
    <cellStyle name="Navadno 9 2 4 2 2" xfId="12311"/>
    <cellStyle name="Navadno 9 2 4 2 3" xfId="8407"/>
    <cellStyle name="Navadno 9 2 4 3" xfId="9287"/>
    <cellStyle name="Navadno 9 2 4 3 2" xfId="8520"/>
    <cellStyle name="Navadno 9 2 4 4" xfId="9833"/>
    <cellStyle name="Navadno 9 2 4 5" xfId="11807"/>
    <cellStyle name="Navadno 9 2 5" xfId="3404"/>
    <cellStyle name="Navadno 9 2 5 2" xfId="12069"/>
    <cellStyle name="Navadno 9 2 5 3" xfId="9641"/>
    <cellStyle name="Navadno 9 2 6" xfId="9030"/>
    <cellStyle name="Navadno 9 2 6 2" xfId="12225"/>
    <cellStyle name="Navadno 9 2 7" xfId="11944"/>
    <cellStyle name="Navadno 9 2 8" xfId="7930"/>
    <cellStyle name="Navadno 9 2_Podatki o svetilkah" xfId="11724"/>
    <cellStyle name="Navadno 9 3" xfId="484"/>
    <cellStyle name="Navadno 9 3 2" xfId="485"/>
    <cellStyle name="Navadno 9 3 2 2" xfId="486"/>
    <cellStyle name="Navadno 9 3 2 2 2" xfId="487"/>
    <cellStyle name="Navadno 9 3 2 2 2 2" xfId="3405"/>
    <cellStyle name="Navadno 9 3 2 2 2 2 2" xfId="8776"/>
    <cellStyle name="Navadno 9 3 2 2 2 3" xfId="11836"/>
    <cellStyle name="Navadno 9 3 2 2 3" xfId="3406"/>
    <cellStyle name="Navadno 9 3 2 2 3 2" xfId="9566"/>
    <cellStyle name="Navadno 9 3 2 2 3 3" xfId="7955"/>
    <cellStyle name="Navadno 9 3 2 2 4" xfId="8811"/>
    <cellStyle name="Navadno 9 3 2 2 5" xfId="9997"/>
    <cellStyle name="Navadno 9 3 2 3" xfId="488"/>
    <cellStyle name="Navadno 9 3 2 3 2" xfId="3407"/>
    <cellStyle name="Navadno 9 3 2 3 2 2" xfId="8529"/>
    <cellStyle name="Navadno 9 3 2 3 3" xfId="12051"/>
    <cellStyle name="Navadno 9 3 2 4" xfId="3408"/>
    <cellStyle name="Navadno 9 3 2 4 2" xfId="8956"/>
    <cellStyle name="Navadno 9 3 2 4 3" xfId="9720"/>
    <cellStyle name="Navadno 9 3 2 5" xfId="8817"/>
    <cellStyle name="Navadno 9 3 2 6" xfId="9646"/>
    <cellStyle name="Navadno 9 3 3" xfId="489"/>
    <cellStyle name="Navadno 9 3 3 2" xfId="490"/>
    <cellStyle name="Navadno 9 3 3 2 2" xfId="3409"/>
    <cellStyle name="Navadno 9 3 3 2 2 2" xfId="8198"/>
    <cellStyle name="Navadno 9 3 3 2 3" xfId="9316"/>
    <cellStyle name="Navadno 9 3 3 3" xfId="3410"/>
    <cellStyle name="Navadno 9 3 3 3 2" xfId="7983"/>
    <cellStyle name="Navadno 9 3 3 3 3" xfId="8468"/>
    <cellStyle name="Navadno 9 3 3 4" xfId="9599"/>
    <cellStyle name="Navadno 9 3 3 5" xfId="8427"/>
    <cellStyle name="Navadno 9 3 4" xfId="491"/>
    <cellStyle name="Navadno 9 3 4 2" xfId="3411"/>
    <cellStyle name="Navadno 9 3 4 2 2" xfId="9133"/>
    <cellStyle name="Navadno 9 3 4 3" xfId="11749"/>
    <cellStyle name="Navadno 9 3 5" xfId="3412"/>
    <cellStyle name="Navadno 9 3 5 2" xfId="11917"/>
    <cellStyle name="Navadno 9 3 5 3" xfId="8087"/>
    <cellStyle name="Navadno 9 3 6" xfId="9149"/>
    <cellStyle name="Navadno 9 3 7" xfId="8442"/>
    <cellStyle name="Navadno 9 4" xfId="492"/>
    <cellStyle name="Navadno 9 4 2" xfId="493"/>
    <cellStyle name="Navadno 9 4 2 2" xfId="494"/>
    <cellStyle name="Navadno 9 4 2 2 2" xfId="3413"/>
    <cellStyle name="Navadno 9 4 2 2 2 2" xfId="9495"/>
    <cellStyle name="Navadno 9 4 2 2 3" xfId="7671"/>
    <cellStyle name="Navadno 9 4 2 3" xfId="3414"/>
    <cellStyle name="Navadno 9 4 2 3 2" xfId="9930"/>
    <cellStyle name="Navadno 9 4 2 3 3" xfId="9877"/>
    <cellStyle name="Navadno 9 4 2 4" xfId="7641"/>
    <cellStyle name="Navadno 9 4 2 5" xfId="9356"/>
    <cellStyle name="Navadno 9 4 3" xfId="495"/>
    <cellStyle name="Navadno 9 4 3 2" xfId="3415"/>
    <cellStyle name="Navadno 9 4 3 2 2" xfId="8788"/>
    <cellStyle name="Navadno 9 4 3 3" xfId="11770"/>
    <cellStyle name="Navadno 9 4 4" xfId="3416"/>
    <cellStyle name="Navadno 9 4 4 2" xfId="8170"/>
    <cellStyle name="Navadno 9 4 4 3" xfId="9544"/>
    <cellStyle name="Navadno 9 4 5" xfId="9887"/>
    <cellStyle name="Navadno 9 4 6" xfId="9726"/>
    <cellStyle name="Navadno 9 4 7" xfId="12438"/>
    <cellStyle name="Navadno 9 5" xfId="496"/>
    <cellStyle name="Navadno 9 5 2" xfId="497"/>
    <cellStyle name="Navadno 9 5 2 2" xfId="498"/>
    <cellStyle name="Navadno 9 5 2 2 2" xfId="3417"/>
    <cellStyle name="Navadno 9 5 2 2 3" xfId="9241"/>
    <cellStyle name="Navadno 9 5 2 3" xfId="3418"/>
    <cellStyle name="Navadno 9 5 2 4" xfId="11745"/>
    <cellStyle name="Navadno 9 5 3" xfId="499"/>
    <cellStyle name="Navadno 9 5 3 2" xfId="3419"/>
    <cellStyle name="Navadno 9 5 3 2 2" xfId="9704"/>
    <cellStyle name="Navadno 9 5 3 3" xfId="9725"/>
    <cellStyle name="Navadno 9 5 4" xfId="3420"/>
    <cellStyle name="Navadno 9 5 4 2" xfId="9249"/>
    <cellStyle name="Navadno 9 5 5" xfId="8406"/>
    <cellStyle name="Navadno 9 6" xfId="500"/>
    <cellStyle name="Navadno 9 6 2" xfId="501"/>
    <cellStyle name="Navadno 9 6 2 2" xfId="3421"/>
    <cellStyle name="Navadno 9 6 2 3" xfId="12312"/>
    <cellStyle name="Navadno 9 6 3" xfId="3422"/>
    <cellStyle name="Navadno 9 6 4" xfId="8651"/>
    <cellStyle name="Navadno 9 7" xfId="502"/>
    <cellStyle name="Navadno 9 7 2" xfId="3423"/>
    <cellStyle name="Navadno 9 7 2 2" xfId="12096"/>
    <cellStyle name="Navadno 9 7 3" xfId="11788"/>
    <cellStyle name="Navadno 9 8" xfId="3424"/>
    <cellStyle name="Navadno 9 8 2" xfId="5900"/>
    <cellStyle name="Navadno 9 8 3" xfId="12295"/>
    <cellStyle name="Navadno 9 9" xfId="9538"/>
    <cellStyle name="Navadno 9_Podatki o svetilkah" xfId="9648"/>
    <cellStyle name="Navadno 90" xfId="9164"/>
    <cellStyle name="Navadno 90 2" xfId="8194"/>
    <cellStyle name="Navadno 90 3" xfId="8921"/>
    <cellStyle name="Navadno 90 4" xfId="9826"/>
    <cellStyle name="Navadno 91" xfId="7918"/>
    <cellStyle name="Navadno 91 2" xfId="12045"/>
    <cellStyle name="Navadno 91 3" xfId="8131"/>
    <cellStyle name="Navadno 91 4" xfId="12426"/>
    <cellStyle name="Navadno 92" xfId="8847"/>
    <cellStyle name="Navadno 93" xfId="8313"/>
    <cellStyle name="Navadno 94" xfId="9286"/>
    <cellStyle name="Navadno 94 2" xfId="8895"/>
    <cellStyle name="Navadno 95" xfId="12352"/>
    <cellStyle name="Navadno 95 2" xfId="7653"/>
    <cellStyle name="Navadno 95 3" xfId="7788"/>
    <cellStyle name="Navadno 96" xfId="9890"/>
    <cellStyle name="Navadno 96 2" xfId="9035"/>
    <cellStyle name="Navadno 96 3" xfId="8161"/>
    <cellStyle name="Navadno 96 3 2" xfId="12210"/>
    <cellStyle name="Navadno 97" xfId="9148"/>
    <cellStyle name="Navadno 97 2" xfId="7794"/>
    <cellStyle name="Navadno 98" xfId="9285"/>
    <cellStyle name="Navadno 98 2" xfId="8754"/>
    <cellStyle name="Navadno 99" xfId="7664"/>
    <cellStyle name="Navadno 99 2" xfId="9489"/>
    <cellStyle name="Navadno_elektro" xfId="7055"/>
    <cellStyle name="Navadno_GCEB-ARH-ZU-popis cene 2" xfId="7561"/>
    <cellStyle name="Navadno_Kopijapopis Interspar kranj - KLIMA 29.05-damir" xfId="2515"/>
    <cellStyle name="Navadno_Kopijapopis Interspar kranj - KLIMA 29.05-damir_SISTEM 4" xfId="5899"/>
    <cellStyle name="Navadno_List1" xfId="5208"/>
    <cellStyle name="Navadno_List1 3" xfId="5276"/>
    <cellStyle name="Navadno_PAVLIČ POPIS-PZI-RACIONALIZACIJA" xfId="1"/>
    <cellStyle name="Navadno_PAVLIČ POPIS-PZI-RACIONALIZACIJA 2" xfId="783"/>
    <cellStyle name="Navadno_PON_OSNOVA_2011.3.old" xfId="7058"/>
    <cellStyle name="Navadno_PRAZ" xfId="7056"/>
    <cellStyle name="Neutral" xfId="1500"/>
    <cellStyle name="Neutral 1" xfId="1501"/>
    <cellStyle name="Neutral 2" xfId="1502"/>
    <cellStyle name="Neutral 3" xfId="1503"/>
    <cellStyle name="Neutral 4" xfId="1504"/>
    <cellStyle name="Neutral 5" xfId="1505"/>
    <cellStyle name="Neutral 6" xfId="1506"/>
    <cellStyle name="Neutral 7" xfId="1507"/>
    <cellStyle name="Nevtralno 2" xfId="503"/>
    <cellStyle name="Nevtralno 2 2" xfId="9926"/>
    <cellStyle name="Nevtralno 3" xfId="504"/>
    <cellStyle name="Nevtralno 3 2" xfId="13033"/>
    <cellStyle name="Nevtralno 4" xfId="9395"/>
    <cellStyle name="Normal 11" xfId="1508"/>
    <cellStyle name="Normal 11 2" xfId="1509"/>
    <cellStyle name="Normal 11 3" xfId="1510"/>
    <cellStyle name="Normal 12" xfId="5585"/>
    <cellStyle name="Normal 14" xfId="5586"/>
    <cellStyle name="Normal 2" xfId="505"/>
    <cellStyle name="Normal 2 2" xfId="1511"/>
    <cellStyle name="Normal 2 2 2" xfId="1512"/>
    <cellStyle name="Normal 2 3" xfId="3426"/>
    <cellStyle name="Normal 2 4" xfId="3427"/>
    <cellStyle name="Normal 2 5" xfId="3425"/>
    <cellStyle name="Normal 2 6" xfId="5578"/>
    <cellStyle name="Normal 2 7" xfId="5630"/>
    <cellStyle name="Normal 2 8" xfId="6126"/>
    <cellStyle name="Normal 2 8 2" xfId="6754"/>
    <cellStyle name="Normal 21" xfId="3428"/>
    <cellStyle name="Normal 22" xfId="3429"/>
    <cellStyle name="Normal 23" xfId="3430"/>
    <cellStyle name="Normal 26" xfId="3431"/>
    <cellStyle name="Normal 28" xfId="3432"/>
    <cellStyle name="Normal 3" xfId="1513"/>
    <cellStyle name="Normal 3 2" xfId="1514"/>
    <cellStyle name="Normal 35" xfId="3433"/>
    <cellStyle name="Normal 36" xfId="3434"/>
    <cellStyle name="Normal 37" xfId="3435"/>
    <cellStyle name="Normal 38" xfId="3436"/>
    <cellStyle name="Normal 4" xfId="1515"/>
    <cellStyle name="Normal 41" xfId="3437"/>
    <cellStyle name="Normal 43" xfId="3438"/>
    <cellStyle name="Normal 44" xfId="3439"/>
    <cellStyle name="Normal 45" xfId="3440"/>
    <cellStyle name="Normal 46" xfId="3441"/>
    <cellStyle name="Normal 47" xfId="3442"/>
    <cellStyle name="Normal 48" xfId="3443"/>
    <cellStyle name="Normal 5" xfId="1516"/>
    <cellStyle name="Normal 6" xfId="1517"/>
    <cellStyle name="Normal 7" xfId="2512"/>
    <cellStyle name="Normal_02 Popis Vodovod+Kanalizacija" xfId="1518"/>
    <cellStyle name="Normal_JES-popis ogrevanje-PGD" xfId="2513"/>
    <cellStyle name="Normal_JES-popis ogrevanje-PGD 1 2" xfId="7562"/>
    <cellStyle name="Normal_kaloriferji" xfId="5931"/>
    <cellStyle name="Normal_popis imp nova" xfId="2511"/>
    <cellStyle name="Normal_popis imp nova 1" xfId="6121"/>
    <cellStyle name="Normal_popis OPH" xfId="2510"/>
    <cellStyle name="Normal_popis OPH 1" xfId="6120"/>
    <cellStyle name="Normal_Sheet1" xfId="7057"/>
    <cellStyle name="Normal_V_popis_ABANKA_VIPA_PGD" xfId="5579"/>
    <cellStyle name="Normale 6" xfId="7614"/>
    <cellStyle name="Normale 6 2" xfId="8185"/>
    <cellStyle name="Normale 7" xfId="9798"/>
    <cellStyle name="Note" xfId="1519"/>
    <cellStyle name="Note 1" xfId="1520"/>
    <cellStyle name="Note 1 2" xfId="1521"/>
    <cellStyle name="Note 1 3" xfId="1522"/>
    <cellStyle name="Note 2" xfId="1523"/>
    <cellStyle name="Note 2 2" xfId="1524"/>
    <cellStyle name="Note 2 3" xfId="1525"/>
    <cellStyle name="Note 3" xfId="1526"/>
    <cellStyle name="Note 3 2" xfId="1527"/>
    <cellStyle name="Note 3 3" xfId="1528"/>
    <cellStyle name="Note 4" xfId="1529"/>
    <cellStyle name="Note 4 2" xfId="1530"/>
    <cellStyle name="Note 4 3" xfId="1531"/>
    <cellStyle name="Note 5" xfId="1532"/>
    <cellStyle name="Note 5 2" xfId="1533"/>
    <cellStyle name="Note 5 3" xfId="1534"/>
    <cellStyle name="Note 6" xfId="1535"/>
    <cellStyle name="Note 6 2" xfId="1536"/>
    <cellStyle name="Note 6 3" xfId="1537"/>
    <cellStyle name="Note 7" xfId="1538"/>
    <cellStyle name="Note 8" xfId="1539"/>
    <cellStyle name="Note 9" xfId="1540"/>
    <cellStyle name="Odstotek 10" xfId="9644"/>
    <cellStyle name="Odstotek 10 2" xfId="9430"/>
    <cellStyle name="Odstotek 11" xfId="12235"/>
    <cellStyle name="Odstotek 11 2" xfId="12167"/>
    <cellStyle name="Odstotek 11 2 2" xfId="9598"/>
    <cellStyle name="Odstotek 11 2 2 2" xfId="8206"/>
    <cellStyle name="Odstotek 11 2 3" xfId="9594"/>
    <cellStyle name="Odstotek 11 2 3 2" xfId="9939"/>
    <cellStyle name="Odstotek 11 2 4" xfId="12204"/>
    <cellStyle name="Odstotek 11 3" xfId="12326"/>
    <cellStyle name="Odstotek 11 3 2" xfId="8127"/>
    <cellStyle name="Odstotek 11 4" xfId="11813"/>
    <cellStyle name="Odstotek 11 4 2" xfId="8003"/>
    <cellStyle name="Odstotek 11 5" xfId="8377"/>
    <cellStyle name="Odstotek 12" xfId="9372"/>
    <cellStyle name="Odstotek 12 2" xfId="8387"/>
    <cellStyle name="Odstotek 13" xfId="9472"/>
    <cellStyle name="Odstotek 13 2" xfId="12378"/>
    <cellStyle name="Odstotek 14" xfId="8607"/>
    <cellStyle name="Odstotek 14 2" xfId="8378"/>
    <cellStyle name="Odstotek 15" xfId="9170"/>
    <cellStyle name="Odstotek 15 2" xfId="8637"/>
    <cellStyle name="Odstotek 16" xfId="12131"/>
    <cellStyle name="Odstotek 16 2" xfId="11947"/>
    <cellStyle name="Odstotek 16 3" xfId="8086"/>
    <cellStyle name="Odstotek 17" xfId="8846"/>
    <cellStyle name="Odstotek 18" xfId="8234"/>
    <cellStyle name="Odstotek 2" xfId="506"/>
    <cellStyle name="Odstotek 2 2" xfId="1541"/>
    <cellStyle name="Odstotek 2 2 2" xfId="9457"/>
    <cellStyle name="Odstotek 2 2 3" xfId="12323"/>
    <cellStyle name="Odstotek 2 3" xfId="1542"/>
    <cellStyle name="Odstotek 2 3 2" xfId="3444"/>
    <cellStyle name="Odstotek 2 3 3" xfId="2516"/>
    <cellStyle name="Odstotek 2 3 4" xfId="9757"/>
    <cellStyle name="Odstotek 2 4" xfId="2514"/>
    <cellStyle name="Odstotek 2 4 2" xfId="12099"/>
    <cellStyle name="Odstotek 2 5" xfId="8010"/>
    <cellStyle name="Odstotek 2 6" xfId="7932"/>
    <cellStyle name="Odstotek 3" xfId="507"/>
    <cellStyle name="Odstotek 3 2" xfId="9629"/>
    <cellStyle name="Odstotek 3 3" xfId="9652"/>
    <cellStyle name="Odstotek 4" xfId="3445"/>
    <cellStyle name="Odstotek 4 2" xfId="5572"/>
    <cellStyle name="Odstotek 4 2 2" xfId="11734"/>
    <cellStyle name="Odstotek 4 2 2 2" xfId="8572"/>
    <cellStyle name="Odstotek 4 2 2 2 2" xfId="11897"/>
    <cellStyle name="Odstotek 4 2 2 2 2 2" xfId="8731"/>
    <cellStyle name="Odstotek 4 2 2 2 2 2 2" xfId="8777"/>
    <cellStyle name="Odstotek 4 2 2 2 2 3" xfId="8207"/>
    <cellStyle name="Odstotek 4 2 2 2 2 3 2" xfId="8677"/>
    <cellStyle name="Odstotek 4 2 2 2 2 4" xfId="9705"/>
    <cellStyle name="Odstotek 4 2 2 2 3" xfId="11850"/>
    <cellStyle name="Odstotek 4 2 2 2 3 2" xfId="8785"/>
    <cellStyle name="Odstotek 4 2 2 2 4" xfId="9913"/>
    <cellStyle name="Odstotek 4 2 2 2 4 2" xfId="8767"/>
    <cellStyle name="Odstotek 4 2 2 2 5" xfId="7748"/>
    <cellStyle name="Odstotek 4 2 2 3" xfId="8425"/>
    <cellStyle name="Odstotek 4 2 2 3 2" xfId="11795"/>
    <cellStyle name="Odstotek 4 2 2 3 2 2" xfId="8521"/>
    <cellStyle name="Odstotek 4 2 2 3 3" xfId="8622"/>
    <cellStyle name="Odstotek 4 2 2 3 3 2" xfId="8484"/>
    <cellStyle name="Odstotek 4 2 2 3 4" xfId="9921"/>
    <cellStyle name="Odstotek 4 2 2 4" xfId="9955"/>
    <cellStyle name="Odstotek 4 2 2 4 2" xfId="9455"/>
    <cellStyle name="Odstotek 4 2 2 5" xfId="9467"/>
    <cellStyle name="Odstotek 4 2 2 5 2" xfId="11948"/>
    <cellStyle name="Odstotek 4 2 2 6" xfId="9246"/>
    <cellStyle name="Odstotek 4 2 3" xfId="12364"/>
    <cellStyle name="Odstotek 4 2 3 2" xfId="11847"/>
    <cellStyle name="Odstotek 4 2 3 2 2" xfId="8405"/>
    <cellStyle name="Odstotek 4 2 3 2 2 2" xfId="12042"/>
    <cellStyle name="Odstotek 4 2 3 2 3" xfId="9706"/>
    <cellStyle name="Odstotek 4 2 3 2 3 2" xfId="12336"/>
    <cellStyle name="Odstotek 4 2 3 2 4" xfId="8713"/>
    <cellStyle name="Odstotek 4 2 3 3" xfId="11757"/>
    <cellStyle name="Odstotek 4 2 3 3 2" xfId="12286"/>
    <cellStyle name="Odstotek 4 2 3 4" xfId="12389"/>
    <cellStyle name="Odstotek 4 2 3 4 2" xfId="9716"/>
    <cellStyle name="Odstotek 4 2 3 5" xfId="7744"/>
    <cellStyle name="Odstotek 4 2 4" xfId="11754"/>
    <cellStyle name="Odstotek 4 2 4 2" xfId="11854"/>
    <cellStyle name="Odstotek 4 2 4 2 2" xfId="11752"/>
    <cellStyle name="Odstotek 4 2 4 3" xfId="8618"/>
    <cellStyle name="Odstotek 4 2 4 3 2" xfId="9721"/>
    <cellStyle name="Odstotek 4 2 4 4" xfId="9781"/>
    <cellStyle name="Odstotek 4 2 5" xfId="9169"/>
    <cellStyle name="Odstotek 4 2 5 2" xfId="12120"/>
    <cellStyle name="Odstotek 4 2 6" xfId="9159"/>
    <cellStyle name="Odstotek 4 2 6 2" xfId="12072"/>
    <cellStyle name="Odstotek 4 2 7" xfId="8705"/>
    <cellStyle name="Odstotek 4 2 8" xfId="12209"/>
    <cellStyle name="Odstotek 4 3" xfId="12372"/>
    <cellStyle name="Odstotek 4 3 2" xfId="12399"/>
    <cellStyle name="Odstotek 4 3 2 2" xfId="11927"/>
    <cellStyle name="Odstotek 4 3 2 2 2" xfId="9320"/>
    <cellStyle name="Odstotek 4 3 2 2 2 2" xfId="7722"/>
    <cellStyle name="Odstotek 4 3 2 2 3" xfId="9927"/>
    <cellStyle name="Odstotek 4 3 2 2 3 2" xfId="7954"/>
    <cellStyle name="Odstotek 4 3 2 2 4" xfId="8305"/>
    <cellStyle name="Odstotek 4 3 2 3" xfId="9897"/>
    <cellStyle name="Odstotek 4 3 2 3 2" xfId="9943"/>
    <cellStyle name="Odstotek 4 3 2 4" xfId="11789"/>
    <cellStyle name="Odstotek 4 3 2 4 2" xfId="9824"/>
    <cellStyle name="Odstotek 4 3 2 5" xfId="7658"/>
    <cellStyle name="Odstotek 4 3 3" xfId="12166"/>
    <cellStyle name="Odstotek 4 3 3 2" xfId="9166"/>
    <cellStyle name="Odstotek 4 3 3 2 2" xfId="9703"/>
    <cellStyle name="Odstotek 4 3 3 3" xfId="9284"/>
    <cellStyle name="Odstotek 4 3 3 3 2" xfId="8510"/>
    <cellStyle name="Odstotek 4 3 3 4" xfId="8253"/>
    <cellStyle name="Odstotek 4 3 4" xfId="8617"/>
    <cellStyle name="Odstotek 4 3 4 2" xfId="8789"/>
    <cellStyle name="Odstotek 4 3 5" xfId="7756"/>
    <cellStyle name="Odstotek 4 3 5 2" xfId="8773"/>
    <cellStyle name="Odstotek 4 3 6" xfId="9140"/>
    <cellStyle name="Odstotek 4 3 7" xfId="8672"/>
    <cellStyle name="Odstotek 4 4" xfId="9817"/>
    <cellStyle name="Odstotek 4 4 2" xfId="9147"/>
    <cellStyle name="Odstotek 4 4 2 2" xfId="7769"/>
    <cellStyle name="Odstotek 4 4 2 2 2" xfId="8024"/>
    <cellStyle name="Odstotek 4 4 2 3" xfId="8224"/>
    <cellStyle name="Odstotek 4 4 2 3 2" xfId="11939"/>
    <cellStyle name="Odstotek 4 4 2 4" xfId="7640"/>
    <cellStyle name="Odstotek 4 4 3" xfId="11898"/>
    <cellStyle name="Odstotek 4 4 3 2" xfId="12094"/>
    <cellStyle name="Odstotek 4 4 4" xfId="8154"/>
    <cellStyle name="Odstotek 4 4 4 2" xfId="9452"/>
    <cellStyle name="Odstotek 4 4 5" xfId="8070"/>
    <cellStyle name="Odstotek 4 5" xfId="12373"/>
    <cellStyle name="Odstotek 4 5 2" xfId="11719"/>
    <cellStyle name="Odstotek 4 5 2 2" xfId="7630"/>
    <cellStyle name="Odstotek 4 5 3" xfId="11942"/>
    <cellStyle name="Odstotek 4 5 3 2" xfId="7710"/>
    <cellStyle name="Odstotek 4 5 4" xfId="8808"/>
    <cellStyle name="Odstotek 4 6" xfId="9756"/>
    <cellStyle name="Odstotek 4 6 2" xfId="8301"/>
    <cellStyle name="Odstotek 4 7" xfId="9557"/>
    <cellStyle name="Odstotek 4 7 2" xfId="12141"/>
    <cellStyle name="Odstotek 4 8" xfId="8064"/>
    <cellStyle name="Odstotek 4 9" xfId="8292"/>
    <cellStyle name="Odstotek 5" xfId="7060"/>
    <cellStyle name="Odstotek 5 2" xfId="9551"/>
    <cellStyle name="Odstotek 5 3" xfId="11983"/>
    <cellStyle name="Odstotek 6" xfId="8742"/>
    <cellStyle name="Odstotek 6 2" xfId="9775"/>
    <cellStyle name="Odstotek 7" xfId="11778"/>
    <cellStyle name="Odstotek 7 2" xfId="9712"/>
    <cellStyle name="Odstotek 7 3" xfId="9881"/>
    <cellStyle name="Odstotek 8" xfId="9387"/>
    <cellStyle name="Odstotek 8 2" xfId="9717"/>
    <cellStyle name="Odstotek 8 3" xfId="8608"/>
    <cellStyle name="Odstotek 9" xfId="8437"/>
    <cellStyle name="Odstotek 9 2" xfId="9760"/>
    <cellStyle name="Opomba 2" xfId="508"/>
    <cellStyle name="Opomba 2 2" xfId="7618"/>
    <cellStyle name="Opomba 3" xfId="509"/>
    <cellStyle name="Opomba 3 2" xfId="1543"/>
    <cellStyle name="Opomba 3 3" xfId="1544"/>
    <cellStyle name="Opomba 3 3 2" xfId="3447"/>
    <cellStyle name="Opomba 3 3 3" xfId="3448"/>
    <cellStyle name="Opomba 3 4" xfId="3446"/>
    <cellStyle name="Opomba 3 5" xfId="9397"/>
    <cellStyle name="Opozorilo" xfId="7577" builtinId="11" customBuiltin="1"/>
    <cellStyle name="Opozorilo 2" xfId="510"/>
    <cellStyle name="Opozorilo 2 2" xfId="7793"/>
    <cellStyle name="Output 1" xfId="1545"/>
    <cellStyle name="Output 1 2" xfId="1546"/>
    <cellStyle name="Output 2" xfId="1547"/>
    <cellStyle name="Output 2 2" xfId="1548"/>
    <cellStyle name="Output 3" xfId="1549"/>
    <cellStyle name="Output 3 2" xfId="1550"/>
    <cellStyle name="Output 4" xfId="1551"/>
    <cellStyle name="Output 4 2" xfId="1552"/>
    <cellStyle name="Output 5" xfId="1553"/>
    <cellStyle name="Output 5 2" xfId="1554"/>
    <cellStyle name="Output 6" xfId="1555"/>
    <cellStyle name="Output 6 2" xfId="1556"/>
    <cellStyle name="Pojasnjevalno besedilo" xfId="7578" builtinId="53" customBuiltin="1"/>
    <cellStyle name="Pojasnjevalno besedilo 2" xfId="511"/>
    <cellStyle name="Pojasnjevalno besedilo 2 2" xfId="9602"/>
    <cellStyle name="Pojasnjevalno besedilo 3" xfId="7062"/>
    <cellStyle name="Popis Evo" xfId="512"/>
    <cellStyle name="Popis Evo 2" xfId="1557"/>
    <cellStyle name="Popis Evo 3" xfId="3449"/>
    <cellStyle name="Poudarek1" xfId="7580" builtinId="29" customBuiltin="1"/>
    <cellStyle name="Poudarek1 2" xfId="513"/>
    <cellStyle name="Poudarek1 2 2" xfId="1558"/>
    <cellStyle name="Poudarek1 2 3" xfId="9695"/>
    <cellStyle name="Poudarek1 3" xfId="514"/>
    <cellStyle name="Poudarek1 3 2" xfId="1559"/>
    <cellStyle name="Poudarek1 3 3" xfId="1560"/>
    <cellStyle name="Poudarek1 3 3 2" xfId="3451"/>
    <cellStyle name="Poudarek1 3 3 3" xfId="3452"/>
    <cellStyle name="Poudarek1 3 4" xfId="3450"/>
    <cellStyle name="Poudarek2" xfId="7583" builtinId="33" customBuiltin="1"/>
    <cellStyle name="Poudarek2 2" xfId="515"/>
    <cellStyle name="Poudarek2 2 2" xfId="1561"/>
    <cellStyle name="Poudarek2 2 3" xfId="8013"/>
    <cellStyle name="Poudarek2 3" xfId="516"/>
    <cellStyle name="Poudarek2 3 2" xfId="1562"/>
    <cellStyle name="Poudarek2 3 2 2" xfId="3454"/>
    <cellStyle name="Poudarek2 3 2 3" xfId="3455"/>
    <cellStyle name="Poudarek2 3 3" xfId="3453"/>
    <cellStyle name="Poudarek3" xfId="7586" builtinId="37" customBuiltin="1"/>
    <cellStyle name="Poudarek3 2" xfId="517"/>
    <cellStyle name="Poudarek3 2 2" xfId="1563"/>
    <cellStyle name="Poudarek3 2 3" xfId="9216"/>
    <cellStyle name="Poudarek3 3" xfId="518"/>
    <cellStyle name="Poudarek3 3 2" xfId="1564"/>
    <cellStyle name="Poudarek3 3 3" xfId="1565"/>
    <cellStyle name="Poudarek3 3 3 2" xfId="3457"/>
    <cellStyle name="Poudarek3 3 3 3" xfId="3458"/>
    <cellStyle name="Poudarek3 3 4" xfId="3456"/>
    <cellStyle name="Poudarek4" xfId="7589" builtinId="41" customBuiltin="1"/>
    <cellStyle name="Poudarek4 2" xfId="519"/>
    <cellStyle name="Poudarek4 2 2" xfId="1566"/>
    <cellStyle name="Poudarek4 2 3" xfId="8671"/>
    <cellStyle name="Poudarek5" xfId="7592" builtinId="45" customBuiltin="1"/>
    <cellStyle name="Poudarek5 2" xfId="520"/>
    <cellStyle name="Poudarek5 2 2" xfId="1567"/>
    <cellStyle name="Poudarek5 2 3" xfId="12075"/>
    <cellStyle name="Poudarek6" xfId="7595" builtinId="49" customBuiltin="1"/>
    <cellStyle name="Poudarek6 2" xfId="521"/>
    <cellStyle name="Poudarek6 2 2" xfId="1568"/>
    <cellStyle name="Poudarek6 2 3" xfId="11865"/>
    <cellStyle name="Poudarek6 3" xfId="522"/>
    <cellStyle name="Poudarek6 3 2" xfId="1569"/>
    <cellStyle name="Poudarek6 3 3" xfId="1570"/>
    <cellStyle name="Poudarek6 3 3 2" xfId="3460"/>
    <cellStyle name="Poudarek6 3 3 3" xfId="3461"/>
    <cellStyle name="Poudarek6 3 4" xfId="3459"/>
    <cellStyle name="Povezana celica" xfId="7575" builtinId="24" customBuiltin="1"/>
    <cellStyle name="Povezana celica 2" xfId="523"/>
    <cellStyle name="Povezana celica 2 2" xfId="7823"/>
    <cellStyle name="Povezana celica 3" xfId="524"/>
    <cellStyle name="Preveri celico" xfId="7576" builtinId="23" customBuiltin="1"/>
    <cellStyle name="Preveri celico 2" xfId="525"/>
    <cellStyle name="Preveri celico 2 2" xfId="8966"/>
    <cellStyle name="PRVA VRSTA Element delo 2" xfId="1571"/>
    <cellStyle name="PRVA VRSTA Element delo 2 2" xfId="1572"/>
    <cellStyle name="PRVA VRSTA Element delo 2 3" xfId="1573"/>
    <cellStyle name="PRVA VRSTA Element delo_Kolektor Koling_Unichem Logatec_požar,plin_331" xfId="1574"/>
    <cellStyle name="Računanje" xfId="7574" builtinId="22" customBuiltin="1"/>
    <cellStyle name="Računanje 2" xfId="526"/>
    <cellStyle name="Računanje 2 2" xfId="1575"/>
    <cellStyle name="Računanje 2 3" xfId="8479"/>
    <cellStyle name="Računanje 3" xfId="527"/>
    <cellStyle name="Računanje 3 2" xfId="1576"/>
    <cellStyle name="S14" xfId="3462"/>
    <cellStyle name="S21" xfId="1577"/>
    <cellStyle name="S21 2" xfId="2508"/>
    <cellStyle name="S21 2 2" xfId="3463"/>
    <cellStyle name="S3" xfId="1578"/>
    <cellStyle name="S3 2" xfId="2507"/>
    <cellStyle name="S3 2 2" xfId="3464"/>
    <cellStyle name="S3 3" xfId="3465"/>
    <cellStyle name="S3 3 2" xfId="3466"/>
    <cellStyle name="Skupaj" xfId="1579"/>
    <cellStyle name="Skupaj 1" xfId="1580"/>
    <cellStyle name="Skupaj 2" xfId="1581"/>
    <cellStyle name="Skupaj 3" xfId="1582"/>
    <cellStyle name="Skupaj 4" xfId="1583"/>
    <cellStyle name="Skupaj 5" xfId="1584"/>
    <cellStyle name="Skupaj 6" xfId="1585"/>
    <cellStyle name="Slabo" xfId="7571" builtinId="27" customBuiltin="1"/>
    <cellStyle name="Slabo 2" xfId="528"/>
    <cellStyle name="Slabo 2 2" xfId="1586"/>
    <cellStyle name="Slabo 2 3" xfId="8920"/>
    <cellStyle name="Slabo 3" xfId="529"/>
    <cellStyle name="Slabo 3 2" xfId="1587"/>
    <cellStyle name="Slabo 3 3" xfId="1588"/>
    <cellStyle name="Slabo 3 3 2" xfId="3468"/>
    <cellStyle name="Slabo 3 3 3" xfId="3469"/>
    <cellStyle name="Slabo 3 4" xfId="3467"/>
    <cellStyle name="Slog 1" xfId="530"/>
    <cellStyle name="Slog 1 2" xfId="1589"/>
    <cellStyle name="Slog 1 3" xfId="1590"/>
    <cellStyle name="Slog 1 4" xfId="1591"/>
    <cellStyle name="Slog 1 4 2" xfId="3471"/>
    <cellStyle name="Slog 1 4 3" xfId="3472"/>
    <cellStyle name="Slog 1 5" xfId="3470"/>
    <cellStyle name="Standard_QT  KLL" xfId="8434"/>
    <cellStyle name="Style 1" xfId="1592"/>
    <cellStyle name="TableStyleLight1" xfId="1593"/>
    <cellStyle name="TableStyleLight1 2" xfId="3473"/>
    <cellStyle name="TableStyleLight1 2 2" xfId="3474"/>
    <cellStyle name="TableStyleLight1 2 2 2" xfId="6129"/>
    <cellStyle name="Title 1" xfId="1594"/>
    <cellStyle name="Title 2" xfId="1595"/>
    <cellStyle name="Title 3" xfId="1596"/>
    <cellStyle name="Title 4" xfId="1597"/>
    <cellStyle name="Title 5" xfId="1598"/>
    <cellStyle name="Title 6" xfId="1599"/>
    <cellStyle name="Total" xfId="1600"/>
    <cellStyle name="Total 1" xfId="1601"/>
    <cellStyle name="Total 2" xfId="1602"/>
    <cellStyle name="Total 3" xfId="1603"/>
    <cellStyle name="Total 4" xfId="1604"/>
    <cellStyle name="Total 5" xfId="1605"/>
    <cellStyle name="Total 6" xfId="1606"/>
    <cellStyle name="Total 7" xfId="1607"/>
    <cellStyle name="Valuta" xfId="7560" builtinId="4"/>
    <cellStyle name="Valuta 10" xfId="531"/>
    <cellStyle name="Valuta 10 10" xfId="8404"/>
    <cellStyle name="Valuta 10 2" xfId="532"/>
    <cellStyle name="Valuta 10 2 2" xfId="1608"/>
    <cellStyle name="Valuta 10 2 3" xfId="1609"/>
    <cellStyle name="Valuta 10 2 3 2" xfId="3477"/>
    <cellStyle name="Valuta 10 2 4" xfId="1610"/>
    <cellStyle name="Valuta 10 2 5" xfId="3478"/>
    <cellStyle name="Valuta 10 2 5 2" xfId="3479"/>
    <cellStyle name="Valuta 10 2 6" xfId="3480"/>
    <cellStyle name="Valuta 10 2 7" xfId="3476"/>
    <cellStyle name="Valuta 10 2 8" xfId="9677"/>
    <cellStyle name="Valuta 10 3" xfId="533"/>
    <cellStyle name="Valuta 10 3 2" xfId="1611"/>
    <cellStyle name="Valuta 10 3 3" xfId="1612"/>
    <cellStyle name="Valuta 10 3 3 2" xfId="3482"/>
    <cellStyle name="Valuta 10 3 4" xfId="1613"/>
    <cellStyle name="Valuta 10 3 5" xfId="3483"/>
    <cellStyle name="Valuta 10 3 5 2" xfId="3484"/>
    <cellStyle name="Valuta 10 3 6" xfId="3485"/>
    <cellStyle name="Valuta 10 3 7" xfId="3481"/>
    <cellStyle name="Valuta 10 4" xfId="1614"/>
    <cellStyle name="Valuta 10 4 2" xfId="3487"/>
    <cellStyle name="Valuta 10 4 3" xfId="3488"/>
    <cellStyle name="Valuta 10 4 4" xfId="3486"/>
    <cellStyle name="Valuta 10 5" xfId="1615"/>
    <cellStyle name="Valuta 10 5 2" xfId="3489"/>
    <cellStyle name="Valuta 10 6" xfId="1616"/>
    <cellStyle name="Valuta 10 7" xfId="3490"/>
    <cellStyle name="Valuta 10 7 2" xfId="3491"/>
    <cellStyle name="Valuta 10 8" xfId="3492"/>
    <cellStyle name="Valuta 10 9" xfId="3475"/>
    <cellStyle name="Valuta 11" xfId="12236"/>
    <cellStyle name="Valuta 11 2" xfId="534"/>
    <cellStyle name="Valuta 11 2 2" xfId="1617"/>
    <cellStyle name="Valuta 11 2 3" xfId="1618"/>
    <cellStyle name="Valuta 11 2 3 2" xfId="3494"/>
    <cellStyle name="Valuta 11 2 4" xfId="1619"/>
    <cellStyle name="Valuta 11 2 5" xfId="3495"/>
    <cellStyle name="Valuta 11 2 5 2" xfId="3496"/>
    <cellStyle name="Valuta 11 2 6" xfId="3497"/>
    <cellStyle name="Valuta 11 2 7" xfId="3493"/>
    <cellStyle name="Valuta 11 3" xfId="535"/>
    <cellStyle name="Valuta 11 3 2" xfId="1620"/>
    <cellStyle name="Valuta 11 3 3" xfId="1621"/>
    <cellStyle name="Valuta 11 3 3 2" xfId="3499"/>
    <cellStyle name="Valuta 11 3 4" xfId="1622"/>
    <cellStyle name="Valuta 11 3 5" xfId="3500"/>
    <cellStyle name="Valuta 11 3 5 2" xfId="3501"/>
    <cellStyle name="Valuta 11 3 6" xfId="3502"/>
    <cellStyle name="Valuta 11 3 7" xfId="3498"/>
    <cellStyle name="Valuta 12" xfId="12068"/>
    <cellStyle name="Valuta 12 2" xfId="536"/>
    <cellStyle name="Valuta 12 2 2" xfId="1623"/>
    <cellStyle name="Valuta 12 2 3" xfId="1624"/>
    <cellStyle name="Valuta 12 2 3 2" xfId="3504"/>
    <cellStyle name="Valuta 12 2 4" xfId="1625"/>
    <cellStyle name="Valuta 12 2 5" xfId="3505"/>
    <cellStyle name="Valuta 12 2 5 2" xfId="3506"/>
    <cellStyle name="Valuta 12 2 6" xfId="3507"/>
    <cellStyle name="Valuta 12 2 7" xfId="3503"/>
    <cellStyle name="Valuta 12 3" xfId="537"/>
    <cellStyle name="Valuta 12 3 2" xfId="1626"/>
    <cellStyle name="Valuta 12 3 3" xfId="1627"/>
    <cellStyle name="Valuta 12 3 3 2" xfId="3509"/>
    <cellStyle name="Valuta 12 3 4" xfId="1628"/>
    <cellStyle name="Valuta 12 3 5" xfId="3510"/>
    <cellStyle name="Valuta 12 3 5 2" xfId="3511"/>
    <cellStyle name="Valuta 12 3 6" xfId="3512"/>
    <cellStyle name="Valuta 12 3 7" xfId="3508"/>
    <cellStyle name="Valuta 13" xfId="9396"/>
    <cellStyle name="Valuta 13 2" xfId="538"/>
    <cellStyle name="Valuta 13 2 2" xfId="1629"/>
    <cellStyle name="Valuta 13 2 3" xfId="1630"/>
    <cellStyle name="Valuta 13 2 3 2" xfId="3514"/>
    <cellStyle name="Valuta 13 2 4" xfId="1631"/>
    <cellStyle name="Valuta 13 2 5" xfId="3515"/>
    <cellStyle name="Valuta 13 2 5 2" xfId="3516"/>
    <cellStyle name="Valuta 13 2 6" xfId="3517"/>
    <cellStyle name="Valuta 13 2 7" xfId="3513"/>
    <cellStyle name="Valuta 13 3" xfId="539"/>
    <cellStyle name="Valuta 13 3 2" xfId="1632"/>
    <cellStyle name="Valuta 13 3 3" xfId="1633"/>
    <cellStyle name="Valuta 13 3 3 2" xfId="3519"/>
    <cellStyle name="Valuta 13 3 4" xfId="1634"/>
    <cellStyle name="Valuta 13 3 5" xfId="3520"/>
    <cellStyle name="Valuta 13 3 5 2" xfId="3521"/>
    <cellStyle name="Valuta 13 3 6" xfId="3522"/>
    <cellStyle name="Valuta 13 3 7" xfId="3518"/>
    <cellStyle name="Valuta 13 4" xfId="13032"/>
    <cellStyle name="Valuta 15" xfId="3"/>
    <cellStyle name="Valuta 15 2" xfId="785"/>
    <cellStyle name="Valuta 15 2 2" xfId="1635"/>
    <cellStyle name="Valuta 15 2 3" xfId="3525"/>
    <cellStyle name="Valuta 15 2 4" xfId="3526"/>
    <cellStyle name="Valuta 15 2 5" xfId="3524"/>
    <cellStyle name="Valuta 15 2 6" xfId="7069"/>
    <cellStyle name="Valuta 15 3" xfId="1636"/>
    <cellStyle name="Valuta 15 3 2" xfId="3527"/>
    <cellStyle name="Valuta 15 4" xfId="1637"/>
    <cellStyle name="Valuta 15 4 2" xfId="7070"/>
    <cellStyle name="Valuta 15 5" xfId="3528"/>
    <cellStyle name="Valuta 15 5 2" xfId="3529"/>
    <cellStyle name="Valuta 15 6" xfId="3530"/>
    <cellStyle name="Valuta 15 7" xfId="3523"/>
    <cellStyle name="Valuta 15_ogr hl" xfId="1638"/>
    <cellStyle name="Valuta 15_voda" xfId="6122"/>
    <cellStyle name="Valuta 19" xfId="540"/>
    <cellStyle name="Valuta 19 2" xfId="1639"/>
    <cellStyle name="Valuta 19 3" xfId="1640"/>
    <cellStyle name="Valuta 19 3 2" xfId="3532"/>
    <cellStyle name="Valuta 19 4" xfId="1641"/>
    <cellStyle name="Valuta 19 5" xfId="3533"/>
    <cellStyle name="Valuta 19 5 2" xfId="3534"/>
    <cellStyle name="Valuta 19 6" xfId="3535"/>
    <cellStyle name="Valuta 19 7" xfId="3531"/>
    <cellStyle name="Valuta 2" xfId="541"/>
    <cellStyle name="Valuta 2 1" xfId="1642"/>
    <cellStyle name="Valuta 2 10" xfId="3537"/>
    <cellStyle name="Valuta 2 11" xfId="3536"/>
    <cellStyle name="Valuta 2 12" xfId="11925"/>
    <cellStyle name="Valuta 2 2" xfId="542"/>
    <cellStyle name="Valuta 2 2 2" xfId="1643"/>
    <cellStyle name="Valuta 2 2 2 2" xfId="1644"/>
    <cellStyle name="Valuta 2 2 2 3" xfId="1645"/>
    <cellStyle name="Valuta 2 2 2 4" xfId="3539"/>
    <cellStyle name="Valuta 2 2 2 5" xfId="9279"/>
    <cellStyle name="Valuta 2 2 3" xfId="1646"/>
    <cellStyle name="Valuta 2 2 4" xfId="1647"/>
    <cellStyle name="Valuta 2 2 4 2" xfId="3540"/>
    <cellStyle name="Valuta 2 2 5" xfId="1648"/>
    <cellStyle name="Valuta 2 2 6" xfId="3541"/>
    <cellStyle name="Valuta 2 2 6 2" xfId="3542"/>
    <cellStyle name="Valuta 2 2 7" xfId="3543"/>
    <cellStyle name="Valuta 2 2 8" xfId="3538"/>
    <cellStyle name="Valuta 2 2 9" xfId="11894"/>
    <cellStyle name="Valuta 2 3" xfId="543"/>
    <cellStyle name="Valuta 2 3 2" xfId="1649"/>
    <cellStyle name="Valuta 2 3 3" xfId="1650"/>
    <cellStyle name="Valuta 2 3 4" xfId="1651"/>
    <cellStyle name="Valuta 2 3 4 2" xfId="3545"/>
    <cellStyle name="Valuta 2 3 5" xfId="1652"/>
    <cellStyle name="Valuta 2 3 6" xfId="3546"/>
    <cellStyle name="Valuta 2 3 6 2" xfId="3547"/>
    <cellStyle name="Valuta 2 3 7" xfId="3548"/>
    <cellStyle name="Valuta 2 3 8" xfId="3544"/>
    <cellStyle name="Valuta 2 3 9" xfId="12449"/>
    <cellStyle name="Valuta 2 4" xfId="1653"/>
    <cellStyle name="Valuta 2 5" xfId="1654"/>
    <cellStyle name="Valuta 2 6" xfId="1655"/>
    <cellStyle name="Valuta 2 7" xfId="1656"/>
    <cellStyle name="Valuta 2 7 2" xfId="1657"/>
    <cellStyle name="Valuta 2 7 3" xfId="1658"/>
    <cellStyle name="Valuta 2 7 4" xfId="3549"/>
    <cellStyle name="Valuta 2 8" xfId="1659"/>
    <cellStyle name="Valuta 2 9" xfId="1660"/>
    <cellStyle name="Valuta 3" xfId="6124"/>
    <cellStyle name="Valuta 3 10" xfId="10431"/>
    <cellStyle name="Valuta 3 11" xfId="8445"/>
    <cellStyle name="Valuta 3 2" xfId="544"/>
    <cellStyle name="Valuta 3 2 2" xfId="1661"/>
    <cellStyle name="Valuta 3 2 3" xfId="1662"/>
    <cellStyle name="Valuta 3 2 3 2" xfId="3551"/>
    <cellStyle name="Valuta 3 2 4" xfId="1663"/>
    <cellStyle name="Valuta 3 2 5" xfId="3552"/>
    <cellStyle name="Valuta 3 2 5 2" xfId="3553"/>
    <cellStyle name="Valuta 3 2 6" xfId="3554"/>
    <cellStyle name="Valuta 3 2 7" xfId="3550"/>
    <cellStyle name="Valuta 3 2 8" xfId="8843"/>
    <cellStyle name="Valuta 3 3" xfId="545"/>
    <cellStyle name="Valuta 3 3 2" xfId="1664"/>
    <cellStyle name="Valuta 3 3 3" xfId="1665"/>
    <cellStyle name="Valuta 3 3 3 2" xfId="3556"/>
    <cellStyle name="Valuta 3 3 4" xfId="1666"/>
    <cellStyle name="Valuta 3 3 5" xfId="3557"/>
    <cellStyle name="Valuta 3 3 5 2" xfId="3558"/>
    <cellStyle name="Valuta 3 3 6" xfId="3559"/>
    <cellStyle name="Valuta 3 3 7" xfId="3555"/>
    <cellStyle name="Valuta 3 4" xfId="546"/>
    <cellStyle name="Valuta 3 4 2" xfId="1667"/>
    <cellStyle name="Valuta 3 4 3" xfId="1668"/>
    <cellStyle name="Valuta 3 4 3 2" xfId="3561"/>
    <cellStyle name="Valuta 3 4 4" xfId="1669"/>
    <cellStyle name="Valuta 3 4 5" xfId="3562"/>
    <cellStyle name="Valuta 3 4 5 2" xfId="3563"/>
    <cellStyle name="Valuta 3 4 6" xfId="3564"/>
    <cellStyle name="Valuta 3 4 7" xfId="3560"/>
    <cellStyle name="Valuta 3 5" xfId="547"/>
    <cellStyle name="Valuta 3 5 2" xfId="1670"/>
    <cellStyle name="Valuta 3 5 3" xfId="1671"/>
    <cellStyle name="Valuta 3 5 3 2" xfId="3566"/>
    <cellStyle name="Valuta 3 5 4" xfId="1672"/>
    <cellStyle name="Valuta 3 5 5" xfId="3567"/>
    <cellStyle name="Valuta 3 5 5 2" xfId="3568"/>
    <cellStyle name="Valuta 3 5 6" xfId="3569"/>
    <cellStyle name="Valuta 3 5 7" xfId="3565"/>
    <cellStyle name="Valuta 3 6" xfId="548"/>
    <cellStyle name="Valuta 3 6 2" xfId="1673"/>
    <cellStyle name="Valuta 3 6 3" xfId="1674"/>
    <cellStyle name="Valuta 3 6 3 2" xfId="3571"/>
    <cellStyle name="Valuta 3 6 4" xfId="1675"/>
    <cellStyle name="Valuta 3 6 5" xfId="3572"/>
    <cellStyle name="Valuta 3 6 5 2" xfId="3573"/>
    <cellStyle name="Valuta 3 6 6" xfId="3574"/>
    <cellStyle name="Valuta 3 6 7" xfId="3570"/>
    <cellStyle name="Valuta 3 7" xfId="549"/>
    <cellStyle name="Valuta 3 7 2" xfId="1676"/>
    <cellStyle name="Valuta 3 7 3" xfId="1677"/>
    <cellStyle name="Valuta 3 7 3 2" xfId="3576"/>
    <cellStyle name="Valuta 3 7 4" xfId="1678"/>
    <cellStyle name="Valuta 3 7 5" xfId="3577"/>
    <cellStyle name="Valuta 3 7 5 2" xfId="3578"/>
    <cellStyle name="Valuta 3 7 6" xfId="3579"/>
    <cellStyle name="Valuta 3 7 7" xfId="3575"/>
    <cellStyle name="Valuta 3 8" xfId="550"/>
    <cellStyle name="Valuta 3 8 2" xfId="1679"/>
    <cellStyle name="Valuta 3 8 3" xfId="1680"/>
    <cellStyle name="Valuta 3 8 3 2" xfId="3581"/>
    <cellStyle name="Valuta 3 8 4" xfId="1681"/>
    <cellStyle name="Valuta 3 8 5" xfId="3582"/>
    <cellStyle name="Valuta 3 8 5 2" xfId="3583"/>
    <cellStyle name="Valuta 3 8 6" xfId="3584"/>
    <cellStyle name="Valuta 3 8 7" xfId="3580"/>
    <cellStyle name="Valuta 3 9" xfId="6744"/>
    <cellStyle name="Valuta 3 9 2" xfId="11038"/>
    <cellStyle name="Valuta 4" xfId="7126"/>
    <cellStyle name="Valuta 4 2" xfId="11403"/>
    <cellStyle name="Valuta 4 2 2" xfId="12414"/>
    <cellStyle name="Valuta 4 3" xfId="9393"/>
    <cellStyle name="Valuta 5" xfId="7127"/>
    <cellStyle name="Valuta 5 2" xfId="11404"/>
    <cellStyle name="Valuta 5 2 2" xfId="11806"/>
    <cellStyle name="Valuta 5 3" xfId="10003"/>
    <cellStyle name="Valuta 6" xfId="7125"/>
    <cellStyle name="Valuta 6 2" xfId="11402"/>
    <cellStyle name="Valuta 6 2 2" xfId="8085"/>
    <cellStyle name="Valuta 6 3" xfId="8048"/>
    <cellStyle name="Valuta 7" xfId="11785"/>
    <cellStyle name="Valuta 7 2" xfId="9572"/>
    <cellStyle name="Valuta 7 3" xfId="11777"/>
    <cellStyle name="Valuta 8" xfId="12453"/>
    <cellStyle name="Valuta 8 2" xfId="9517"/>
    <cellStyle name="Valuta 8 3" xfId="11750"/>
    <cellStyle name="Valuta 9" xfId="8551"/>
    <cellStyle name="Valuta 9 2" xfId="8171"/>
    <cellStyle name="Valuta 9 3" xfId="9575"/>
    <cellStyle name="Vejica [0] 2" xfId="551"/>
    <cellStyle name="Vejica [0] 2 2" xfId="1682"/>
    <cellStyle name="Vejica [0] 2 2 2" xfId="8467"/>
    <cellStyle name="Vejica [0] 2 2 3" xfId="9653"/>
    <cellStyle name="Vejica [0] 2 3" xfId="1683"/>
    <cellStyle name="Vejica [0] 2 3 2" xfId="9593"/>
    <cellStyle name="Vejica [0] 2 4" xfId="1684"/>
    <cellStyle name="Vejica [0] 2 5" xfId="3586"/>
    <cellStyle name="Vejica [0] 2 6" xfId="3585"/>
    <cellStyle name="Vejica [0] 2 7" xfId="7564"/>
    <cellStyle name="Vejica [0] 2 8" xfId="8244"/>
    <cellStyle name="Vejica 10" xfId="552"/>
    <cellStyle name="Vejica 10 10" xfId="8049"/>
    <cellStyle name="Vejica 10 11" xfId="12742"/>
    <cellStyle name="Vejica 10 2" xfId="553"/>
    <cellStyle name="Vejica 10 2 2" xfId="1685"/>
    <cellStyle name="Vejica 10 2 2 2" xfId="12020"/>
    <cellStyle name="Vejica 10 2 2 3" xfId="13149"/>
    <cellStyle name="Vejica 10 2 3" xfId="1686"/>
    <cellStyle name="Vejica 10 2 3 2" xfId="3589"/>
    <cellStyle name="Vejica 10 2 3 3" xfId="12271"/>
    <cellStyle name="Vejica 10 2 3 4" xfId="13501"/>
    <cellStyle name="Vejica 10 2 4" xfId="1687"/>
    <cellStyle name="Vejica 10 2 4 2" xfId="8901"/>
    <cellStyle name="Vejica 10 2 4 3" xfId="12627"/>
    <cellStyle name="Vejica 10 2 5" xfId="3590"/>
    <cellStyle name="Vejica 10 2 5 2" xfId="3591"/>
    <cellStyle name="Vejica 10 2 6" xfId="3592"/>
    <cellStyle name="Vejica 10 2 7" xfId="3588"/>
    <cellStyle name="Vejica 10 2 8" xfId="8530"/>
    <cellStyle name="Vejica 10 2 9" xfId="12831"/>
    <cellStyle name="Vejica 10 3" xfId="554"/>
    <cellStyle name="Vejica 10 3 2" xfId="1688"/>
    <cellStyle name="Vejica 10 3 3" xfId="1689"/>
    <cellStyle name="Vejica 10 3 3 2" xfId="3594"/>
    <cellStyle name="Vejica 10 3 4" xfId="1690"/>
    <cellStyle name="Vejica 10 3 5" xfId="3595"/>
    <cellStyle name="Vejica 10 3 5 2" xfId="3596"/>
    <cellStyle name="Vejica 10 3 6" xfId="3597"/>
    <cellStyle name="Vejica 10 3 7" xfId="3593"/>
    <cellStyle name="Vejica 10 3 8" xfId="9044"/>
    <cellStyle name="Vejica 10 3 9" xfId="12832"/>
    <cellStyle name="Vejica 10 4" xfId="795"/>
    <cellStyle name="Vejica 10 4 2" xfId="3599"/>
    <cellStyle name="Vejica 10 4 3" xfId="3600"/>
    <cellStyle name="Vejica 10 4 4" xfId="3598"/>
    <cellStyle name="Vejica 10 4 5" xfId="8639"/>
    <cellStyle name="Vejica 10 4 6" xfId="13507"/>
    <cellStyle name="Vejica 10 5" xfId="1691"/>
    <cellStyle name="Vejica 10 5 2" xfId="3601"/>
    <cellStyle name="Vejica 10 6" xfId="1692"/>
    <cellStyle name="Vejica 10 7" xfId="3602"/>
    <cellStyle name="Vejica 10 7 2" xfId="3603"/>
    <cellStyle name="Vejica 10 8" xfId="3604"/>
    <cellStyle name="Vejica 10 9" xfId="3587"/>
    <cellStyle name="Vejica 100" xfId="9737"/>
    <cellStyle name="Vejica 100 2" xfId="8105"/>
    <cellStyle name="Vejica 100 2 2" xfId="12861"/>
    <cellStyle name="Vejica 100 3" xfId="8128"/>
    <cellStyle name="Vejica 100 3 2" xfId="13500"/>
    <cellStyle name="Vejica 100 4" xfId="9008"/>
    <cellStyle name="Vejica 100 4 2" xfId="13111"/>
    <cellStyle name="Vejica 100 5" xfId="12614"/>
    <cellStyle name="Vejica 101" xfId="8590"/>
    <cellStyle name="Vejica 101 2" xfId="8634"/>
    <cellStyle name="Vejica 101 2 2" xfId="13087"/>
    <cellStyle name="Vejica 101 3" xfId="8612"/>
    <cellStyle name="Vejica 101 3 2" xfId="13474"/>
    <cellStyle name="Vejica 101 4" xfId="9579"/>
    <cellStyle name="Vejica 101 4 2" xfId="13155"/>
    <cellStyle name="Vejica 101 5" xfId="12830"/>
    <cellStyle name="Vejica 102" xfId="8498"/>
    <cellStyle name="Vejica 102 2" xfId="7694"/>
    <cellStyle name="Vejica 102 2 2" xfId="13172"/>
    <cellStyle name="Vejica 102 3" xfId="9562"/>
    <cellStyle name="Vejica 102 3 2" xfId="13442"/>
    <cellStyle name="Vejica 102 4" xfId="9442"/>
    <cellStyle name="Vejica 102 4 2" xfId="13153"/>
    <cellStyle name="Vejica 102 5" xfId="12829"/>
    <cellStyle name="Vejica 103" xfId="9825"/>
    <cellStyle name="Vejica 103 2" xfId="7693"/>
    <cellStyle name="Vejica 103 2 2" xfId="13173"/>
    <cellStyle name="Vejica 103 3" xfId="7796"/>
    <cellStyle name="Vejica 103 3 2" xfId="13506"/>
    <cellStyle name="Vejica 103 4" xfId="12319"/>
    <cellStyle name="Vejica 103 4 2" xfId="13140"/>
    <cellStyle name="Vejica 103 5" xfId="12613"/>
    <cellStyle name="Vejica 104" xfId="12442"/>
    <cellStyle name="Vejica 104 2" xfId="7692"/>
    <cellStyle name="Vejica 104 2 2" xfId="13174"/>
    <cellStyle name="Vejica 104 3" xfId="7688"/>
    <cellStyle name="Vejica 104 3 2" xfId="13370"/>
    <cellStyle name="Vejica 104 4" xfId="8596"/>
    <cellStyle name="Vejica 104 4 2" xfId="13114"/>
    <cellStyle name="Vejica 104 5" xfId="12828"/>
    <cellStyle name="Vejica 105" xfId="12244"/>
    <cellStyle name="Vejica 105 2" xfId="8228"/>
    <cellStyle name="Vejica 105 2 2" xfId="13175"/>
    <cellStyle name="Vejica 105 3" xfId="9503"/>
    <cellStyle name="Vejica 105 3 2" xfId="13466"/>
    <cellStyle name="Vejica 105 4" xfId="12126"/>
    <cellStyle name="Vejica 105 4 2" xfId="13124"/>
    <cellStyle name="Vejica 105 5" xfId="12827"/>
    <cellStyle name="Vejica 106" xfId="12138"/>
    <cellStyle name="Vejica 106 2" xfId="7953"/>
    <cellStyle name="Vejica 106 2 2" xfId="13176"/>
    <cellStyle name="Vejica 106 3" xfId="8533"/>
    <cellStyle name="Vejica 106 3 2" xfId="13427"/>
    <cellStyle name="Vejica 106 4" xfId="7612"/>
    <cellStyle name="Vejica 106 4 2" xfId="13106"/>
    <cellStyle name="Vejica 106 5" xfId="12612"/>
    <cellStyle name="Vejica 107" xfId="8083"/>
    <cellStyle name="Vejica 107 2" xfId="8158"/>
    <cellStyle name="Vejica 107 2 2" xfId="13177"/>
    <cellStyle name="Vejica 107 3" xfId="9938"/>
    <cellStyle name="Vejica 107 3 2" xfId="13473"/>
    <cellStyle name="Vejica 107 4" xfId="9022"/>
    <cellStyle name="Vejica 107 4 2" xfId="13092"/>
    <cellStyle name="Vejica 107 5" xfId="12826"/>
    <cellStyle name="Vejica 108" xfId="12368"/>
    <cellStyle name="Vejica 108 2" xfId="9441"/>
    <cellStyle name="Vejica 108 2 2" xfId="13178"/>
    <cellStyle name="Vejica 108 3" xfId="8904"/>
    <cellStyle name="Vejica 108 3 2" xfId="13494"/>
    <cellStyle name="Vejica 108 4" xfId="9065"/>
    <cellStyle name="Vejica 108 4 2" xfId="13168"/>
    <cellStyle name="Vejica 108 5" xfId="12825"/>
    <cellStyle name="Vejica 109" xfId="8386"/>
    <cellStyle name="Vejica 109 2" xfId="7787"/>
    <cellStyle name="Vejica 109 2 2" xfId="13179"/>
    <cellStyle name="Vejica 109 3" xfId="9205"/>
    <cellStyle name="Vejica 109 3 2" xfId="13510"/>
    <cellStyle name="Vejica 109 4" xfId="9751"/>
    <cellStyle name="Vejica 109 4 2" xfId="12839"/>
    <cellStyle name="Vejica 109 5" xfId="12611"/>
    <cellStyle name="Vejica 11" xfId="555"/>
    <cellStyle name="Vejica 11 10" xfId="13024"/>
    <cellStyle name="Vejica 11 2" xfId="556"/>
    <cellStyle name="Vejica 11 2 2" xfId="1693"/>
    <cellStyle name="Vejica 11 2 2 2" xfId="8238"/>
    <cellStyle name="Vejica 11 2 2 3" xfId="13180"/>
    <cellStyle name="Vejica 11 2 3" xfId="1694"/>
    <cellStyle name="Vejica 11 2 3 2" xfId="3607"/>
    <cellStyle name="Vejica 11 2 3 3" xfId="8189"/>
    <cellStyle name="Vejica 11 2 3 4" xfId="13296"/>
    <cellStyle name="Vejica 11 2 4" xfId="1695"/>
    <cellStyle name="Vejica 11 2 4 2" xfId="8977"/>
    <cellStyle name="Vejica 11 2 4 3" xfId="13136"/>
    <cellStyle name="Vejica 11 2 5" xfId="3608"/>
    <cellStyle name="Vejica 11 2 5 2" xfId="3609"/>
    <cellStyle name="Vejica 11 2 6" xfId="3610"/>
    <cellStyle name="Vejica 11 2 7" xfId="3606"/>
    <cellStyle name="Vejica 11 2 8" xfId="7755"/>
    <cellStyle name="Vejica 11 2 9" xfId="12823"/>
    <cellStyle name="Vejica 11 3" xfId="557"/>
    <cellStyle name="Vejica 11 3 2" xfId="1696"/>
    <cellStyle name="Vejica 11 3 3" xfId="1697"/>
    <cellStyle name="Vejica 11 3 3 2" xfId="3612"/>
    <cellStyle name="Vejica 11 3 4" xfId="1698"/>
    <cellStyle name="Vejica 11 3 5" xfId="3613"/>
    <cellStyle name="Vejica 11 3 5 2" xfId="3614"/>
    <cellStyle name="Vejica 11 3 6" xfId="3615"/>
    <cellStyle name="Vejica 11 3 7" xfId="3611"/>
    <cellStyle name="Vejica 11 3 8" xfId="11932"/>
    <cellStyle name="Vejica 11 3 9" xfId="12824"/>
    <cellStyle name="Vejica 11 4" xfId="1699"/>
    <cellStyle name="Vejica 11 4 2" xfId="12049"/>
    <cellStyle name="Vejica 11 4 3" xfId="13380"/>
    <cellStyle name="Vejica 11 5" xfId="1700"/>
    <cellStyle name="Vejica 11 6" xfId="1701"/>
    <cellStyle name="Vejica 11 7" xfId="3616"/>
    <cellStyle name="Vejica 11 8" xfId="3605"/>
    <cellStyle name="Vejica 11 9" xfId="9388"/>
    <cellStyle name="Vejica 110" xfId="12059"/>
    <cellStyle name="Vejica 110 2" xfId="9534"/>
    <cellStyle name="Vejica 110 2 2" xfId="13181"/>
    <cellStyle name="Vejica 110 3" xfId="9418"/>
    <cellStyle name="Vejica 110 3 2" xfId="13446"/>
    <cellStyle name="Vejica 110 4" xfId="9679"/>
    <cellStyle name="Vejica 110 4 2" xfId="13096"/>
    <cellStyle name="Vejica 110 5" xfId="12610"/>
    <cellStyle name="Vejica 111" xfId="8616"/>
    <cellStyle name="Vejica 111 2" xfId="9942"/>
    <cellStyle name="Vejica 111 2 2" xfId="13182"/>
    <cellStyle name="Vejica 111 3" xfId="8744"/>
    <cellStyle name="Vejica 111 3 2" xfId="13524"/>
    <cellStyle name="Vejica 111 4" xfId="8728"/>
    <cellStyle name="Vejica 111 4 2" xfId="12862"/>
    <cellStyle name="Vejica 111 5" xfId="12822"/>
    <cellStyle name="Vejica 112" xfId="9676"/>
    <cellStyle name="Vejica 112 2" xfId="8917"/>
    <cellStyle name="Vejica 112 2 2" xfId="13183"/>
    <cellStyle name="Vejica 112 3" xfId="8743"/>
    <cellStyle name="Vejica 112 3 2" xfId="13511"/>
    <cellStyle name="Vejica 112 4" xfId="8947"/>
    <cellStyle name="Vejica 112 4 2" xfId="13051"/>
    <cellStyle name="Vejica 112 5" xfId="12821"/>
    <cellStyle name="Vejica 113" xfId="9400"/>
    <cellStyle name="Vejica 113 2" xfId="8192"/>
    <cellStyle name="Vejica 113 2 2" xfId="13184"/>
    <cellStyle name="Vejica 113 3" xfId="8475"/>
    <cellStyle name="Vejica 113 3 2" xfId="13290"/>
    <cellStyle name="Vejica 113 4" xfId="8160"/>
    <cellStyle name="Vejica 113 4 2" xfId="13094"/>
    <cellStyle name="Vejica 113 5" xfId="12609"/>
    <cellStyle name="Vejica 114" xfId="8822"/>
    <cellStyle name="Vejica 114 2" xfId="9812"/>
    <cellStyle name="Vejica 114 2 2" xfId="13281"/>
    <cellStyle name="Vejica 114 3" xfId="8903"/>
    <cellStyle name="Vejica 114 3 2" xfId="13517"/>
    <cellStyle name="Vejica 114 4" xfId="9036"/>
    <cellStyle name="Vejica 114 4 2" xfId="13074"/>
    <cellStyle name="Vejica 114 5" xfId="12460"/>
    <cellStyle name="Vejica 115" xfId="9259"/>
    <cellStyle name="Vejica 115 2" xfId="7816"/>
    <cellStyle name="Vejica 115 2 2" xfId="13279"/>
    <cellStyle name="Vejica 115 3" xfId="9853"/>
    <cellStyle name="Vejica 115 3 2" xfId="13491"/>
    <cellStyle name="Vejica 115 4" xfId="11889"/>
    <cellStyle name="Vejica 115 4 2" xfId="13043"/>
    <cellStyle name="Vejica 115 5" xfId="12461"/>
    <cellStyle name="Vejica 116" xfId="8760"/>
    <cellStyle name="Vejica 116 2" xfId="9105"/>
    <cellStyle name="Vejica 116 2 2" xfId="13299"/>
    <cellStyle name="Vejica 116 3" xfId="12129"/>
    <cellStyle name="Vejica 116 3 2" xfId="13509"/>
    <cellStyle name="Vejica 116 4" xfId="9055"/>
    <cellStyle name="Vejica 116 4 2" xfId="13053"/>
    <cellStyle name="Vejica 116 5" xfId="12789"/>
    <cellStyle name="Vejica 117" xfId="7812"/>
    <cellStyle name="Vejica 117 2" xfId="8120"/>
    <cellStyle name="Vejica 117 2 2" xfId="13305"/>
    <cellStyle name="Vejica 117 3" xfId="9506"/>
    <cellStyle name="Vejica 117 3 2" xfId="13385"/>
    <cellStyle name="Vejica 117 4" xfId="9829"/>
    <cellStyle name="Vejica 117 4 2" xfId="13099"/>
    <cellStyle name="Vejica 117 5" xfId="12783"/>
    <cellStyle name="Vejica 118" xfId="8246"/>
    <cellStyle name="Vejica 118 2" xfId="9209"/>
    <cellStyle name="Vejica 118 2 2" xfId="13308"/>
    <cellStyle name="Vejica 118 3" xfId="9759"/>
    <cellStyle name="Vejica 118 3 2" xfId="13387"/>
    <cellStyle name="Vejica 118 4" xfId="9685"/>
    <cellStyle name="Vejica 118 4 2" xfId="13077"/>
    <cellStyle name="Vejica 118 5" xfId="12782"/>
    <cellStyle name="Vejica 119" xfId="9689"/>
    <cellStyle name="Vejica 119 2" xfId="7689"/>
    <cellStyle name="Vejica 119 2 2" xfId="13307"/>
    <cellStyle name="Vejica 119 3" xfId="12293"/>
    <cellStyle name="Vejica 119 3 2" xfId="13357"/>
    <cellStyle name="Vejica 119 4" xfId="9485"/>
    <cellStyle name="Vejica 119 4 2" xfId="13061"/>
    <cellStyle name="Vejica 119 5" xfId="12458"/>
    <cellStyle name="Vejica 12" xfId="558"/>
    <cellStyle name="Vejica 12 10" xfId="12739"/>
    <cellStyle name="Vejica 12 2" xfId="559"/>
    <cellStyle name="Vejica 12 2 2" xfId="1702"/>
    <cellStyle name="Vejica 12 2 2 2" xfId="9906"/>
    <cellStyle name="Vejica 12 2 2 3" xfId="13185"/>
    <cellStyle name="Vejica 12 2 3" xfId="1703"/>
    <cellStyle name="Vejica 12 2 3 2" xfId="3619"/>
    <cellStyle name="Vejica 12 2 3 3" xfId="9482"/>
    <cellStyle name="Vejica 12 2 3 4" xfId="13280"/>
    <cellStyle name="Vejica 12 2 4" xfId="1704"/>
    <cellStyle name="Vejica 12 2 4 2" xfId="7984"/>
    <cellStyle name="Vejica 12 2 4 3" xfId="13063"/>
    <cellStyle name="Vejica 12 2 5" xfId="3620"/>
    <cellStyle name="Vejica 12 2 5 2" xfId="3621"/>
    <cellStyle name="Vejica 12 2 6" xfId="3622"/>
    <cellStyle name="Vejica 12 2 7" xfId="3618"/>
    <cellStyle name="Vejica 12 2 8" xfId="12422"/>
    <cellStyle name="Vejica 12 2 9" xfId="12819"/>
    <cellStyle name="Vejica 12 3" xfId="560"/>
    <cellStyle name="Vejica 12 3 2" xfId="1705"/>
    <cellStyle name="Vejica 12 3 3" xfId="1706"/>
    <cellStyle name="Vejica 12 3 3 2" xfId="3624"/>
    <cellStyle name="Vejica 12 3 4" xfId="1707"/>
    <cellStyle name="Vejica 12 3 5" xfId="3625"/>
    <cellStyle name="Vejica 12 3 5 2" xfId="3626"/>
    <cellStyle name="Vejica 12 3 6" xfId="3627"/>
    <cellStyle name="Vejica 12 3 7" xfId="3623"/>
    <cellStyle name="Vejica 12 3 8" xfId="9627"/>
    <cellStyle name="Vejica 12 3 9" xfId="12820"/>
    <cellStyle name="Vejica 12 4" xfId="1708"/>
    <cellStyle name="Vejica 12 4 2" xfId="8751"/>
    <cellStyle name="Vejica 12 4 3" xfId="13105"/>
    <cellStyle name="Vejica 12 5" xfId="1709"/>
    <cellStyle name="Vejica 12 6" xfId="1710"/>
    <cellStyle name="Vejica 12 7" xfId="3628"/>
    <cellStyle name="Vejica 12 8" xfId="3617"/>
    <cellStyle name="Vejica 12 9" xfId="12347"/>
    <cellStyle name="Vejica 120" xfId="9576"/>
    <cellStyle name="Vejica 120 2" xfId="8962"/>
    <cellStyle name="Vejica 120 2 2" xfId="13304"/>
    <cellStyle name="Vejica 120 3" xfId="9475"/>
    <cellStyle name="Vejica 120 3 2" xfId="13546"/>
    <cellStyle name="Vejica 120 4" xfId="12184"/>
    <cellStyle name="Vejica 120 4 2" xfId="13057"/>
    <cellStyle name="Vejica 120 5" xfId="12784"/>
    <cellStyle name="Vejica 121" xfId="8482"/>
    <cellStyle name="Vejica 121 2" xfId="9111"/>
    <cellStyle name="Vejica 121 2 2" xfId="13302"/>
    <cellStyle name="Vejica 121 3" xfId="9107"/>
    <cellStyle name="Vejica 121 3 2" xfId="13504"/>
    <cellStyle name="Vejica 121 4" xfId="7700"/>
    <cellStyle name="Vejica 121 4 2" xfId="13080"/>
    <cellStyle name="Vejica 121 5" xfId="12786"/>
    <cellStyle name="Vejica 122" xfId="9774"/>
    <cellStyle name="Vejica 122 2" xfId="9211"/>
    <cellStyle name="Vejica 122 2 2" xfId="13300"/>
    <cellStyle name="Vejica 122 3" xfId="9199"/>
    <cellStyle name="Vejica 122 3 2" xfId="13405"/>
    <cellStyle name="Vejica 122 4" xfId="8239"/>
    <cellStyle name="Vejica 122 4 2" xfId="13132"/>
    <cellStyle name="Vejica 122 5" xfId="12788"/>
    <cellStyle name="Vejica 123" xfId="9732"/>
    <cellStyle name="Vejica 123 2" xfId="11921"/>
    <cellStyle name="Vejica 123 2 2" xfId="13306"/>
    <cellStyle name="Vejica 123 3" xfId="8156"/>
    <cellStyle name="Vejica 123 3 2" xfId="13492"/>
    <cellStyle name="Vejica 123 4" xfId="9901"/>
    <cellStyle name="Vejica 123 4 2" xfId="12619"/>
    <cellStyle name="Vejica 123 5" xfId="12459"/>
    <cellStyle name="Vejica 124" xfId="9421"/>
    <cellStyle name="Vejica 124 2" xfId="8594"/>
    <cellStyle name="Vejica 124 2 2" xfId="13303"/>
    <cellStyle name="Vejica 124 3" xfId="12021"/>
    <cellStyle name="Vejica 124 3 2" xfId="13350"/>
    <cellStyle name="Vejica 124 4" xfId="9656"/>
    <cellStyle name="Vejica 124 4 2" xfId="12746"/>
    <cellStyle name="Vejica 124 5" xfId="12785"/>
    <cellStyle name="Vejica 125" xfId="8166"/>
    <cellStyle name="Vejica 125 2" xfId="8663"/>
    <cellStyle name="Vejica 125 2 2" xfId="13301"/>
    <cellStyle name="Vejica 125 3" xfId="12050"/>
    <cellStyle name="Vejica 125 3 2" xfId="13438"/>
    <cellStyle name="Vejica 125 4" xfId="9960"/>
    <cellStyle name="Vejica 125 4 2" xfId="13037"/>
    <cellStyle name="Vejica 125 5" xfId="12787"/>
    <cellStyle name="Vejica 126" xfId="8165"/>
    <cellStyle name="Vejica 126 2" xfId="8748"/>
    <cellStyle name="Vejica 126 2 2" xfId="13309"/>
    <cellStyle name="Vejica 126 3" xfId="9789"/>
    <cellStyle name="Vejica 126 3 2" xfId="13411"/>
    <cellStyle name="Vejica 126 4" xfId="8394"/>
    <cellStyle name="Vejica 126 4 2" xfId="13035"/>
    <cellStyle name="Vejica 126 5" xfId="12781"/>
    <cellStyle name="Vejica 127" xfId="9601"/>
    <cellStyle name="Vejica 127 2" xfId="9964"/>
    <cellStyle name="Vejica 127 2 2" xfId="13312"/>
    <cellStyle name="Vejica 127 3" xfId="12238"/>
    <cellStyle name="Vejica 127 3 2" xfId="13459"/>
    <cellStyle name="Vejica 127 4" xfId="11971"/>
    <cellStyle name="Vejica 127 4 2" xfId="13162"/>
    <cellStyle name="Vejica 127 5" xfId="12778"/>
    <cellStyle name="Vejica 128" xfId="9854"/>
    <cellStyle name="Vejica 128 2" xfId="8461"/>
    <cellStyle name="Vejica 128 2 2" xfId="13314"/>
    <cellStyle name="Vejica 128 3" xfId="7797"/>
    <cellStyle name="Vejica 128 3 2" xfId="13434"/>
    <cellStyle name="Vejica 128 4" xfId="8625"/>
    <cellStyle name="Vejica 128 4 2" xfId="13160"/>
    <cellStyle name="Vejica 128 5" xfId="12776"/>
    <cellStyle name="Vejica 129" xfId="9871"/>
    <cellStyle name="Vejica 129 2" xfId="8474"/>
    <cellStyle name="Vejica 129 2 2" xfId="13313"/>
    <cellStyle name="Vejica 129 3" xfId="12187"/>
    <cellStyle name="Vejica 129 3 2" xfId="13455"/>
    <cellStyle name="Vejica 129 4" xfId="8159"/>
    <cellStyle name="Vejica 129 4 2" xfId="13129"/>
    <cellStyle name="Vejica 129 5" xfId="12777"/>
    <cellStyle name="Vejica 13" xfId="561"/>
    <cellStyle name="Vejica 13 10" xfId="13025"/>
    <cellStyle name="Vejica 13 2" xfId="562"/>
    <cellStyle name="Vejica 13 2 2" xfId="1711"/>
    <cellStyle name="Vejica 13 2 2 2" xfId="9613"/>
    <cellStyle name="Vejica 13 2 2 3" xfId="13186"/>
    <cellStyle name="Vejica 13 2 3" xfId="1712"/>
    <cellStyle name="Vejica 13 2 3 2" xfId="3631"/>
    <cellStyle name="Vejica 13 2 3 3" xfId="11938"/>
    <cellStyle name="Vejica 13 2 3 4" xfId="13528"/>
    <cellStyle name="Vejica 13 2 4" xfId="1713"/>
    <cellStyle name="Vejica 13 2 4 2" xfId="9208"/>
    <cellStyle name="Vejica 13 2 4 3" xfId="13088"/>
    <cellStyle name="Vejica 13 2 5" xfId="3632"/>
    <cellStyle name="Vejica 13 2 5 2" xfId="3633"/>
    <cellStyle name="Vejica 13 2 6" xfId="3634"/>
    <cellStyle name="Vejica 13 2 7" xfId="3630"/>
    <cellStyle name="Vejica 13 2 8" xfId="11840"/>
    <cellStyle name="Vejica 13 2 9" xfId="12818"/>
    <cellStyle name="Vejica 13 3" xfId="563"/>
    <cellStyle name="Vejica 13 3 2" xfId="1714"/>
    <cellStyle name="Vejica 13 3 3" xfId="1715"/>
    <cellStyle name="Vejica 13 3 3 2" xfId="3636"/>
    <cellStyle name="Vejica 13 3 4" xfId="1716"/>
    <cellStyle name="Vejica 13 3 5" xfId="3637"/>
    <cellStyle name="Vejica 13 3 5 2" xfId="3638"/>
    <cellStyle name="Vejica 13 3 6" xfId="3639"/>
    <cellStyle name="Vejica 13 3 7" xfId="3635"/>
    <cellStyle name="Vejica 13 3 8" xfId="8084"/>
    <cellStyle name="Vejica 13 3 9" xfId="12608"/>
    <cellStyle name="Vejica 13 4" xfId="1717"/>
    <cellStyle name="Vejica 13 4 2" xfId="8631"/>
    <cellStyle name="Vejica 13 4 3" xfId="13410"/>
    <cellStyle name="Vejica 13 5" xfId="1718"/>
    <cellStyle name="Vejica 13 6" xfId="1719"/>
    <cellStyle name="Vejica 13 7" xfId="3640"/>
    <cellStyle name="Vejica 13 8" xfId="3629"/>
    <cellStyle name="Vejica 13 9" xfId="8444"/>
    <cellStyle name="Vejica 130" xfId="9449"/>
    <cellStyle name="Vejica 130 2" xfId="9809"/>
    <cellStyle name="Vejica 130 2 2" xfId="13310"/>
    <cellStyle name="Vejica 130 3" xfId="8980"/>
    <cellStyle name="Vejica 130 3 2" xfId="13293"/>
    <cellStyle name="Vejica 130 4" xfId="9510"/>
    <cellStyle name="Vejica 130 4 2" xfId="13128"/>
    <cellStyle name="Vejica 130 5" xfId="12780"/>
    <cellStyle name="Vejica 131" xfId="8910"/>
    <cellStyle name="Vejica 131 2" xfId="9730"/>
    <cellStyle name="Vejica 131 2 2" xfId="13317"/>
    <cellStyle name="Vejica 131 3" xfId="8119"/>
    <cellStyle name="Vejica 131 3 2" xfId="13402"/>
    <cellStyle name="Vejica 131 4" xfId="8172"/>
    <cellStyle name="Vejica 131 4 2" xfId="12616"/>
    <cellStyle name="Vejica 131 5" xfId="12773"/>
    <cellStyle name="Vejica 132" xfId="8465"/>
    <cellStyle name="Vejica 132 2" xfId="9803"/>
    <cellStyle name="Vejica 132 2 2" xfId="13311"/>
    <cellStyle name="Vejica 132 3" xfId="9476"/>
    <cellStyle name="Vejica 132 3 2" xfId="13482"/>
    <cellStyle name="Vejica 132 4" xfId="8929"/>
    <cellStyle name="Vejica 132 4 2" xfId="13079"/>
    <cellStyle name="Vejica 132 5" xfId="12779"/>
    <cellStyle name="Vejica 133" xfId="7979"/>
    <cellStyle name="Vejica 133 2" xfId="7822"/>
    <cellStyle name="Vejica 133 2 2" xfId="13315"/>
    <cellStyle name="Vejica 133 3" xfId="7819"/>
    <cellStyle name="Vejica 133 3 2" xfId="13384"/>
    <cellStyle name="Vejica 133 4" xfId="9072"/>
    <cellStyle name="Vejica 133 4 2" xfId="12621"/>
    <cellStyle name="Vejica 133 5" xfId="12775"/>
    <cellStyle name="Vejica 134" xfId="9873"/>
    <cellStyle name="Vejica 134 2" xfId="8916"/>
    <cellStyle name="Vejica 134 2 2" xfId="13318"/>
    <cellStyle name="Vejica 134 3" xfId="12239"/>
    <cellStyle name="Vejica 134 3 2" xfId="13484"/>
    <cellStyle name="Vejica 134 4" xfId="11790"/>
    <cellStyle name="Vejica 134 4 2" xfId="12629"/>
    <cellStyle name="Vejica 134 5" xfId="12772"/>
    <cellStyle name="Vejica 135" xfId="8481"/>
    <cellStyle name="Vejica 135 2" xfId="9770"/>
    <cellStyle name="Vejica 135 2 2" xfId="13316"/>
    <cellStyle name="Vejica 135 3" xfId="8940"/>
    <cellStyle name="Vejica 135 3 2" xfId="13444"/>
    <cellStyle name="Vejica 135 4" xfId="12194"/>
    <cellStyle name="Vejica 135 4 2" xfId="12857"/>
    <cellStyle name="Vejica 135 5" xfId="12774"/>
    <cellStyle name="Vejica 136" xfId="8179"/>
    <cellStyle name="Vejica 136 2" xfId="7809"/>
    <cellStyle name="Vejica 136 2 2" xfId="13319"/>
    <cellStyle name="Vejica 136 3" xfId="8640"/>
    <cellStyle name="Vejica 136 3 2" xfId="13435"/>
    <cellStyle name="Vejica 136 4" xfId="9023"/>
    <cellStyle name="Vejica 136 4 2" xfId="13069"/>
    <cellStyle name="Vejica 136 5" xfId="12771"/>
    <cellStyle name="Vejica 137" xfId="8931"/>
    <cellStyle name="Vejica 137 2" xfId="7611"/>
    <cellStyle name="Vejica 137 2 2" xfId="13322"/>
    <cellStyle name="Vejica 137 3" xfId="7978"/>
    <cellStyle name="Vejica 137 3 2" xfId="13400"/>
    <cellStyle name="Vejica 137 4" xfId="12397"/>
    <cellStyle name="Vejica 137 4 2" xfId="12622"/>
    <cellStyle name="Vejica 137 5" xfId="12768"/>
    <cellStyle name="Vejica 138" xfId="9121"/>
    <cellStyle name="Vejica 138 2" xfId="7815"/>
    <cellStyle name="Vejica 138 2 2" xfId="13326"/>
    <cellStyle name="Vejica 138 3" xfId="8155"/>
    <cellStyle name="Vejica 138 3 2" xfId="13515"/>
    <cellStyle name="Vejica 138 4" xfId="12248"/>
    <cellStyle name="Vejica 138 4 2" xfId="13171"/>
    <cellStyle name="Vejica 138 5" xfId="12764"/>
    <cellStyle name="Vejica 139" xfId="7701"/>
    <cellStyle name="Vejica 139 2" xfId="12127"/>
    <cellStyle name="Vejica 139 2 2" xfId="13323"/>
    <cellStyle name="Vejica 139 3" xfId="11968"/>
    <cellStyle name="Vejica 139 3 2" xfId="13525"/>
    <cellStyle name="Vejica 139 4" xfId="9739"/>
    <cellStyle name="Vejica 139 4 2" xfId="13086"/>
    <cellStyle name="Vejica 139 5" xfId="12767"/>
    <cellStyle name="Vejica 14" xfId="564"/>
    <cellStyle name="Vejica 14 2" xfId="1720"/>
    <cellStyle name="Vejica 14 2 2" xfId="12067"/>
    <cellStyle name="Vejica 14 2 2 2" xfId="13187"/>
    <cellStyle name="Vejica 14 2 3" xfId="7690"/>
    <cellStyle name="Vejica 14 2 3 2" xfId="13356"/>
    <cellStyle name="Vejica 14 2 4" xfId="9581"/>
    <cellStyle name="Vejica 14 2 4 2" xfId="13097"/>
    <cellStyle name="Vejica 14 2 5" xfId="8385"/>
    <cellStyle name="Vejica 14 2 6" xfId="12816"/>
    <cellStyle name="Vejica 14 3" xfId="1721"/>
    <cellStyle name="Vejica 14 3 2" xfId="11841"/>
    <cellStyle name="Vejica 14 3 3" xfId="12817"/>
    <cellStyle name="Vejica 14 4" xfId="1722"/>
    <cellStyle name="Vejica 14 4 2" xfId="8118"/>
    <cellStyle name="Vejica 14 4 3" xfId="13379"/>
    <cellStyle name="Vejica 14 5" xfId="3642"/>
    <cellStyle name="Vejica 14 6" xfId="3641"/>
    <cellStyle name="Vejica 14 7" xfId="11870"/>
    <cellStyle name="Vejica 14 8" xfId="13023"/>
    <cellStyle name="Vejica 140" xfId="9688"/>
    <cellStyle name="Vejica 140 2" xfId="8130"/>
    <cellStyle name="Vejica 140 2 2" xfId="13320"/>
    <cellStyle name="Vejica 140 3" xfId="7951"/>
    <cellStyle name="Vejica 140 3 2" xfId="12851"/>
    <cellStyle name="Vejica 140 4" xfId="7601"/>
    <cellStyle name="Vejica 140 4 2" xfId="13064"/>
    <cellStyle name="Vejica 140 5" xfId="12770"/>
    <cellStyle name="Vejica 141" xfId="8197"/>
    <cellStyle name="Vejica 141 2" xfId="11952"/>
    <cellStyle name="Vejica 141 2 2" xfId="13321"/>
    <cellStyle name="Vejica 141 3" xfId="9612"/>
    <cellStyle name="Vejica 141 3 2" xfId="13284"/>
    <cellStyle name="Vejica 141 4" xfId="7603"/>
    <cellStyle name="Vejica 141 4 2" xfId="12628"/>
    <cellStyle name="Vejica 141 5" xfId="12769"/>
    <cellStyle name="Vejica 142" xfId="8763"/>
    <cellStyle name="Vejica 142 2" xfId="12143"/>
    <cellStyle name="Vejica 142 2 2" xfId="13325"/>
    <cellStyle name="Vejica 142 3" xfId="11954"/>
    <cellStyle name="Vejica 142 3 2" xfId="13526"/>
    <cellStyle name="Vejica 142 4" xfId="8202"/>
    <cellStyle name="Vejica 142 4 2" xfId="13133"/>
    <cellStyle name="Vejica 142 5" xfId="12765"/>
    <cellStyle name="Vejica 143" xfId="9715"/>
    <cellStyle name="Vejica 143 2" xfId="9063"/>
    <cellStyle name="Vejica 143 2 2" xfId="13328"/>
    <cellStyle name="Vejica 143 3" xfId="11922"/>
    <cellStyle name="Vejica 143 3 2" xfId="13403"/>
    <cellStyle name="Vejica 143 4" xfId="8588"/>
    <cellStyle name="Vejica 143 4 2" xfId="13052"/>
    <cellStyle name="Vejica 143 5" xfId="12762"/>
    <cellStyle name="Vejica 144" xfId="9122"/>
    <cellStyle name="Vejica 144 2" xfId="11967"/>
    <cellStyle name="Vejica 144 2 2" xfId="13324"/>
    <cellStyle name="Vejica 144 3" xfId="9033"/>
    <cellStyle name="Vejica 144 3 2" xfId="13470"/>
    <cellStyle name="Vejica 144 4" xfId="9554"/>
    <cellStyle name="Vejica 144 4 2" xfId="13166"/>
    <cellStyle name="Vejica 144 5" xfId="12766"/>
    <cellStyle name="Vejica 145" xfId="8675"/>
    <cellStyle name="Vejica 145 2" xfId="9801"/>
    <cellStyle name="Vejica 145 2 2" xfId="13327"/>
    <cellStyle name="Vejica 145 3" xfId="8603"/>
    <cellStyle name="Vejica 145 3 2" xfId="13391"/>
    <cellStyle name="Vejica 145 4" xfId="12211"/>
    <cellStyle name="Vejica 145 4 2" xfId="13138"/>
    <cellStyle name="Vejica 145 5" xfId="12763"/>
    <cellStyle name="Vejica 146" xfId="8953"/>
    <cellStyle name="Vejica 146 2" xfId="12212"/>
    <cellStyle name="Vejica 146 2 2" xfId="13335"/>
    <cellStyle name="Vejica 146 3" xfId="8747"/>
    <cellStyle name="Vejica 146 3 2" xfId="13358"/>
    <cellStyle name="Vejica 146 4" xfId="9855"/>
    <cellStyle name="Vejica 146 4 2" xfId="13045"/>
    <cellStyle name="Vejica 146 5" xfId="12755"/>
    <cellStyle name="Vejica 147" xfId="8909"/>
    <cellStyle name="Vejica 147 2" xfId="8934"/>
    <cellStyle name="Vejica 147 2 2" xfId="13332"/>
    <cellStyle name="Vejica 147 3" xfId="9536"/>
    <cellStyle name="Vejica 147 3 2" xfId="13075"/>
    <cellStyle name="Vejica 147 4" xfId="11857"/>
    <cellStyle name="Vejica 147 4 2" xfId="12852"/>
    <cellStyle name="Vejica 147 5" xfId="12758"/>
    <cellStyle name="Vejica 148" xfId="10215"/>
    <cellStyle name="Vejica 148 2" xfId="8996"/>
    <cellStyle name="Vejica 148 2 2" xfId="13330"/>
    <cellStyle name="Vejica 148 3" xfId="9508"/>
    <cellStyle name="Vejica 148 3 2" xfId="13288"/>
    <cellStyle name="Vejica 148 4" xfId="9711"/>
    <cellStyle name="Vejica 148 4 2" xfId="13119"/>
    <cellStyle name="Vejica 148 5" xfId="12760"/>
    <cellStyle name="Vejica 149" xfId="9539"/>
    <cellStyle name="Vejica 149 2" xfId="12213"/>
    <cellStyle name="Vejica 149 2 2" xfId="13334"/>
    <cellStyle name="Vejica 149 3" xfId="9587"/>
    <cellStyle name="Vejica 149 3 2" xfId="12843"/>
    <cellStyle name="Vejica 149 4" xfId="8623"/>
    <cellStyle name="Vejica 149 4 2" xfId="13137"/>
    <cellStyle name="Vejica 149 5" xfId="12756"/>
    <cellStyle name="Vejica 15" xfId="2"/>
    <cellStyle name="Vejica 15 10" xfId="13022"/>
    <cellStyle name="Vejica 15 2" xfId="565"/>
    <cellStyle name="Vejica 15 2 10" xfId="12607"/>
    <cellStyle name="Vejica 15 2 2" xfId="1723"/>
    <cellStyle name="Vejica 15 2 2 2" xfId="9886"/>
    <cellStyle name="Vejica 15 2 2 3" xfId="13188"/>
    <cellStyle name="Vejica 15 2 3" xfId="794"/>
    <cellStyle name="Vejica 15 2 3 2" xfId="3645"/>
    <cellStyle name="Vejica 15 2 3 3" xfId="8914"/>
    <cellStyle name="Vejica 15 2 3 4" xfId="13392"/>
    <cellStyle name="Vejica 15 2 4" xfId="788"/>
    <cellStyle name="Vejica 15 2 4 2" xfId="8290"/>
    <cellStyle name="Vejica 15 2 4 3" xfId="13084"/>
    <cellStyle name="Vejica 15 2 5" xfId="3646"/>
    <cellStyle name="Vejica 15 2 5 2" xfId="3647"/>
    <cellStyle name="Vejica 15 2 6" xfId="3648"/>
    <cellStyle name="Vejica 15 2 7" xfId="3644"/>
    <cellStyle name="Vejica 15 2 8" xfId="7072"/>
    <cellStyle name="Vejica 15 2 9" xfId="9571"/>
    <cellStyle name="Vejica 15 3" xfId="784"/>
    <cellStyle name="Vejica 15 3 2" xfId="1724"/>
    <cellStyle name="Vejica 15 3 3" xfId="3650"/>
    <cellStyle name="Vejica 15 3 4" xfId="3651"/>
    <cellStyle name="Vejica 15 3 5" xfId="3649"/>
    <cellStyle name="Vejica 15 3 6" xfId="8838"/>
    <cellStyle name="Vejica 15 3 7" xfId="12815"/>
    <cellStyle name="Vejica 15 4" xfId="1725"/>
    <cellStyle name="Vejica 15 4 2" xfId="3652"/>
    <cellStyle name="Vejica 15 4 3" xfId="9507"/>
    <cellStyle name="Vejica 15 4 4" xfId="13360"/>
    <cellStyle name="Vejica 15 5" xfId="1726"/>
    <cellStyle name="Vejica 15 6" xfId="3653"/>
    <cellStyle name="Vejica 15 6 2" xfId="3654"/>
    <cellStyle name="Vejica 15 7" xfId="3655"/>
    <cellStyle name="Vejica 15 8" xfId="3643"/>
    <cellStyle name="Vejica 15 9" xfId="8443"/>
    <cellStyle name="Vejica 150" xfId="9039"/>
    <cellStyle name="Vejica 150 2" xfId="8661"/>
    <cellStyle name="Vejica 150 2 2" xfId="13333"/>
    <cellStyle name="Vejica 150 3" xfId="12270"/>
    <cellStyle name="Vejica 150 3 2" xfId="13286"/>
    <cellStyle name="Vejica 150 4" xfId="8218"/>
    <cellStyle name="Vejica 150 4 2" xfId="13116"/>
    <cellStyle name="Vejica 150 5" xfId="12757"/>
    <cellStyle name="Vejica 151" xfId="8923"/>
    <cellStyle name="Vejica 151 2" xfId="12320"/>
    <cellStyle name="Vejica 151 2 2" xfId="13336"/>
    <cellStyle name="Vejica 151 3" xfId="9577"/>
    <cellStyle name="Vejica 151 3 2" xfId="13342"/>
    <cellStyle name="Vejica 151 4" xfId="8463"/>
    <cellStyle name="Vejica 151 4 2" xfId="13131"/>
    <cellStyle name="Vejica 151 5" xfId="12754"/>
    <cellStyle name="Vejica 152" xfId="8132"/>
    <cellStyle name="Vejica 152 2" xfId="8226"/>
    <cellStyle name="Vejica 152 2 2" xfId="13338"/>
    <cellStyle name="Vejica 152 3" xfId="9435"/>
    <cellStyle name="Vejica 152 3 2" xfId="13493"/>
    <cellStyle name="Vejica 152 4" xfId="9484"/>
    <cellStyle name="Vejica 152 4 2" xfId="13167"/>
    <cellStyle name="Vejica 152 5" xfId="12752"/>
    <cellStyle name="Vejica 153" xfId="8480"/>
    <cellStyle name="Vejica 153 2" xfId="9917"/>
    <cellStyle name="Vejica 153 2 2" xfId="13331"/>
    <cellStyle name="Vejica 153 3" xfId="11344"/>
    <cellStyle name="Vejica 153 3 2" xfId="13542"/>
    <cellStyle name="Vejica 153 4" xfId="8354"/>
    <cellStyle name="Vejica 153 4 2" xfId="13091"/>
    <cellStyle name="Vejica 153 5" xfId="12759"/>
    <cellStyle name="Vejica 154" xfId="9516"/>
    <cellStyle name="Vejica 154 2" xfId="9552"/>
    <cellStyle name="Vejica 154 2 2" xfId="13329"/>
    <cellStyle name="Vejica 154 3" xfId="9747"/>
    <cellStyle name="Vejica 154 3 2" xfId="13499"/>
    <cellStyle name="Vejica 154 4" xfId="8020"/>
    <cellStyle name="Vejica 154 4 2" xfId="13115"/>
    <cellStyle name="Vejica 154 5" xfId="12761"/>
    <cellStyle name="Vejica 155" xfId="8196"/>
    <cellStyle name="Vejica 155 2" xfId="11891"/>
    <cellStyle name="Vejica 155 2 2" xfId="13337"/>
    <cellStyle name="Vejica 155 3" xfId="8515"/>
    <cellStyle name="Vejica 155 3 2" xfId="13443"/>
    <cellStyle name="Vejica 155 4" xfId="7606"/>
    <cellStyle name="Vejica 155 4 2" xfId="13122"/>
    <cellStyle name="Vejica 155 5" xfId="12753"/>
    <cellStyle name="Vejica 156" xfId="11940"/>
    <cellStyle name="Vejica 156 2" xfId="9919"/>
    <cellStyle name="Vejica 156 2 2" xfId="13339"/>
    <cellStyle name="Vejica 156 3" xfId="11923"/>
    <cellStyle name="Vejica 156 3 2" xfId="13486"/>
    <cellStyle name="Vejica 156 4" xfId="8997"/>
    <cellStyle name="Vejica 156 4 2" xfId="13117"/>
    <cellStyle name="Vejica 156 5" xfId="12751"/>
    <cellStyle name="Vejica 157" xfId="9120"/>
    <cellStyle name="Vejica 157 2" xfId="9966"/>
    <cellStyle name="Vejica 157 2 2" xfId="13340"/>
    <cellStyle name="Vejica 157 3" xfId="7785"/>
    <cellStyle name="Vejica 157 3 2" xfId="13363"/>
    <cellStyle name="Vejica 157 4" xfId="9636"/>
    <cellStyle name="Vejica 157 4 2" xfId="12860"/>
    <cellStyle name="Vejica 157 5" xfId="12750"/>
    <cellStyle name="Vejica 158" xfId="12098"/>
    <cellStyle name="Vejica 158 2" xfId="7976"/>
    <cellStyle name="Vejica 158 2 2" xfId="13345"/>
    <cellStyle name="Vejica 158 3" xfId="8123"/>
    <cellStyle name="Vejica 158 3 2" xfId="13295"/>
    <cellStyle name="Vejica 158 4" xfId="7940"/>
    <cellStyle name="Vejica 158 4 2" xfId="12618"/>
    <cellStyle name="Vejica 158 5" xfId="12747"/>
    <cellStyle name="Vejica 159" xfId="11888"/>
    <cellStyle name="Vejica 159 2" xfId="9729"/>
    <cellStyle name="Vejica 159 2 2" xfId="13344"/>
    <cellStyle name="Vejica 159 3" xfId="8129"/>
    <cellStyle name="Vejica 159 3 2" xfId="13369"/>
    <cellStyle name="Vejica 159 4" xfId="9746"/>
    <cellStyle name="Vejica 159 4 2" xfId="13108"/>
    <cellStyle name="Vejica 159 5" xfId="12748"/>
    <cellStyle name="Vejica 16" xfId="566"/>
    <cellStyle name="Vejica 16 2" xfId="1727"/>
    <cellStyle name="Vejica 16 2 2" xfId="12230"/>
    <cellStyle name="Vejica 16 2 2 2" xfId="13189"/>
    <cellStyle name="Vejica 16 2 3" xfId="8351"/>
    <cellStyle name="Vejica 16 2 3 2" xfId="13395"/>
    <cellStyle name="Vejica 16 2 4" xfId="8527"/>
    <cellStyle name="Vejica 16 2 4 2" xfId="13156"/>
    <cellStyle name="Vejica 16 2 5" xfId="8469"/>
    <cellStyle name="Vejica 16 2 6" xfId="12813"/>
    <cellStyle name="Vejica 16 3" xfId="1728"/>
    <cellStyle name="Vejica 16 3 2" xfId="9856"/>
    <cellStyle name="Vejica 16 3 3" xfId="12814"/>
    <cellStyle name="Vejica 16 4" xfId="1729"/>
    <cellStyle name="Vejica 16 4 2" xfId="7986"/>
    <cellStyle name="Vejica 16 4 3" xfId="13502"/>
    <cellStyle name="Vejica 16 5" xfId="3657"/>
    <cellStyle name="Vejica 16 6" xfId="3656"/>
    <cellStyle name="Vejica 16 7" xfId="12446"/>
    <cellStyle name="Vejica 16 8" xfId="12745"/>
    <cellStyle name="Vejica 160" xfId="12317"/>
    <cellStyle name="Vejica 160 2" xfId="9532"/>
    <cellStyle name="Vejica 160 2 2" xfId="13343"/>
    <cellStyle name="Vejica 160 3" xfId="7686"/>
    <cellStyle name="Vejica 160 3 2" xfId="13463"/>
    <cellStyle name="Vejica 160 4" xfId="11962"/>
    <cellStyle name="Vejica 160 4 2" xfId="12836"/>
    <cellStyle name="Vejica 160 5" xfId="12749"/>
    <cellStyle name="Vejica 161" xfId="11950"/>
    <cellStyle name="Vejica 161 2" xfId="13039"/>
    <cellStyle name="Vejica 162" xfId="12125"/>
    <cellStyle name="Vejica 162 2" xfId="13040"/>
    <cellStyle name="Vejica 163" xfId="11919"/>
    <cellStyle name="Vejica 163 2" xfId="13041"/>
    <cellStyle name="Vejica 17" xfId="567"/>
    <cellStyle name="Vejica 17 10" xfId="1730"/>
    <cellStyle name="Vejica 17 10 2" xfId="3659"/>
    <cellStyle name="Vejica 17 11" xfId="3660"/>
    <cellStyle name="Vejica 17 11 2" xfId="3661"/>
    <cellStyle name="Vejica 17 12" xfId="3662"/>
    <cellStyle name="Vejica 17 13" xfId="3663"/>
    <cellStyle name="Vejica 17 14" xfId="3658"/>
    <cellStyle name="Vejica 17 15" xfId="2517"/>
    <cellStyle name="Vejica 17 16" xfId="11801"/>
    <cellStyle name="Vejica 17 17" xfId="13019"/>
    <cellStyle name="Vejica 17 2" xfId="568"/>
    <cellStyle name="Vejica 17 2 10" xfId="9424"/>
    <cellStyle name="Vejica 17 2 11" xfId="12605"/>
    <cellStyle name="Vejica 17 2 2" xfId="569"/>
    <cellStyle name="Vejica 17 2 2 2" xfId="1731"/>
    <cellStyle name="Vejica 17 2 2 3" xfId="1732"/>
    <cellStyle name="Vejica 17 2 2 3 2" xfId="3666"/>
    <cellStyle name="Vejica 17 2 2 4" xfId="1733"/>
    <cellStyle name="Vejica 17 2 2 4 2" xfId="3667"/>
    <cellStyle name="Vejica 17 2 2 5" xfId="3668"/>
    <cellStyle name="Vejica 17 2 2 5 2" xfId="3669"/>
    <cellStyle name="Vejica 17 2 2 6" xfId="3670"/>
    <cellStyle name="Vejica 17 2 2 7" xfId="3665"/>
    <cellStyle name="Vejica 17 2 2 8" xfId="12338"/>
    <cellStyle name="Vejica 17 2 2 9" xfId="13190"/>
    <cellStyle name="Vejica 17 2 3" xfId="1734"/>
    <cellStyle name="Vejica 17 2 3 2" xfId="9699"/>
    <cellStyle name="Vejica 17 2 3 3" xfId="13347"/>
    <cellStyle name="Vejica 17 2 4" xfId="1735"/>
    <cellStyle name="Vejica 17 2 4 2" xfId="3671"/>
    <cellStyle name="Vejica 17 2 4 3" xfId="9500"/>
    <cellStyle name="Vejica 17 2 4 4" xfId="12835"/>
    <cellStyle name="Vejica 17 2 5" xfId="1736"/>
    <cellStyle name="Vejica 17 2 5 2" xfId="3672"/>
    <cellStyle name="Vejica 17 2 6" xfId="3673"/>
    <cellStyle name="Vejica 17 2 6 2" xfId="3674"/>
    <cellStyle name="Vejica 17 2 7" xfId="3675"/>
    <cellStyle name="Vejica 17 2 8" xfId="3676"/>
    <cellStyle name="Vejica 17 2 9" xfId="3664"/>
    <cellStyle name="Vejica 17 3" xfId="570"/>
    <cellStyle name="Vejica 17 3 2" xfId="1737"/>
    <cellStyle name="Vejica 17 3 3" xfId="1738"/>
    <cellStyle name="Vejica 17 3 4" xfId="3678"/>
    <cellStyle name="Vejica 17 3 5" xfId="3677"/>
    <cellStyle name="Vejica 17 3 6" xfId="8490"/>
    <cellStyle name="Vejica 17 3 7" xfId="12606"/>
    <cellStyle name="Vejica 17 4" xfId="1739"/>
    <cellStyle name="Vejica 17 4 2" xfId="7610"/>
    <cellStyle name="Vejica 17 4 3" xfId="13419"/>
    <cellStyle name="Vejica 17 5" xfId="1740"/>
    <cellStyle name="Vejica 17 5 2" xfId="3679"/>
    <cellStyle name="Vejica 17 6" xfId="1741"/>
    <cellStyle name="Vejica 17 6 2" xfId="1742"/>
    <cellStyle name="Vejica 17 6 2 2" xfId="3680"/>
    <cellStyle name="Vejica 17 6 3" xfId="1743"/>
    <cellStyle name="Vejica 17 6 3 2" xfId="1744"/>
    <cellStyle name="Vejica 17 6 3 2 2" xfId="3681"/>
    <cellStyle name="Vejica 17 6 3 3" xfId="1745"/>
    <cellStyle name="Vejica 17 6 3 3 2" xfId="3682"/>
    <cellStyle name="Vejica 17 6 3 4" xfId="3683"/>
    <cellStyle name="Vejica 17 6 4" xfId="3684"/>
    <cellStyle name="Vejica 17 7" xfId="1746"/>
    <cellStyle name="Vejica 17 7 2" xfId="3685"/>
    <cellStyle name="Vejica 17 8" xfId="1747"/>
    <cellStyle name="Vejica 17 8 2" xfId="3686"/>
    <cellStyle name="Vejica 17 9" xfId="1748"/>
    <cellStyle name="Vejica 18" xfId="571"/>
    <cellStyle name="Vejica 18 10" xfId="1749"/>
    <cellStyle name="Vejica 18 10 2" xfId="3688"/>
    <cellStyle name="Vejica 18 11" xfId="3689"/>
    <cellStyle name="Vejica 18 11 2" xfId="3690"/>
    <cellStyle name="Vejica 18 12" xfId="3691"/>
    <cellStyle name="Vejica 18 13" xfId="3692"/>
    <cellStyle name="Vejica 18 14" xfId="3687"/>
    <cellStyle name="Vejica 18 15" xfId="2518"/>
    <cellStyle name="Vejica 18 16" xfId="11924"/>
    <cellStyle name="Vejica 18 17" xfId="13018"/>
    <cellStyle name="Vejica 18 2" xfId="572"/>
    <cellStyle name="Vejica 18 2 10" xfId="9588"/>
    <cellStyle name="Vejica 18 2 11" xfId="12603"/>
    <cellStyle name="Vejica 18 2 2" xfId="573"/>
    <cellStyle name="Vejica 18 2 2 2" xfId="1750"/>
    <cellStyle name="Vejica 18 2 2 3" xfId="1751"/>
    <cellStyle name="Vejica 18 2 2 3 2" xfId="3695"/>
    <cellStyle name="Vejica 18 2 2 4" xfId="1752"/>
    <cellStyle name="Vejica 18 2 2 4 2" xfId="3696"/>
    <cellStyle name="Vejica 18 2 2 5" xfId="3697"/>
    <cellStyle name="Vejica 18 2 2 5 2" xfId="3698"/>
    <cellStyle name="Vejica 18 2 2 6" xfId="3699"/>
    <cellStyle name="Vejica 18 2 2 7" xfId="3694"/>
    <cellStyle name="Vejica 18 2 2 8" xfId="7798"/>
    <cellStyle name="Vejica 18 2 2 9" xfId="13191"/>
    <cellStyle name="Vejica 18 2 3" xfId="1753"/>
    <cellStyle name="Vejica 18 2 3 2" xfId="9018"/>
    <cellStyle name="Vejica 18 2 3 3" xfId="13490"/>
    <cellStyle name="Vejica 18 2 4" xfId="1754"/>
    <cellStyle name="Vejica 18 2 4 2" xfId="3700"/>
    <cellStyle name="Vejica 18 2 4 3" xfId="12185"/>
    <cellStyle name="Vejica 18 2 4 4" xfId="13161"/>
    <cellStyle name="Vejica 18 2 5" xfId="1755"/>
    <cellStyle name="Vejica 18 2 5 2" xfId="3701"/>
    <cellStyle name="Vejica 18 2 6" xfId="3702"/>
    <cellStyle name="Vejica 18 2 6 2" xfId="3703"/>
    <cellStyle name="Vejica 18 2 7" xfId="3704"/>
    <cellStyle name="Vejica 18 2 8" xfId="3705"/>
    <cellStyle name="Vejica 18 2 9" xfId="3693"/>
    <cellStyle name="Vejica 18 3" xfId="574"/>
    <cellStyle name="Vejica 18 3 2" xfId="1756"/>
    <cellStyle name="Vejica 18 3 3" xfId="1757"/>
    <cellStyle name="Vejica 18 3 4" xfId="3707"/>
    <cellStyle name="Vejica 18 3 5" xfId="3706"/>
    <cellStyle name="Vejica 18 3 6" xfId="8840"/>
    <cellStyle name="Vejica 18 3 7" xfId="12604"/>
    <cellStyle name="Vejica 18 4" xfId="1758"/>
    <cellStyle name="Vejica 18 4 2" xfId="11892"/>
    <cellStyle name="Vejica 18 4 3" xfId="13440"/>
    <cellStyle name="Vejica 18 5" xfId="1759"/>
    <cellStyle name="Vejica 18 5 2" xfId="3708"/>
    <cellStyle name="Vejica 18 6" xfId="1760"/>
    <cellStyle name="Vejica 18 6 2" xfId="1761"/>
    <cellStyle name="Vejica 18 6 2 2" xfId="3709"/>
    <cellStyle name="Vejica 18 6 3" xfId="1762"/>
    <cellStyle name="Vejica 18 6 3 2" xfId="1763"/>
    <cellStyle name="Vejica 18 6 3 2 2" xfId="3710"/>
    <cellStyle name="Vejica 18 6 3 3" xfId="1764"/>
    <cellStyle name="Vejica 18 6 3 3 2" xfId="3711"/>
    <cellStyle name="Vejica 18 6 3 4" xfId="3712"/>
    <cellStyle name="Vejica 18 6 4" xfId="3713"/>
    <cellStyle name="Vejica 18 7" xfId="1765"/>
    <cellStyle name="Vejica 18 7 2" xfId="3714"/>
    <cellStyle name="Vejica 18 8" xfId="1766"/>
    <cellStyle name="Vejica 18 8 2" xfId="3715"/>
    <cellStyle name="Vejica 18 9" xfId="1767"/>
    <cellStyle name="Vejica 19" xfId="575"/>
    <cellStyle name="Vejica 19 10" xfId="1768"/>
    <cellStyle name="Vejica 19 10 2" xfId="3717"/>
    <cellStyle name="Vejica 19 11" xfId="3718"/>
    <cellStyle name="Vejica 19 11 2" xfId="3719"/>
    <cellStyle name="Vejica 19 12" xfId="3720"/>
    <cellStyle name="Vejica 19 13" xfId="3721"/>
    <cellStyle name="Vejica 19 14" xfId="3716"/>
    <cellStyle name="Vejica 19 15" xfId="2519"/>
    <cellStyle name="Vejica 19 16" xfId="11774"/>
    <cellStyle name="Vejica 19 17" xfId="13017"/>
    <cellStyle name="Vejica 19 2" xfId="576"/>
    <cellStyle name="Vejica 19 2 10" xfId="9830"/>
    <cellStyle name="Vejica 19 2 11" xfId="12601"/>
    <cellStyle name="Vejica 19 2 2" xfId="577"/>
    <cellStyle name="Vejica 19 2 2 2" xfId="1769"/>
    <cellStyle name="Vejica 19 2 2 3" xfId="1770"/>
    <cellStyle name="Vejica 19 2 2 3 2" xfId="3724"/>
    <cellStyle name="Vejica 19 2 2 4" xfId="1771"/>
    <cellStyle name="Vejica 19 2 2 4 2" xfId="3725"/>
    <cellStyle name="Vejica 19 2 2 5" xfId="3726"/>
    <cellStyle name="Vejica 19 2 2 5 2" xfId="3727"/>
    <cellStyle name="Vejica 19 2 2 6" xfId="3728"/>
    <cellStyle name="Vejica 19 2 2 7" xfId="3723"/>
    <cellStyle name="Vejica 19 2 2 8" xfId="9741"/>
    <cellStyle name="Vejica 19 2 2 9" xfId="13192"/>
    <cellStyle name="Vejica 19 2 3" xfId="1772"/>
    <cellStyle name="Vejica 19 2 3 2" xfId="11953"/>
    <cellStyle name="Vejica 19 2 3 3" xfId="13418"/>
    <cellStyle name="Vejica 19 2 4" xfId="1773"/>
    <cellStyle name="Vejica 19 2 4 2" xfId="3729"/>
    <cellStyle name="Vejica 19 2 4 3" xfId="9794"/>
    <cellStyle name="Vejica 19 2 4 4" xfId="13060"/>
    <cellStyle name="Vejica 19 2 5" xfId="1774"/>
    <cellStyle name="Vejica 19 2 5 2" xfId="3730"/>
    <cellStyle name="Vejica 19 2 6" xfId="3731"/>
    <cellStyle name="Vejica 19 2 6 2" xfId="3732"/>
    <cellStyle name="Vejica 19 2 7" xfId="3733"/>
    <cellStyle name="Vejica 19 2 8" xfId="3734"/>
    <cellStyle name="Vejica 19 2 9" xfId="3722"/>
    <cellStyle name="Vejica 19 3" xfId="578"/>
    <cellStyle name="Vejica 19 3 2" xfId="1775"/>
    <cellStyle name="Vejica 19 3 3" xfId="1776"/>
    <cellStyle name="Vejica 19 3 4" xfId="3736"/>
    <cellStyle name="Vejica 19 3 5" xfId="3735"/>
    <cellStyle name="Vejica 19 3 6" xfId="7813"/>
    <cellStyle name="Vejica 19 3 7" xfId="12602"/>
    <cellStyle name="Vejica 19 4" xfId="1777"/>
    <cellStyle name="Vejica 19 4 2" xfId="8007"/>
    <cellStyle name="Vejica 19 4 3" xfId="13430"/>
    <cellStyle name="Vejica 19 5" xfId="1778"/>
    <cellStyle name="Vejica 19 5 2" xfId="3737"/>
    <cellStyle name="Vejica 19 6" xfId="1779"/>
    <cellStyle name="Vejica 19 6 2" xfId="1780"/>
    <cellStyle name="Vejica 19 6 2 2" xfId="3738"/>
    <cellStyle name="Vejica 19 6 3" xfId="1781"/>
    <cellStyle name="Vejica 19 6 3 2" xfId="1782"/>
    <cellStyle name="Vejica 19 6 3 2 2" xfId="3739"/>
    <cellStyle name="Vejica 19 6 3 3" xfId="1783"/>
    <cellStyle name="Vejica 19 6 3 3 2" xfId="3740"/>
    <cellStyle name="Vejica 19 6 3 4" xfId="3741"/>
    <cellStyle name="Vejica 19 6 4" xfId="3742"/>
    <cellStyle name="Vejica 19 7" xfId="1784"/>
    <cellStyle name="Vejica 19 7 2" xfId="3743"/>
    <cellStyle name="Vejica 19 8" xfId="1785"/>
    <cellStyle name="Vejica 19 8 2" xfId="3744"/>
    <cellStyle name="Vejica 19 9" xfId="1786"/>
    <cellStyle name="Vejica 2" xfId="579"/>
    <cellStyle name="Vejica 2 10" xfId="580"/>
    <cellStyle name="Vejica 2 10 10" xfId="3747"/>
    <cellStyle name="Vejica 2 10 11" xfId="3746"/>
    <cellStyle name="Vejica 2 10 12" xfId="7076"/>
    <cellStyle name="Vejica 2 10 12 2" xfId="11353"/>
    <cellStyle name="Vejica 2 10 2" xfId="581"/>
    <cellStyle name="Vejica 2 10 2 10" xfId="5701"/>
    <cellStyle name="Vejica 2 10 2 10 2" xfId="6442"/>
    <cellStyle name="Vejica 2 10 2 10 2 2" xfId="10736"/>
    <cellStyle name="Vejica 2 10 2 10 3" xfId="10011"/>
    <cellStyle name="Vejica 2 10 2 11" xfId="6142"/>
    <cellStyle name="Vejica 2 10 2 11 2" xfId="10436"/>
    <cellStyle name="Vejica 2 10 2 12" xfId="6755"/>
    <cellStyle name="Vejica 2 10 2 12 2" xfId="11043"/>
    <cellStyle name="Vejica 2 10 2 13" xfId="7077"/>
    <cellStyle name="Vejica 2 10 2 13 2" xfId="11354"/>
    <cellStyle name="Vejica 2 10 2 14" xfId="7130"/>
    <cellStyle name="Vejica 2 10 2 14 2" xfId="11407"/>
    <cellStyle name="Vejica 2 10 2 15" xfId="7827"/>
    <cellStyle name="Vejica 2 10 2 16" xfId="12635"/>
    <cellStyle name="Vejica 2 10 2 2" xfId="582"/>
    <cellStyle name="Vejica 2 10 2 2 10" xfId="6756"/>
    <cellStyle name="Vejica 2 10 2 2 10 2" xfId="11044"/>
    <cellStyle name="Vejica 2 10 2 2 11" xfId="7131"/>
    <cellStyle name="Vejica 2 10 2 2 11 2" xfId="11408"/>
    <cellStyle name="Vejica 2 10 2 2 12" xfId="7828"/>
    <cellStyle name="Vejica 2 10 2 2 13" xfId="12636"/>
    <cellStyle name="Vejica 2 10 2 2 2" xfId="1787"/>
    <cellStyle name="Vejica 2 10 2 2 3" xfId="1788"/>
    <cellStyle name="Vejica 2 10 2 2 3 2" xfId="3750"/>
    <cellStyle name="Vejica 2 10 2 2 4" xfId="1789"/>
    <cellStyle name="Vejica 2 10 2 2 4 2" xfId="3751"/>
    <cellStyle name="Vejica 2 10 2 2 4 2 2" xfId="6014"/>
    <cellStyle name="Vejica 2 10 2 2 4 2 2 2" xfId="6638"/>
    <cellStyle name="Vejica 2 10 2 2 4 2 2 2 2" xfId="10932"/>
    <cellStyle name="Vejica 2 10 2 2 4 2 2 3" xfId="10324"/>
    <cellStyle name="Vejica 2 10 2 2 4 2 3" xfId="5907"/>
    <cellStyle name="Vejica 2 10 2 2 4 2 3 2" xfId="10217"/>
    <cellStyle name="Vejica 2 10 2 2 4 2 4" xfId="6338"/>
    <cellStyle name="Vejica 2 10 2 2 4 2 4 2" xfId="10632"/>
    <cellStyle name="Vejica 2 10 2 2 4 2 5" xfId="6952"/>
    <cellStyle name="Vejica 2 10 2 2 4 2 5 2" xfId="11240"/>
    <cellStyle name="Vejica 2 10 2 2 4 2 6" xfId="7326"/>
    <cellStyle name="Vejica 2 10 2 2 4 2 6 2" xfId="11603"/>
    <cellStyle name="Vejica 2 10 2 2 4 2 7" xfId="9057"/>
    <cellStyle name="Vejica 2 10 2 2 4 3" xfId="5798"/>
    <cellStyle name="Vejica 2 10 2 2 4 3 2" xfId="6537"/>
    <cellStyle name="Vejica 2 10 2 2 4 3 2 2" xfId="10831"/>
    <cellStyle name="Vejica 2 10 2 2 4 3 3" xfId="10108"/>
    <cellStyle name="Vejica 2 10 2 2 4 4" xfId="6237"/>
    <cellStyle name="Vejica 2 10 2 2 4 4 2" xfId="10531"/>
    <cellStyle name="Vejica 2 10 2 2 4 5" xfId="6850"/>
    <cellStyle name="Vejica 2 10 2 2 4 5 2" xfId="11138"/>
    <cellStyle name="Vejica 2 10 2 2 4 6" xfId="7225"/>
    <cellStyle name="Vejica 2 10 2 2 4 6 2" xfId="11502"/>
    <cellStyle name="Vejica 2 10 2 2 4 7" xfId="8247"/>
    <cellStyle name="Vejica 2 10 2 2 4 8" xfId="12877"/>
    <cellStyle name="Vejica 2 10 2 2 5" xfId="3752"/>
    <cellStyle name="Vejica 2 10 2 2 5 2" xfId="3753"/>
    <cellStyle name="Vejica 2 10 2 2 6" xfId="3754"/>
    <cellStyle name="Vejica 2 10 2 2 7" xfId="3749"/>
    <cellStyle name="Vejica 2 10 2 2 8" xfId="5702"/>
    <cellStyle name="Vejica 2 10 2 2 8 2" xfId="6443"/>
    <cellStyle name="Vejica 2 10 2 2 8 2 2" xfId="10737"/>
    <cellStyle name="Vejica 2 10 2 2 8 3" xfId="10012"/>
    <cellStyle name="Vejica 2 10 2 2 9" xfId="6143"/>
    <cellStyle name="Vejica 2 10 2 2 9 2" xfId="10437"/>
    <cellStyle name="Vejica 2 10 2 3" xfId="1790"/>
    <cellStyle name="Vejica 2 10 2 4" xfId="1791"/>
    <cellStyle name="Vejica 2 10 2 4 2" xfId="3755"/>
    <cellStyle name="Vejica 2 10 2 5" xfId="1792"/>
    <cellStyle name="Vejica 2 10 2 5 2" xfId="3756"/>
    <cellStyle name="Vejica 2 10 2 5 2 2" xfId="6015"/>
    <cellStyle name="Vejica 2 10 2 5 2 2 2" xfId="6639"/>
    <cellStyle name="Vejica 2 10 2 5 2 2 2 2" xfId="10933"/>
    <cellStyle name="Vejica 2 10 2 5 2 2 3" xfId="10325"/>
    <cellStyle name="Vejica 2 10 2 5 2 3" xfId="5908"/>
    <cellStyle name="Vejica 2 10 2 5 2 3 2" xfId="10218"/>
    <cellStyle name="Vejica 2 10 2 5 2 4" xfId="6339"/>
    <cellStyle name="Vejica 2 10 2 5 2 4 2" xfId="10633"/>
    <cellStyle name="Vejica 2 10 2 5 2 5" xfId="6953"/>
    <cellStyle name="Vejica 2 10 2 5 2 5 2" xfId="11241"/>
    <cellStyle name="Vejica 2 10 2 5 2 6" xfId="7327"/>
    <cellStyle name="Vejica 2 10 2 5 2 6 2" xfId="11604"/>
    <cellStyle name="Vejica 2 10 2 5 2 7" xfId="9058"/>
    <cellStyle name="Vejica 2 10 2 5 3" xfId="5799"/>
    <cellStyle name="Vejica 2 10 2 5 3 2" xfId="6538"/>
    <cellStyle name="Vejica 2 10 2 5 3 2 2" xfId="10832"/>
    <cellStyle name="Vejica 2 10 2 5 3 3" xfId="10109"/>
    <cellStyle name="Vejica 2 10 2 5 4" xfId="6238"/>
    <cellStyle name="Vejica 2 10 2 5 4 2" xfId="10532"/>
    <cellStyle name="Vejica 2 10 2 5 5" xfId="6851"/>
    <cellStyle name="Vejica 2 10 2 5 5 2" xfId="11139"/>
    <cellStyle name="Vejica 2 10 2 5 6" xfId="7226"/>
    <cellStyle name="Vejica 2 10 2 5 6 2" xfId="11503"/>
    <cellStyle name="Vejica 2 10 2 5 7" xfId="8248"/>
    <cellStyle name="Vejica 2 10 2 5 8" xfId="12878"/>
    <cellStyle name="Vejica 2 10 2 6" xfId="1793"/>
    <cellStyle name="Vejica 2 10 2 6 2" xfId="3757"/>
    <cellStyle name="Vejica 2 10 2 7" xfId="3758"/>
    <cellStyle name="Vejica 2 10 2 7 2" xfId="3759"/>
    <cellStyle name="Vejica 2 10 2 8" xfId="3760"/>
    <cellStyle name="Vejica 2 10 2 9" xfId="3748"/>
    <cellStyle name="Vejica 2 10 3" xfId="583"/>
    <cellStyle name="Vejica 2 10 3 2" xfId="584"/>
    <cellStyle name="Vejica 2 10 3 2 2" xfId="1794"/>
    <cellStyle name="Vejica 2 10 3 2 3" xfId="1795"/>
    <cellStyle name="Vejica 2 10 3 2 3 2" xfId="3763"/>
    <cellStyle name="Vejica 2 10 3 2 4" xfId="1796"/>
    <cellStyle name="Vejica 2 10 3 2 4 2" xfId="3764"/>
    <cellStyle name="Vejica 2 10 3 2 5" xfId="3765"/>
    <cellStyle name="Vejica 2 10 3 2 5 2" xfId="3766"/>
    <cellStyle name="Vejica 2 10 3 2 6" xfId="3767"/>
    <cellStyle name="Vejica 2 10 3 2 7" xfId="3762"/>
    <cellStyle name="Vejica 2 10 3 3" xfId="1797"/>
    <cellStyle name="Vejica 2 10 3 4" xfId="1798"/>
    <cellStyle name="Vejica 2 10 3 4 2" xfId="3768"/>
    <cellStyle name="Vejica 2 10 3 5" xfId="1799"/>
    <cellStyle name="Vejica 2 10 3 5 2" xfId="3769"/>
    <cellStyle name="Vejica 2 10 3 6" xfId="3770"/>
    <cellStyle name="Vejica 2 10 3 6 2" xfId="3771"/>
    <cellStyle name="Vejica 2 10 3 7" xfId="3772"/>
    <cellStyle name="Vejica 2 10 3 8" xfId="3761"/>
    <cellStyle name="Vejica 2 10 4" xfId="585"/>
    <cellStyle name="Vejica 2 10 4 10" xfId="6144"/>
    <cellStyle name="Vejica 2 10 4 10 2" xfId="10438"/>
    <cellStyle name="Vejica 2 10 4 11" xfId="6757"/>
    <cellStyle name="Vejica 2 10 4 11 2" xfId="11045"/>
    <cellStyle name="Vejica 2 10 4 12" xfId="7132"/>
    <cellStyle name="Vejica 2 10 4 12 2" xfId="11409"/>
    <cellStyle name="Vejica 2 10 4 13" xfId="7829"/>
    <cellStyle name="Vejica 2 10 4 14" xfId="12637"/>
    <cellStyle name="Vejica 2 10 4 2" xfId="586"/>
    <cellStyle name="Vejica 2 10 4 2 10" xfId="6758"/>
    <cellStyle name="Vejica 2 10 4 2 10 2" xfId="11046"/>
    <cellStyle name="Vejica 2 10 4 2 11" xfId="7133"/>
    <cellStyle name="Vejica 2 10 4 2 11 2" xfId="11410"/>
    <cellStyle name="Vejica 2 10 4 2 12" xfId="7830"/>
    <cellStyle name="Vejica 2 10 4 2 13" xfId="12638"/>
    <cellStyle name="Vejica 2 10 4 2 2" xfId="1800"/>
    <cellStyle name="Vejica 2 10 4 2 3" xfId="1801"/>
    <cellStyle name="Vejica 2 10 4 2 3 2" xfId="3775"/>
    <cellStyle name="Vejica 2 10 4 2 4" xfId="1802"/>
    <cellStyle name="Vejica 2 10 4 2 4 2" xfId="3776"/>
    <cellStyle name="Vejica 2 10 4 2 4 2 2" xfId="6016"/>
    <cellStyle name="Vejica 2 10 4 2 4 2 2 2" xfId="6640"/>
    <cellStyle name="Vejica 2 10 4 2 4 2 2 2 2" xfId="10934"/>
    <cellStyle name="Vejica 2 10 4 2 4 2 2 3" xfId="10326"/>
    <cellStyle name="Vejica 2 10 4 2 4 2 3" xfId="5909"/>
    <cellStyle name="Vejica 2 10 4 2 4 2 3 2" xfId="10219"/>
    <cellStyle name="Vejica 2 10 4 2 4 2 4" xfId="6340"/>
    <cellStyle name="Vejica 2 10 4 2 4 2 4 2" xfId="10634"/>
    <cellStyle name="Vejica 2 10 4 2 4 2 5" xfId="6954"/>
    <cellStyle name="Vejica 2 10 4 2 4 2 5 2" xfId="11242"/>
    <cellStyle name="Vejica 2 10 4 2 4 2 6" xfId="7328"/>
    <cellStyle name="Vejica 2 10 4 2 4 2 6 2" xfId="11605"/>
    <cellStyle name="Vejica 2 10 4 2 4 2 7" xfId="9059"/>
    <cellStyle name="Vejica 2 10 4 2 4 3" xfId="5800"/>
    <cellStyle name="Vejica 2 10 4 2 4 3 2" xfId="6539"/>
    <cellStyle name="Vejica 2 10 4 2 4 3 2 2" xfId="10833"/>
    <cellStyle name="Vejica 2 10 4 2 4 3 3" xfId="10110"/>
    <cellStyle name="Vejica 2 10 4 2 4 4" xfId="6239"/>
    <cellStyle name="Vejica 2 10 4 2 4 4 2" xfId="10533"/>
    <cellStyle name="Vejica 2 10 4 2 4 5" xfId="6852"/>
    <cellStyle name="Vejica 2 10 4 2 4 5 2" xfId="11140"/>
    <cellStyle name="Vejica 2 10 4 2 4 6" xfId="7227"/>
    <cellStyle name="Vejica 2 10 4 2 4 6 2" xfId="11504"/>
    <cellStyle name="Vejica 2 10 4 2 4 7" xfId="8249"/>
    <cellStyle name="Vejica 2 10 4 2 4 8" xfId="12879"/>
    <cellStyle name="Vejica 2 10 4 2 5" xfId="3777"/>
    <cellStyle name="Vejica 2 10 4 2 5 2" xfId="3778"/>
    <cellStyle name="Vejica 2 10 4 2 6" xfId="3779"/>
    <cellStyle name="Vejica 2 10 4 2 7" xfId="3774"/>
    <cellStyle name="Vejica 2 10 4 2 8" xfId="5704"/>
    <cellStyle name="Vejica 2 10 4 2 8 2" xfId="6445"/>
    <cellStyle name="Vejica 2 10 4 2 8 2 2" xfId="10739"/>
    <cellStyle name="Vejica 2 10 4 2 8 3" xfId="10014"/>
    <cellStyle name="Vejica 2 10 4 2 9" xfId="6145"/>
    <cellStyle name="Vejica 2 10 4 2 9 2" xfId="10439"/>
    <cellStyle name="Vejica 2 10 4 3" xfId="1803"/>
    <cellStyle name="Vejica 2 10 4 4" xfId="1804"/>
    <cellStyle name="Vejica 2 10 4 4 2" xfId="3780"/>
    <cellStyle name="Vejica 2 10 4 5" xfId="1805"/>
    <cellStyle name="Vejica 2 10 4 5 2" xfId="3781"/>
    <cellStyle name="Vejica 2 10 4 5 2 2" xfId="6017"/>
    <cellStyle name="Vejica 2 10 4 5 2 2 2" xfId="6641"/>
    <cellStyle name="Vejica 2 10 4 5 2 2 2 2" xfId="10935"/>
    <cellStyle name="Vejica 2 10 4 5 2 2 3" xfId="10327"/>
    <cellStyle name="Vejica 2 10 4 5 2 3" xfId="5910"/>
    <cellStyle name="Vejica 2 10 4 5 2 3 2" xfId="10220"/>
    <cellStyle name="Vejica 2 10 4 5 2 4" xfId="6341"/>
    <cellStyle name="Vejica 2 10 4 5 2 4 2" xfId="10635"/>
    <cellStyle name="Vejica 2 10 4 5 2 5" xfId="6955"/>
    <cellStyle name="Vejica 2 10 4 5 2 5 2" xfId="11243"/>
    <cellStyle name="Vejica 2 10 4 5 2 6" xfId="7329"/>
    <cellStyle name="Vejica 2 10 4 5 2 6 2" xfId="11606"/>
    <cellStyle name="Vejica 2 10 4 5 2 7" xfId="9060"/>
    <cellStyle name="Vejica 2 10 4 5 3" xfId="5801"/>
    <cellStyle name="Vejica 2 10 4 5 3 2" xfId="6540"/>
    <cellStyle name="Vejica 2 10 4 5 3 2 2" xfId="10834"/>
    <cellStyle name="Vejica 2 10 4 5 3 3" xfId="10111"/>
    <cellStyle name="Vejica 2 10 4 5 4" xfId="6240"/>
    <cellStyle name="Vejica 2 10 4 5 4 2" xfId="10534"/>
    <cellStyle name="Vejica 2 10 4 5 5" xfId="6853"/>
    <cellStyle name="Vejica 2 10 4 5 5 2" xfId="11141"/>
    <cellStyle name="Vejica 2 10 4 5 6" xfId="7228"/>
    <cellStyle name="Vejica 2 10 4 5 6 2" xfId="11505"/>
    <cellStyle name="Vejica 2 10 4 5 7" xfId="8250"/>
    <cellStyle name="Vejica 2 10 4 5 8" xfId="12880"/>
    <cellStyle name="Vejica 2 10 4 6" xfId="3782"/>
    <cellStyle name="Vejica 2 10 4 6 2" xfId="3783"/>
    <cellStyle name="Vejica 2 10 4 7" xfId="3784"/>
    <cellStyle name="Vejica 2 10 4 8" xfId="3773"/>
    <cellStyle name="Vejica 2 10 4 9" xfId="5703"/>
    <cellStyle name="Vejica 2 10 4 9 2" xfId="6444"/>
    <cellStyle name="Vejica 2 10 4 9 2 2" xfId="10738"/>
    <cellStyle name="Vejica 2 10 4 9 3" xfId="10013"/>
    <cellStyle name="Vejica 2 10 5" xfId="587"/>
    <cellStyle name="Vejica 2 10 5 2" xfId="1806"/>
    <cellStyle name="Vejica 2 10 5 3" xfId="1807"/>
    <cellStyle name="Vejica 2 10 5 3 2" xfId="3786"/>
    <cellStyle name="Vejica 2 10 5 4" xfId="1808"/>
    <cellStyle name="Vejica 2 10 5 4 2" xfId="3787"/>
    <cellStyle name="Vejica 2 10 5 5" xfId="3788"/>
    <cellStyle name="Vejica 2 10 5 5 2" xfId="3789"/>
    <cellStyle name="Vejica 2 10 5 6" xfId="3790"/>
    <cellStyle name="Vejica 2 10 5 7" xfId="3785"/>
    <cellStyle name="Vejica 2 10 6" xfId="1809"/>
    <cellStyle name="Vejica 2 10 7" xfId="1810"/>
    <cellStyle name="Vejica 2 10 7 2" xfId="3791"/>
    <cellStyle name="Vejica 2 10 8" xfId="1811"/>
    <cellStyle name="Vejica 2 10 8 2" xfId="3792"/>
    <cellStyle name="Vejica 2 10 8 2 2" xfId="6018"/>
    <cellStyle name="Vejica 2 10 8 2 2 2" xfId="6642"/>
    <cellStyle name="Vejica 2 10 8 2 2 2 2" xfId="10936"/>
    <cellStyle name="Vejica 2 10 8 2 2 3" xfId="10328"/>
    <cellStyle name="Vejica 2 10 8 2 3" xfId="5911"/>
    <cellStyle name="Vejica 2 10 8 2 3 2" xfId="10221"/>
    <cellStyle name="Vejica 2 10 8 2 4" xfId="6342"/>
    <cellStyle name="Vejica 2 10 8 2 4 2" xfId="10636"/>
    <cellStyle name="Vejica 2 10 8 2 5" xfId="6956"/>
    <cellStyle name="Vejica 2 10 8 2 5 2" xfId="11244"/>
    <cellStyle name="Vejica 2 10 8 2 6" xfId="7330"/>
    <cellStyle name="Vejica 2 10 8 2 6 2" xfId="11607"/>
    <cellStyle name="Vejica 2 10 8 2 7" xfId="9061"/>
    <cellStyle name="Vejica 2 10 8 3" xfId="5802"/>
    <cellStyle name="Vejica 2 10 8 3 2" xfId="6541"/>
    <cellStyle name="Vejica 2 10 8 3 2 2" xfId="10835"/>
    <cellStyle name="Vejica 2 10 8 3 3" xfId="10112"/>
    <cellStyle name="Vejica 2 10 8 4" xfId="6241"/>
    <cellStyle name="Vejica 2 10 8 4 2" xfId="10535"/>
    <cellStyle name="Vejica 2 10 8 5" xfId="6854"/>
    <cellStyle name="Vejica 2 10 8 5 2" xfId="11142"/>
    <cellStyle name="Vejica 2 10 8 6" xfId="7229"/>
    <cellStyle name="Vejica 2 10 8 6 2" xfId="11506"/>
    <cellStyle name="Vejica 2 10 8 7" xfId="8251"/>
    <cellStyle name="Vejica 2 10 8 8" xfId="12881"/>
    <cellStyle name="Vejica 2 10 9" xfId="3793"/>
    <cellStyle name="Vejica 2 10 9 2" xfId="3794"/>
    <cellStyle name="Vejica 2 11" xfId="588"/>
    <cellStyle name="Vejica 2 11 2" xfId="589"/>
    <cellStyle name="Vejica 2 11 2 2" xfId="1812"/>
    <cellStyle name="Vejica 2 11 2 3" xfId="1813"/>
    <cellStyle name="Vejica 2 11 2 3 2" xfId="3797"/>
    <cellStyle name="Vejica 2 11 2 4" xfId="1814"/>
    <cellStyle name="Vejica 2 11 2 4 2" xfId="3798"/>
    <cellStyle name="Vejica 2 11 2 5" xfId="3799"/>
    <cellStyle name="Vejica 2 11 2 5 2" xfId="3800"/>
    <cellStyle name="Vejica 2 11 2 6" xfId="3801"/>
    <cellStyle name="Vejica 2 11 2 7" xfId="3796"/>
    <cellStyle name="Vejica 2 11 3" xfId="1815"/>
    <cellStyle name="Vejica 2 11 4" xfId="1816"/>
    <cellStyle name="Vejica 2 11 4 2" xfId="3802"/>
    <cellStyle name="Vejica 2 11 5" xfId="1817"/>
    <cellStyle name="Vejica 2 11 5 2" xfId="3803"/>
    <cellStyle name="Vejica 2 11 6" xfId="3804"/>
    <cellStyle name="Vejica 2 11 6 2" xfId="3805"/>
    <cellStyle name="Vejica 2 11 7" xfId="3806"/>
    <cellStyle name="Vejica 2 11 8" xfId="3795"/>
    <cellStyle name="Vejica 2 11 9" xfId="5209"/>
    <cellStyle name="Vejica 2 11 9 2" xfId="6103"/>
    <cellStyle name="Vejica 2 11 9 2 2" xfId="6727"/>
    <cellStyle name="Vejica 2 11 9 2 2 2" xfId="11021"/>
    <cellStyle name="Vejica 2 11 9 2 3" xfId="10413"/>
    <cellStyle name="Vejica 2 11 9 3" xfId="5997"/>
    <cellStyle name="Vejica 2 11 9 3 2" xfId="10307"/>
    <cellStyle name="Vejica 2 11 9 4" xfId="6423"/>
    <cellStyle name="Vejica 2 11 9 4 2" xfId="10717"/>
    <cellStyle name="Vejica 2 11 9 5" xfId="7037"/>
    <cellStyle name="Vejica 2 11 9 5 2" xfId="11325"/>
    <cellStyle name="Vejica 2 11 9 6" xfId="7411"/>
    <cellStyle name="Vejica 2 11 9 6 2" xfId="11688"/>
    <cellStyle name="Vejica 2 11 9 7" xfId="9764"/>
    <cellStyle name="Vejica 2 12" xfId="590"/>
    <cellStyle name="Vejica 2 12 2" xfId="591"/>
    <cellStyle name="Vejica 2 12 2 2" xfId="1818"/>
    <cellStyle name="Vejica 2 12 2 3" xfId="1819"/>
    <cellStyle name="Vejica 2 12 2 3 2" xfId="3809"/>
    <cellStyle name="Vejica 2 12 2 4" xfId="1820"/>
    <cellStyle name="Vejica 2 12 2 4 2" xfId="3810"/>
    <cellStyle name="Vejica 2 12 2 5" xfId="3811"/>
    <cellStyle name="Vejica 2 12 2 5 2" xfId="3812"/>
    <cellStyle name="Vejica 2 12 2 6" xfId="3813"/>
    <cellStyle name="Vejica 2 12 2 7" xfId="3808"/>
    <cellStyle name="Vejica 2 12 3" xfId="1821"/>
    <cellStyle name="Vejica 2 12 4" xfId="1822"/>
    <cellStyle name="Vejica 2 12 4 2" xfId="3814"/>
    <cellStyle name="Vejica 2 12 5" xfId="1823"/>
    <cellStyle name="Vejica 2 12 5 2" xfId="3815"/>
    <cellStyle name="Vejica 2 12 6" xfId="3816"/>
    <cellStyle name="Vejica 2 12 6 2" xfId="3817"/>
    <cellStyle name="Vejica 2 12 7" xfId="3818"/>
    <cellStyle name="Vejica 2 12 8" xfId="3807"/>
    <cellStyle name="Vejica 2 12 9" xfId="5210"/>
    <cellStyle name="Vejica 2 12 9 2" xfId="6104"/>
    <cellStyle name="Vejica 2 12 9 2 2" xfId="6728"/>
    <cellStyle name="Vejica 2 12 9 2 2 2" xfId="11022"/>
    <cellStyle name="Vejica 2 12 9 2 3" xfId="10414"/>
    <cellStyle name="Vejica 2 12 9 3" xfId="5998"/>
    <cellStyle name="Vejica 2 12 9 3 2" xfId="10308"/>
    <cellStyle name="Vejica 2 12 9 4" xfId="6424"/>
    <cellStyle name="Vejica 2 12 9 4 2" xfId="10718"/>
    <cellStyle name="Vejica 2 12 9 5" xfId="7038"/>
    <cellStyle name="Vejica 2 12 9 5 2" xfId="11326"/>
    <cellStyle name="Vejica 2 12 9 6" xfId="7412"/>
    <cellStyle name="Vejica 2 12 9 6 2" xfId="11689"/>
    <cellStyle name="Vejica 2 12 9 7" xfId="9765"/>
    <cellStyle name="Vejica 2 13" xfId="592"/>
    <cellStyle name="Vejica 2 13 10" xfId="6146"/>
    <cellStyle name="Vejica 2 13 10 2" xfId="10440"/>
    <cellStyle name="Vejica 2 13 11" xfId="6759"/>
    <cellStyle name="Vejica 2 13 11 2" xfId="11047"/>
    <cellStyle name="Vejica 2 13 12" xfId="7078"/>
    <cellStyle name="Vejica 2 13 12 2" xfId="11355"/>
    <cellStyle name="Vejica 2 13 13" xfId="7134"/>
    <cellStyle name="Vejica 2 13 13 2" xfId="11411"/>
    <cellStyle name="Vejica 2 13 14" xfId="7831"/>
    <cellStyle name="Vejica 2 13 15" xfId="12639"/>
    <cellStyle name="Vejica 2 13 2" xfId="593"/>
    <cellStyle name="Vejica 2 13 2 10" xfId="6760"/>
    <cellStyle name="Vejica 2 13 2 10 2" xfId="11048"/>
    <cellStyle name="Vejica 2 13 2 11" xfId="7135"/>
    <cellStyle name="Vejica 2 13 2 11 2" xfId="11412"/>
    <cellStyle name="Vejica 2 13 2 12" xfId="7832"/>
    <cellStyle name="Vejica 2 13 2 13" xfId="12640"/>
    <cellStyle name="Vejica 2 13 2 2" xfId="1824"/>
    <cellStyle name="Vejica 2 13 2 3" xfId="1825"/>
    <cellStyle name="Vejica 2 13 2 3 2" xfId="3821"/>
    <cellStyle name="Vejica 2 13 2 4" xfId="1826"/>
    <cellStyle name="Vejica 2 13 2 4 2" xfId="3822"/>
    <cellStyle name="Vejica 2 13 2 4 2 2" xfId="6019"/>
    <cellStyle name="Vejica 2 13 2 4 2 2 2" xfId="6643"/>
    <cellStyle name="Vejica 2 13 2 4 2 2 2 2" xfId="10937"/>
    <cellStyle name="Vejica 2 13 2 4 2 2 3" xfId="10329"/>
    <cellStyle name="Vejica 2 13 2 4 2 3" xfId="5912"/>
    <cellStyle name="Vejica 2 13 2 4 2 3 2" xfId="10222"/>
    <cellStyle name="Vejica 2 13 2 4 2 4" xfId="6343"/>
    <cellStyle name="Vejica 2 13 2 4 2 4 2" xfId="10637"/>
    <cellStyle name="Vejica 2 13 2 4 2 5" xfId="6957"/>
    <cellStyle name="Vejica 2 13 2 4 2 5 2" xfId="11245"/>
    <cellStyle name="Vejica 2 13 2 4 2 6" xfId="7331"/>
    <cellStyle name="Vejica 2 13 2 4 2 6 2" xfId="11608"/>
    <cellStyle name="Vejica 2 13 2 4 2 7" xfId="9069"/>
    <cellStyle name="Vejica 2 13 2 4 3" xfId="5803"/>
    <cellStyle name="Vejica 2 13 2 4 3 2" xfId="6542"/>
    <cellStyle name="Vejica 2 13 2 4 3 2 2" xfId="10836"/>
    <cellStyle name="Vejica 2 13 2 4 3 3" xfId="10113"/>
    <cellStyle name="Vejica 2 13 2 4 4" xfId="6242"/>
    <cellStyle name="Vejica 2 13 2 4 4 2" xfId="10536"/>
    <cellStyle name="Vejica 2 13 2 4 5" xfId="6855"/>
    <cellStyle name="Vejica 2 13 2 4 5 2" xfId="11143"/>
    <cellStyle name="Vejica 2 13 2 4 6" xfId="7230"/>
    <cellStyle name="Vejica 2 13 2 4 6 2" xfId="11507"/>
    <cellStyle name="Vejica 2 13 2 4 7" xfId="8254"/>
    <cellStyle name="Vejica 2 13 2 4 8" xfId="12882"/>
    <cellStyle name="Vejica 2 13 2 5" xfId="3823"/>
    <cellStyle name="Vejica 2 13 2 5 2" xfId="3824"/>
    <cellStyle name="Vejica 2 13 2 6" xfId="3825"/>
    <cellStyle name="Vejica 2 13 2 7" xfId="3820"/>
    <cellStyle name="Vejica 2 13 2 8" xfId="5706"/>
    <cellStyle name="Vejica 2 13 2 8 2" xfId="6447"/>
    <cellStyle name="Vejica 2 13 2 8 2 2" xfId="10741"/>
    <cellStyle name="Vejica 2 13 2 8 3" xfId="10016"/>
    <cellStyle name="Vejica 2 13 2 9" xfId="6147"/>
    <cellStyle name="Vejica 2 13 2 9 2" xfId="10441"/>
    <cellStyle name="Vejica 2 13 3" xfId="1827"/>
    <cellStyle name="Vejica 2 13 4" xfId="1828"/>
    <cellStyle name="Vejica 2 13 4 2" xfId="3826"/>
    <cellStyle name="Vejica 2 13 5" xfId="1829"/>
    <cellStyle name="Vejica 2 13 5 2" xfId="3827"/>
    <cellStyle name="Vejica 2 13 5 2 2" xfId="6020"/>
    <cellStyle name="Vejica 2 13 5 2 2 2" xfId="6644"/>
    <cellStyle name="Vejica 2 13 5 2 2 2 2" xfId="10938"/>
    <cellStyle name="Vejica 2 13 5 2 2 3" xfId="10330"/>
    <cellStyle name="Vejica 2 13 5 2 3" xfId="5913"/>
    <cellStyle name="Vejica 2 13 5 2 3 2" xfId="10223"/>
    <cellStyle name="Vejica 2 13 5 2 4" xfId="6344"/>
    <cellStyle name="Vejica 2 13 5 2 4 2" xfId="10638"/>
    <cellStyle name="Vejica 2 13 5 2 5" xfId="6958"/>
    <cellStyle name="Vejica 2 13 5 2 5 2" xfId="11246"/>
    <cellStyle name="Vejica 2 13 5 2 6" xfId="7332"/>
    <cellStyle name="Vejica 2 13 5 2 6 2" xfId="11609"/>
    <cellStyle name="Vejica 2 13 5 2 7" xfId="9074"/>
    <cellStyle name="Vejica 2 13 5 3" xfId="5804"/>
    <cellStyle name="Vejica 2 13 5 3 2" xfId="6543"/>
    <cellStyle name="Vejica 2 13 5 3 2 2" xfId="10837"/>
    <cellStyle name="Vejica 2 13 5 3 3" xfId="10114"/>
    <cellStyle name="Vejica 2 13 5 4" xfId="6243"/>
    <cellStyle name="Vejica 2 13 5 4 2" xfId="10537"/>
    <cellStyle name="Vejica 2 13 5 5" xfId="6856"/>
    <cellStyle name="Vejica 2 13 5 5 2" xfId="11144"/>
    <cellStyle name="Vejica 2 13 5 6" xfId="7231"/>
    <cellStyle name="Vejica 2 13 5 6 2" xfId="11508"/>
    <cellStyle name="Vejica 2 13 5 7" xfId="8257"/>
    <cellStyle name="Vejica 2 13 5 8" xfId="12883"/>
    <cellStyle name="Vejica 2 13 6" xfId="3828"/>
    <cellStyle name="Vejica 2 13 6 2" xfId="3829"/>
    <cellStyle name="Vejica 2 13 7" xfId="3830"/>
    <cellStyle name="Vejica 2 13 8" xfId="3819"/>
    <cellStyle name="Vejica 2 13 9" xfId="5705"/>
    <cellStyle name="Vejica 2 13 9 2" xfId="6446"/>
    <cellStyle name="Vejica 2 13 9 2 2" xfId="10740"/>
    <cellStyle name="Vejica 2 13 9 3" xfId="10015"/>
    <cellStyle name="Vejica 2 14" xfId="1830"/>
    <cellStyle name="Vejica 2 15" xfId="1831"/>
    <cellStyle name="Vejica 2 16" xfId="1832"/>
    <cellStyle name="Vejica 2 16 2" xfId="3831"/>
    <cellStyle name="Vejica 2 17" xfId="1833"/>
    <cellStyle name="Vejica 2 17 2" xfId="3832"/>
    <cellStyle name="Vejica 2 17 2 2" xfId="6021"/>
    <cellStyle name="Vejica 2 17 2 2 2" xfId="6645"/>
    <cellStyle name="Vejica 2 17 2 2 2 2" xfId="10939"/>
    <cellStyle name="Vejica 2 17 2 2 3" xfId="10331"/>
    <cellStyle name="Vejica 2 17 2 3" xfId="5914"/>
    <cellStyle name="Vejica 2 17 2 3 2" xfId="10224"/>
    <cellStyle name="Vejica 2 17 2 4" xfId="6345"/>
    <cellStyle name="Vejica 2 17 2 4 2" xfId="10639"/>
    <cellStyle name="Vejica 2 17 2 5" xfId="6959"/>
    <cellStyle name="Vejica 2 17 2 5 2" xfId="11247"/>
    <cellStyle name="Vejica 2 17 2 6" xfId="7333"/>
    <cellStyle name="Vejica 2 17 2 6 2" xfId="11610"/>
    <cellStyle name="Vejica 2 17 2 7" xfId="9075"/>
    <cellStyle name="Vejica 2 17 3" xfId="5805"/>
    <cellStyle name="Vejica 2 17 3 2" xfId="6544"/>
    <cellStyle name="Vejica 2 17 3 2 2" xfId="10838"/>
    <cellStyle name="Vejica 2 17 3 3" xfId="10115"/>
    <cellStyle name="Vejica 2 17 4" xfId="6244"/>
    <cellStyle name="Vejica 2 17 4 2" xfId="10538"/>
    <cellStyle name="Vejica 2 17 5" xfId="6857"/>
    <cellStyle name="Vejica 2 17 5 2" xfId="11145"/>
    <cellStyle name="Vejica 2 17 6" xfId="7232"/>
    <cellStyle name="Vejica 2 17 6 2" xfId="11509"/>
    <cellStyle name="Vejica 2 17 7" xfId="8258"/>
    <cellStyle name="Vejica 2 17 8" xfId="12884"/>
    <cellStyle name="Vejica 2 18" xfId="1834"/>
    <cellStyle name="Vejica 2 18 2" xfId="3833"/>
    <cellStyle name="Vejica 2 18 2 2" xfId="3834"/>
    <cellStyle name="Vejica 2 19" xfId="3835"/>
    <cellStyle name="Vejica 2 2" xfId="594"/>
    <cellStyle name="Vejica 2 2 10" xfId="12599"/>
    <cellStyle name="Vejica 2 2 2" xfId="595"/>
    <cellStyle name="Vejica 2 2 2 10" xfId="3838"/>
    <cellStyle name="Vejica 2 2 2 11" xfId="3837"/>
    <cellStyle name="Vejica 2 2 2 12" xfId="5707"/>
    <cellStyle name="Vejica 2 2 2 12 2" xfId="6448"/>
    <cellStyle name="Vejica 2 2 2 12 2 2" xfId="10742"/>
    <cellStyle name="Vejica 2 2 2 12 3" xfId="10017"/>
    <cellStyle name="Vejica 2 2 2 13" xfId="6148"/>
    <cellStyle name="Vejica 2 2 2 13 2" xfId="10442"/>
    <cellStyle name="Vejica 2 2 2 14" xfId="6761"/>
    <cellStyle name="Vejica 2 2 2 14 2" xfId="11049"/>
    <cellStyle name="Vejica 2 2 2 15" xfId="7079"/>
    <cellStyle name="Vejica 2 2 2 15 2" xfId="11356"/>
    <cellStyle name="Vejica 2 2 2 16" xfId="7136"/>
    <cellStyle name="Vejica 2 2 2 16 2" xfId="11413"/>
    <cellStyle name="Vejica 2 2 2 17" xfId="7833"/>
    <cellStyle name="Vejica 2 2 2 18" xfId="8121"/>
    <cellStyle name="Vejica 2 2 2 19" xfId="12641"/>
    <cellStyle name="Vejica 2 2 2 2" xfId="596"/>
    <cellStyle name="Vejica 2 2 2 2 10" xfId="5708"/>
    <cellStyle name="Vejica 2 2 2 2 10 2" xfId="6449"/>
    <cellStyle name="Vejica 2 2 2 2 10 2 2" xfId="10743"/>
    <cellStyle name="Vejica 2 2 2 2 10 3" xfId="10018"/>
    <cellStyle name="Vejica 2 2 2 2 11" xfId="6149"/>
    <cellStyle name="Vejica 2 2 2 2 11 2" xfId="10443"/>
    <cellStyle name="Vejica 2 2 2 2 12" xfId="6762"/>
    <cellStyle name="Vejica 2 2 2 2 12 2" xfId="11050"/>
    <cellStyle name="Vejica 2 2 2 2 13" xfId="7080"/>
    <cellStyle name="Vejica 2 2 2 2 13 2" xfId="11357"/>
    <cellStyle name="Vejica 2 2 2 2 14" xfId="7137"/>
    <cellStyle name="Vejica 2 2 2 2 14 2" xfId="11414"/>
    <cellStyle name="Vejica 2 2 2 2 15" xfId="7834"/>
    <cellStyle name="Vejica 2 2 2 2 16" xfId="12642"/>
    <cellStyle name="Vejica 2 2 2 2 2" xfId="597"/>
    <cellStyle name="Vejica 2 2 2 2 2 10" xfId="6150"/>
    <cellStyle name="Vejica 2 2 2 2 2 10 2" xfId="10444"/>
    <cellStyle name="Vejica 2 2 2 2 2 11" xfId="6763"/>
    <cellStyle name="Vejica 2 2 2 2 2 11 2" xfId="11051"/>
    <cellStyle name="Vejica 2 2 2 2 2 12" xfId="7081"/>
    <cellStyle name="Vejica 2 2 2 2 2 12 2" xfId="11358"/>
    <cellStyle name="Vejica 2 2 2 2 2 13" xfId="7138"/>
    <cellStyle name="Vejica 2 2 2 2 2 13 2" xfId="11415"/>
    <cellStyle name="Vejica 2 2 2 2 2 14" xfId="7835"/>
    <cellStyle name="Vejica 2 2 2 2 2 15" xfId="12643"/>
    <cellStyle name="Vejica 2 2 2 2 2 2" xfId="598"/>
    <cellStyle name="Vejica 2 2 2 2 2 2 10" xfId="6764"/>
    <cellStyle name="Vejica 2 2 2 2 2 2 10 2" xfId="11052"/>
    <cellStyle name="Vejica 2 2 2 2 2 2 11" xfId="7139"/>
    <cellStyle name="Vejica 2 2 2 2 2 2 11 2" xfId="11416"/>
    <cellStyle name="Vejica 2 2 2 2 2 2 12" xfId="7836"/>
    <cellStyle name="Vejica 2 2 2 2 2 2 13" xfId="12644"/>
    <cellStyle name="Vejica 2 2 2 2 2 2 2" xfId="1835"/>
    <cellStyle name="Vejica 2 2 2 2 2 2 3" xfId="1836"/>
    <cellStyle name="Vejica 2 2 2 2 2 2 3 2" xfId="3842"/>
    <cellStyle name="Vejica 2 2 2 2 2 2 4" xfId="1837"/>
    <cellStyle name="Vejica 2 2 2 2 2 2 4 2" xfId="3843"/>
    <cellStyle name="Vejica 2 2 2 2 2 2 4 2 2" xfId="6022"/>
    <cellStyle name="Vejica 2 2 2 2 2 2 4 2 2 2" xfId="6646"/>
    <cellStyle name="Vejica 2 2 2 2 2 2 4 2 2 2 2" xfId="10940"/>
    <cellStyle name="Vejica 2 2 2 2 2 2 4 2 2 3" xfId="10332"/>
    <cellStyle name="Vejica 2 2 2 2 2 2 4 2 3" xfId="5915"/>
    <cellStyle name="Vejica 2 2 2 2 2 2 4 2 3 2" xfId="10225"/>
    <cellStyle name="Vejica 2 2 2 2 2 2 4 2 4" xfId="6346"/>
    <cellStyle name="Vejica 2 2 2 2 2 2 4 2 4 2" xfId="10640"/>
    <cellStyle name="Vejica 2 2 2 2 2 2 4 2 5" xfId="6960"/>
    <cellStyle name="Vejica 2 2 2 2 2 2 4 2 5 2" xfId="11248"/>
    <cellStyle name="Vejica 2 2 2 2 2 2 4 2 6" xfId="7334"/>
    <cellStyle name="Vejica 2 2 2 2 2 2 4 2 6 2" xfId="11611"/>
    <cellStyle name="Vejica 2 2 2 2 2 2 4 2 7" xfId="9076"/>
    <cellStyle name="Vejica 2 2 2 2 2 2 4 3" xfId="5806"/>
    <cellStyle name="Vejica 2 2 2 2 2 2 4 3 2" xfId="6545"/>
    <cellStyle name="Vejica 2 2 2 2 2 2 4 3 2 2" xfId="10839"/>
    <cellStyle name="Vejica 2 2 2 2 2 2 4 3 3" xfId="10116"/>
    <cellStyle name="Vejica 2 2 2 2 2 2 4 4" xfId="6245"/>
    <cellStyle name="Vejica 2 2 2 2 2 2 4 4 2" xfId="10539"/>
    <cellStyle name="Vejica 2 2 2 2 2 2 4 5" xfId="6858"/>
    <cellStyle name="Vejica 2 2 2 2 2 2 4 5 2" xfId="11146"/>
    <cellStyle name="Vejica 2 2 2 2 2 2 4 6" xfId="7233"/>
    <cellStyle name="Vejica 2 2 2 2 2 2 4 6 2" xfId="11510"/>
    <cellStyle name="Vejica 2 2 2 2 2 2 4 7" xfId="8259"/>
    <cellStyle name="Vejica 2 2 2 2 2 2 4 8" xfId="12885"/>
    <cellStyle name="Vejica 2 2 2 2 2 2 5" xfId="3844"/>
    <cellStyle name="Vejica 2 2 2 2 2 2 5 2" xfId="3845"/>
    <cellStyle name="Vejica 2 2 2 2 2 2 6" xfId="3846"/>
    <cellStyle name="Vejica 2 2 2 2 2 2 7" xfId="3841"/>
    <cellStyle name="Vejica 2 2 2 2 2 2 8" xfId="5710"/>
    <cellStyle name="Vejica 2 2 2 2 2 2 8 2" xfId="6451"/>
    <cellStyle name="Vejica 2 2 2 2 2 2 8 2 2" xfId="10745"/>
    <cellStyle name="Vejica 2 2 2 2 2 2 8 3" xfId="10020"/>
    <cellStyle name="Vejica 2 2 2 2 2 2 9" xfId="6151"/>
    <cellStyle name="Vejica 2 2 2 2 2 2 9 2" xfId="10445"/>
    <cellStyle name="Vejica 2 2 2 2 2 3" xfId="1838"/>
    <cellStyle name="Vejica 2 2 2 2 2 4" xfId="1839"/>
    <cellStyle name="Vejica 2 2 2 2 2 4 2" xfId="3847"/>
    <cellStyle name="Vejica 2 2 2 2 2 5" xfId="1840"/>
    <cellStyle name="Vejica 2 2 2 2 2 5 2" xfId="3848"/>
    <cellStyle name="Vejica 2 2 2 2 2 5 2 2" xfId="6023"/>
    <cellStyle name="Vejica 2 2 2 2 2 5 2 2 2" xfId="6647"/>
    <cellStyle name="Vejica 2 2 2 2 2 5 2 2 2 2" xfId="10941"/>
    <cellStyle name="Vejica 2 2 2 2 2 5 2 2 3" xfId="10333"/>
    <cellStyle name="Vejica 2 2 2 2 2 5 2 3" xfId="5916"/>
    <cellStyle name="Vejica 2 2 2 2 2 5 2 3 2" xfId="10226"/>
    <cellStyle name="Vejica 2 2 2 2 2 5 2 4" xfId="6347"/>
    <cellStyle name="Vejica 2 2 2 2 2 5 2 4 2" xfId="10641"/>
    <cellStyle name="Vejica 2 2 2 2 2 5 2 5" xfId="6961"/>
    <cellStyle name="Vejica 2 2 2 2 2 5 2 5 2" xfId="11249"/>
    <cellStyle name="Vejica 2 2 2 2 2 5 2 6" xfId="7335"/>
    <cellStyle name="Vejica 2 2 2 2 2 5 2 6 2" xfId="11612"/>
    <cellStyle name="Vejica 2 2 2 2 2 5 2 7" xfId="9077"/>
    <cellStyle name="Vejica 2 2 2 2 2 5 3" xfId="5807"/>
    <cellStyle name="Vejica 2 2 2 2 2 5 3 2" xfId="6546"/>
    <cellStyle name="Vejica 2 2 2 2 2 5 3 2 2" xfId="10840"/>
    <cellStyle name="Vejica 2 2 2 2 2 5 3 3" xfId="10117"/>
    <cellStyle name="Vejica 2 2 2 2 2 5 4" xfId="6246"/>
    <cellStyle name="Vejica 2 2 2 2 2 5 4 2" xfId="10540"/>
    <cellStyle name="Vejica 2 2 2 2 2 5 5" xfId="6859"/>
    <cellStyle name="Vejica 2 2 2 2 2 5 5 2" xfId="11147"/>
    <cellStyle name="Vejica 2 2 2 2 2 5 6" xfId="7234"/>
    <cellStyle name="Vejica 2 2 2 2 2 5 6 2" xfId="11511"/>
    <cellStyle name="Vejica 2 2 2 2 2 5 7" xfId="8260"/>
    <cellStyle name="Vejica 2 2 2 2 2 5 8" xfId="12886"/>
    <cellStyle name="Vejica 2 2 2 2 2 6" xfId="3849"/>
    <cellStyle name="Vejica 2 2 2 2 2 6 2" xfId="3850"/>
    <cellStyle name="Vejica 2 2 2 2 2 7" xfId="3851"/>
    <cellStyle name="Vejica 2 2 2 2 2 8" xfId="3840"/>
    <cellStyle name="Vejica 2 2 2 2 2 9" xfId="5709"/>
    <cellStyle name="Vejica 2 2 2 2 2 9 2" xfId="6450"/>
    <cellStyle name="Vejica 2 2 2 2 2 9 2 2" xfId="10744"/>
    <cellStyle name="Vejica 2 2 2 2 2 9 3" xfId="10019"/>
    <cellStyle name="Vejica 2 2 2 2 3" xfId="599"/>
    <cellStyle name="Vejica 2 2 2 2 3 10" xfId="6765"/>
    <cellStyle name="Vejica 2 2 2 2 3 10 2" xfId="11053"/>
    <cellStyle name="Vejica 2 2 2 2 3 11" xfId="7140"/>
    <cellStyle name="Vejica 2 2 2 2 3 11 2" xfId="11417"/>
    <cellStyle name="Vejica 2 2 2 2 3 12" xfId="7837"/>
    <cellStyle name="Vejica 2 2 2 2 3 13" xfId="12645"/>
    <cellStyle name="Vejica 2 2 2 2 3 2" xfId="1841"/>
    <cellStyle name="Vejica 2 2 2 2 3 3" xfId="1842"/>
    <cellStyle name="Vejica 2 2 2 2 3 3 2" xfId="3853"/>
    <cellStyle name="Vejica 2 2 2 2 3 4" xfId="1843"/>
    <cellStyle name="Vejica 2 2 2 2 3 4 2" xfId="3854"/>
    <cellStyle name="Vejica 2 2 2 2 3 4 2 2" xfId="6024"/>
    <cellStyle name="Vejica 2 2 2 2 3 4 2 2 2" xfId="6648"/>
    <cellStyle name="Vejica 2 2 2 2 3 4 2 2 2 2" xfId="10942"/>
    <cellStyle name="Vejica 2 2 2 2 3 4 2 2 3" xfId="10334"/>
    <cellStyle name="Vejica 2 2 2 2 3 4 2 3" xfId="5917"/>
    <cellStyle name="Vejica 2 2 2 2 3 4 2 3 2" xfId="10227"/>
    <cellStyle name="Vejica 2 2 2 2 3 4 2 4" xfId="6348"/>
    <cellStyle name="Vejica 2 2 2 2 3 4 2 4 2" xfId="10642"/>
    <cellStyle name="Vejica 2 2 2 2 3 4 2 5" xfId="6962"/>
    <cellStyle name="Vejica 2 2 2 2 3 4 2 5 2" xfId="11250"/>
    <cellStyle name="Vejica 2 2 2 2 3 4 2 6" xfId="7336"/>
    <cellStyle name="Vejica 2 2 2 2 3 4 2 6 2" xfId="11613"/>
    <cellStyle name="Vejica 2 2 2 2 3 4 2 7" xfId="9078"/>
    <cellStyle name="Vejica 2 2 2 2 3 4 3" xfId="5808"/>
    <cellStyle name="Vejica 2 2 2 2 3 4 3 2" xfId="6547"/>
    <cellStyle name="Vejica 2 2 2 2 3 4 3 2 2" xfId="10841"/>
    <cellStyle name="Vejica 2 2 2 2 3 4 3 3" xfId="10118"/>
    <cellStyle name="Vejica 2 2 2 2 3 4 4" xfId="6247"/>
    <cellStyle name="Vejica 2 2 2 2 3 4 4 2" xfId="10541"/>
    <cellStyle name="Vejica 2 2 2 2 3 4 5" xfId="6860"/>
    <cellStyle name="Vejica 2 2 2 2 3 4 5 2" xfId="11148"/>
    <cellStyle name="Vejica 2 2 2 2 3 4 6" xfId="7235"/>
    <cellStyle name="Vejica 2 2 2 2 3 4 6 2" xfId="11512"/>
    <cellStyle name="Vejica 2 2 2 2 3 4 7" xfId="8261"/>
    <cellStyle name="Vejica 2 2 2 2 3 4 8" xfId="12887"/>
    <cellStyle name="Vejica 2 2 2 2 3 5" xfId="3855"/>
    <cellStyle name="Vejica 2 2 2 2 3 5 2" xfId="3856"/>
    <cellStyle name="Vejica 2 2 2 2 3 6" xfId="3857"/>
    <cellStyle name="Vejica 2 2 2 2 3 7" xfId="3852"/>
    <cellStyle name="Vejica 2 2 2 2 3 8" xfId="5711"/>
    <cellStyle name="Vejica 2 2 2 2 3 8 2" xfId="6452"/>
    <cellStyle name="Vejica 2 2 2 2 3 8 2 2" xfId="10746"/>
    <cellStyle name="Vejica 2 2 2 2 3 8 3" xfId="10021"/>
    <cellStyle name="Vejica 2 2 2 2 3 9" xfId="6152"/>
    <cellStyle name="Vejica 2 2 2 2 3 9 2" xfId="10446"/>
    <cellStyle name="Vejica 2 2 2 2 4" xfId="1844"/>
    <cellStyle name="Vejica 2 2 2 2 5" xfId="1845"/>
    <cellStyle name="Vejica 2 2 2 2 5 2" xfId="3858"/>
    <cellStyle name="Vejica 2 2 2 2 6" xfId="1846"/>
    <cellStyle name="Vejica 2 2 2 2 6 2" xfId="3859"/>
    <cellStyle name="Vejica 2 2 2 2 6 2 2" xfId="6025"/>
    <cellStyle name="Vejica 2 2 2 2 6 2 2 2" xfId="6649"/>
    <cellStyle name="Vejica 2 2 2 2 6 2 2 2 2" xfId="10943"/>
    <cellStyle name="Vejica 2 2 2 2 6 2 2 3" xfId="10335"/>
    <cellStyle name="Vejica 2 2 2 2 6 2 3" xfId="5918"/>
    <cellStyle name="Vejica 2 2 2 2 6 2 3 2" xfId="10228"/>
    <cellStyle name="Vejica 2 2 2 2 6 2 4" xfId="6349"/>
    <cellStyle name="Vejica 2 2 2 2 6 2 4 2" xfId="10643"/>
    <cellStyle name="Vejica 2 2 2 2 6 2 5" xfId="6963"/>
    <cellStyle name="Vejica 2 2 2 2 6 2 5 2" xfId="11251"/>
    <cellStyle name="Vejica 2 2 2 2 6 2 6" xfId="7337"/>
    <cellStyle name="Vejica 2 2 2 2 6 2 6 2" xfId="11614"/>
    <cellStyle name="Vejica 2 2 2 2 6 2 7" xfId="9079"/>
    <cellStyle name="Vejica 2 2 2 2 6 3" xfId="5809"/>
    <cellStyle name="Vejica 2 2 2 2 6 3 2" xfId="6548"/>
    <cellStyle name="Vejica 2 2 2 2 6 3 2 2" xfId="10842"/>
    <cellStyle name="Vejica 2 2 2 2 6 3 3" xfId="10119"/>
    <cellStyle name="Vejica 2 2 2 2 6 4" xfId="6248"/>
    <cellStyle name="Vejica 2 2 2 2 6 4 2" xfId="10542"/>
    <cellStyle name="Vejica 2 2 2 2 6 5" xfId="6861"/>
    <cellStyle name="Vejica 2 2 2 2 6 5 2" xfId="11149"/>
    <cellStyle name="Vejica 2 2 2 2 6 6" xfId="7236"/>
    <cellStyle name="Vejica 2 2 2 2 6 6 2" xfId="11513"/>
    <cellStyle name="Vejica 2 2 2 2 6 7" xfId="8262"/>
    <cellStyle name="Vejica 2 2 2 2 6 8" xfId="12888"/>
    <cellStyle name="Vejica 2 2 2 2 7" xfId="3860"/>
    <cellStyle name="Vejica 2 2 2 2 7 2" xfId="3861"/>
    <cellStyle name="Vejica 2 2 2 2 8" xfId="3862"/>
    <cellStyle name="Vejica 2 2 2 2 9" xfId="3839"/>
    <cellStyle name="Vejica 2 2 2 20" xfId="13193"/>
    <cellStyle name="Vejica 2 2 2 3" xfId="600"/>
    <cellStyle name="Vejica 2 2 2 3 10" xfId="5712"/>
    <cellStyle name="Vejica 2 2 2 3 10 2" xfId="6453"/>
    <cellStyle name="Vejica 2 2 2 3 10 2 2" xfId="10747"/>
    <cellStyle name="Vejica 2 2 2 3 10 3" xfId="10022"/>
    <cellStyle name="Vejica 2 2 2 3 11" xfId="6153"/>
    <cellStyle name="Vejica 2 2 2 3 11 2" xfId="10447"/>
    <cellStyle name="Vejica 2 2 2 3 12" xfId="6766"/>
    <cellStyle name="Vejica 2 2 2 3 12 2" xfId="11054"/>
    <cellStyle name="Vejica 2 2 2 3 13" xfId="7082"/>
    <cellStyle name="Vejica 2 2 2 3 13 2" xfId="11359"/>
    <cellStyle name="Vejica 2 2 2 3 14" xfId="7141"/>
    <cellStyle name="Vejica 2 2 2 3 14 2" xfId="11418"/>
    <cellStyle name="Vejica 2 2 2 3 15" xfId="7838"/>
    <cellStyle name="Vejica 2 2 2 3 16" xfId="12646"/>
    <cellStyle name="Vejica 2 2 2 3 2" xfId="601"/>
    <cellStyle name="Vejica 2 2 2 3 2 10" xfId="6154"/>
    <cellStyle name="Vejica 2 2 2 3 2 10 2" xfId="10448"/>
    <cellStyle name="Vejica 2 2 2 3 2 11" xfId="6767"/>
    <cellStyle name="Vejica 2 2 2 3 2 11 2" xfId="11055"/>
    <cellStyle name="Vejica 2 2 2 3 2 12" xfId="7083"/>
    <cellStyle name="Vejica 2 2 2 3 2 12 2" xfId="11360"/>
    <cellStyle name="Vejica 2 2 2 3 2 13" xfId="7142"/>
    <cellStyle name="Vejica 2 2 2 3 2 13 2" xfId="11419"/>
    <cellStyle name="Vejica 2 2 2 3 2 14" xfId="7839"/>
    <cellStyle name="Vejica 2 2 2 3 2 15" xfId="12647"/>
    <cellStyle name="Vejica 2 2 2 3 2 2" xfId="602"/>
    <cellStyle name="Vejica 2 2 2 3 2 2 10" xfId="6768"/>
    <cellStyle name="Vejica 2 2 2 3 2 2 10 2" xfId="11056"/>
    <cellStyle name="Vejica 2 2 2 3 2 2 11" xfId="7143"/>
    <cellStyle name="Vejica 2 2 2 3 2 2 11 2" xfId="11420"/>
    <cellStyle name="Vejica 2 2 2 3 2 2 12" xfId="7840"/>
    <cellStyle name="Vejica 2 2 2 3 2 2 13" xfId="12648"/>
    <cellStyle name="Vejica 2 2 2 3 2 2 2" xfId="1847"/>
    <cellStyle name="Vejica 2 2 2 3 2 2 3" xfId="1848"/>
    <cellStyle name="Vejica 2 2 2 3 2 2 3 2" xfId="3866"/>
    <cellStyle name="Vejica 2 2 2 3 2 2 4" xfId="1849"/>
    <cellStyle name="Vejica 2 2 2 3 2 2 4 2" xfId="3867"/>
    <cellStyle name="Vejica 2 2 2 3 2 2 4 2 2" xfId="6026"/>
    <cellStyle name="Vejica 2 2 2 3 2 2 4 2 2 2" xfId="6650"/>
    <cellStyle name="Vejica 2 2 2 3 2 2 4 2 2 2 2" xfId="10944"/>
    <cellStyle name="Vejica 2 2 2 3 2 2 4 2 2 3" xfId="10336"/>
    <cellStyle name="Vejica 2 2 2 3 2 2 4 2 3" xfId="5919"/>
    <cellStyle name="Vejica 2 2 2 3 2 2 4 2 3 2" xfId="10229"/>
    <cellStyle name="Vejica 2 2 2 3 2 2 4 2 4" xfId="6350"/>
    <cellStyle name="Vejica 2 2 2 3 2 2 4 2 4 2" xfId="10644"/>
    <cellStyle name="Vejica 2 2 2 3 2 2 4 2 5" xfId="6964"/>
    <cellStyle name="Vejica 2 2 2 3 2 2 4 2 5 2" xfId="11252"/>
    <cellStyle name="Vejica 2 2 2 3 2 2 4 2 6" xfId="7338"/>
    <cellStyle name="Vejica 2 2 2 3 2 2 4 2 6 2" xfId="11615"/>
    <cellStyle name="Vejica 2 2 2 3 2 2 4 2 7" xfId="9080"/>
    <cellStyle name="Vejica 2 2 2 3 2 2 4 3" xfId="5810"/>
    <cellStyle name="Vejica 2 2 2 3 2 2 4 3 2" xfId="6549"/>
    <cellStyle name="Vejica 2 2 2 3 2 2 4 3 2 2" xfId="10843"/>
    <cellStyle name="Vejica 2 2 2 3 2 2 4 3 3" xfId="10120"/>
    <cellStyle name="Vejica 2 2 2 3 2 2 4 4" xfId="6249"/>
    <cellStyle name="Vejica 2 2 2 3 2 2 4 4 2" xfId="10543"/>
    <cellStyle name="Vejica 2 2 2 3 2 2 4 5" xfId="6862"/>
    <cellStyle name="Vejica 2 2 2 3 2 2 4 5 2" xfId="11150"/>
    <cellStyle name="Vejica 2 2 2 3 2 2 4 6" xfId="7237"/>
    <cellStyle name="Vejica 2 2 2 3 2 2 4 6 2" xfId="11514"/>
    <cellStyle name="Vejica 2 2 2 3 2 2 4 7" xfId="8263"/>
    <cellStyle name="Vejica 2 2 2 3 2 2 4 8" xfId="12889"/>
    <cellStyle name="Vejica 2 2 2 3 2 2 5" xfId="3868"/>
    <cellStyle name="Vejica 2 2 2 3 2 2 5 2" xfId="3869"/>
    <cellStyle name="Vejica 2 2 2 3 2 2 6" xfId="3870"/>
    <cellStyle name="Vejica 2 2 2 3 2 2 7" xfId="3865"/>
    <cellStyle name="Vejica 2 2 2 3 2 2 8" xfId="5714"/>
    <cellStyle name="Vejica 2 2 2 3 2 2 8 2" xfId="6455"/>
    <cellStyle name="Vejica 2 2 2 3 2 2 8 2 2" xfId="10749"/>
    <cellStyle name="Vejica 2 2 2 3 2 2 8 3" xfId="10024"/>
    <cellStyle name="Vejica 2 2 2 3 2 2 9" xfId="6155"/>
    <cellStyle name="Vejica 2 2 2 3 2 2 9 2" xfId="10449"/>
    <cellStyle name="Vejica 2 2 2 3 2 3" xfId="1850"/>
    <cellStyle name="Vejica 2 2 2 3 2 4" xfId="1851"/>
    <cellStyle name="Vejica 2 2 2 3 2 4 2" xfId="3871"/>
    <cellStyle name="Vejica 2 2 2 3 2 5" xfId="1852"/>
    <cellStyle name="Vejica 2 2 2 3 2 5 2" xfId="3872"/>
    <cellStyle name="Vejica 2 2 2 3 2 5 2 2" xfId="6027"/>
    <cellStyle name="Vejica 2 2 2 3 2 5 2 2 2" xfId="6651"/>
    <cellStyle name="Vejica 2 2 2 3 2 5 2 2 2 2" xfId="10945"/>
    <cellStyle name="Vejica 2 2 2 3 2 5 2 2 3" xfId="10337"/>
    <cellStyle name="Vejica 2 2 2 3 2 5 2 3" xfId="5920"/>
    <cellStyle name="Vejica 2 2 2 3 2 5 2 3 2" xfId="10230"/>
    <cellStyle name="Vejica 2 2 2 3 2 5 2 4" xfId="6351"/>
    <cellStyle name="Vejica 2 2 2 3 2 5 2 4 2" xfId="10645"/>
    <cellStyle name="Vejica 2 2 2 3 2 5 2 5" xfId="6965"/>
    <cellStyle name="Vejica 2 2 2 3 2 5 2 5 2" xfId="11253"/>
    <cellStyle name="Vejica 2 2 2 3 2 5 2 6" xfId="7339"/>
    <cellStyle name="Vejica 2 2 2 3 2 5 2 6 2" xfId="11616"/>
    <cellStyle name="Vejica 2 2 2 3 2 5 2 7" xfId="9081"/>
    <cellStyle name="Vejica 2 2 2 3 2 5 3" xfId="5811"/>
    <cellStyle name="Vejica 2 2 2 3 2 5 3 2" xfId="6550"/>
    <cellStyle name="Vejica 2 2 2 3 2 5 3 2 2" xfId="10844"/>
    <cellStyle name="Vejica 2 2 2 3 2 5 3 3" xfId="10121"/>
    <cellStyle name="Vejica 2 2 2 3 2 5 4" xfId="6250"/>
    <cellStyle name="Vejica 2 2 2 3 2 5 4 2" xfId="10544"/>
    <cellStyle name="Vejica 2 2 2 3 2 5 5" xfId="6863"/>
    <cellStyle name="Vejica 2 2 2 3 2 5 5 2" xfId="11151"/>
    <cellStyle name="Vejica 2 2 2 3 2 5 6" xfId="7238"/>
    <cellStyle name="Vejica 2 2 2 3 2 5 6 2" xfId="11515"/>
    <cellStyle name="Vejica 2 2 2 3 2 5 7" xfId="8264"/>
    <cellStyle name="Vejica 2 2 2 3 2 5 8" xfId="12890"/>
    <cellStyle name="Vejica 2 2 2 3 2 6" xfId="3873"/>
    <cellStyle name="Vejica 2 2 2 3 2 6 2" xfId="3874"/>
    <cellStyle name="Vejica 2 2 2 3 2 7" xfId="3875"/>
    <cellStyle name="Vejica 2 2 2 3 2 8" xfId="3864"/>
    <cellStyle name="Vejica 2 2 2 3 2 9" xfId="5713"/>
    <cellStyle name="Vejica 2 2 2 3 2 9 2" xfId="6454"/>
    <cellStyle name="Vejica 2 2 2 3 2 9 2 2" xfId="10748"/>
    <cellStyle name="Vejica 2 2 2 3 2 9 3" xfId="10023"/>
    <cellStyle name="Vejica 2 2 2 3 3" xfId="603"/>
    <cellStyle name="Vejica 2 2 2 3 3 10" xfId="6769"/>
    <cellStyle name="Vejica 2 2 2 3 3 10 2" xfId="11057"/>
    <cellStyle name="Vejica 2 2 2 3 3 11" xfId="7144"/>
    <cellStyle name="Vejica 2 2 2 3 3 11 2" xfId="11421"/>
    <cellStyle name="Vejica 2 2 2 3 3 12" xfId="7841"/>
    <cellStyle name="Vejica 2 2 2 3 3 13" xfId="12649"/>
    <cellStyle name="Vejica 2 2 2 3 3 2" xfId="1853"/>
    <cellStyle name="Vejica 2 2 2 3 3 3" xfId="1854"/>
    <cellStyle name="Vejica 2 2 2 3 3 3 2" xfId="3877"/>
    <cellStyle name="Vejica 2 2 2 3 3 4" xfId="1855"/>
    <cellStyle name="Vejica 2 2 2 3 3 4 2" xfId="3878"/>
    <cellStyle name="Vejica 2 2 2 3 3 4 2 2" xfId="6028"/>
    <cellStyle name="Vejica 2 2 2 3 3 4 2 2 2" xfId="6652"/>
    <cellStyle name="Vejica 2 2 2 3 3 4 2 2 2 2" xfId="10946"/>
    <cellStyle name="Vejica 2 2 2 3 3 4 2 2 3" xfId="10338"/>
    <cellStyle name="Vejica 2 2 2 3 3 4 2 3" xfId="5921"/>
    <cellStyle name="Vejica 2 2 2 3 3 4 2 3 2" xfId="10231"/>
    <cellStyle name="Vejica 2 2 2 3 3 4 2 4" xfId="6352"/>
    <cellStyle name="Vejica 2 2 2 3 3 4 2 4 2" xfId="10646"/>
    <cellStyle name="Vejica 2 2 2 3 3 4 2 5" xfId="6966"/>
    <cellStyle name="Vejica 2 2 2 3 3 4 2 5 2" xfId="11254"/>
    <cellStyle name="Vejica 2 2 2 3 3 4 2 6" xfId="7340"/>
    <cellStyle name="Vejica 2 2 2 3 3 4 2 6 2" xfId="11617"/>
    <cellStyle name="Vejica 2 2 2 3 3 4 2 7" xfId="9082"/>
    <cellStyle name="Vejica 2 2 2 3 3 4 3" xfId="5812"/>
    <cellStyle name="Vejica 2 2 2 3 3 4 3 2" xfId="6551"/>
    <cellStyle name="Vejica 2 2 2 3 3 4 3 2 2" xfId="10845"/>
    <cellStyle name="Vejica 2 2 2 3 3 4 3 3" xfId="10122"/>
    <cellStyle name="Vejica 2 2 2 3 3 4 4" xfId="6251"/>
    <cellStyle name="Vejica 2 2 2 3 3 4 4 2" xfId="10545"/>
    <cellStyle name="Vejica 2 2 2 3 3 4 5" xfId="6864"/>
    <cellStyle name="Vejica 2 2 2 3 3 4 5 2" xfId="11152"/>
    <cellStyle name="Vejica 2 2 2 3 3 4 6" xfId="7239"/>
    <cellStyle name="Vejica 2 2 2 3 3 4 6 2" xfId="11516"/>
    <cellStyle name="Vejica 2 2 2 3 3 4 7" xfId="8265"/>
    <cellStyle name="Vejica 2 2 2 3 3 4 8" xfId="12891"/>
    <cellStyle name="Vejica 2 2 2 3 3 5" xfId="3879"/>
    <cellStyle name="Vejica 2 2 2 3 3 5 2" xfId="3880"/>
    <cellStyle name="Vejica 2 2 2 3 3 6" xfId="3881"/>
    <cellStyle name="Vejica 2 2 2 3 3 7" xfId="3876"/>
    <cellStyle name="Vejica 2 2 2 3 3 8" xfId="5715"/>
    <cellStyle name="Vejica 2 2 2 3 3 8 2" xfId="6456"/>
    <cellStyle name="Vejica 2 2 2 3 3 8 2 2" xfId="10750"/>
    <cellStyle name="Vejica 2 2 2 3 3 8 3" xfId="10025"/>
    <cellStyle name="Vejica 2 2 2 3 3 9" xfId="6156"/>
    <cellStyle name="Vejica 2 2 2 3 3 9 2" xfId="10450"/>
    <cellStyle name="Vejica 2 2 2 3 4" xfId="1856"/>
    <cellStyle name="Vejica 2 2 2 3 5" xfId="1857"/>
    <cellStyle name="Vejica 2 2 2 3 5 2" xfId="3882"/>
    <cellStyle name="Vejica 2 2 2 3 6" xfId="1858"/>
    <cellStyle name="Vejica 2 2 2 3 6 2" xfId="3883"/>
    <cellStyle name="Vejica 2 2 2 3 6 2 2" xfId="6029"/>
    <cellStyle name="Vejica 2 2 2 3 6 2 2 2" xfId="6653"/>
    <cellStyle name="Vejica 2 2 2 3 6 2 2 2 2" xfId="10947"/>
    <cellStyle name="Vejica 2 2 2 3 6 2 2 3" xfId="10339"/>
    <cellStyle name="Vejica 2 2 2 3 6 2 3" xfId="5922"/>
    <cellStyle name="Vejica 2 2 2 3 6 2 3 2" xfId="10232"/>
    <cellStyle name="Vejica 2 2 2 3 6 2 4" xfId="6353"/>
    <cellStyle name="Vejica 2 2 2 3 6 2 4 2" xfId="10647"/>
    <cellStyle name="Vejica 2 2 2 3 6 2 5" xfId="6967"/>
    <cellStyle name="Vejica 2 2 2 3 6 2 5 2" xfId="11255"/>
    <cellStyle name="Vejica 2 2 2 3 6 2 6" xfId="7341"/>
    <cellStyle name="Vejica 2 2 2 3 6 2 6 2" xfId="11618"/>
    <cellStyle name="Vejica 2 2 2 3 6 2 7" xfId="9083"/>
    <cellStyle name="Vejica 2 2 2 3 6 3" xfId="5813"/>
    <cellStyle name="Vejica 2 2 2 3 6 3 2" xfId="6552"/>
    <cellStyle name="Vejica 2 2 2 3 6 3 2 2" xfId="10846"/>
    <cellStyle name="Vejica 2 2 2 3 6 3 3" xfId="10123"/>
    <cellStyle name="Vejica 2 2 2 3 6 4" xfId="6252"/>
    <cellStyle name="Vejica 2 2 2 3 6 4 2" xfId="10546"/>
    <cellStyle name="Vejica 2 2 2 3 6 5" xfId="6865"/>
    <cellStyle name="Vejica 2 2 2 3 6 5 2" xfId="11153"/>
    <cellStyle name="Vejica 2 2 2 3 6 6" xfId="7240"/>
    <cellStyle name="Vejica 2 2 2 3 6 6 2" xfId="11517"/>
    <cellStyle name="Vejica 2 2 2 3 6 7" xfId="8266"/>
    <cellStyle name="Vejica 2 2 2 3 6 8" xfId="12892"/>
    <cellStyle name="Vejica 2 2 2 3 7" xfId="3884"/>
    <cellStyle name="Vejica 2 2 2 3 7 2" xfId="3885"/>
    <cellStyle name="Vejica 2 2 2 3 8" xfId="3886"/>
    <cellStyle name="Vejica 2 2 2 3 9" xfId="3863"/>
    <cellStyle name="Vejica 2 2 2 4" xfId="604"/>
    <cellStyle name="Vejica 2 2 2 4 10" xfId="6157"/>
    <cellStyle name="Vejica 2 2 2 4 10 2" xfId="10451"/>
    <cellStyle name="Vejica 2 2 2 4 11" xfId="6770"/>
    <cellStyle name="Vejica 2 2 2 4 11 2" xfId="11058"/>
    <cellStyle name="Vejica 2 2 2 4 12" xfId="7084"/>
    <cellStyle name="Vejica 2 2 2 4 12 2" xfId="11361"/>
    <cellStyle name="Vejica 2 2 2 4 13" xfId="7145"/>
    <cellStyle name="Vejica 2 2 2 4 13 2" xfId="11422"/>
    <cellStyle name="Vejica 2 2 2 4 14" xfId="7842"/>
    <cellStyle name="Vejica 2 2 2 4 15" xfId="12650"/>
    <cellStyle name="Vejica 2 2 2 4 2" xfId="605"/>
    <cellStyle name="Vejica 2 2 2 4 2 10" xfId="6771"/>
    <cellStyle name="Vejica 2 2 2 4 2 10 2" xfId="11059"/>
    <cellStyle name="Vejica 2 2 2 4 2 11" xfId="7146"/>
    <cellStyle name="Vejica 2 2 2 4 2 11 2" xfId="11423"/>
    <cellStyle name="Vejica 2 2 2 4 2 12" xfId="7843"/>
    <cellStyle name="Vejica 2 2 2 4 2 13" xfId="12651"/>
    <cellStyle name="Vejica 2 2 2 4 2 2" xfId="1859"/>
    <cellStyle name="Vejica 2 2 2 4 2 3" xfId="1860"/>
    <cellStyle name="Vejica 2 2 2 4 2 3 2" xfId="3889"/>
    <cellStyle name="Vejica 2 2 2 4 2 4" xfId="1861"/>
    <cellStyle name="Vejica 2 2 2 4 2 4 2" xfId="3890"/>
    <cellStyle name="Vejica 2 2 2 4 2 4 2 2" xfId="6030"/>
    <cellStyle name="Vejica 2 2 2 4 2 4 2 2 2" xfId="6654"/>
    <cellStyle name="Vejica 2 2 2 4 2 4 2 2 2 2" xfId="10948"/>
    <cellStyle name="Vejica 2 2 2 4 2 4 2 2 3" xfId="10340"/>
    <cellStyle name="Vejica 2 2 2 4 2 4 2 3" xfId="5923"/>
    <cellStyle name="Vejica 2 2 2 4 2 4 2 3 2" xfId="10233"/>
    <cellStyle name="Vejica 2 2 2 4 2 4 2 4" xfId="6354"/>
    <cellStyle name="Vejica 2 2 2 4 2 4 2 4 2" xfId="10648"/>
    <cellStyle name="Vejica 2 2 2 4 2 4 2 5" xfId="6968"/>
    <cellStyle name="Vejica 2 2 2 4 2 4 2 5 2" xfId="11256"/>
    <cellStyle name="Vejica 2 2 2 4 2 4 2 6" xfId="7342"/>
    <cellStyle name="Vejica 2 2 2 4 2 4 2 6 2" xfId="11619"/>
    <cellStyle name="Vejica 2 2 2 4 2 4 2 7" xfId="9084"/>
    <cellStyle name="Vejica 2 2 2 4 2 4 3" xfId="5814"/>
    <cellStyle name="Vejica 2 2 2 4 2 4 3 2" xfId="6553"/>
    <cellStyle name="Vejica 2 2 2 4 2 4 3 2 2" xfId="10847"/>
    <cellStyle name="Vejica 2 2 2 4 2 4 3 3" xfId="10124"/>
    <cellStyle name="Vejica 2 2 2 4 2 4 4" xfId="6253"/>
    <cellStyle name="Vejica 2 2 2 4 2 4 4 2" xfId="10547"/>
    <cellStyle name="Vejica 2 2 2 4 2 4 5" xfId="6866"/>
    <cellStyle name="Vejica 2 2 2 4 2 4 5 2" xfId="11154"/>
    <cellStyle name="Vejica 2 2 2 4 2 4 6" xfId="7241"/>
    <cellStyle name="Vejica 2 2 2 4 2 4 6 2" xfId="11518"/>
    <cellStyle name="Vejica 2 2 2 4 2 4 7" xfId="8267"/>
    <cellStyle name="Vejica 2 2 2 4 2 4 8" xfId="12893"/>
    <cellStyle name="Vejica 2 2 2 4 2 5" xfId="3891"/>
    <cellStyle name="Vejica 2 2 2 4 2 5 2" xfId="3892"/>
    <cellStyle name="Vejica 2 2 2 4 2 6" xfId="3893"/>
    <cellStyle name="Vejica 2 2 2 4 2 7" xfId="3888"/>
    <cellStyle name="Vejica 2 2 2 4 2 8" xfId="5717"/>
    <cellStyle name="Vejica 2 2 2 4 2 8 2" xfId="6458"/>
    <cellStyle name="Vejica 2 2 2 4 2 8 2 2" xfId="10752"/>
    <cellStyle name="Vejica 2 2 2 4 2 8 3" xfId="10027"/>
    <cellStyle name="Vejica 2 2 2 4 2 9" xfId="6158"/>
    <cellStyle name="Vejica 2 2 2 4 2 9 2" xfId="10452"/>
    <cellStyle name="Vejica 2 2 2 4 3" xfId="1862"/>
    <cellStyle name="Vejica 2 2 2 4 4" xfId="1863"/>
    <cellStyle name="Vejica 2 2 2 4 4 2" xfId="3894"/>
    <cellStyle name="Vejica 2 2 2 4 5" xfId="1864"/>
    <cellStyle name="Vejica 2 2 2 4 5 2" xfId="3895"/>
    <cellStyle name="Vejica 2 2 2 4 5 2 2" xfId="6031"/>
    <cellStyle name="Vejica 2 2 2 4 5 2 2 2" xfId="6655"/>
    <cellStyle name="Vejica 2 2 2 4 5 2 2 2 2" xfId="10949"/>
    <cellStyle name="Vejica 2 2 2 4 5 2 2 3" xfId="10341"/>
    <cellStyle name="Vejica 2 2 2 4 5 2 3" xfId="5924"/>
    <cellStyle name="Vejica 2 2 2 4 5 2 3 2" xfId="10234"/>
    <cellStyle name="Vejica 2 2 2 4 5 2 4" xfId="6355"/>
    <cellStyle name="Vejica 2 2 2 4 5 2 4 2" xfId="10649"/>
    <cellStyle name="Vejica 2 2 2 4 5 2 5" xfId="6969"/>
    <cellStyle name="Vejica 2 2 2 4 5 2 5 2" xfId="11257"/>
    <cellStyle name="Vejica 2 2 2 4 5 2 6" xfId="7343"/>
    <cellStyle name="Vejica 2 2 2 4 5 2 6 2" xfId="11620"/>
    <cellStyle name="Vejica 2 2 2 4 5 2 7" xfId="9085"/>
    <cellStyle name="Vejica 2 2 2 4 5 3" xfId="5815"/>
    <cellStyle name="Vejica 2 2 2 4 5 3 2" xfId="6554"/>
    <cellStyle name="Vejica 2 2 2 4 5 3 2 2" xfId="10848"/>
    <cellStyle name="Vejica 2 2 2 4 5 3 3" xfId="10125"/>
    <cellStyle name="Vejica 2 2 2 4 5 4" xfId="6254"/>
    <cellStyle name="Vejica 2 2 2 4 5 4 2" xfId="10548"/>
    <cellStyle name="Vejica 2 2 2 4 5 5" xfId="6867"/>
    <cellStyle name="Vejica 2 2 2 4 5 5 2" xfId="11155"/>
    <cellStyle name="Vejica 2 2 2 4 5 6" xfId="7242"/>
    <cellStyle name="Vejica 2 2 2 4 5 6 2" xfId="11519"/>
    <cellStyle name="Vejica 2 2 2 4 5 7" xfId="8268"/>
    <cellStyle name="Vejica 2 2 2 4 5 8" xfId="12894"/>
    <cellStyle name="Vejica 2 2 2 4 6" xfId="3896"/>
    <cellStyle name="Vejica 2 2 2 4 6 2" xfId="3897"/>
    <cellStyle name="Vejica 2 2 2 4 7" xfId="3898"/>
    <cellStyle name="Vejica 2 2 2 4 8" xfId="3887"/>
    <cellStyle name="Vejica 2 2 2 4 9" xfId="5716"/>
    <cellStyle name="Vejica 2 2 2 4 9 2" xfId="6457"/>
    <cellStyle name="Vejica 2 2 2 4 9 2 2" xfId="10751"/>
    <cellStyle name="Vejica 2 2 2 4 9 3" xfId="10026"/>
    <cellStyle name="Vejica 2 2 2 5" xfId="606"/>
    <cellStyle name="Vejica 2 2 2 5 10" xfId="6772"/>
    <cellStyle name="Vejica 2 2 2 5 10 2" xfId="11060"/>
    <cellStyle name="Vejica 2 2 2 5 11" xfId="7147"/>
    <cellStyle name="Vejica 2 2 2 5 11 2" xfId="11424"/>
    <cellStyle name="Vejica 2 2 2 5 12" xfId="7844"/>
    <cellStyle name="Vejica 2 2 2 5 13" xfId="12652"/>
    <cellStyle name="Vejica 2 2 2 5 2" xfId="1865"/>
    <cellStyle name="Vejica 2 2 2 5 3" xfId="1866"/>
    <cellStyle name="Vejica 2 2 2 5 3 2" xfId="3900"/>
    <cellStyle name="Vejica 2 2 2 5 4" xfId="1867"/>
    <cellStyle name="Vejica 2 2 2 5 4 2" xfId="3901"/>
    <cellStyle name="Vejica 2 2 2 5 4 2 2" xfId="6032"/>
    <cellStyle name="Vejica 2 2 2 5 4 2 2 2" xfId="6656"/>
    <cellStyle name="Vejica 2 2 2 5 4 2 2 2 2" xfId="10950"/>
    <cellStyle name="Vejica 2 2 2 5 4 2 2 3" xfId="10342"/>
    <cellStyle name="Vejica 2 2 2 5 4 2 3" xfId="5925"/>
    <cellStyle name="Vejica 2 2 2 5 4 2 3 2" xfId="10235"/>
    <cellStyle name="Vejica 2 2 2 5 4 2 4" xfId="6356"/>
    <cellStyle name="Vejica 2 2 2 5 4 2 4 2" xfId="10650"/>
    <cellStyle name="Vejica 2 2 2 5 4 2 5" xfId="6970"/>
    <cellStyle name="Vejica 2 2 2 5 4 2 5 2" xfId="11258"/>
    <cellStyle name="Vejica 2 2 2 5 4 2 6" xfId="7344"/>
    <cellStyle name="Vejica 2 2 2 5 4 2 6 2" xfId="11621"/>
    <cellStyle name="Vejica 2 2 2 5 4 2 7" xfId="9086"/>
    <cellStyle name="Vejica 2 2 2 5 4 3" xfId="5816"/>
    <cellStyle name="Vejica 2 2 2 5 4 3 2" xfId="6555"/>
    <cellStyle name="Vejica 2 2 2 5 4 3 2 2" xfId="10849"/>
    <cellStyle name="Vejica 2 2 2 5 4 3 3" xfId="10126"/>
    <cellStyle name="Vejica 2 2 2 5 4 4" xfId="6255"/>
    <cellStyle name="Vejica 2 2 2 5 4 4 2" xfId="10549"/>
    <cellStyle name="Vejica 2 2 2 5 4 5" xfId="6868"/>
    <cellStyle name="Vejica 2 2 2 5 4 5 2" xfId="11156"/>
    <cellStyle name="Vejica 2 2 2 5 4 6" xfId="7243"/>
    <cellStyle name="Vejica 2 2 2 5 4 6 2" xfId="11520"/>
    <cellStyle name="Vejica 2 2 2 5 4 7" xfId="8269"/>
    <cellStyle name="Vejica 2 2 2 5 4 8" xfId="12895"/>
    <cellStyle name="Vejica 2 2 2 5 5" xfId="3902"/>
    <cellStyle name="Vejica 2 2 2 5 5 2" xfId="3903"/>
    <cellStyle name="Vejica 2 2 2 5 6" xfId="3904"/>
    <cellStyle name="Vejica 2 2 2 5 7" xfId="3899"/>
    <cellStyle name="Vejica 2 2 2 5 8" xfId="5718"/>
    <cellStyle name="Vejica 2 2 2 5 8 2" xfId="6459"/>
    <cellStyle name="Vejica 2 2 2 5 8 2 2" xfId="10753"/>
    <cellStyle name="Vejica 2 2 2 5 8 3" xfId="10028"/>
    <cellStyle name="Vejica 2 2 2 5 9" xfId="6159"/>
    <cellStyle name="Vejica 2 2 2 5 9 2" xfId="10453"/>
    <cellStyle name="Vejica 2 2 2 6" xfId="1868"/>
    <cellStyle name="Vejica 2 2 2 7" xfId="1869"/>
    <cellStyle name="Vejica 2 2 2 7 2" xfId="3905"/>
    <cellStyle name="Vejica 2 2 2 8" xfId="1870"/>
    <cellStyle name="Vejica 2 2 2 8 2" xfId="3906"/>
    <cellStyle name="Vejica 2 2 2 8 2 2" xfId="6033"/>
    <cellStyle name="Vejica 2 2 2 8 2 2 2" xfId="6657"/>
    <cellStyle name="Vejica 2 2 2 8 2 2 2 2" xfId="10951"/>
    <cellStyle name="Vejica 2 2 2 8 2 2 3" xfId="10343"/>
    <cellStyle name="Vejica 2 2 2 8 2 3" xfId="5926"/>
    <cellStyle name="Vejica 2 2 2 8 2 3 2" xfId="10236"/>
    <cellStyle name="Vejica 2 2 2 8 2 4" xfId="6357"/>
    <cellStyle name="Vejica 2 2 2 8 2 4 2" xfId="10651"/>
    <cellStyle name="Vejica 2 2 2 8 2 5" xfId="6971"/>
    <cellStyle name="Vejica 2 2 2 8 2 5 2" xfId="11259"/>
    <cellStyle name="Vejica 2 2 2 8 2 6" xfId="7345"/>
    <cellStyle name="Vejica 2 2 2 8 2 6 2" xfId="11622"/>
    <cellStyle name="Vejica 2 2 2 8 2 7" xfId="9087"/>
    <cellStyle name="Vejica 2 2 2 8 3" xfId="5817"/>
    <cellStyle name="Vejica 2 2 2 8 3 2" xfId="6556"/>
    <cellStyle name="Vejica 2 2 2 8 3 2 2" xfId="10850"/>
    <cellStyle name="Vejica 2 2 2 8 3 3" xfId="10127"/>
    <cellStyle name="Vejica 2 2 2 8 4" xfId="6256"/>
    <cellStyle name="Vejica 2 2 2 8 4 2" xfId="10550"/>
    <cellStyle name="Vejica 2 2 2 8 5" xfId="6869"/>
    <cellStyle name="Vejica 2 2 2 8 5 2" xfId="11157"/>
    <cellStyle name="Vejica 2 2 2 8 6" xfId="7244"/>
    <cellStyle name="Vejica 2 2 2 8 6 2" xfId="11521"/>
    <cellStyle name="Vejica 2 2 2 8 7" xfId="8270"/>
    <cellStyle name="Vejica 2 2 2 8 8" xfId="12896"/>
    <cellStyle name="Vejica 2 2 2 9" xfId="3907"/>
    <cellStyle name="Vejica 2 2 2 9 2" xfId="3908"/>
    <cellStyle name="Vejica 2 2 3" xfId="1871"/>
    <cellStyle name="Vejica 2 2 3 2" xfId="3910"/>
    <cellStyle name="Vejica 2 2 3 3" xfId="3911"/>
    <cellStyle name="Vejica 2 2 3 3 2" xfId="6035"/>
    <cellStyle name="Vejica 2 2 3 3 2 2" xfId="6659"/>
    <cellStyle name="Vejica 2 2 3 3 2 2 2" xfId="10953"/>
    <cellStyle name="Vejica 2 2 3 3 2 3" xfId="10345"/>
    <cellStyle name="Vejica 2 2 3 3 3" xfId="5928"/>
    <cellStyle name="Vejica 2 2 3 3 3 2" xfId="10238"/>
    <cellStyle name="Vejica 2 2 3 4" xfId="3909"/>
    <cellStyle name="Vejica 2 2 3 4 2" xfId="6034"/>
    <cellStyle name="Vejica 2 2 3 4 2 2" xfId="6658"/>
    <cellStyle name="Vejica 2 2 3 4 2 2 2" xfId="10952"/>
    <cellStyle name="Vejica 2 2 3 4 2 3" xfId="10344"/>
    <cellStyle name="Vejica 2 2 3 4 3" xfId="5927"/>
    <cellStyle name="Vejica 2 2 3 4 3 2" xfId="10237"/>
    <cellStyle name="Vejica 2 2 3 5" xfId="9578"/>
    <cellStyle name="Vejica 2 2 3 6" xfId="13447"/>
    <cellStyle name="Vejica 2 2 4" xfId="1872"/>
    <cellStyle name="Vejica 2 2 4 2" xfId="3912"/>
    <cellStyle name="Vejica 2 2 4 3" xfId="9787"/>
    <cellStyle name="Vejica 2 2 4 4" xfId="13044"/>
    <cellStyle name="Vejica 2 2 5" xfId="1873"/>
    <cellStyle name="Vejica 2 2 6" xfId="3913"/>
    <cellStyle name="Vejica 2 2 6 2" xfId="3914"/>
    <cellStyle name="Vejica 2 2 7" xfId="3915"/>
    <cellStyle name="Vejica 2 2 8" xfId="3836"/>
    <cellStyle name="Vejica 2 2 9" xfId="8199"/>
    <cellStyle name="Vejica 2 20" xfId="3916"/>
    <cellStyle name="Vejica 2 21" xfId="3745"/>
    <cellStyle name="Vejica 2 22" xfId="5700"/>
    <cellStyle name="Vejica 2 22 2" xfId="6441"/>
    <cellStyle name="Vejica 2 22 2 2" xfId="10735"/>
    <cellStyle name="Vejica 2 22 3" xfId="10010"/>
    <cellStyle name="Vejica 2 23" xfId="6141"/>
    <cellStyle name="Vejica 2 23 2" xfId="10435"/>
    <cellStyle name="Vejica 2 24" xfId="6747"/>
    <cellStyle name="Vejica 2 25" xfId="7073"/>
    <cellStyle name="Vejica 2 26" xfId="7075"/>
    <cellStyle name="Vejica 2 26 2" xfId="11352"/>
    <cellStyle name="Vejica 2 27" xfId="7129"/>
    <cellStyle name="Vejica 2 27 2" xfId="11406"/>
    <cellStyle name="Vejica 2 28" xfId="7826"/>
    <cellStyle name="Vejica 2 29" xfId="12215"/>
    <cellStyle name="Vejica 2 3" xfId="607"/>
    <cellStyle name="Vejica 2 3 10" xfId="3918"/>
    <cellStyle name="Vejica 2 3 10 2" xfId="3919"/>
    <cellStyle name="Vejica 2 3 11" xfId="3920"/>
    <cellStyle name="Vejica 2 3 11 2" xfId="6037"/>
    <cellStyle name="Vejica 2 3 11 2 2" xfId="6661"/>
    <cellStyle name="Vejica 2 3 11 2 2 2" xfId="10955"/>
    <cellStyle name="Vejica 2 3 11 2 3" xfId="10347"/>
    <cellStyle name="Vejica 2 3 11 3" xfId="5930"/>
    <cellStyle name="Vejica 2 3 11 3 2" xfId="10240"/>
    <cellStyle name="Vejica 2 3 12" xfId="3917"/>
    <cellStyle name="Vejica 2 3 12 2" xfId="6036"/>
    <cellStyle name="Vejica 2 3 12 2 2" xfId="6660"/>
    <cellStyle name="Vejica 2 3 12 2 2 2" xfId="10954"/>
    <cellStyle name="Vejica 2 3 12 2 3" xfId="10346"/>
    <cellStyle name="Vejica 2 3 12 3" xfId="5929"/>
    <cellStyle name="Vejica 2 3 12 3 2" xfId="10239"/>
    <cellStyle name="Vejica 2 3 13" xfId="5719"/>
    <cellStyle name="Vejica 2 3 13 2" xfId="6460"/>
    <cellStyle name="Vejica 2 3 13 2 2" xfId="10754"/>
    <cellStyle name="Vejica 2 3 13 3" xfId="10029"/>
    <cellStyle name="Vejica 2 3 14" xfId="6160"/>
    <cellStyle name="Vejica 2 3 14 2" xfId="10454"/>
    <cellStyle name="Vejica 2 3 15" xfId="6773"/>
    <cellStyle name="Vejica 2 3 15 2" xfId="11061"/>
    <cellStyle name="Vejica 2 3 16" xfId="7085"/>
    <cellStyle name="Vejica 2 3 16 2" xfId="11362"/>
    <cellStyle name="Vejica 2 3 17" xfId="7148"/>
    <cellStyle name="Vejica 2 3 17 2" xfId="11425"/>
    <cellStyle name="Vejica 2 3 18" xfId="7845"/>
    <cellStyle name="Vejica 2 3 19" xfId="10211"/>
    <cellStyle name="Vejica 2 3 2" xfId="608"/>
    <cellStyle name="Vejica 2 3 2 2" xfId="1874"/>
    <cellStyle name="Vejica 2 3 2 3" xfId="1875"/>
    <cellStyle name="Vejica 2 3 2 3 2" xfId="3922"/>
    <cellStyle name="Vejica 2 3 2 4" xfId="1876"/>
    <cellStyle name="Vejica 2 3 2 5" xfId="3923"/>
    <cellStyle name="Vejica 2 3 2 5 2" xfId="3924"/>
    <cellStyle name="Vejica 2 3 2 6" xfId="3925"/>
    <cellStyle name="Vejica 2 3 2 7" xfId="3921"/>
    <cellStyle name="Vejica 2 3 20" xfId="12653"/>
    <cellStyle name="Vejica 2 3 21" xfId="12600"/>
    <cellStyle name="Vejica 2 3 3" xfId="609"/>
    <cellStyle name="Vejica 2 3 3 10" xfId="5720"/>
    <cellStyle name="Vejica 2 3 3 10 2" xfId="6461"/>
    <cellStyle name="Vejica 2 3 3 10 2 2" xfId="10755"/>
    <cellStyle name="Vejica 2 3 3 10 3" xfId="10030"/>
    <cellStyle name="Vejica 2 3 3 11" xfId="6161"/>
    <cellStyle name="Vejica 2 3 3 11 2" xfId="10455"/>
    <cellStyle name="Vejica 2 3 3 12" xfId="6774"/>
    <cellStyle name="Vejica 2 3 3 12 2" xfId="11062"/>
    <cellStyle name="Vejica 2 3 3 13" xfId="7086"/>
    <cellStyle name="Vejica 2 3 3 13 2" xfId="11363"/>
    <cellStyle name="Vejica 2 3 3 14" xfId="7149"/>
    <cellStyle name="Vejica 2 3 3 14 2" xfId="11426"/>
    <cellStyle name="Vejica 2 3 3 15" xfId="7846"/>
    <cellStyle name="Vejica 2 3 3 16" xfId="12654"/>
    <cellStyle name="Vejica 2 3 3 2" xfId="610"/>
    <cellStyle name="Vejica 2 3 3 2 10" xfId="6162"/>
    <cellStyle name="Vejica 2 3 3 2 10 2" xfId="10456"/>
    <cellStyle name="Vejica 2 3 3 2 11" xfId="6775"/>
    <cellStyle name="Vejica 2 3 3 2 11 2" xfId="11063"/>
    <cellStyle name="Vejica 2 3 3 2 12" xfId="7087"/>
    <cellStyle name="Vejica 2 3 3 2 12 2" xfId="11364"/>
    <cellStyle name="Vejica 2 3 3 2 13" xfId="7150"/>
    <cellStyle name="Vejica 2 3 3 2 13 2" xfId="11427"/>
    <cellStyle name="Vejica 2 3 3 2 14" xfId="7847"/>
    <cellStyle name="Vejica 2 3 3 2 15" xfId="12655"/>
    <cellStyle name="Vejica 2 3 3 2 2" xfId="611"/>
    <cellStyle name="Vejica 2 3 3 2 2 10" xfId="6776"/>
    <cellStyle name="Vejica 2 3 3 2 2 10 2" xfId="11064"/>
    <cellStyle name="Vejica 2 3 3 2 2 11" xfId="7151"/>
    <cellStyle name="Vejica 2 3 3 2 2 11 2" xfId="11428"/>
    <cellStyle name="Vejica 2 3 3 2 2 12" xfId="7848"/>
    <cellStyle name="Vejica 2 3 3 2 2 13" xfId="12656"/>
    <cellStyle name="Vejica 2 3 3 2 2 2" xfId="1877"/>
    <cellStyle name="Vejica 2 3 3 2 2 3" xfId="1878"/>
    <cellStyle name="Vejica 2 3 3 2 2 3 2" xfId="3929"/>
    <cellStyle name="Vejica 2 3 3 2 2 4" xfId="1879"/>
    <cellStyle name="Vejica 2 3 3 2 2 4 2" xfId="3930"/>
    <cellStyle name="Vejica 2 3 3 2 2 4 2 2" xfId="6038"/>
    <cellStyle name="Vejica 2 3 3 2 2 4 2 2 2" xfId="6662"/>
    <cellStyle name="Vejica 2 3 3 2 2 4 2 2 2 2" xfId="10956"/>
    <cellStyle name="Vejica 2 3 3 2 2 4 2 2 3" xfId="10348"/>
    <cellStyle name="Vejica 2 3 3 2 2 4 2 3" xfId="5932"/>
    <cellStyle name="Vejica 2 3 3 2 2 4 2 3 2" xfId="10242"/>
    <cellStyle name="Vejica 2 3 3 2 2 4 2 4" xfId="6358"/>
    <cellStyle name="Vejica 2 3 3 2 2 4 2 4 2" xfId="10652"/>
    <cellStyle name="Vejica 2 3 3 2 2 4 2 5" xfId="6972"/>
    <cellStyle name="Vejica 2 3 3 2 2 4 2 5 2" xfId="11260"/>
    <cellStyle name="Vejica 2 3 3 2 2 4 2 6" xfId="7346"/>
    <cellStyle name="Vejica 2 3 3 2 2 4 2 6 2" xfId="11623"/>
    <cellStyle name="Vejica 2 3 3 2 2 4 2 7" xfId="9088"/>
    <cellStyle name="Vejica 2 3 3 2 2 4 3" xfId="5818"/>
    <cellStyle name="Vejica 2 3 3 2 2 4 3 2" xfId="6557"/>
    <cellStyle name="Vejica 2 3 3 2 2 4 3 2 2" xfId="10851"/>
    <cellStyle name="Vejica 2 3 3 2 2 4 3 3" xfId="10128"/>
    <cellStyle name="Vejica 2 3 3 2 2 4 4" xfId="6257"/>
    <cellStyle name="Vejica 2 3 3 2 2 4 4 2" xfId="10551"/>
    <cellStyle name="Vejica 2 3 3 2 2 4 5" xfId="6870"/>
    <cellStyle name="Vejica 2 3 3 2 2 4 5 2" xfId="11158"/>
    <cellStyle name="Vejica 2 3 3 2 2 4 6" xfId="7245"/>
    <cellStyle name="Vejica 2 3 3 2 2 4 6 2" xfId="11522"/>
    <cellStyle name="Vejica 2 3 3 2 2 4 7" xfId="8271"/>
    <cellStyle name="Vejica 2 3 3 2 2 4 8" xfId="12897"/>
    <cellStyle name="Vejica 2 3 3 2 2 5" xfId="3931"/>
    <cellStyle name="Vejica 2 3 3 2 2 5 2" xfId="3932"/>
    <cellStyle name="Vejica 2 3 3 2 2 6" xfId="3933"/>
    <cellStyle name="Vejica 2 3 3 2 2 7" xfId="3928"/>
    <cellStyle name="Vejica 2 3 3 2 2 8" xfId="5722"/>
    <cellStyle name="Vejica 2 3 3 2 2 8 2" xfId="6463"/>
    <cellStyle name="Vejica 2 3 3 2 2 8 2 2" xfId="10757"/>
    <cellStyle name="Vejica 2 3 3 2 2 8 3" xfId="10032"/>
    <cellStyle name="Vejica 2 3 3 2 2 9" xfId="6163"/>
    <cellStyle name="Vejica 2 3 3 2 2 9 2" xfId="10457"/>
    <cellStyle name="Vejica 2 3 3 2 3" xfId="1880"/>
    <cellStyle name="Vejica 2 3 3 2 4" xfId="1881"/>
    <cellStyle name="Vejica 2 3 3 2 4 2" xfId="3934"/>
    <cellStyle name="Vejica 2 3 3 2 5" xfId="1882"/>
    <cellStyle name="Vejica 2 3 3 2 5 2" xfId="3935"/>
    <cellStyle name="Vejica 2 3 3 2 5 2 2" xfId="6039"/>
    <cellStyle name="Vejica 2 3 3 2 5 2 2 2" xfId="6663"/>
    <cellStyle name="Vejica 2 3 3 2 5 2 2 2 2" xfId="10957"/>
    <cellStyle name="Vejica 2 3 3 2 5 2 2 3" xfId="10349"/>
    <cellStyle name="Vejica 2 3 3 2 5 2 3" xfId="5933"/>
    <cellStyle name="Vejica 2 3 3 2 5 2 3 2" xfId="10243"/>
    <cellStyle name="Vejica 2 3 3 2 5 2 4" xfId="6359"/>
    <cellStyle name="Vejica 2 3 3 2 5 2 4 2" xfId="10653"/>
    <cellStyle name="Vejica 2 3 3 2 5 2 5" xfId="6973"/>
    <cellStyle name="Vejica 2 3 3 2 5 2 5 2" xfId="11261"/>
    <cellStyle name="Vejica 2 3 3 2 5 2 6" xfId="7347"/>
    <cellStyle name="Vejica 2 3 3 2 5 2 6 2" xfId="11624"/>
    <cellStyle name="Vejica 2 3 3 2 5 2 7" xfId="9089"/>
    <cellStyle name="Vejica 2 3 3 2 5 3" xfId="5819"/>
    <cellStyle name="Vejica 2 3 3 2 5 3 2" xfId="6558"/>
    <cellStyle name="Vejica 2 3 3 2 5 3 2 2" xfId="10852"/>
    <cellStyle name="Vejica 2 3 3 2 5 3 3" xfId="10129"/>
    <cellStyle name="Vejica 2 3 3 2 5 4" xfId="6258"/>
    <cellStyle name="Vejica 2 3 3 2 5 4 2" xfId="10552"/>
    <cellStyle name="Vejica 2 3 3 2 5 5" xfId="6871"/>
    <cellStyle name="Vejica 2 3 3 2 5 5 2" xfId="11159"/>
    <cellStyle name="Vejica 2 3 3 2 5 6" xfId="7246"/>
    <cellStyle name="Vejica 2 3 3 2 5 6 2" xfId="11523"/>
    <cellStyle name="Vejica 2 3 3 2 5 7" xfId="8272"/>
    <cellStyle name="Vejica 2 3 3 2 5 8" xfId="12898"/>
    <cellStyle name="Vejica 2 3 3 2 6" xfId="3936"/>
    <cellStyle name="Vejica 2 3 3 2 6 2" xfId="3937"/>
    <cellStyle name="Vejica 2 3 3 2 7" xfId="3938"/>
    <cellStyle name="Vejica 2 3 3 2 8" xfId="3927"/>
    <cellStyle name="Vejica 2 3 3 2 9" xfId="5721"/>
    <cellStyle name="Vejica 2 3 3 2 9 2" xfId="6462"/>
    <cellStyle name="Vejica 2 3 3 2 9 2 2" xfId="10756"/>
    <cellStyle name="Vejica 2 3 3 2 9 3" xfId="10031"/>
    <cellStyle name="Vejica 2 3 3 3" xfId="612"/>
    <cellStyle name="Vejica 2 3 3 3 10" xfId="6777"/>
    <cellStyle name="Vejica 2 3 3 3 10 2" xfId="11065"/>
    <cellStyle name="Vejica 2 3 3 3 11" xfId="7152"/>
    <cellStyle name="Vejica 2 3 3 3 11 2" xfId="11429"/>
    <cellStyle name="Vejica 2 3 3 3 12" xfId="7849"/>
    <cellStyle name="Vejica 2 3 3 3 13" xfId="12657"/>
    <cellStyle name="Vejica 2 3 3 3 2" xfId="1883"/>
    <cellStyle name="Vejica 2 3 3 3 3" xfId="1884"/>
    <cellStyle name="Vejica 2 3 3 3 3 2" xfId="3940"/>
    <cellStyle name="Vejica 2 3 3 3 4" xfId="1885"/>
    <cellStyle name="Vejica 2 3 3 3 4 2" xfId="3941"/>
    <cellStyle name="Vejica 2 3 3 3 4 2 2" xfId="6040"/>
    <cellStyle name="Vejica 2 3 3 3 4 2 2 2" xfId="6664"/>
    <cellStyle name="Vejica 2 3 3 3 4 2 2 2 2" xfId="10958"/>
    <cellStyle name="Vejica 2 3 3 3 4 2 2 3" xfId="10350"/>
    <cellStyle name="Vejica 2 3 3 3 4 2 3" xfId="5934"/>
    <cellStyle name="Vejica 2 3 3 3 4 2 3 2" xfId="10244"/>
    <cellStyle name="Vejica 2 3 3 3 4 2 4" xfId="6360"/>
    <cellStyle name="Vejica 2 3 3 3 4 2 4 2" xfId="10654"/>
    <cellStyle name="Vejica 2 3 3 3 4 2 5" xfId="6974"/>
    <cellStyle name="Vejica 2 3 3 3 4 2 5 2" xfId="11262"/>
    <cellStyle name="Vejica 2 3 3 3 4 2 6" xfId="7348"/>
    <cellStyle name="Vejica 2 3 3 3 4 2 6 2" xfId="11625"/>
    <cellStyle name="Vejica 2 3 3 3 4 2 7" xfId="9090"/>
    <cellStyle name="Vejica 2 3 3 3 4 3" xfId="5820"/>
    <cellStyle name="Vejica 2 3 3 3 4 3 2" xfId="6559"/>
    <cellStyle name="Vejica 2 3 3 3 4 3 2 2" xfId="10853"/>
    <cellStyle name="Vejica 2 3 3 3 4 3 3" xfId="10130"/>
    <cellStyle name="Vejica 2 3 3 3 4 4" xfId="6259"/>
    <cellStyle name="Vejica 2 3 3 3 4 4 2" xfId="10553"/>
    <cellStyle name="Vejica 2 3 3 3 4 5" xfId="6872"/>
    <cellStyle name="Vejica 2 3 3 3 4 5 2" xfId="11160"/>
    <cellStyle name="Vejica 2 3 3 3 4 6" xfId="7247"/>
    <cellStyle name="Vejica 2 3 3 3 4 6 2" xfId="11524"/>
    <cellStyle name="Vejica 2 3 3 3 4 7" xfId="8273"/>
    <cellStyle name="Vejica 2 3 3 3 4 8" xfId="12899"/>
    <cellStyle name="Vejica 2 3 3 3 5" xfId="3942"/>
    <cellStyle name="Vejica 2 3 3 3 5 2" xfId="3943"/>
    <cellStyle name="Vejica 2 3 3 3 6" xfId="3944"/>
    <cellStyle name="Vejica 2 3 3 3 7" xfId="3939"/>
    <cellStyle name="Vejica 2 3 3 3 8" xfId="5723"/>
    <cellStyle name="Vejica 2 3 3 3 8 2" xfId="6464"/>
    <cellStyle name="Vejica 2 3 3 3 8 2 2" xfId="10758"/>
    <cellStyle name="Vejica 2 3 3 3 8 3" xfId="10033"/>
    <cellStyle name="Vejica 2 3 3 3 9" xfId="6164"/>
    <cellStyle name="Vejica 2 3 3 3 9 2" xfId="10458"/>
    <cellStyle name="Vejica 2 3 3 4" xfId="1886"/>
    <cellStyle name="Vejica 2 3 3 5" xfId="1887"/>
    <cellStyle name="Vejica 2 3 3 5 2" xfId="3945"/>
    <cellStyle name="Vejica 2 3 3 6" xfId="1888"/>
    <cellStyle name="Vejica 2 3 3 6 2" xfId="3946"/>
    <cellStyle name="Vejica 2 3 3 6 2 2" xfId="6041"/>
    <cellStyle name="Vejica 2 3 3 6 2 2 2" xfId="6665"/>
    <cellStyle name="Vejica 2 3 3 6 2 2 2 2" xfId="10959"/>
    <cellStyle name="Vejica 2 3 3 6 2 2 3" xfId="10351"/>
    <cellStyle name="Vejica 2 3 3 6 2 3" xfId="5935"/>
    <cellStyle name="Vejica 2 3 3 6 2 3 2" xfId="10245"/>
    <cellStyle name="Vejica 2 3 3 6 2 4" xfId="6361"/>
    <cellStyle name="Vejica 2 3 3 6 2 4 2" xfId="10655"/>
    <cellStyle name="Vejica 2 3 3 6 2 5" xfId="6975"/>
    <cellStyle name="Vejica 2 3 3 6 2 5 2" xfId="11263"/>
    <cellStyle name="Vejica 2 3 3 6 2 6" xfId="7349"/>
    <cellStyle name="Vejica 2 3 3 6 2 6 2" xfId="11626"/>
    <cellStyle name="Vejica 2 3 3 6 2 7" xfId="9091"/>
    <cellStyle name="Vejica 2 3 3 6 3" xfId="5821"/>
    <cellStyle name="Vejica 2 3 3 6 3 2" xfId="6560"/>
    <cellStyle name="Vejica 2 3 3 6 3 2 2" xfId="10854"/>
    <cellStyle name="Vejica 2 3 3 6 3 3" xfId="10131"/>
    <cellStyle name="Vejica 2 3 3 6 4" xfId="6260"/>
    <cellStyle name="Vejica 2 3 3 6 4 2" xfId="10554"/>
    <cellStyle name="Vejica 2 3 3 6 5" xfId="6873"/>
    <cellStyle name="Vejica 2 3 3 6 5 2" xfId="11161"/>
    <cellStyle name="Vejica 2 3 3 6 6" xfId="7248"/>
    <cellStyle name="Vejica 2 3 3 6 6 2" xfId="11525"/>
    <cellStyle name="Vejica 2 3 3 6 7" xfId="8274"/>
    <cellStyle name="Vejica 2 3 3 6 8" xfId="12900"/>
    <cellStyle name="Vejica 2 3 3 7" xfId="3947"/>
    <cellStyle name="Vejica 2 3 3 7 2" xfId="3948"/>
    <cellStyle name="Vejica 2 3 3 8" xfId="3949"/>
    <cellStyle name="Vejica 2 3 3 9" xfId="3926"/>
    <cellStyle name="Vejica 2 3 4" xfId="613"/>
    <cellStyle name="Vejica 2 3 4 10" xfId="5724"/>
    <cellStyle name="Vejica 2 3 4 10 2" xfId="6465"/>
    <cellStyle name="Vejica 2 3 4 10 2 2" xfId="10759"/>
    <cellStyle name="Vejica 2 3 4 10 3" xfId="10034"/>
    <cellStyle name="Vejica 2 3 4 11" xfId="6165"/>
    <cellStyle name="Vejica 2 3 4 11 2" xfId="10459"/>
    <cellStyle name="Vejica 2 3 4 12" xfId="6778"/>
    <cellStyle name="Vejica 2 3 4 12 2" xfId="11066"/>
    <cellStyle name="Vejica 2 3 4 13" xfId="7088"/>
    <cellStyle name="Vejica 2 3 4 13 2" xfId="11365"/>
    <cellStyle name="Vejica 2 3 4 14" xfId="7153"/>
    <cellStyle name="Vejica 2 3 4 14 2" xfId="11430"/>
    <cellStyle name="Vejica 2 3 4 15" xfId="7850"/>
    <cellStyle name="Vejica 2 3 4 16" xfId="12658"/>
    <cellStyle name="Vejica 2 3 4 2" xfId="614"/>
    <cellStyle name="Vejica 2 3 4 2 10" xfId="6166"/>
    <cellStyle name="Vejica 2 3 4 2 10 2" xfId="10460"/>
    <cellStyle name="Vejica 2 3 4 2 11" xfId="6779"/>
    <cellStyle name="Vejica 2 3 4 2 11 2" xfId="11067"/>
    <cellStyle name="Vejica 2 3 4 2 12" xfId="7089"/>
    <cellStyle name="Vejica 2 3 4 2 12 2" xfId="11366"/>
    <cellStyle name="Vejica 2 3 4 2 13" xfId="7154"/>
    <cellStyle name="Vejica 2 3 4 2 13 2" xfId="11431"/>
    <cellStyle name="Vejica 2 3 4 2 14" xfId="7851"/>
    <cellStyle name="Vejica 2 3 4 2 15" xfId="12659"/>
    <cellStyle name="Vejica 2 3 4 2 2" xfId="615"/>
    <cellStyle name="Vejica 2 3 4 2 2 10" xfId="6780"/>
    <cellStyle name="Vejica 2 3 4 2 2 10 2" xfId="11068"/>
    <cellStyle name="Vejica 2 3 4 2 2 11" xfId="7155"/>
    <cellStyle name="Vejica 2 3 4 2 2 11 2" xfId="11432"/>
    <cellStyle name="Vejica 2 3 4 2 2 12" xfId="7852"/>
    <cellStyle name="Vejica 2 3 4 2 2 13" xfId="12660"/>
    <cellStyle name="Vejica 2 3 4 2 2 2" xfId="1889"/>
    <cellStyle name="Vejica 2 3 4 2 2 3" xfId="1890"/>
    <cellStyle name="Vejica 2 3 4 2 2 3 2" xfId="3953"/>
    <cellStyle name="Vejica 2 3 4 2 2 4" xfId="1891"/>
    <cellStyle name="Vejica 2 3 4 2 2 4 2" xfId="3954"/>
    <cellStyle name="Vejica 2 3 4 2 2 4 2 2" xfId="6042"/>
    <cellStyle name="Vejica 2 3 4 2 2 4 2 2 2" xfId="6666"/>
    <cellStyle name="Vejica 2 3 4 2 2 4 2 2 2 2" xfId="10960"/>
    <cellStyle name="Vejica 2 3 4 2 2 4 2 2 3" xfId="10352"/>
    <cellStyle name="Vejica 2 3 4 2 2 4 2 3" xfId="5936"/>
    <cellStyle name="Vejica 2 3 4 2 2 4 2 3 2" xfId="10246"/>
    <cellStyle name="Vejica 2 3 4 2 2 4 2 4" xfId="6362"/>
    <cellStyle name="Vejica 2 3 4 2 2 4 2 4 2" xfId="10656"/>
    <cellStyle name="Vejica 2 3 4 2 2 4 2 5" xfId="6976"/>
    <cellStyle name="Vejica 2 3 4 2 2 4 2 5 2" xfId="11264"/>
    <cellStyle name="Vejica 2 3 4 2 2 4 2 6" xfId="7350"/>
    <cellStyle name="Vejica 2 3 4 2 2 4 2 6 2" xfId="11627"/>
    <cellStyle name="Vejica 2 3 4 2 2 4 2 7" xfId="9092"/>
    <cellStyle name="Vejica 2 3 4 2 2 4 3" xfId="5822"/>
    <cellStyle name="Vejica 2 3 4 2 2 4 3 2" xfId="6561"/>
    <cellStyle name="Vejica 2 3 4 2 2 4 3 2 2" xfId="10855"/>
    <cellStyle name="Vejica 2 3 4 2 2 4 3 3" xfId="10132"/>
    <cellStyle name="Vejica 2 3 4 2 2 4 4" xfId="6261"/>
    <cellStyle name="Vejica 2 3 4 2 2 4 4 2" xfId="10555"/>
    <cellStyle name="Vejica 2 3 4 2 2 4 5" xfId="6874"/>
    <cellStyle name="Vejica 2 3 4 2 2 4 5 2" xfId="11162"/>
    <cellStyle name="Vejica 2 3 4 2 2 4 6" xfId="7249"/>
    <cellStyle name="Vejica 2 3 4 2 2 4 6 2" xfId="11526"/>
    <cellStyle name="Vejica 2 3 4 2 2 4 7" xfId="8275"/>
    <cellStyle name="Vejica 2 3 4 2 2 4 8" xfId="12901"/>
    <cellStyle name="Vejica 2 3 4 2 2 5" xfId="3955"/>
    <cellStyle name="Vejica 2 3 4 2 2 5 2" xfId="3956"/>
    <cellStyle name="Vejica 2 3 4 2 2 6" xfId="3957"/>
    <cellStyle name="Vejica 2 3 4 2 2 7" xfId="3952"/>
    <cellStyle name="Vejica 2 3 4 2 2 8" xfId="5726"/>
    <cellStyle name="Vejica 2 3 4 2 2 8 2" xfId="6467"/>
    <cellStyle name="Vejica 2 3 4 2 2 8 2 2" xfId="10761"/>
    <cellStyle name="Vejica 2 3 4 2 2 8 3" xfId="10036"/>
    <cellStyle name="Vejica 2 3 4 2 2 9" xfId="6167"/>
    <cellStyle name="Vejica 2 3 4 2 2 9 2" xfId="10461"/>
    <cellStyle name="Vejica 2 3 4 2 3" xfId="1892"/>
    <cellStyle name="Vejica 2 3 4 2 4" xfId="1893"/>
    <cellStyle name="Vejica 2 3 4 2 4 2" xfId="3958"/>
    <cellStyle name="Vejica 2 3 4 2 5" xfId="1894"/>
    <cellStyle name="Vejica 2 3 4 2 5 2" xfId="3959"/>
    <cellStyle name="Vejica 2 3 4 2 5 2 2" xfId="6043"/>
    <cellStyle name="Vejica 2 3 4 2 5 2 2 2" xfId="6667"/>
    <cellStyle name="Vejica 2 3 4 2 5 2 2 2 2" xfId="10961"/>
    <cellStyle name="Vejica 2 3 4 2 5 2 2 3" xfId="10353"/>
    <cellStyle name="Vejica 2 3 4 2 5 2 3" xfId="5937"/>
    <cellStyle name="Vejica 2 3 4 2 5 2 3 2" xfId="10247"/>
    <cellStyle name="Vejica 2 3 4 2 5 2 4" xfId="6363"/>
    <cellStyle name="Vejica 2 3 4 2 5 2 4 2" xfId="10657"/>
    <cellStyle name="Vejica 2 3 4 2 5 2 5" xfId="6977"/>
    <cellStyle name="Vejica 2 3 4 2 5 2 5 2" xfId="11265"/>
    <cellStyle name="Vejica 2 3 4 2 5 2 6" xfId="7351"/>
    <cellStyle name="Vejica 2 3 4 2 5 2 6 2" xfId="11628"/>
    <cellStyle name="Vejica 2 3 4 2 5 2 7" xfId="9093"/>
    <cellStyle name="Vejica 2 3 4 2 5 3" xfId="5823"/>
    <cellStyle name="Vejica 2 3 4 2 5 3 2" xfId="6562"/>
    <cellStyle name="Vejica 2 3 4 2 5 3 2 2" xfId="10856"/>
    <cellStyle name="Vejica 2 3 4 2 5 3 3" xfId="10133"/>
    <cellStyle name="Vejica 2 3 4 2 5 4" xfId="6262"/>
    <cellStyle name="Vejica 2 3 4 2 5 4 2" xfId="10556"/>
    <cellStyle name="Vejica 2 3 4 2 5 5" xfId="6875"/>
    <cellStyle name="Vejica 2 3 4 2 5 5 2" xfId="11163"/>
    <cellStyle name="Vejica 2 3 4 2 5 6" xfId="7250"/>
    <cellStyle name="Vejica 2 3 4 2 5 6 2" xfId="11527"/>
    <cellStyle name="Vejica 2 3 4 2 5 7" xfId="8276"/>
    <cellStyle name="Vejica 2 3 4 2 5 8" xfId="12902"/>
    <cellStyle name="Vejica 2 3 4 2 6" xfId="3960"/>
    <cellStyle name="Vejica 2 3 4 2 6 2" xfId="3961"/>
    <cellStyle name="Vejica 2 3 4 2 7" xfId="3962"/>
    <cellStyle name="Vejica 2 3 4 2 8" xfId="3951"/>
    <cellStyle name="Vejica 2 3 4 2 9" xfId="5725"/>
    <cellStyle name="Vejica 2 3 4 2 9 2" xfId="6466"/>
    <cellStyle name="Vejica 2 3 4 2 9 2 2" xfId="10760"/>
    <cellStyle name="Vejica 2 3 4 2 9 3" xfId="10035"/>
    <cellStyle name="Vejica 2 3 4 3" xfId="616"/>
    <cellStyle name="Vejica 2 3 4 3 10" xfId="6781"/>
    <cellStyle name="Vejica 2 3 4 3 10 2" xfId="11069"/>
    <cellStyle name="Vejica 2 3 4 3 11" xfId="7156"/>
    <cellStyle name="Vejica 2 3 4 3 11 2" xfId="11433"/>
    <cellStyle name="Vejica 2 3 4 3 12" xfId="7853"/>
    <cellStyle name="Vejica 2 3 4 3 13" xfId="12661"/>
    <cellStyle name="Vejica 2 3 4 3 2" xfId="1895"/>
    <cellStyle name="Vejica 2 3 4 3 3" xfId="1896"/>
    <cellStyle name="Vejica 2 3 4 3 3 2" xfId="3964"/>
    <cellStyle name="Vejica 2 3 4 3 4" xfId="1897"/>
    <cellStyle name="Vejica 2 3 4 3 4 2" xfId="3965"/>
    <cellStyle name="Vejica 2 3 4 3 4 2 2" xfId="6044"/>
    <cellStyle name="Vejica 2 3 4 3 4 2 2 2" xfId="6668"/>
    <cellStyle name="Vejica 2 3 4 3 4 2 2 2 2" xfId="10962"/>
    <cellStyle name="Vejica 2 3 4 3 4 2 2 3" xfId="10354"/>
    <cellStyle name="Vejica 2 3 4 3 4 2 3" xfId="5938"/>
    <cellStyle name="Vejica 2 3 4 3 4 2 3 2" xfId="10248"/>
    <cellStyle name="Vejica 2 3 4 3 4 2 4" xfId="6364"/>
    <cellStyle name="Vejica 2 3 4 3 4 2 4 2" xfId="10658"/>
    <cellStyle name="Vejica 2 3 4 3 4 2 5" xfId="6978"/>
    <cellStyle name="Vejica 2 3 4 3 4 2 5 2" xfId="11266"/>
    <cellStyle name="Vejica 2 3 4 3 4 2 6" xfId="7352"/>
    <cellStyle name="Vejica 2 3 4 3 4 2 6 2" xfId="11629"/>
    <cellStyle name="Vejica 2 3 4 3 4 2 7" xfId="9094"/>
    <cellStyle name="Vejica 2 3 4 3 4 3" xfId="5824"/>
    <cellStyle name="Vejica 2 3 4 3 4 3 2" xfId="6563"/>
    <cellStyle name="Vejica 2 3 4 3 4 3 2 2" xfId="10857"/>
    <cellStyle name="Vejica 2 3 4 3 4 3 3" xfId="10134"/>
    <cellStyle name="Vejica 2 3 4 3 4 4" xfId="6263"/>
    <cellStyle name="Vejica 2 3 4 3 4 4 2" xfId="10557"/>
    <cellStyle name="Vejica 2 3 4 3 4 5" xfId="6876"/>
    <cellStyle name="Vejica 2 3 4 3 4 5 2" xfId="11164"/>
    <cellStyle name="Vejica 2 3 4 3 4 6" xfId="7251"/>
    <cellStyle name="Vejica 2 3 4 3 4 6 2" xfId="11528"/>
    <cellStyle name="Vejica 2 3 4 3 4 7" xfId="8277"/>
    <cellStyle name="Vejica 2 3 4 3 4 8" xfId="12903"/>
    <cellStyle name="Vejica 2 3 4 3 5" xfId="3966"/>
    <cellStyle name="Vejica 2 3 4 3 5 2" xfId="3967"/>
    <cellStyle name="Vejica 2 3 4 3 6" xfId="3968"/>
    <cellStyle name="Vejica 2 3 4 3 7" xfId="3963"/>
    <cellStyle name="Vejica 2 3 4 3 8" xfId="5727"/>
    <cellStyle name="Vejica 2 3 4 3 8 2" xfId="6468"/>
    <cellStyle name="Vejica 2 3 4 3 8 2 2" xfId="10762"/>
    <cellStyle name="Vejica 2 3 4 3 8 3" xfId="10037"/>
    <cellStyle name="Vejica 2 3 4 3 9" xfId="6168"/>
    <cellStyle name="Vejica 2 3 4 3 9 2" xfId="10462"/>
    <cellStyle name="Vejica 2 3 4 4" xfId="1898"/>
    <cellStyle name="Vejica 2 3 4 5" xfId="1899"/>
    <cellStyle name="Vejica 2 3 4 5 2" xfId="3969"/>
    <cellStyle name="Vejica 2 3 4 6" xfId="1900"/>
    <cellStyle name="Vejica 2 3 4 6 2" xfId="3970"/>
    <cellStyle name="Vejica 2 3 4 6 2 2" xfId="6045"/>
    <cellStyle name="Vejica 2 3 4 6 2 2 2" xfId="6669"/>
    <cellStyle name="Vejica 2 3 4 6 2 2 2 2" xfId="10963"/>
    <cellStyle name="Vejica 2 3 4 6 2 2 3" xfId="10355"/>
    <cellStyle name="Vejica 2 3 4 6 2 3" xfId="5939"/>
    <cellStyle name="Vejica 2 3 4 6 2 3 2" xfId="10249"/>
    <cellStyle name="Vejica 2 3 4 6 2 4" xfId="6365"/>
    <cellStyle name="Vejica 2 3 4 6 2 4 2" xfId="10659"/>
    <cellStyle name="Vejica 2 3 4 6 2 5" xfId="6979"/>
    <cellStyle name="Vejica 2 3 4 6 2 5 2" xfId="11267"/>
    <cellStyle name="Vejica 2 3 4 6 2 6" xfId="7353"/>
    <cellStyle name="Vejica 2 3 4 6 2 6 2" xfId="11630"/>
    <cellStyle name="Vejica 2 3 4 6 2 7" xfId="9095"/>
    <cellStyle name="Vejica 2 3 4 6 3" xfId="5825"/>
    <cellStyle name="Vejica 2 3 4 6 3 2" xfId="6564"/>
    <cellStyle name="Vejica 2 3 4 6 3 2 2" xfId="10858"/>
    <cellStyle name="Vejica 2 3 4 6 3 3" xfId="10135"/>
    <cellStyle name="Vejica 2 3 4 6 4" xfId="6264"/>
    <cellStyle name="Vejica 2 3 4 6 4 2" xfId="10558"/>
    <cellStyle name="Vejica 2 3 4 6 5" xfId="6877"/>
    <cellStyle name="Vejica 2 3 4 6 5 2" xfId="11165"/>
    <cellStyle name="Vejica 2 3 4 6 6" xfId="7252"/>
    <cellStyle name="Vejica 2 3 4 6 6 2" xfId="11529"/>
    <cellStyle name="Vejica 2 3 4 6 7" xfId="8278"/>
    <cellStyle name="Vejica 2 3 4 6 8" xfId="12904"/>
    <cellStyle name="Vejica 2 3 4 7" xfId="3971"/>
    <cellStyle name="Vejica 2 3 4 7 2" xfId="3972"/>
    <cellStyle name="Vejica 2 3 4 8" xfId="3973"/>
    <cellStyle name="Vejica 2 3 4 9" xfId="3950"/>
    <cellStyle name="Vejica 2 3 5" xfId="617"/>
    <cellStyle name="Vejica 2 3 5 10" xfId="6169"/>
    <cellStyle name="Vejica 2 3 5 10 2" xfId="10463"/>
    <cellStyle name="Vejica 2 3 5 11" xfId="6782"/>
    <cellStyle name="Vejica 2 3 5 11 2" xfId="11070"/>
    <cellStyle name="Vejica 2 3 5 12" xfId="7090"/>
    <cellStyle name="Vejica 2 3 5 12 2" xfId="11367"/>
    <cellStyle name="Vejica 2 3 5 13" xfId="7157"/>
    <cellStyle name="Vejica 2 3 5 13 2" xfId="11434"/>
    <cellStyle name="Vejica 2 3 5 14" xfId="7854"/>
    <cellStyle name="Vejica 2 3 5 15" xfId="12662"/>
    <cellStyle name="Vejica 2 3 5 2" xfId="618"/>
    <cellStyle name="Vejica 2 3 5 2 10" xfId="6783"/>
    <cellStyle name="Vejica 2 3 5 2 10 2" xfId="11071"/>
    <cellStyle name="Vejica 2 3 5 2 11" xfId="7158"/>
    <cellStyle name="Vejica 2 3 5 2 11 2" xfId="11435"/>
    <cellStyle name="Vejica 2 3 5 2 12" xfId="7855"/>
    <cellStyle name="Vejica 2 3 5 2 13" xfId="12663"/>
    <cellStyle name="Vejica 2 3 5 2 2" xfId="1901"/>
    <cellStyle name="Vejica 2 3 5 2 3" xfId="1902"/>
    <cellStyle name="Vejica 2 3 5 2 3 2" xfId="3976"/>
    <cellStyle name="Vejica 2 3 5 2 4" xfId="1903"/>
    <cellStyle name="Vejica 2 3 5 2 4 2" xfId="3977"/>
    <cellStyle name="Vejica 2 3 5 2 4 2 2" xfId="6046"/>
    <cellStyle name="Vejica 2 3 5 2 4 2 2 2" xfId="6670"/>
    <cellStyle name="Vejica 2 3 5 2 4 2 2 2 2" xfId="10964"/>
    <cellStyle name="Vejica 2 3 5 2 4 2 2 3" xfId="10356"/>
    <cellStyle name="Vejica 2 3 5 2 4 2 3" xfId="5940"/>
    <cellStyle name="Vejica 2 3 5 2 4 2 3 2" xfId="10250"/>
    <cellStyle name="Vejica 2 3 5 2 4 2 4" xfId="6366"/>
    <cellStyle name="Vejica 2 3 5 2 4 2 4 2" xfId="10660"/>
    <cellStyle name="Vejica 2 3 5 2 4 2 5" xfId="6980"/>
    <cellStyle name="Vejica 2 3 5 2 4 2 5 2" xfId="11268"/>
    <cellStyle name="Vejica 2 3 5 2 4 2 6" xfId="7354"/>
    <cellStyle name="Vejica 2 3 5 2 4 2 6 2" xfId="11631"/>
    <cellStyle name="Vejica 2 3 5 2 4 2 7" xfId="9096"/>
    <cellStyle name="Vejica 2 3 5 2 4 3" xfId="5826"/>
    <cellStyle name="Vejica 2 3 5 2 4 3 2" xfId="6565"/>
    <cellStyle name="Vejica 2 3 5 2 4 3 2 2" xfId="10859"/>
    <cellStyle name="Vejica 2 3 5 2 4 3 3" xfId="10136"/>
    <cellStyle name="Vejica 2 3 5 2 4 4" xfId="6265"/>
    <cellStyle name="Vejica 2 3 5 2 4 4 2" xfId="10559"/>
    <cellStyle name="Vejica 2 3 5 2 4 5" xfId="6878"/>
    <cellStyle name="Vejica 2 3 5 2 4 5 2" xfId="11166"/>
    <cellStyle name="Vejica 2 3 5 2 4 6" xfId="7253"/>
    <cellStyle name="Vejica 2 3 5 2 4 6 2" xfId="11530"/>
    <cellStyle name="Vejica 2 3 5 2 4 7" xfId="8279"/>
    <cellStyle name="Vejica 2 3 5 2 4 8" xfId="12905"/>
    <cellStyle name="Vejica 2 3 5 2 5" xfId="3978"/>
    <cellStyle name="Vejica 2 3 5 2 5 2" xfId="3979"/>
    <cellStyle name="Vejica 2 3 5 2 6" xfId="3980"/>
    <cellStyle name="Vejica 2 3 5 2 7" xfId="3975"/>
    <cellStyle name="Vejica 2 3 5 2 8" xfId="5729"/>
    <cellStyle name="Vejica 2 3 5 2 8 2" xfId="6470"/>
    <cellStyle name="Vejica 2 3 5 2 8 2 2" xfId="10764"/>
    <cellStyle name="Vejica 2 3 5 2 8 3" xfId="10039"/>
    <cellStyle name="Vejica 2 3 5 2 9" xfId="6170"/>
    <cellStyle name="Vejica 2 3 5 2 9 2" xfId="10464"/>
    <cellStyle name="Vejica 2 3 5 3" xfId="1904"/>
    <cellStyle name="Vejica 2 3 5 4" xfId="1905"/>
    <cellStyle name="Vejica 2 3 5 4 2" xfId="3981"/>
    <cellStyle name="Vejica 2 3 5 5" xfId="1906"/>
    <cellStyle name="Vejica 2 3 5 5 2" xfId="3982"/>
    <cellStyle name="Vejica 2 3 5 5 2 2" xfId="6047"/>
    <cellStyle name="Vejica 2 3 5 5 2 2 2" xfId="6671"/>
    <cellStyle name="Vejica 2 3 5 5 2 2 2 2" xfId="10965"/>
    <cellStyle name="Vejica 2 3 5 5 2 2 3" xfId="10357"/>
    <cellStyle name="Vejica 2 3 5 5 2 3" xfId="5941"/>
    <cellStyle name="Vejica 2 3 5 5 2 3 2" xfId="10251"/>
    <cellStyle name="Vejica 2 3 5 5 2 4" xfId="6367"/>
    <cellStyle name="Vejica 2 3 5 5 2 4 2" xfId="10661"/>
    <cellStyle name="Vejica 2 3 5 5 2 5" xfId="6981"/>
    <cellStyle name="Vejica 2 3 5 5 2 5 2" xfId="11269"/>
    <cellStyle name="Vejica 2 3 5 5 2 6" xfId="7355"/>
    <cellStyle name="Vejica 2 3 5 5 2 6 2" xfId="11632"/>
    <cellStyle name="Vejica 2 3 5 5 2 7" xfId="9097"/>
    <cellStyle name="Vejica 2 3 5 5 3" xfId="5827"/>
    <cellStyle name="Vejica 2 3 5 5 3 2" xfId="6566"/>
    <cellStyle name="Vejica 2 3 5 5 3 2 2" xfId="10860"/>
    <cellStyle name="Vejica 2 3 5 5 3 3" xfId="10137"/>
    <cellStyle name="Vejica 2 3 5 5 4" xfId="6266"/>
    <cellStyle name="Vejica 2 3 5 5 4 2" xfId="10560"/>
    <cellStyle name="Vejica 2 3 5 5 5" xfId="6879"/>
    <cellStyle name="Vejica 2 3 5 5 5 2" xfId="11167"/>
    <cellStyle name="Vejica 2 3 5 5 6" xfId="7254"/>
    <cellStyle name="Vejica 2 3 5 5 6 2" xfId="11531"/>
    <cellStyle name="Vejica 2 3 5 5 7" xfId="8280"/>
    <cellStyle name="Vejica 2 3 5 5 8" xfId="12906"/>
    <cellStyle name="Vejica 2 3 5 6" xfId="3983"/>
    <cellStyle name="Vejica 2 3 5 6 2" xfId="3984"/>
    <cellStyle name="Vejica 2 3 5 7" xfId="3985"/>
    <cellStyle name="Vejica 2 3 5 8" xfId="3974"/>
    <cellStyle name="Vejica 2 3 5 9" xfId="5728"/>
    <cellStyle name="Vejica 2 3 5 9 2" xfId="6469"/>
    <cellStyle name="Vejica 2 3 5 9 2 2" xfId="10763"/>
    <cellStyle name="Vejica 2 3 5 9 3" xfId="10038"/>
    <cellStyle name="Vejica 2 3 6" xfId="619"/>
    <cellStyle name="Vejica 2 3 6 10" xfId="6784"/>
    <cellStyle name="Vejica 2 3 6 10 2" xfId="11072"/>
    <cellStyle name="Vejica 2 3 6 11" xfId="7159"/>
    <cellStyle name="Vejica 2 3 6 11 2" xfId="11436"/>
    <cellStyle name="Vejica 2 3 6 12" xfId="7856"/>
    <cellStyle name="Vejica 2 3 6 13" xfId="12664"/>
    <cellStyle name="Vejica 2 3 6 2" xfId="1907"/>
    <cellStyle name="Vejica 2 3 6 3" xfId="1908"/>
    <cellStyle name="Vejica 2 3 6 3 2" xfId="3987"/>
    <cellStyle name="Vejica 2 3 6 4" xfId="1909"/>
    <cellStyle name="Vejica 2 3 6 4 2" xfId="3988"/>
    <cellStyle name="Vejica 2 3 6 4 2 2" xfId="6048"/>
    <cellStyle name="Vejica 2 3 6 4 2 2 2" xfId="6672"/>
    <cellStyle name="Vejica 2 3 6 4 2 2 2 2" xfId="10966"/>
    <cellStyle name="Vejica 2 3 6 4 2 2 3" xfId="10358"/>
    <cellStyle name="Vejica 2 3 6 4 2 3" xfId="5942"/>
    <cellStyle name="Vejica 2 3 6 4 2 3 2" xfId="10252"/>
    <cellStyle name="Vejica 2 3 6 4 2 4" xfId="6368"/>
    <cellStyle name="Vejica 2 3 6 4 2 4 2" xfId="10662"/>
    <cellStyle name="Vejica 2 3 6 4 2 5" xfId="6982"/>
    <cellStyle name="Vejica 2 3 6 4 2 5 2" xfId="11270"/>
    <cellStyle name="Vejica 2 3 6 4 2 6" xfId="7356"/>
    <cellStyle name="Vejica 2 3 6 4 2 6 2" xfId="11633"/>
    <cellStyle name="Vejica 2 3 6 4 2 7" xfId="9098"/>
    <cellStyle name="Vejica 2 3 6 4 3" xfId="5828"/>
    <cellStyle name="Vejica 2 3 6 4 3 2" xfId="6567"/>
    <cellStyle name="Vejica 2 3 6 4 3 2 2" xfId="10861"/>
    <cellStyle name="Vejica 2 3 6 4 3 3" xfId="10138"/>
    <cellStyle name="Vejica 2 3 6 4 4" xfId="6267"/>
    <cellStyle name="Vejica 2 3 6 4 4 2" xfId="10561"/>
    <cellStyle name="Vejica 2 3 6 4 5" xfId="6880"/>
    <cellStyle name="Vejica 2 3 6 4 5 2" xfId="11168"/>
    <cellStyle name="Vejica 2 3 6 4 6" xfId="7255"/>
    <cellStyle name="Vejica 2 3 6 4 6 2" xfId="11532"/>
    <cellStyle name="Vejica 2 3 6 4 7" xfId="8281"/>
    <cellStyle name="Vejica 2 3 6 4 8" xfId="12907"/>
    <cellStyle name="Vejica 2 3 6 5" xfId="3989"/>
    <cellStyle name="Vejica 2 3 6 5 2" xfId="3990"/>
    <cellStyle name="Vejica 2 3 6 6" xfId="3991"/>
    <cellStyle name="Vejica 2 3 6 7" xfId="3986"/>
    <cellStyle name="Vejica 2 3 6 8" xfId="5730"/>
    <cellStyle name="Vejica 2 3 6 8 2" xfId="6471"/>
    <cellStyle name="Vejica 2 3 6 8 2 2" xfId="10765"/>
    <cellStyle name="Vejica 2 3 6 8 3" xfId="10040"/>
    <cellStyle name="Vejica 2 3 6 9" xfId="6171"/>
    <cellStyle name="Vejica 2 3 6 9 2" xfId="10465"/>
    <cellStyle name="Vejica 2 3 7" xfId="1910"/>
    <cellStyle name="Vejica 2 3 8" xfId="1911"/>
    <cellStyle name="Vejica 2 3 8 2" xfId="3992"/>
    <cellStyle name="Vejica 2 3 9" xfId="1912"/>
    <cellStyle name="Vejica 2 3 9 2" xfId="3993"/>
    <cellStyle name="Vejica 2 3 9 2 2" xfId="6049"/>
    <cellStyle name="Vejica 2 3 9 2 2 2" xfId="6673"/>
    <cellStyle name="Vejica 2 3 9 2 2 2 2" xfId="10967"/>
    <cellStyle name="Vejica 2 3 9 2 2 3" xfId="10359"/>
    <cellStyle name="Vejica 2 3 9 2 3" xfId="5943"/>
    <cellStyle name="Vejica 2 3 9 2 3 2" xfId="10253"/>
    <cellStyle name="Vejica 2 3 9 2 4" xfId="6369"/>
    <cellStyle name="Vejica 2 3 9 2 4 2" xfId="10663"/>
    <cellStyle name="Vejica 2 3 9 2 5" xfId="6983"/>
    <cellStyle name="Vejica 2 3 9 2 5 2" xfId="11271"/>
    <cellStyle name="Vejica 2 3 9 2 6" xfId="7357"/>
    <cellStyle name="Vejica 2 3 9 2 6 2" xfId="11634"/>
    <cellStyle name="Vejica 2 3 9 2 7" xfId="9099"/>
    <cellStyle name="Vejica 2 3 9 3" xfId="5829"/>
    <cellStyle name="Vejica 2 3 9 3 2" xfId="6568"/>
    <cellStyle name="Vejica 2 3 9 3 2 2" xfId="10862"/>
    <cellStyle name="Vejica 2 3 9 3 3" xfId="10139"/>
    <cellStyle name="Vejica 2 3 9 4" xfId="6268"/>
    <cellStyle name="Vejica 2 3 9 4 2" xfId="10562"/>
    <cellStyle name="Vejica 2 3 9 5" xfId="6881"/>
    <cellStyle name="Vejica 2 3 9 5 2" xfId="11169"/>
    <cellStyle name="Vejica 2 3 9 6" xfId="7256"/>
    <cellStyle name="Vejica 2 3 9 6 2" xfId="11533"/>
    <cellStyle name="Vejica 2 3 9 7" xfId="8282"/>
    <cellStyle name="Vejica 2 3 9 8" xfId="12908"/>
    <cellStyle name="Vejica 2 30" xfId="12634"/>
    <cellStyle name="Vejica 2 31" xfId="13031"/>
    <cellStyle name="Vejica 2 4" xfId="620"/>
    <cellStyle name="Vejica 2 4 10" xfId="3995"/>
    <cellStyle name="Vejica 2 4 11" xfId="3994"/>
    <cellStyle name="Vejica 2 4 12" xfId="5731"/>
    <cellStyle name="Vejica 2 4 12 2" xfId="6472"/>
    <cellStyle name="Vejica 2 4 12 2 2" xfId="10766"/>
    <cellStyle name="Vejica 2 4 12 3" xfId="10041"/>
    <cellStyle name="Vejica 2 4 13" xfId="6172"/>
    <cellStyle name="Vejica 2 4 13 2" xfId="10466"/>
    <cellStyle name="Vejica 2 4 14" xfId="6785"/>
    <cellStyle name="Vejica 2 4 14 2" xfId="11073"/>
    <cellStyle name="Vejica 2 4 15" xfId="7091"/>
    <cellStyle name="Vejica 2 4 15 2" xfId="11368"/>
    <cellStyle name="Vejica 2 4 16" xfId="7160"/>
    <cellStyle name="Vejica 2 4 16 2" xfId="11437"/>
    <cellStyle name="Vejica 2 4 17" xfId="7857"/>
    <cellStyle name="Vejica 2 4 18" xfId="8664"/>
    <cellStyle name="Vejica 2 4 19" xfId="12665"/>
    <cellStyle name="Vejica 2 4 2" xfId="621"/>
    <cellStyle name="Vejica 2 4 2 10" xfId="5732"/>
    <cellStyle name="Vejica 2 4 2 10 2" xfId="6473"/>
    <cellStyle name="Vejica 2 4 2 10 2 2" xfId="10767"/>
    <cellStyle name="Vejica 2 4 2 10 3" xfId="10042"/>
    <cellStyle name="Vejica 2 4 2 11" xfId="6173"/>
    <cellStyle name="Vejica 2 4 2 11 2" xfId="10467"/>
    <cellStyle name="Vejica 2 4 2 12" xfId="6786"/>
    <cellStyle name="Vejica 2 4 2 12 2" xfId="11074"/>
    <cellStyle name="Vejica 2 4 2 13" xfId="7092"/>
    <cellStyle name="Vejica 2 4 2 13 2" xfId="11369"/>
    <cellStyle name="Vejica 2 4 2 14" xfId="7161"/>
    <cellStyle name="Vejica 2 4 2 14 2" xfId="11438"/>
    <cellStyle name="Vejica 2 4 2 15" xfId="7858"/>
    <cellStyle name="Vejica 2 4 2 16" xfId="12666"/>
    <cellStyle name="Vejica 2 4 2 2" xfId="622"/>
    <cellStyle name="Vejica 2 4 2 2 10" xfId="6174"/>
    <cellStyle name="Vejica 2 4 2 2 10 2" xfId="10468"/>
    <cellStyle name="Vejica 2 4 2 2 11" xfId="6787"/>
    <cellStyle name="Vejica 2 4 2 2 11 2" xfId="11075"/>
    <cellStyle name="Vejica 2 4 2 2 12" xfId="7093"/>
    <cellStyle name="Vejica 2 4 2 2 12 2" xfId="11370"/>
    <cellStyle name="Vejica 2 4 2 2 13" xfId="7162"/>
    <cellStyle name="Vejica 2 4 2 2 13 2" xfId="11439"/>
    <cellStyle name="Vejica 2 4 2 2 14" xfId="7859"/>
    <cellStyle name="Vejica 2 4 2 2 15" xfId="12667"/>
    <cellStyle name="Vejica 2 4 2 2 2" xfId="623"/>
    <cellStyle name="Vejica 2 4 2 2 2 10" xfId="6788"/>
    <cellStyle name="Vejica 2 4 2 2 2 10 2" xfId="11076"/>
    <cellStyle name="Vejica 2 4 2 2 2 11" xfId="7163"/>
    <cellStyle name="Vejica 2 4 2 2 2 11 2" xfId="11440"/>
    <cellStyle name="Vejica 2 4 2 2 2 12" xfId="7860"/>
    <cellStyle name="Vejica 2 4 2 2 2 13" xfId="12668"/>
    <cellStyle name="Vejica 2 4 2 2 2 2" xfId="1913"/>
    <cellStyle name="Vejica 2 4 2 2 2 3" xfId="1914"/>
    <cellStyle name="Vejica 2 4 2 2 2 3 2" xfId="3999"/>
    <cellStyle name="Vejica 2 4 2 2 2 4" xfId="1915"/>
    <cellStyle name="Vejica 2 4 2 2 2 4 2" xfId="4000"/>
    <cellStyle name="Vejica 2 4 2 2 2 4 2 2" xfId="6050"/>
    <cellStyle name="Vejica 2 4 2 2 2 4 2 2 2" xfId="6674"/>
    <cellStyle name="Vejica 2 4 2 2 2 4 2 2 2 2" xfId="10968"/>
    <cellStyle name="Vejica 2 4 2 2 2 4 2 2 3" xfId="10360"/>
    <cellStyle name="Vejica 2 4 2 2 2 4 2 3" xfId="5944"/>
    <cellStyle name="Vejica 2 4 2 2 2 4 2 3 2" xfId="10254"/>
    <cellStyle name="Vejica 2 4 2 2 2 4 2 4" xfId="6370"/>
    <cellStyle name="Vejica 2 4 2 2 2 4 2 4 2" xfId="10664"/>
    <cellStyle name="Vejica 2 4 2 2 2 4 2 5" xfId="6984"/>
    <cellStyle name="Vejica 2 4 2 2 2 4 2 5 2" xfId="11272"/>
    <cellStyle name="Vejica 2 4 2 2 2 4 2 6" xfId="7358"/>
    <cellStyle name="Vejica 2 4 2 2 2 4 2 6 2" xfId="11635"/>
    <cellStyle name="Vejica 2 4 2 2 2 4 2 7" xfId="9100"/>
    <cellStyle name="Vejica 2 4 2 2 2 4 3" xfId="5830"/>
    <cellStyle name="Vejica 2 4 2 2 2 4 3 2" xfId="6569"/>
    <cellStyle name="Vejica 2 4 2 2 2 4 3 2 2" xfId="10863"/>
    <cellStyle name="Vejica 2 4 2 2 2 4 3 3" xfId="10140"/>
    <cellStyle name="Vejica 2 4 2 2 2 4 4" xfId="6269"/>
    <cellStyle name="Vejica 2 4 2 2 2 4 4 2" xfId="10563"/>
    <cellStyle name="Vejica 2 4 2 2 2 4 5" xfId="6882"/>
    <cellStyle name="Vejica 2 4 2 2 2 4 5 2" xfId="11170"/>
    <cellStyle name="Vejica 2 4 2 2 2 4 6" xfId="7257"/>
    <cellStyle name="Vejica 2 4 2 2 2 4 6 2" xfId="11534"/>
    <cellStyle name="Vejica 2 4 2 2 2 4 7" xfId="8283"/>
    <cellStyle name="Vejica 2 4 2 2 2 4 8" xfId="12909"/>
    <cellStyle name="Vejica 2 4 2 2 2 5" xfId="4001"/>
    <cellStyle name="Vejica 2 4 2 2 2 5 2" xfId="4002"/>
    <cellStyle name="Vejica 2 4 2 2 2 6" xfId="4003"/>
    <cellStyle name="Vejica 2 4 2 2 2 7" xfId="3998"/>
    <cellStyle name="Vejica 2 4 2 2 2 8" xfId="5734"/>
    <cellStyle name="Vejica 2 4 2 2 2 8 2" xfId="6475"/>
    <cellStyle name="Vejica 2 4 2 2 2 8 2 2" xfId="10769"/>
    <cellStyle name="Vejica 2 4 2 2 2 8 3" xfId="10044"/>
    <cellStyle name="Vejica 2 4 2 2 2 9" xfId="6175"/>
    <cellStyle name="Vejica 2 4 2 2 2 9 2" xfId="10469"/>
    <cellStyle name="Vejica 2 4 2 2 3" xfId="1916"/>
    <cellStyle name="Vejica 2 4 2 2 4" xfId="1917"/>
    <cellStyle name="Vejica 2 4 2 2 4 2" xfId="4004"/>
    <cellStyle name="Vejica 2 4 2 2 5" xfId="1918"/>
    <cellStyle name="Vejica 2 4 2 2 5 2" xfId="4005"/>
    <cellStyle name="Vejica 2 4 2 2 5 2 2" xfId="6051"/>
    <cellStyle name="Vejica 2 4 2 2 5 2 2 2" xfId="6675"/>
    <cellStyle name="Vejica 2 4 2 2 5 2 2 2 2" xfId="10969"/>
    <cellStyle name="Vejica 2 4 2 2 5 2 2 3" xfId="10361"/>
    <cellStyle name="Vejica 2 4 2 2 5 2 3" xfId="5945"/>
    <cellStyle name="Vejica 2 4 2 2 5 2 3 2" xfId="10255"/>
    <cellStyle name="Vejica 2 4 2 2 5 2 4" xfId="6371"/>
    <cellStyle name="Vejica 2 4 2 2 5 2 4 2" xfId="10665"/>
    <cellStyle name="Vejica 2 4 2 2 5 2 5" xfId="6985"/>
    <cellStyle name="Vejica 2 4 2 2 5 2 5 2" xfId="11273"/>
    <cellStyle name="Vejica 2 4 2 2 5 2 6" xfId="7359"/>
    <cellStyle name="Vejica 2 4 2 2 5 2 6 2" xfId="11636"/>
    <cellStyle name="Vejica 2 4 2 2 5 2 7" xfId="9101"/>
    <cellStyle name="Vejica 2 4 2 2 5 3" xfId="5831"/>
    <cellStyle name="Vejica 2 4 2 2 5 3 2" xfId="6570"/>
    <cellStyle name="Vejica 2 4 2 2 5 3 2 2" xfId="10864"/>
    <cellStyle name="Vejica 2 4 2 2 5 3 3" xfId="10141"/>
    <cellStyle name="Vejica 2 4 2 2 5 4" xfId="6270"/>
    <cellStyle name="Vejica 2 4 2 2 5 4 2" xfId="10564"/>
    <cellStyle name="Vejica 2 4 2 2 5 5" xfId="6883"/>
    <cellStyle name="Vejica 2 4 2 2 5 5 2" xfId="11171"/>
    <cellStyle name="Vejica 2 4 2 2 5 6" xfId="7258"/>
    <cellStyle name="Vejica 2 4 2 2 5 6 2" xfId="11535"/>
    <cellStyle name="Vejica 2 4 2 2 5 7" xfId="8284"/>
    <cellStyle name="Vejica 2 4 2 2 5 8" xfId="12910"/>
    <cellStyle name="Vejica 2 4 2 2 6" xfId="4006"/>
    <cellStyle name="Vejica 2 4 2 2 6 2" xfId="4007"/>
    <cellStyle name="Vejica 2 4 2 2 7" xfId="4008"/>
    <cellStyle name="Vejica 2 4 2 2 8" xfId="3997"/>
    <cellStyle name="Vejica 2 4 2 2 9" xfId="5733"/>
    <cellStyle name="Vejica 2 4 2 2 9 2" xfId="6474"/>
    <cellStyle name="Vejica 2 4 2 2 9 2 2" xfId="10768"/>
    <cellStyle name="Vejica 2 4 2 2 9 3" xfId="10043"/>
    <cellStyle name="Vejica 2 4 2 3" xfId="624"/>
    <cellStyle name="Vejica 2 4 2 3 10" xfId="6789"/>
    <cellStyle name="Vejica 2 4 2 3 10 2" xfId="11077"/>
    <cellStyle name="Vejica 2 4 2 3 11" xfId="7164"/>
    <cellStyle name="Vejica 2 4 2 3 11 2" xfId="11441"/>
    <cellStyle name="Vejica 2 4 2 3 12" xfId="7861"/>
    <cellStyle name="Vejica 2 4 2 3 13" xfId="12669"/>
    <cellStyle name="Vejica 2 4 2 3 2" xfId="1919"/>
    <cellStyle name="Vejica 2 4 2 3 3" xfId="1920"/>
    <cellStyle name="Vejica 2 4 2 3 3 2" xfId="4010"/>
    <cellStyle name="Vejica 2 4 2 3 4" xfId="1921"/>
    <cellStyle name="Vejica 2 4 2 3 4 2" xfId="4011"/>
    <cellStyle name="Vejica 2 4 2 3 4 2 2" xfId="6052"/>
    <cellStyle name="Vejica 2 4 2 3 4 2 2 2" xfId="6676"/>
    <cellStyle name="Vejica 2 4 2 3 4 2 2 2 2" xfId="10970"/>
    <cellStyle name="Vejica 2 4 2 3 4 2 2 3" xfId="10362"/>
    <cellStyle name="Vejica 2 4 2 3 4 2 3" xfId="5946"/>
    <cellStyle name="Vejica 2 4 2 3 4 2 3 2" xfId="10256"/>
    <cellStyle name="Vejica 2 4 2 3 4 2 4" xfId="6372"/>
    <cellStyle name="Vejica 2 4 2 3 4 2 4 2" xfId="10666"/>
    <cellStyle name="Vejica 2 4 2 3 4 2 5" xfId="6986"/>
    <cellStyle name="Vejica 2 4 2 3 4 2 5 2" xfId="11274"/>
    <cellStyle name="Vejica 2 4 2 3 4 2 6" xfId="7360"/>
    <cellStyle name="Vejica 2 4 2 3 4 2 6 2" xfId="11637"/>
    <cellStyle name="Vejica 2 4 2 3 4 2 7" xfId="9102"/>
    <cellStyle name="Vejica 2 4 2 3 4 3" xfId="5832"/>
    <cellStyle name="Vejica 2 4 2 3 4 3 2" xfId="6571"/>
    <cellStyle name="Vejica 2 4 2 3 4 3 2 2" xfId="10865"/>
    <cellStyle name="Vejica 2 4 2 3 4 3 3" xfId="10142"/>
    <cellStyle name="Vejica 2 4 2 3 4 4" xfId="6271"/>
    <cellStyle name="Vejica 2 4 2 3 4 4 2" xfId="10565"/>
    <cellStyle name="Vejica 2 4 2 3 4 5" xfId="6884"/>
    <cellStyle name="Vejica 2 4 2 3 4 5 2" xfId="11172"/>
    <cellStyle name="Vejica 2 4 2 3 4 6" xfId="7259"/>
    <cellStyle name="Vejica 2 4 2 3 4 6 2" xfId="11536"/>
    <cellStyle name="Vejica 2 4 2 3 4 7" xfId="8285"/>
    <cellStyle name="Vejica 2 4 2 3 4 8" xfId="12911"/>
    <cellStyle name="Vejica 2 4 2 3 5" xfId="4012"/>
    <cellStyle name="Vejica 2 4 2 3 5 2" xfId="4013"/>
    <cellStyle name="Vejica 2 4 2 3 6" xfId="4014"/>
    <cellStyle name="Vejica 2 4 2 3 7" xfId="4009"/>
    <cellStyle name="Vejica 2 4 2 3 8" xfId="5735"/>
    <cellStyle name="Vejica 2 4 2 3 8 2" xfId="6476"/>
    <cellStyle name="Vejica 2 4 2 3 8 2 2" xfId="10770"/>
    <cellStyle name="Vejica 2 4 2 3 8 3" xfId="10045"/>
    <cellStyle name="Vejica 2 4 2 3 9" xfId="6176"/>
    <cellStyle name="Vejica 2 4 2 3 9 2" xfId="10470"/>
    <cellStyle name="Vejica 2 4 2 4" xfId="1922"/>
    <cellStyle name="Vejica 2 4 2 5" xfId="1923"/>
    <cellStyle name="Vejica 2 4 2 5 2" xfId="4015"/>
    <cellStyle name="Vejica 2 4 2 6" xfId="1924"/>
    <cellStyle name="Vejica 2 4 2 6 2" xfId="4016"/>
    <cellStyle name="Vejica 2 4 2 6 2 2" xfId="6053"/>
    <cellStyle name="Vejica 2 4 2 6 2 2 2" xfId="6677"/>
    <cellStyle name="Vejica 2 4 2 6 2 2 2 2" xfId="10971"/>
    <cellStyle name="Vejica 2 4 2 6 2 2 3" xfId="10363"/>
    <cellStyle name="Vejica 2 4 2 6 2 3" xfId="5947"/>
    <cellStyle name="Vejica 2 4 2 6 2 3 2" xfId="10257"/>
    <cellStyle name="Vejica 2 4 2 6 2 4" xfId="6373"/>
    <cellStyle name="Vejica 2 4 2 6 2 4 2" xfId="10667"/>
    <cellStyle name="Vejica 2 4 2 6 2 5" xfId="6987"/>
    <cellStyle name="Vejica 2 4 2 6 2 5 2" xfId="11275"/>
    <cellStyle name="Vejica 2 4 2 6 2 6" xfId="7361"/>
    <cellStyle name="Vejica 2 4 2 6 2 6 2" xfId="11638"/>
    <cellStyle name="Vejica 2 4 2 6 2 7" xfId="9103"/>
    <cellStyle name="Vejica 2 4 2 6 3" xfId="5833"/>
    <cellStyle name="Vejica 2 4 2 6 3 2" xfId="6572"/>
    <cellStyle name="Vejica 2 4 2 6 3 2 2" xfId="10866"/>
    <cellStyle name="Vejica 2 4 2 6 3 3" xfId="10143"/>
    <cellStyle name="Vejica 2 4 2 6 4" xfId="6272"/>
    <cellStyle name="Vejica 2 4 2 6 4 2" xfId="10566"/>
    <cellStyle name="Vejica 2 4 2 6 5" xfId="6885"/>
    <cellStyle name="Vejica 2 4 2 6 5 2" xfId="11173"/>
    <cellStyle name="Vejica 2 4 2 6 6" xfId="7260"/>
    <cellStyle name="Vejica 2 4 2 6 6 2" xfId="11537"/>
    <cellStyle name="Vejica 2 4 2 6 7" xfId="8286"/>
    <cellStyle name="Vejica 2 4 2 6 8" xfId="12912"/>
    <cellStyle name="Vejica 2 4 2 7" xfId="4017"/>
    <cellStyle name="Vejica 2 4 2 7 2" xfId="4018"/>
    <cellStyle name="Vejica 2 4 2 8" xfId="4019"/>
    <cellStyle name="Vejica 2 4 2 9" xfId="3996"/>
    <cellStyle name="Vejica 2 4 20" xfId="13454"/>
    <cellStyle name="Vejica 2 4 3" xfId="625"/>
    <cellStyle name="Vejica 2 4 3 10" xfId="5736"/>
    <cellStyle name="Vejica 2 4 3 10 2" xfId="6477"/>
    <cellStyle name="Vejica 2 4 3 10 2 2" xfId="10771"/>
    <cellStyle name="Vejica 2 4 3 10 3" xfId="10046"/>
    <cellStyle name="Vejica 2 4 3 11" xfId="6177"/>
    <cellStyle name="Vejica 2 4 3 11 2" xfId="10471"/>
    <cellStyle name="Vejica 2 4 3 12" xfId="6790"/>
    <cellStyle name="Vejica 2 4 3 12 2" xfId="11078"/>
    <cellStyle name="Vejica 2 4 3 13" xfId="7094"/>
    <cellStyle name="Vejica 2 4 3 13 2" xfId="11371"/>
    <cellStyle name="Vejica 2 4 3 14" xfId="7165"/>
    <cellStyle name="Vejica 2 4 3 14 2" xfId="11442"/>
    <cellStyle name="Vejica 2 4 3 15" xfId="7862"/>
    <cellStyle name="Vejica 2 4 3 16" xfId="12670"/>
    <cellStyle name="Vejica 2 4 3 2" xfId="626"/>
    <cellStyle name="Vejica 2 4 3 2 10" xfId="6178"/>
    <cellStyle name="Vejica 2 4 3 2 10 2" xfId="10472"/>
    <cellStyle name="Vejica 2 4 3 2 11" xfId="6791"/>
    <cellStyle name="Vejica 2 4 3 2 11 2" xfId="11079"/>
    <cellStyle name="Vejica 2 4 3 2 12" xfId="7095"/>
    <cellStyle name="Vejica 2 4 3 2 12 2" xfId="11372"/>
    <cellStyle name="Vejica 2 4 3 2 13" xfId="7166"/>
    <cellStyle name="Vejica 2 4 3 2 13 2" xfId="11443"/>
    <cellStyle name="Vejica 2 4 3 2 14" xfId="7863"/>
    <cellStyle name="Vejica 2 4 3 2 15" xfId="12671"/>
    <cellStyle name="Vejica 2 4 3 2 2" xfId="627"/>
    <cellStyle name="Vejica 2 4 3 2 2 10" xfId="6792"/>
    <cellStyle name="Vejica 2 4 3 2 2 10 2" xfId="11080"/>
    <cellStyle name="Vejica 2 4 3 2 2 11" xfId="7167"/>
    <cellStyle name="Vejica 2 4 3 2 2 11 2" xfId="11444"/>
    <cellStyle name="Vejica 2 4 3 2 2 12" xfId="7864"/>
    <cellStyle name="Vejica 2 4 3 2 2 13" xfId="12672"/>
    <cellStyle name="Vejica 2 4 3 2 2 2" xfId="1925"/>
    <cellStyle name="Vejica 2 4 3 2 2 3" xfId="1926"/>
    <cellStyle name="Vejica 2 4 3 2 2 3 2" xfId="4023"/>
    <cellStyle name="Vejica 2 4 3 2 2 4" xfId="1927"/>
    <cellStyle name="Vejica 2 4 3 2 2 4 2" xfId="4024"/>
    <cellStyle name="Vejica 2 4 3 2 2 4 2 2" xfId="6054"/>
    <cellStyle name="Vejica 2 4 3 2 2 4 2 2 2" xfId="6678"/>
    <cellStyle name="Vejica 2 4 3 2 2 4 2 2 2 2" xfId="10972"/>
    <cellStyle name="Vejica 2 4 3 2 2 4 2 2 3" xfId="10364"/>
    <cellStyle name="Vejica 2 4 3 2 2 4 2 3" xfId="5948"/>
    <cellStyle name="Vejica 2 4 3 2 2 4 2 3 2" xfId="10258"/>
    <cellStyle name="Vejica 2 4 3 2 2 4 2 4" xfId="6374"/>
    <cellStyle name="Vejica 2 4 3 2 2 4 2 4 2" xfId="10668"/>
    <cellStyle name="Vejica 2 4 3 2 2 4 2 5" xfId="6988"/>
    <cellStyle name="Vejica 2 4 3 2 2 4 2 5 2" xfId="11276"/>
    <cellStyle name="Vejica 2 4 3 2 2 4 2 6" xfId="7362"/>
    <cellStyle name="Vejica 2 4 3 2 2 4 2 6 2" xfId="11639"/>
    <cellStyle name="Vejica 2 4 3 2 2 4 2 7" xfId="9106"/>
    <cellStyle name="Vejica 2 4 3 2 2 4 3" xfId="5834"/>
    <cellStyle name="Vejica 2 4 3 2 2 4 3 2" xfId="6573"/>
    <cellStyle name="Vejica 2 4 3 2 2 4 3 2 2" xfId="10867"/>
    <cellStyle name="Vejica 2 4 3 2 2 4 3 3" xfId="10144"/>
    <cellStyle name="Vejica 2 4 3 2 2 4 4" xfId="6273"/>
    <cellStyle name="Vejica 2 4 3 2 2 4 4 2" xfId="10567"/>
    <cellStyle name="Vejica 2 4 3 2 2 4 5" xfId="6886"/>
    <cellStyle name="Vejica 2 4 3 2 2 4 5 2" xfId="11174"/>
    <cellStyle name="Vejica 2 4 3 2 2 4 6" xfId="7261"/>
    <cellStyle name="Vejica 2 4 3 2 2 4 6 2" xfId="11538"/>
    <cellStyle name="Vejica 2 4 3 2 2 4 7" xfId="8287"/>
    <cellStyle name="Vejica 2 4 3 2 2 4 8" xfId="12913"/>
    <cellStyle name="Vejica 2 4 3 2 2 5" xfId="4025"/>
    <cellStyle name="Vejica 2 4 3 2 2 5 2" xfId="4026"/>
    <cellStyle name="Vejica 2 4 3 2 2 6" xfId="4027"/>
    <cellStyle name="Vejica 2 4 3 2 2 7" xfId="4022"/>
    <cellStyle name="Vejica 2 4 3 2 2 8" xfId="5738"/>
    <cellStyle name="Vejica 2 4 3 2 2 8 2" xfId="6479"/>
    <cellStyle name="Vejica 2 4 3 2 2 8 2 2" xfId="10773"/>
    <cellStyle name="Vejica 2 4 3 2 2 8 3" xfId="10048"/>
    <cellStyle name="Vejica 2 4 3 2 2 9" xfId="6179"/>
    <cellStyle name="Vejica 2 4 3 2 2 9 2" xfId="10473"/>
    <cellStyle name="Vejica 2 4 3 2 3" xfId="1928"/>
    <cellStyle name="Vejica 2 4 3 2 4" xfId="1929"/>
    <cellStyle name="Vejica 2 4 3 2 4 2" xfId="4028"/>
    <cellStyle name="Vejica 2 4 3 2 5" xfId="1930"/>
    <cellStyle name="Vejica 2 4 3 2 5 2" xfId="4029"/>
    <cellStyle name="Vejica 2 4 3 2 5 2 2" xfId="6055"/>
    <cellStyle name="Vejica 2 4 3 2 5 2 2 2" xfId="6679"/>
    <cellStyle name="Vejica 2 4 3 2 5 2 2 2 2" xfId="10973"/>
    <cellStyle name="Vejica 2 4 3 2 5 2 2 3" xfId="10365"/>
    <cellStyle name="Vejica 2 4 3 2 5 2 3" xfId="5949"/>
    <cellStyle name="Vejica 2 4 3 2 5 2 3 2" xfId="10259"/>
    <cellStyle name="Vejica 2 4 3 2 5 2 4" xfId="6375"/>
    <cellStyle name="Vejica 2 4 3 2 5 2 4 2" xfId="10669"/>
    <cellStyle name="Vejica 2 4 3 2 5 2 5" xfId="6989"/>
    <cellStyle name="Vejica 2 4 3 2 5 2 5 2" xfId="11277"/>
    <cellStyle name="Vejica 2 4 3 2 5 2 6" xfId="7363"/>
    <cellStyle name="Vejica 2 4 3 2 5 2 6 2" xfId="11640"/>
    <cellStyle name="Vejica 2 4 3 2 5 2 7" xfId="9108"/>
    <cellStyle name="Vejica 2 4 3 2 5 3" xfId="5835"/>
    <cellStyle name="Vejica 2 4 3 2 5 3 2" xfId="6574"/>
    <cellStyle name="Vejica 2 4 3 2 5 3 2 2" xfId="10868"/>
    <cellStyle name="Vejica 2 4 3 2 5 3 3" xfId="10145"/>
    <cellStyle name="Vejica 2 4 3 2 5 4" xfId="6274"/>
    <cellStyle name="Vejica 2 4 3 2 5 4 2" xfId="10568"/>
    <cellStyle name="Vejica 2 4 3 2 5 5" xfId="6887"/>
    <cellStyle name="Vejica 2 4 3 2 5 5 2" xfId="11175"/>
    <cellStyle name="Vejica 2 4 3 2 5 6" xfId="7262"/>
    <cellStyle name="Vejica 2 4 3 2 5 6 2" xfId="11539"/>
    <cellStyle name="Vejica 2 4 3 2 5 7" xfId="8288"/>
    <cellStyle name="Vejica 2 4 3 2 5 8" xfId="12914"/>
    <cellStyle name="Vejica 2 4 3 2 6" xfId="4030"/>
    <cellStyle name="Vejica 2 4 3 2 6 2" xfId="4031"/>
    <cellStyle name="Vejica 2 4 3 2 7" xfId="4032"/>
    <cellStyle name="Vejica 2 4 3 2 8" xfId="4021"/>
    <cellStyle name="Vejica 2 4 3 2 9" xfId="5737"/>
    <cellStyle name="Vejica 2 4 3 2 9 2" xfId="6478"/>
    <cellStyle name="Vejica 2 4 3 2 9 2 2" xfId="10772"/>
    <cellStyle name="Vejica 2 4 3 2 9 3" xfId="10047"/>
    <cellStyle name="Vejica 2 4 3 3" xfId="628"/>
    <cellStyle name="Vejica 2 4 3 3 10" xfId="6793"/>
    <cellStyle name="Vejica 2 4 3 3 10 2" xfId="11081"/>
    <cellStyle name="Vejica 2 4 3 3 11" xfId="7168"/>
    <cellStyle name="Vejica 2 4 3 3 11 2" xfId="11445"/>
    <cellStyle name="Vejica 2 4 3 3 12" xfId="7865"/>
    <cellStyle name="Vejica 2 4 3 3 13" xfId="12673"/>
    <cellStyle name="Vejica 2 4 3 3 2" xfId="1931"/>
    <cellStyle name="Vejica 2 4 3 3 3" xfId="1932"/>
    <cellStyle name="Vejica 2 4 3 3 3 2" xfId="4034"/>
    <cellStyle name="Vejica 2 4 3 3 4" xfId="1933"/>
    <cellStyle name="Vejica 2 4 3 3 4 2" xfId="4035"/>
    <cellStyle name="Vejica 2 4 3 3 4 2 2" xfId="6056"/>
    <cellStyle name="Vejica 2 4 3 3 4 2 2 2" xfId="6680"/>
    <cellStyle name="Vejica 2 4 3 3 4 2 2 2 2" xfId="10974"/>
    <cellStyle name="Vejica 2 4 3 3 4 2 2 3" xfId="10366"/>
    <cellStyle name="Vejica 2 4 3 3 4 2 3" xfId="5950"/>
    <cellStyle name="Vejica 2 4 3 3 4 2 3 2" xfId="10260"/>
    <cellStyle name="Vejica 2 4 3 3 4 2 4" xfId="6376"/>
    <cellStyle name="Vejica 2 4 3 3 4 2 4 2" xfId="10670"/>
    <cellStyle name="Vejica 2 4 3 3 4 2 5" xfId="6990"/>
    <cellStyle name="Vejica 2 4 3 3 4 2 5 2" xfId="11278"/>
    <cellStyle name="Vejica 2 4 3 3 4 2 6" xfId="7364"/>
    <cellStyle name="Vejica 2 4 3 3 4 2 6 2" xfId="11641"/>
    <cellStyle name="Vejica 2 4 3 3 4 2 7" xfId="9114"/>
    <cellStyle name="Vejica 2 4 3 3 4 3" xfId="5836"/>
    <cellStyle name="Vejica 2 4 3 3 4 3 2" xfId="6575"/>
    <cellStyle name="Vejica 2 4 3 3 4 3 2 2" xfId="10869"/>
    <cellStyle name="Vejica 2 4 3 3 4 3 3" xfId="10146"/>
    <cellStyle name="Vejica 2 4 3 3 4 4" xfId="6275"/>
    <cellStyle name="Vejica 2 4 3 3 4 4 2" xfId="10569"/>
    <cellStyle name="Vejica 2 4 3 3 4 5" xfId="6888"/>
    <cellStyle name="Vejica 2 4 3 3 4 5 2" xfId="11176"/>
    <cellStyle name="Vejica 2 4 3 3 4 6" xfId="7263"/>
    <cellStyle name="Vejica 2 4 3 3 4 6 2" xfId="11540"/>
    <cellStyle name="Vejica 2 4 3 3 4 7" xfId="8291"/>
    <cellStyle name="Vejica 2 4 3 3 4 8" xfId="12915"/>
    <cellStyle name="Vejica 2 4 3 3 5" xfId="4036"/>
    <cellStyle name="Vejica 2 4 3 3 5 2" xfId="4037"/>
    <cellStyle name="Vejica 2 4 3 3 6" xfId="4038"/>
    <cellStyle name="Vejica 2 4 3 3 7" xfId="4033"/>
    <cellStyle name="Vejica 2 4 3 3 8" xfId="5739"/>
    <cellStyle name="Vejica 2 4 3 3 8 2" xfId="6480"/>
    <cellStyle name="Vejica 2 4 3 3 8 2 2" xfId="10774"/>
    <cellStyle name="Vejica 2 4 3 3 8 3" xfId="10049"/>
    <cellStyle name="Vejica 2 4 3 3 9" xfId="6180"/>
    <cellStyle name="Vejica 2 4 3 3 9 2" xfId="10474"/>
    <cellStyle name="Vejica 2 4 3 4" xfId="1934"/>
    <cellStyle name="Vejica 2 4 3 5" xfId="1935"/>
    <cellStyle name="Vejica 2 4 3 5 2" xfId="4039"/>
    <cellStyle name="Vejica 2 4 3 6" xfId="1936"/>
    <cellStyle name="Vejica 2 4 3 6 2" xfId="4040"/>
    <cellStyle name="Vejica 2 4 3 6 2 2" xfId="6057"/>
    <cellStyle name="Vejica 2 4 3 6 2 2 2" xfId="6681"/>
    <cellStyle name="Vejica 2 4 3 6 2 2 2 2" xfId="10975"/>
    <cellStyle name="Vejica 2 4 3 6 2 2 3" xfId="10367"/>
    <cellStyle name="Vejica 2 4 3 6 2 3" xfId="5951"/>
    <cellStyle name="Vejica 2 4 3 6 2 3 2" xfId="10261"/>
    <cellStyle name="Vejica 2 4 3 6 2 4" xfId="6377"/>
    <cellStyle name="Vejica 2 4 3 6 2 4 2" xfId="10671"/>
    <cellStyle name="Vejica 2 4 3 6 2 5" xfId="6991"/>
    <cellStyle name="Vejica 2 4 3 6 2 5 2" xfId="11279"/>
    <cellStyle name="Vejica 2 4 3 6 2 6" xfId="7365"/>
    <cellStyle name="Vejica 2 4 3 6 2 6 2" xfId="11642"/>
    <cellStyle name="Vejica 2 4 3 6 2 7" xfId="9119"/>
    <cellStyle name="Vejica 2 4 3 6 3" xfId="5837"/>
    <cellStyle name="Vejica 2 4 3 6 3 2" xfId="6576"/>
    <cellStyle name="Vejica 2 4 3 6 3 2 2" xfId="10870"/>
    <cellStyle name="Vejica 2 4 3 6 3 3" xfId="10147"/>
    <cellStyle name="Vejica 2 4 3 6 4" xfId="6276"/>
    <cellStyle name="Vejica 2 4 3 6 4 2" xfId="10570"/>
    <cellStyle name="Vejica 2 4 3 6 5" xfId="6889"/>
    <cellStyle name="Vejica 2 4 3 6 5 2" xfId="11177"/>
    <cellStyle name="Vejica 2 4 3 6 6" xfId="7264"/>
    <cellStyle name="Vejica 2 4 3 6 6 2" xfId="11541"/>
    <cellStyle name="Vejica 2 4 3 6 7" xfId="8294"/>
    <cellStyle name="Vejica 2 4 3 6 8" xfId="12916"/>
    <cellStyle name="Vejica 2 4 3 7" xfId="4041"/>
    <cellStyle name="Vejica 2 4 3 7 2" xfId="4042"/>
    <cellStyle name="Vejica 2 4 3 8" xfId="4043"/>
    <cellStyle name="Vejica 2 4 3 9" xfId="4020"/>
    <cellStyle name="Vejica 2 4 4" xfId="629"/>
    <cellStyle name="Vejica 2 4 4 10" xfId="6181"/>
    <cellStyle name="Vejica 2 4 4 10 2" xfId="10475"/>
    <cellStyle name="Vejica 2 4 4 11" xfId="6794"/>
    <cellStyle name="Vejica 2 4 4 11 2" xfId="11082"/>
    <cellStyle name="Vejica 2 4 4 12" xfId="7096"/>
    <cellStyle name="Vejica 2 4 4 12 2" xfId="11373"/>
    <cellStyle name="Vejica 2 4 4 13" xfId="7169"/>
    <cellStyle name="Vejica 2 4 4 13 2" xfId="11446"/>
    <cellStyle name="Vejica 2 4 4 14" xfId="7866"/>
    <cellStyle name="Vejica 2 4 4 15" xfId="12674"/>
    <cellStyle name="Vejica 2 4 4 2" xfId="630"/>
    <cellStyle name="Vejica 2 4 4 2 10" xfId="6795"/>
    <cellStyle name="Vejica 2 4 4 2 10 2" xfId="11083"/>
    <cellStyle name="Vejica 2 4 4 2 11" xfId="7170"/>
    <cellStyle name="Vejica 2 4 4 2 11 2" xfId="11447"/>
    <cellStyle name="Vejica 2 4 4 2 12" xfId="7867"/>
    <cellStyle name="Vejica 2 4 4 2 13" xfId="12675"/>
    <cellStyle name="Vejica 2 4 4 2 2" xfId="1937"/>
    <cellStyle name="Vejica 2 4 4 2 3" xfId="1938"/>
    <cellStyle name="Vejica 2 4 4 2 3 2" xfId="4046"/>
    <cellStyle name="Vejica 2 4 4 2 4" xfId="1939"/>
    <cellStyle name="Vejica 2 4 4 2 4 2" xfId="4047"/>
    <cellStyle name="Vejica 2 4 4 2 4 2 2" xfId="6058"/>
    <cellStyle name="Vejica 2 4 4 2 4 2 2 2" xfId="6682"/>
    <cellStyle name="Vejica 2 4 4 2 4 2 2 2 2" xfId="10976"/>
    <cellStyle name="Vejica 2 4 4 2 4 2 2 3" xfId="10368"/>
    <cellStyle name="Vejica 2 4 4 2 4 2 3" xfId="5952"/>
    <cellStyle name="Vejica 2 4 4 2 4 2 3 2" xfId="10262"/>
    <cellStyle name="Vejica 2 4 4 2 4 2 4" xfId="6378"/>
    <cellStyle name="Vejica 2 4 4 2 4 2 4 2" xfId="10672"/>
    <cellStyle name="Vejica 2 4 4 2 4 2 5" xfId="6992"/>
    <cellStyle name="Vejica 2 4 4 2 4 2 5 2" xfId="11280"/>
    <cellStyle name="Vejica 2 4 4 2 4 2 6" xfId="7366"/>
    <cellStyle name="Vejica 2 4 4 2 4 2 6 2" xfId="11643"/>
    <cellStyle name="Vejica 2 4 4 2 4 2 7" xfId="9126"/>
    <cellStyle name="Vejica 2 4 4 2 4 3" xfId="5838"/>
    <cellStyle name="Vejica 2 4 4 2 4 3 2" xfId="6577"/>
    <cellStyle name="Vejica 2 4 4 2 4 3 2 2" xfId="10871"/>
    <cellStyle name="Vejica 2 4 4 2 4 3 3" xfId="10148"/>
    <cellStyle name="Vejica 2 4 4 2 4 4" xfId="6277"/>
    <cellStyle name="Vejica 2 4 4 2 4 4 2" xfId="10571"/>
    <cellStyle name="Vejica 2 4 4 2 4 5" xfId="6890"/>
    <cellStyle name="Vejica 2 4 4 2 4 5 2" xfId="11178"/>
    <cellStyle name="Vejica 2 4 4 2 4 6" xfId="7265"/>
    <cellStyle name="Vejica 2 4 4 2 4 6 2" xfId="11542"/>
    <cellStyle name="Vejica 2 4 4 2 4 7" xfId="8297"/>
    <cellStyle name="Vejica 2 4 4 2 4 8" xfId="12917"/>
    <cellStyle name="Vejica 2 4 4 2 5" xfId="4048"/>
    <cellStyle name="Vejica 2 4 4 2 5 2" xfId="4049"/>
    <cellStyle name="Vejica 2 4 4 2 6" xfId="4050"/>
    <cellStyle name="Vejica 2 4 4 2 7" xfId="4045"/>
    <cellStyle name="Vejica 2 4 4 2 8" xfId="5741"/>
    <cellStyle name="Vejica 2 4 4 2 8 2" xfId="6482"/>
    <cellStyle name="Vejica 2 4 4 2 8 2 2" xfId="10776"/>
    <cellStyle name="Vejica 2 4 4 2 8 3" xfId="10051"/>
    <cellStyle name="Vejica 2 4 4 2 9" xfId="6182"/>
    <cellStyle name="Vejica 2 4 4 2 9 2" xfId="10476"/>
    <cellStyle name="Vejica 2 4 4 3" xfId="1940"/>
    <cellStyle name="Vejica 2 4 4 4" xfId="1941"/>
    <cellStyle name="Vejica 2 4 4 4 2" xfId="4051"/>
    <cellStyle name="Vejica 2 4 4 5" xfId="1942"/>
    <cellStyle name="Vejica 2 4 4 5 2" xfId="4052"/>
    <cellStyle name="Vejica 2 4 4 5 2 2" xfId="6059"/>
    <cellStyle name="Vejica 2 4 4 5 2 2 2" xfId="6683"/>
    <cellStyle name="Vejica 2 4 4 5 2 2 2 2" xfId="10977"/>
    <cellStyle name="Vejica 2 4 4 5 2 2 3" xfId="10369"/>
    <cellStyle name="Vejica 2 4 4 5 2 3" xfId="5953"/>
    <cellStyle name="Vejica 2 4 4 5 2 3 2" xfId="10263"/>
    <cellStyle name="Vejica 2 4 4 5 2 4" xfId="6379"/>
    <cellStyle name="Vejica 2 4 4 5 2 4 2" xfId="10673"/>
    <cellStyle name="Vejica 2 4 4 5 2 5" xfId="6993"/>
    <cellStyle name="Vejica 2 4 4 5 2 5 2" xfId="11281"/>
    <cellStyle name="Vejica 2 4 4 5 2 6" xfId="7367"/>
    <cellStyle name="Vejica 2 4 4 5 2 6 2" xfId="11644"/>
    <cellStyle name="Vejica 2 4 4 5 2 7" xfId="9131"/>
    <cellStyle name="Vejica 2 4 4 5 3" xfId="5839"/>
    <cellStyle name="Vejica 2 4 4 5 3 2" xfId="6578"/>
    <cellStyle name="Vejica 2 4 4 5 3 2 2" xfId="10872"/>
    <cellStyle name="Vejica 2 4 4 5 3 3" xfId="10149"/>
    <cellStyle name="Vejica 2 4 4 5 4" xfId="6278"/>
    <cellStyle name="Vejica 2 4 4 5 4 2" xfId="10572"/>
    <cellStyle name="Vejica 2 4 4 5 5" xfId="6891"/>
    <cellStyle name="Vejica 2 4 4 5 5 2" xfId="11179"/>
    <cellStyle name="Vejica 2 4 4 5 6" xfId="7266"/>
    <cellStyle name="Vejica 2 4 4 5 6 2" xfId="11543"/>
    <cellStyle name="Vejica 2 4 4 5 7" xfId="8300"/>
    <cellStyle name="Vejica 2 4 4 5 8" xfId="12918"/>
    <cellStyle name="Vejica 2 4 4 6" xfId="4053"/>
    <cellStyle name="Vejica 2 4 4 6 2" xfId="4054"/>
    <cellStyle name="Vejica 2 4 4 7" xfId="4055"/>
    <cellStyle name="Vejica 2 4 4 8" xfId="4044"/>
    <cellStyle name="Vejica 2 4 4 9" xfId="5740"/>
    <cellStyle name="Vejica 2 4 4 9 2" xfId="6481"/>
    <cellStyle name="Vejica 2 4 4 9 2 2" xfId="10775"/>
    <cellStyle name="Vejica 2 4 4 9 3" xfId="10050"/>
    <cellStyle name="Vejica 2 4 5" xfId="631"/>
    <cellStyle name="Vejica 2 4 5 10" xfId="6796"/>
    <cellStyle name="Vejica 2 4 5 10 2" xfId="11084"/>
    <cellStyle name="Vejica 2 4 5 11" xfId="7171"/>
    <cellStyle name="Vejica 2 4 5 11 2" xfId="11448"/>
    <cellStyle name="Vejica 2 4 5 12" xfId="7868"/>
    <cellStyle name="Vejica 2 4 5 13" xfId="12676"/>
    <cellStyle name="Vejica 2 4 5 2" xfId="1943"/>
    <cellStyle name="Vejica 2 4 5 3" xfId="1944"/>
    <cellStyle name="Vejica 2 4 5 3 2" xfId="4057"/>
    <cellStyle name="Vejica 2 4 5 4" xfId="1945"/>
    <cellStyle name="Vejica 2 4 5 4 2" xfId="4058"/>
    <cellStyle name="Vejica 2 4 5 4 2 2" xfId="6060"/>
    <cellStyle name="Vejica 2 4 5 4 2 2 2" xfId="6684"/>
    <cellStyle name="Vejica 2 4 5 4 2 2 2 2" xfId="10978"/>
    <cellStyle name="Vejica 2 4 5 4 2 2 3" xfId="10370"/>
    <cellStyle name="Vejica 2 4 5 4 2 3" xfId="5954"/>
    <cellStyle name="Vejica 2 4 5 4 2 3 2" xfId="10264"/>
    <cellStyle name="Vejica 2 4 5 4 2 4" xfId="6380"/>
    <cellStyle name="Vejica 2 4 5 4 2 4 2" xfId="10674"/>
    <cellStyle name="Vejica 2 4 5 4 2 5" xfId="6994"/>
    <cellStyle name="Vejica 2 4 5 4 2 5 2" xfId="11282"/>
    <cellStyle name="Vejica 2 4 5 4 2 6" xfId="7368"/>
    <cellStyle name="Vejica 2 4 5 4 2 6 2" xfId="11645"/>
    <cellStyle name="Vejica 2 4 5 4 2 7" xfId="9137"/>
    <cellStyle name="Vejica 2 4 5 4 3" xfId="5840"/>
    <cellStyle name="Vejica 2 4 5 4 3 2" xfId="6579"/>
    <cellStyle name="Vejica 2 4 5 4 3 2 2" xfId="10873"/>
    <cellStyle name="Vejica 2 4 5 4 3 3" xfId="10150"/>
    <cellStyle name="Vejica 2 4 5 4 4" xfId="6279"/>
    <cellStyle name="Vejica 2 4 5 4 4 2" xfId="10573"/>
    <cellStyle name="Vejica 2 4 5 4 5" xfId="6892"/>
    <cellStyle name="Vejica 2 4 5 4 5 2" xfId="11180"/>
    <cellStyle name="Vejica 2 4 5 4 6" xfId="7267"/>
    <cellStyle name="Vejica 2 4 5 4 6 2" xfId="11544"/>
    <cellStyle name="Vejica 2 4 5 4 7" xfId="8303"/>
    <cellStyle name="Vejica 2 4 5 4 8" xfId="12919"/>
    <cellStyle name="Vejica 2 4 5 5" xfId="4059"/>
    <cellStyle name="Vejica 2 4 5 5 2" xfId="4060"/>
    <cellStyle name="Vejica 2 4 5 6" xfId="4061"/>
    <cellStyle name="Vejica 2 4 5 7" xfId="4056"/>
    <cellStyle name="Vejica 2 4 5 8" xfId="5742"/>
    <cellStyle name="Vejica 2 4 5 8 2" xfId="6483"/>
    <cellStyle name="Vejica 2 4 5 8 2 2" xfId="10777"/>
    <cellStyle name="Vejica 2 4 5 8 3" xfId="10052"/>
    <cellStyle name="Vejica 2 4 5 9" xfId="6183"/>
    <cellStyle name="Vejica 2 4 5 9 2" xfId="10477"/>
    <cellStyle name="Vejica 2 4 6" xfId="1946"/>
    <cellStyle name="Vejica 2 4 7" xfId="1947"/>
    <cellStyle name="Vejica 2 4 7 2" xfId="4062"/>
    <cellStyle name="Vejica 2 4 8" xfId="1948"/>
    <cellStyle name="Vejica 2 4 8 2" xfId="4063"/>
    <cellStyle name="Vejica 2 4 8 2 2" xfId="6061"/>
    <cellStyle name="Vejica 2 4 8 2 2 2" xfId="6685"/>
    <cellStyle name="Vejica 2 4 8 2 2 2 2" xfId="10979"/>
    <cellStyle name="Vejica 2 4 8 2 2 3" xfId="10371"/>
    <cellStyle name="Vejica 2 4 8 2 3" xfId="5955"/>
    <cellStyle name="Vejica 2 4 8 2 3 2" xfId="10265"/>
    <cellStyle name="Vejica 2 4 8 2 4" xfId="6381"/>
    <cellStyle name="Vejica 2 4 8 2 4 2" xfId="10675"/>
    <cellStyle name="Vejica 2 4 8 2 5" xfId="6995"/>
    <cellStyle name="Vejica 2 4 8 2 5 2" xfId="11283"/>
    <cellStyle name="Vejica 2 4 8 2 6" xfId="7369"/>
    <cellStyle name="Vejica 2 4 8 2 6 2" xfId="11646"/>
    <cellStyle name="Vejica 2 4 8 2 7" xfId="9142"/>
    <cellStyle name="Vejica 2 4 8 3" xfId="5841"/>
    <cellStyle name="Vejica 2 4 8 3 2" xfId="6580"/>
    <cellStyle name="Vejica 2 4 8 3 2 2" xfId="10874"/>
    <cellStyle name="Vejica 2 4 8 3 3" xfId="10151"/>
    <cellStyle name="Vejica 2 4 8 4" xfId="6280"/>
    <cellStyle name="Vejica 2 4 8 4 2" xfId="10574"/>
    <cellStyle name="Vejica 2 4 8 5" xfId="6893"/>
    <cellStyle name="Vejica 2 4 8 5 2" xfId="11181"/>
    <cellStyle name="Vejica 2 4 8 6" xfId="7268"/>
    <cellStyle name="Vejica 2 4 8 6 2" xfId="11545"/>
    <cellStyle name="Vejica 2 4 8 7" xfId="8306"/>
    <cellStyle name="Vejica 2 4 8 8" xfId="12920"/>
    <cellStyle name="Vejica 2 4 9" xfId="4064"/>
    <cellStyle name="Vejica 2 4 9 2" xfId="4065"/>
    <cellStyle name="Vejica 2 5" xfId="632"/>
    <cellStyle name="Vejica 2 5 10" xfId="4067"/>
    <cellStyle name="Vejica 2 5 11" xfId="4066"/>
    <cellStyle name="Vejica 2 5 12" xfId="5743"/>
    <cellStyle name="Vejica 2 5 12 2" xfId="6484"/>
    <cellStyle name="Vejica 2 5 12 2 2" xfId="10778"/>
    <cellStyle name="Vejica 2 5 12 3" xfId="10053"/>
    <cellStyle name="Vejica 2 5 13" xfId="6184"/>
    <cellStyle name="Vejica 2 5 13 2" xfId="10478"/>
    <cellStyle name="Vejica 2 5 14" xfId="6797"/>
    <cellStyle name="Vejica 2 5 14 2" xfId="11085"/>
    <cellStyle name="Vejica 2 5 15" xfId="7097"/>
    <cellStyle name="Vejica 2 5 15 2" xfId="11374"/>
    <cellStyle name="Vejica 2 5 16" xfId="7172"/>
    <cellStyle name="Vejica 2 5 16 2" xfId="11449"/>
    <cellStyle name="Vejica 2 5 17" xfId="7869"/>
    <cellStyle name="Vejica 2 5 18" xfId="12677"/>
    <cellStyle name="Vejica 2 5 2" xfId="633"/>
    <cellStyle name="Vejica 2 5 2 10" xfId="5744"/>
    <cellStyle name="Vejica 2 5 2 10 2" xfId="6485"/>
    <cellStyle name="Vejica 2 5 2 10 2 2" xfId="10779"/>
    <cellStyle name="Vejica 2 5 2 10 3" xfId="10054"/>
    <cellStyle name="Vejica 2 5 2 11" xfId="6185"/>
    <cellStyle name="Vejica 2 5 2 11 2" xfId="10479"/>
    <cellStyle name="Vejica 2 5 2 12" xfId="6798"/>
    <cellStyle name="Vejica 2 5 2 12 2" xfId="11086"/>
    <cellStyle name="Vejica 2 5 2 13" xfId="7098"/>
    <cellStyle name="Vejica 2 5 2 13 2" xfId="11375"/>
    <cellStyle name="Vejica 2 5 2 14" xfId="7173"/>
    <cellStyle name="Vejica 2 5 2 14 2" xfId="11450"/>
    <cellStyle name="Vejica 2 5 2 15" xfId="7870"/>
    <cellStyle name="Vejica 2 5 2 16" xfId="12678"/>
    <cellStyle name="Vejica 2 5 2 2" xfId="634"/>
    <cellStyle name="Vejica 2 5 2 2 10" xfId="6186"/>
    <cellStyle name="Vejica 2 5 2 2 10 2" xfId="10480"/>
    <cellStyle name="Vejica 2 5 2 2 11" xfId="6799"/>
    <cellStyle name="Vejica 2 5 2 2 11 2" xfId="11087"/>
    <cellStyle name="Vejica 2 5 2 2 12" xfId="7099"/>
    <cellStyle name="Vejica 2 5 2 2 12 2" xfId="11376"/>
    <cellStyle name="Vejica 2 5 2 2 13" xfId="7174"/>
    <cellStyle name="Vejica 2 5 2 2 13 2" xfId="11451"/>
    <cellStyle name="Vejica 2 5 2 2 14" xfId="7871"/>
    <cellStyle name="Vejica 2 5 2 2 15" xfId="12679"/>
    <cellStyle name="Vejica 2 5 2 2 2" xfId="635"/>
    <cellStyle name="Vejica 2 5 2 2 2 10" xfId="6800"/>
    <cellStyle name="Vejica 2 5 2 2 2 10 2" xfId="11088"/>
    <cellStyle name="Vejica 2 5 2 2 2 11" xfId="7175"/>
    <cellStyle name="Vejica 2 5 2 2 2 11 2" xfId="11452"/>
    <cellStyle name="Vejica 2 5 2 2 2 12" xfId="7872"/>
    <cellStyle name="Vejica 2 5 2 2 2 13" xfId="12680"/>
    <cellStyle name="Vejica 2 5 2 2 2 2" xfId="1949"/>
    <cellStyle name="Vejica 2 5 2 2 2 3" xfId="1950"/>
    <cellStyle name="Vejica 2 5 2 2 2 3 2" xfId="4071"/>
    <cellStyle name="Vejica 2 5 2 2 2 4" xfId="1951"/>
    <cellStyle name="Vejica 2 5 2 2 2 4 2" xfId="4072"/>
    <cellStyle name="Vejica 2 5 2 2 2 4 2 2" xfId="6062"/>
    <cellStyle name="Vejica 2 5 2 2 2 4 2 2 2" xfId="6686"/>
    <cellStyle name="Vejica 2 5 2 2 2 4 2 2 2 2" xfId="10980"/>
    <cellStyle name="Vejica 2 5 2 2 2 4 2 2 3" xfId="10372"/>
    <cellStyle name="Vejica 2 5 2 2 2 4 2 3" xfId="5956"/>
    <cellStyle name="Vejica 2 5 2 2 2 4 2 3 2" xfId="10266"/>
    <cellStyle name="Vejica 2 5 2 2 2 4 2 4" xfId="6382"/>
    <cellStyle name="Vejica 2 5 2 2 2 4 2 4 2" xfId="10676"/>
    <cellStyle name="Vejica 2 5 2 2 2 4 2 5" xfId="6996"/>
    <cellStyle name="Vejica 2 5 2 2 2 4 2 5 2" xfId="11284"/>
    <cellStyle name="Vejica 2 5 2 2 2 4 2 6" xfId="7370"/>
    <cellStyle name="Vejica 2 5 2 2 2 4 2 6 2" xfId="11647"/>
    <cellStyle name="Vejica 2 5 2 2 2 4 2 7" xfId="9151"/>
    <cellStyle name="Vejica 2 5 2 2 2 4 3" xfId="5842"/>
    <cellStyle name="Vejica 2 5 2 2 2 4 3 2" xfId="6581"/>
    <cellStyle name="Vejica 2 5 2 2 2 4 3 2 2" xfId="10875"/>
    <cellStyle name="Vejica 2 5 2 2 2 4 3 3" xfId="10152"/>
    <cellStyle name="Vejica 2 5 2 2 2 4 4" xfId="6281"/>
    <cellStyle name="Vejica 2 5 2 2 2 4 4 2" xfId="10575"/>
    <cellStyle name="Vejica 2 5 2 2 2 4 5" xfId="6894"/>
    <cellStyle name="Vejica 2 5 2 2 2 4 5 2" xfId="11182"/>
    <cellStyle name="Vejica 2 5 2 2 2 4 6" xfId="7269"/>
    <cellStyle name="Vejica 2 5 2 2 2 4 6 2" xfId="11546"/>
    <cellStyle name="Vejica 2 5 2 2 2 4 7" xfId="8309"/>
    <cellStyle name="Vejica 2 5 2 2 2 4 8" xfId="12921"/>
    <cellStyle name="Vejica 2 5 2 2 2 5" xfId="4073"/>
    <cellStyle name="Vejica 2 5 2 2 2 5 2" xfId="4074"/>
    <cellStyle name="Vejica 2 5 2 2 2 6" xfId="4075"/>
    <cellStyle name="Vejica 2 5 2 2 2 7" xfId="4070"/>
    <cellStyle name="Vejica 2 5 2 2 2 8" xfId="5746"/>
    <cellStyle name="Vejica 2 5 2 2 2 8 2" xfId="6487"/>
    <cellStyle name="Vejica 2 5 2 2 2 8 2 2" xfId="10781"/>
    <cellStyle name="Vejica 2 5 2 2 2 8 3" xfId="10056"/>
    <cellStyle name="Vejica 2 5 2 2 2 9" xfId="6187"/>
    <cellStyle name="Vejica 2 5 2 2 2 9 2" xfId="10481"/>
    <cellStyle name="Vejica 2 5 2 2 3" xfId="1952"/>
    <cellStyle name="Vejica 2 5 2 2 4" xfId="1953"/>
    <cellStyle name="Vejica 2 5 2 2 4 2" xfId="4076"/>
    <cellStyle name="Vejica 2 5 2 2 5" xfId="1954"/>
    <cellStyle name="Vejica 2 5 2 2 5 2" xfId="4077"/>
    <cellStyle name="Vejica 2 5 2 2 5 2 2" xfId="6063"/>
    <cellStyle name="Vejica 2 5 2 2 5 2 2 2" xfId="6687"/>
    <cellStyle name="Vejica 2 5 2 2 5 2 2 2 2" xfId="10981"/>
    <cellStyle name="Vejica 2 5 2 2 5 2 2 3" xfId="10373"/>
    <cellStyle name="Vejica 2 5 2 2 5 2 3" xfId="5957"/>
    <cellStyle name="Vejica 2 5 2 2 5 2 3 2" xfId="10267"/>
    <cellStyle name="Vejica 2 5 2 2 5 2 4" xfId="6383"/>
    <cellStyle name="Vejica 2 5 2 2 5 2 4 2" xfId="10677"/>
    <cellStyle name="Vejica 2 5 2 2 5 2 5" xfId="6997"/>
    <cellStyle name="Vejica 2 5 2 2 5 2 5 2" xfId="11285"/>
    <cellStyle name="Vejica 2 5 2 2 5 2 6" xfId="7371"/>
    <cellStyle name="Vejica 2 5 2 2 5 2 6 2" xfId="11648"/>
    <cellStyle name="Vejica 2 5 2 2 5 2 7" xfId="9156"/>
    <cellStyle name="Vejica 2 5 2 2 5 3" xfId="5843"/>
    <cellStyle name="Vejica 2 5 2 2 5 3 2" xfId="6582"/>
    <cellStyle name="Vejica 2 5 2 2 5 3 2 2" xfId="10876"/>
    <cellStyle name="Vejica 2 5 2 2 5 3 3" xfId="10153"/>
    <cellStyle name="Vejica 2 5 2 2 5 4" xfId="6282"/>
    <cellStyle name="Vejica 2 5 2 2 5 4 2" xfId="10576"/>
    <cellStyle name="Vejica 2 5 2 2 5 5" xfId="6895"/>
    <cellStyle name="Vejica 2 5 2 2 5 5 2" xfId="11183"/>
    <cellStyle name="Vejica 2 5 2 2 5 6" xfId="7270"/>
    <cellStyle name="Vejica 2 5 2 2 5 6 2" xfId="11547"/>
    <cellStyle name="Vejica 2 5 2 2 5 7" xfId="8312"/>
    <cellStyle name="Vejica 2 5 2 2 5 8" xfId="12922"/>
    <cellStyle name="Vejica 2 5 2 2 6" xfId="4078"/>
    <cellStyle name="Vejica 2 5 2 2 6 2" xfId="4079"/>
    <cellStyle name="Vejica 2 5 2 2 7" xfId="4080"/>
    <cellStyle name="Vejica 2 5 2 2 8" xfId="4069"/>
    <cellStyle name="Vejica 2 5 2 2 9" xfId="5745"/>
    <cellStyle name="Vejica 2 5 2 2 9 2" xfId="6486"/>
    <cellStyle name="Vejica 2 5 2 2 9 2 2" xfId="10780"/>
    <cellStyle name="Vejica 2 5 2 2 9 3" xfId="10055"/>
    <cellStyle name="Vejica 2 5 2 3" xfId="636"/>
    <cellStyle name="Vejica 2 5 2 3 10" xfId="6801"/>
    <cellStyle name="Vejica 2 5 2 3 10 2" xfId="11089"/>
    <cellStyle name="Vejica 2 5 2 3 11" xfId="7176"/>
    <cellStyle name="Vejica 2 5 2 3 11 2" xfId="11453"/>
    <cellStyle name="Vejica 2 5 2 3 12" xfId="7873"/>
    <cellStyle name="Vejica 2 5 2 3 13" xfId="12681"/>
    <cellStyle name="Vejica 2 5 2 3 2" xfId="1955"/>
    <cellStyle name="Vejica 2 5 2 3 3" xfId="1956"/>
    <cellStyle name="Vejica 2 5 2 3 3 2" xfId="4082"/>
    <cellStyle name="Vejica 2 5 2 3 4" xfId="1957"/>
    <cellStyle name="Vejica 2 5 2 3 4 2" xfId="4083"/>
    <cellStyle name="Vejica 2 5 2 3 4 2 2" xfId="6064"/>
    <cellStyle name="Vejica 2 5 2 3 4 2 2 2" xfId="6688"/>
    <cellStyle name="Vejica 2 5 2 3 4 2 2 2 2" xfId="10982"/>
    <cellStyle name="Vejica 2 5 2 3 4 2 2 3" xfId="10374"/>
    <cellStyle name="Vejica 2 5 2 3 4 2 3" xfId="5958"/>
    <cellStyle name="Vejica 2 5 2 3 4 2 3 2" xfId="10268"/>
    <cellStyle name="Vejica 2 5 2 3 4 2 4" xfId="6384"/>
    <cellStyle name="Vejica 2 5 2 3 4 2 4 2" xfId="10678"/>
    <cellStyle name="Vejica 2 5 2 3 4 2 5" xfId="6998"/>
    <cellStyle name="Vejica 2 5 2 3 4 2 5 2" xfId="11286"/>
    <cellStyle name="Vejica 2 5 2 3 4 2 6" xfId="7372"/>
    <cellStyle name="Vejica 2 5 2 3 4 2 6 2" xfId="11649"/>
    <cellStyle name="Vejica 2 5 2 3 4 2 7" xfId="9162"/>
    <cellStyle name="Vejica 2 5 2 3 4 3" xfId="5844"/>
    <cellStyle name="Vejica 2 5 2 3 4 3 2" xfId="6583"/>
    <cellStyle name="Vejica 2 5 2 3 4 3 2 2" xfId="10877"/>
    <cellStyle name="Vejica 2 5 2 3 4 3 3" xfId="10154"/>
    <cellStyle name="Vejica 2 5 2 3 4 4" xfId="6283"/>
    <cellStyle name="Vejica 2 5 2 3 4 4 2" xfId="10577"/>
    <cellStyle name="Vejica 2 5 2 3 4 5" xfId="6896"/>
    <cellStyle name="Vejica 2 5 2 3 4 5 2" xfId="11184"/>
    <cellStyle name="Vejica 2 5 2 3 4 6" xfId="7271"/>
    <cellStyle name="Vejica 2 5 2 3 4 6 2" xfId="11548"/>
    <cellStyle name="Vejica 2 5 2 3 4 7" xfId="8315"/>
    <cellStyle name="Vejica 2 5 2 3 4 8" xfId="12923"/>
    <cellStyle name="Vejica 2 5 2 3 5" xfId="4084"/>
    <cellStyle name="Vejica 2 5 2 3 5 2" xfId="4085"/>
    <cellStyle name="Vejica 2 5 2 3 6" xfId="4086"/>
    <cellStyle name="Vejica 2 5 2 3 7" xfId="4081"/>
    <cellStyle name="Vejica 2 5 2 3 8" xfId="5747"/>
    <cellStyle name="Vejica 2 5 2 3 8 2" xfId="6488"/>
    <cellStyle name="Vejica 2 5 2 3 8 2 2" xfId="10782"/>
    <cellStyle name="Vejica 2 5 2 3 8 3" xfId="10057"/>
    <cellStyle name="Vejica 2 5 2 3 9" xfId="6188"/>
    <cellStyle name="Vejica 2 5 2 3 9 2" xfId="10482"/>
    <cellStyle name="Vejica 2 5 2 4" xfId="1958"/>
    <cellStyle name="Vejica 2 5 2 5" xfId="1959"/>
    <cellStyle name="Vejica 2 5 2 5 2" xfId="4087"/>
    <cellStyle name="Vejica 2 5 2 6" xfId="1960"/>
    <cellStyle name="Vejica 2 5 2 6 2" xfId="4088"/>
    <cellStyle name="Vejica 2 5 2 6 2 2" xfId="6065"/>
    <cellStyle name="Vejica 2 5 2 6 2 2 2" xfId="6689"/>
    <cellStyle name="Vejica 2 5 2 6 2 2 2 2" xfId="10983"/>
    <cellStyle name="Vejica 2 5 2 6 2 2 3" xfId="10375"/>
    <cellStyle name="Vejica 2 5 2 6 2 3" xfId="5959"/>
    <cellStyle name="Vejica 2 5 2 6 2 3 2" xfId="10269"/>
    <cellStyle name="Vejica 2 5 2 6 2 4" xfId="6385"/>
    <cellStyle name="Vejica 2 5 2 6 2 4 2" xfId="10679"/>
    <cellStyle name="Vejica 2 5 2 6 2 5" xfId="6999"/>
    <cellStyle name="Vejica 2 5 2 6 2 5 2" xfId="11287"/>
    <cellStyle name="Vejica 2 5 2 6 2 6" xfId="7373"/>
    <cellStyle name="Vejica 2 5 2 6 2 6 2" xfId="11650"/>
    <cellStyle name="Vejica 2 5 2 6 2 7" xfId="9167"/>
    <cellStyle name="Vejica 2 5 2 6 3" xfId="5845"/>
    <cellStyle name="Vejica 2 5 2 6 3 2" xfId="6584"/>
    <cellStyle name="Vejica 2 5 2 6 3 2 2" xfId="10878"/>
    <cellStyle name="Vejica 2 5 2 6 3 3" xfId="10155"/>
    <cellStyle name="Vejica 2 5 2 6 4" xfId="6284"/>
    <cellStyle name="Vejica 2 5 2 6 4 2" xfId="10578"/>
    <cellStyle name="Vejica 2 5 2 6 5" xfId="6897"/>
    <cellStyle name="Vejica 2 5 2 6 5 2" xfId="11185"/>
    <cellStyle name="Vejica 2 5 2 6 6" xfId="7272"/>
    <cellStyle name="Vejica 2 5 2 6 6 2" xfId="11549"/>
    <cellStyle name="Vejica 2 5 2 6 7" xfId="8318"/>
    <cellStyle name="Vejica 2 5 2 6 8" xfId="12924"/>
    <cellStyle name="Vejica 2 5 2 7" xfId="4089"/>
    <cellStyle name="Vejica 2 5 2 7 2" xfId="4090"/>
    <cellStyle name="Vejica 2 5 2 8" xfId="4091"/>
    <cellStyle name="Vejica 2 5 2 9" xfId="4068"/>
    <cellStyle name="Vejica 2 5 3" xfId="637"/>
    <cellStyle name="Vejica 2 5 3 10" xfId="5748"/>
    <cellStyle name="Vejica 2 5 3 10 2" xfId="6489"/>
    <cellStyle name="Vejica 2 5 3 10 2 2" xfId="10783"/>
    <cellStyle name="Vejica 2 5 3 10 3" xfId="10058"/>
    <cellStyle name="Vejica 2 5 3 11" xfId="6189"/>
    <cellStyle name="Vejica 2 5 3 11 2" xfId="10483"/>
    <cellStyle name="Vejica 2 5 3 12" xfId="6802"/>
    <cellStyle name="Vejica 2 5 3 12 2" xfId="11090"/>
    <cellStyle name="Vejica 2 5 3 13" xfId="7100"/>
    <cellStyle name="Vejica 2 5 3 13 2" xfId="11377"/>
    <cellStyle name="Vejica 2 5 3 14" xfId="7177"/>
    <cellStyle name="Vejica 2 5 3 14 2" xfId="11454"/>
    <cellStyle name="Vejica 2 5 3 15" xfId="7874"/>
    <cellStyle name="Vejica 2 5 3 16" xfId="12682"/>
    <cellStyle name="Vejica 2 5 3 2" xfId="638"/>
    <cellStyle name="Vejica 2 5 3 2 10" xfId="6190"/>
    <cellStyle name="Vejica 2 5 3 2 10 2" xfId="10484"/>
    <cellStyle name="Vejica 2 5 3 2 11" xfId="6803"/>
    <cellStyle name="Vejica 2 5 3 2 11 2" xfId="11091"/>
    <cellStyle name="Vejica 2 5 3 2 12" xfId="7101"/>
    <cellStyle name="Vejica 2 5 3 2 12 2" xfId="11378"/>
    <cellStyle name="Vejica 2 5 3 2 13" xfId="7178"/>
    <cellStyle name="Vejica 2 5 3 2 13 2" xfId="11455"/>
    <cellStyle name="Vejica 2 5 3 2 14" xfId="7875"/>
    <cellStyle name="Vejica 2 5 3 2 15" xfId="12683"/>
    <cellStyle name="Vejica 2 5 3 2 2" xfId="639"/>
    <cellStyle name="Vejica 2 5 3 2 2 10" xfId="6804"/>
    <cellStyle name="Vejica 2 5 3 2 2 10 2" xfId="11092"/>
    <cellStyle name="Vejica 2 5 3 2 2 11" xfId="7179"/>
    <cellStyle name="Vejica 2 5 3 2 2 11 2" xfId="11456"/>
    <cellStyle name="Vejica 2 5 3 2 2 12" xfId="7876"/>
    <cellStyle name="Vejica 2 5 3 2 2 13" xfId="12684"/>
    <cellStyle name="Vejica 2 5 3 2 2 2" xfId="1961"/>
    <cellStyle name="Vejica 2 5 3 2 2 3" xfId="1962"/>
    <cellStyle name="Vejica 2 5 3 2 2 3 2" xfId="4095"/>
    <cellStyle name="Vejica 2 5 3 2 2 4" xfId="1963"/>
    <cellStyle name="Vejica 2 5 3 2 2 4 2" xfId="4096"/>
    <cellStyle name="Vejica 2 5 3 2 2 4 2 2" xfId="6066"/>
    <cellStyle name="Vejica 2 5 3 2 2 4 2 2 2" xfId="6690"/>
    <cellStyle name="Vejica 2 5 3 2 2 4 2 2 2 2" xfId="10984"/>
    <cellStyle name="Vejica 2 5 3 2 2 4 2 2 3" xfId="10376"/>
    <cellStyle name="Vejica 2 5 3 2 2 4 2 3" xfId="5960"/>
    <cellStyle name="Vejica 2 5 3 2 2 4 2 3 2" xfId="10270"/>
    <cellStyle name="Vejica 2 5 3 2 2 4 2 4" xfId="6386"/>
    <cellStyle name="Vejica 2 5 3 2 2 4 2 4 2" xfId="10680"/>
    <cellStyle name="Vejica 2 5 3 2 2 4 2 5" xfId="7000"/>
    <cellStyle name="Vejica 2 5 3 2 2 4 2 5 2" xfId="11288"/>
    <cellStyle name="Vejica 2 5 3 2 2 4 2 6" xfId="7374"/>
    <cellStyle name="Vejica 2 5 3 2 2 4 2 6 2" xfId="11651"/>
    <cellStyle name="Vejica 2 5 3 2 2 4 2 7" xfId="9172"/>
    <cellStyle name="Vejica 2 5 3 2 2 4 3" xfId="5846"/>
    <cellStyle name="Vejica 2 5 3 2 2 4 3 2" xfId="6585"/>
    <cellStyle name="Vejica 2 5 3 2 2 4 3 2 2" xfId="10879"/>
    <cellStyle name="Vejica 2 5 3 2 2 4 3 3" xfId="10156"/>
    <cellStyle name="Vejica 2 5 3 2 2 4 4" xfId="6285"/>
    <cellStyle name="Vejica 2 5 3 2 2 4 4 2" xfId="10579"/>
    <cellStyle name="Vejica 2 5 3 2 2 4 5" xfId="6898"/>
    <cellStyle name="Vejica 2 5 3 2 2 4 5 2" xfId="11186"/>
    <cellStyle name="Vejica 2 5 3 2 2 4 6" xfId="7273"/>
    <cellStyle name="Vejica 2 5 3 2 2 4 6 2" xfId="11550"/>
    <cellStyle name="Vejica 2 5 3 2 2 4 7" xfId="8321"/>
    <cellStyle name="Vejica 2 5 3 2 2 4 8" xfId="12925"/>
    <cellStyle name="Vejica 2 5 3 2 2 5" xfId="4097"/>
    <cellStyle name="Vejica 2 5 3 2 2 5 2" xfId="4098"/>
    <cellStyle name="Vejica 2 5 3 2 2 6" xfId="4099"/>
    <cellStyle name="Vejica 2 5 3 2 2 7" xfId="4094"/>
    <cellStyle name="Vejica 2 5 3 2 2 8" xfId="5750"/>
    <cellStyle name="Vejica 2 5 3 2 2 8 2" xfId="6491"/>
    <cellStyle name="Vejica 2 5 3 2 2 8 2 2" xfId="10785"/>
    <cellStyle name="Vejica 2 5 3 2 2 8 3" xfId="10060"/>
    <cellStyle name="Vejica 2 5 3 2 2 9" xfId="6191"/>
    <cellStyle name="Vejica 2 5 3 2 2 9 2" xfId="10485"/>
    <cellStyle name="Vejica 2 5 3 2 3" xfId="1964"/>
    <cellStyle name="Vejica 2 5 3 2 4" xfId="1965"/>
    <cellStyle name="Vejica 2 5 3 2 4 2" xfId="4100"/>
    <cellStyle name="Vejica 2 5 3 2 5" xfId="1966"/>
    <cellStyle name="Vejica 2 5 3 2 5 2" xfId="4101"/>
    <cellStyle name="Vejica 2 5 3 2 5 2 2" xfId="6067"/>
    <cellStyle name="Vejica 2 5 3 2 5 2 2 2" xfId="6691"/>
    <cellStyle name="Vejica 2 5 3 2 5 2 2 2 2" xfId="10985"/>
    <cellStyle name="Vejica 2 5 3 2 5 2 2 3" xfId="10377"/>
    <cellStyle name="Vejica 2 5 3 2 5 2 3" xfId="5961"/>
    <cellStyle name="Vejica 2 5 3 2 5 2 3 2" xfId="10271"/>
    <cellStyle name="Vejica 2 5 3 2 5 2 4" xfId="6387"/>
    <cellStyle name="Vejica 2 5 3 2 5 2 4 2" xfId="10681"/>
    <cellStyle name="Vejica 2 5 3 2 5 2 5" xfId="7001"/>
    <cellStyle name="Vejica 2 5 3 2 5 2 5 2" xfId="11289"/>
    <cellStyle name="Vejica 2 5 3 2 5 2 6" xfId="7375"/>
    <cellStyle name="Vejica 2 5 3 2 5 2 6 2" xfId="11652"/>
    <cellStyle name="Vejica 2 5 3 2 5 2 7" xfId="9176"/>
    <cellStyle name="Vejica 2 5 3 2 5 3" xfId="5847"/>
    <cellStyle name="Vejica 2 5 3 2 5 3 2" xfId="6586"/>
    <cellStyle name="Vejica 2 5 3 2 5 3 2 2" xfId="10880"/>
    <cellStyle name="Vejica 2 5 3 2 5 3 3" xfId="10157"/>
    <cellStyle name="Vejica 2 5 3 2 5 4" xfId="6286"/>
    <cellStyle name="Vejica 2 5 3 2 5 4 2" xfId="10580"/>
    <cellStyle name="Vejica 2 5 3 2 5 5" xfId="6899"/>
    <cellStyle name="Vejica 2 5 3 2 5 5 2" xfId="11187"/>
    <cellStyle name="Vejica 2 5 3 2 5 6" xfId="7274"/>
    <cellStyle name="Vejica 2 5 3 2 5 6 2" xfId="11551"/>
    <cellStyle name="Vejica 2 5 3 2 5 7" xfId="8322"/>
    <cellStyle name="Vejica 2 5 3 2 5 8" xfId="12926"/>
    <cellStyle name="Vejica 2 5 3 2 6" xfId="4102"/>
    <cellStyle name="Vejica 2 5 3 2 6 2" xfId="4103"/>
    <cellStyle name="Vejica 2 5 3 2 7" xfId="4104"/>
    <cellStyle name="Vejica 2 5 3 2 8" xfId="4093"/>
    <cellStyle name="Vejica 2 5 3 2 9" xfId="5749"/>
    <cellStyle name="Vejica 2 5 3 2 9 2" xfId="6490"/>
    <cellStyle name="Vejica 2 5 3 2 9 2 2" xfId="10784"/>
    <cellStyle name="Vejica 2 5 3 2 9 3" xfId="10059"/>
    <cellStyle name="Vejica 2 5 3 3" xfId="640"/>
    <cellStyle name="Vejica 2 5 3 3 10" xfId="6805"/>
    <cellStyle name="Vejica 2 5 3 3 10 2" xfId="11093"/>
    <cellStyle name="Vejica 2 5 3 3 11" xfId="7180"/>
    <cellStyle name="Vejica 2 5 3 3 11 2" xfId="11457"/>
    <cellStyle name="Vejica 2 5 3 3 12" xfId="7877"/>
    <cellStyle name="Vejica 2 5 3 3 13" xfId="12685"/>
    <cellStyle name="Vejica 2 5 3 3 2" xfId="1967"/>
    <cellStyle name="Vejica 2 5 3 3 3" xfId="1968"/>
    <cellStyle name="Vejica 2 5 3 3 3 2" xfId="4106"/>
    <cellStyle name="Vejica 2 5 3 3 4" xfId="1969"/>
    <cellStyle name="Vejica 2 5 3 3 4 2" xfId="4107"/>
    <cellStyle name="Vejica 2 5 3 3 4 2 2" xfId="6068"/>
    <cellStyle name="Vejica 2 5 3 3 4 2 2 2" xfId="6692"/>
    <cellStyle name="Vejica 2 5 3 3 4 2 2 2 2" xfId="10986"/>
    <cellStyle name="Vejica 2 5 3 3 4 2 2 3" xfId="10378"/>
    <cellStyle name="Vejica 2 5 3 3 4 2 3" xfId="5962"/>
    <cellStyle name="Vejica 2 5 3 3 4 2 3 2" xfId="10272"/>
    <cellStyle name="Vejica 2 5 3 3 4 2 4" xfId="6388"/>
    <cellStyle name="Vejica 2 5 3 3 4 2 4 2" xfId="10682"/>
    <cellStyle name="Vejica 2 5 3 3 4 2 5" xfId="7002"/>
    <cellStyle name="Vejica 2 5 3 3 4 2 5 2" xfId="11290"/>
    <cellStyle name="Vejica 2 5 3 3 4 2 6" xfId="7376"/>
    <cellStyle name="Vejica 2 5 3 3 4 2 6 2" xfId="11653"/>
    <cellStyle name="Vejica 2 5 3 3 4 2 7" xfId="9177"/>
    <cellStyle name="Vejica 2 5 3 3 4 3" xfId="5848"/>
    <cellStyle name="Vejica 2 5 3 3 4 3 2" xfId="6587"/>
    <cellStyle name="Vejica 2 5 3 3 4 3 2 2" xfId="10881"/>
    <cellStyle name="Vejica 2 5 3 3 4 3 3" xfId="10158"/>
    <cellStyle name="Vejica 2 5 3 3 4 4" xfId="6287"/>
    <cellStyle name="Vejica 2 5 3 3 4 4 2" xfId="10581"/>
    <cellStyle name="Vejica 2 5 3 3 4 5" xfId="6900"/>
    <cellStyle name="Vejica 2 5 3 3 4 5 2" xfId="11188"/>
    <cellStyle name="Vejica 2 5 3 3 4 6" xfId="7275"/>
    <cellStyle name="Vejica 2 5 3 3 4 6 2" xfId="11552"/>
    <cellStyle name="Vejica 2 5 3 3 4 7" xfId="8323"/>
    <cellStyle name="Vejica 2 5 3 3 4 8" xfId="12927"/>
    <cellStyle name="Vejica 2 5 3 3 5" xfId="4108"/>
    <cellStyle name="Vejica 2 5 3 3 5 2" xfId="4109"/>
    <cellStyle name="Vejica 2 5 3 3 6" xfId="4110"/>
    <cellStyle name="Vejica 2 5 3 3 7" xfId="4105"/>
    <cellStyle name="Vejica 2 5 3 3 8" xfId="5751"/>
    <cellStyle name="Vejica 2 5 3 3 8 2" xfId="6492"/>
    <cellStyle name="Vejica 2 5 3 3 8 2 2" xfId="10786"/>
    <cellStyle name="Vejica 2 5 3 3 8 3" xfId="10061"/>
    <cellStyle name="Vejica 2 5 3 3 9" xfId="6192"/>
    <cellStyle name="Vejica 2 5 3 3 9 2" xfId="10486"/>
    <cellStyle name="Vejica 2 5 3 4" xfId="1970"/>
    <cellStyle name="Vejica 2 5 3 5" xfId="1971"/>
    <cellStyle name="Vejica 2 5 3 5 2" xfId="4111"/>
    <cellStyle name="Vejica 2 5 3 6" xfId="1972"/>
    <cellStyle name="Vejica 2 5 3 6 2" xfId="4112"/>
    <cellStyle name="Vejica 2 5 3 6 2 2" xfId="6069"/>
    <cellStyle name="Vejica 2 5 3 6 2 2 2" xfId="6693"/>
    <cellStyle name="Vejica 2 5 3 6 2 2 2 2" xfId="10987"/>
    <cellStyle name="Vejica 2 5 3 6 2 2 3" xfId="10379"/>
    <cellStyle name="Vejica 2 5 3 6 2 3" xfId="5963"/>
    <cellStyle name="Vejica 2 5 3 6 2 3 2" xfId="10273"/>
    <cellStyle name="Vejica 2 5 3 6 2 4" xfId="6389"/>
    <cellStyle name="Vejica 2 5 3 6 2 4 2" xfId="10683"/>
    <cellStyle name="Vejica 2 5 3 6 2 5" xfId="7003"/>
    <cellStyle name="Vejica 2 5 3 6 2 5 2" xfId="11291"/>
    <cellStyle name="Vejica 2 5 3 6 2 6" xfId="7377"/>
    <cellStyle name="Vejica 2 5 3 6 2 6 2" xfId="11654"/>
    <cellStyle name="Vejica 2 5 3 6 2 7" xfId="9178"/>
    <cellStyle name="Vejica 2 5 3 6 3" xfId="5849"/>
    <cellStyle name="Vejica 2 5 3 6 3 2" xfId="6588"/>
    <cellStyle name="Vejica 2 5 3 6 3 2 2" xfId="10882"/>
    <cellStyle name="Vejica 2 5 3 6 3 3" xfId="10159"/>
    <cellStyle name="Vejica 2 5 3 6 4" xfId="6288"/>
    <cellStyle name="Vejica 2 5 3 6 4 2" xfId="10582"/>
    <cellStyle name="Vejica 2 5 3 6 5" xfId="6901"/>
    <cellStyle name="Vejica 2 5 3 6 5 2" xfId="11189"/>
    <cellStyle name="Vejica 2 5 3 6 6" xfId="7276"/>
    <cellStyle name="Vejica 2 5 3 6 6 2" xfId="11553"/>
    <cellStyle name="Vejica 2 5 3 6 7" xfId="8324"/>
    <cellStyle name="Vejica 2 5 3 6 8" xfId="12928"/>
    <cellStyle name="Vejica 2 5 3 7" xfId="4113"/>
    <cellStyle name="Vejica 2 5 3 7 2" xfId="4114"/>
    <cellStyle name="Vejica 2 5 3 8" xfId="4115"/>
    <cellStyle name="Vejica 2 5 3 9" xfId="4092"/>
    <cellStyle name="Vejica 2 5 4" xfId="641"/>
    <cellStyle name="Vejica 2 5 4 10" xfId="6193"/>
    <cellStyle name="Vejica 2 5 4 10 2" xfId="10487"/>
    <cellStyle name="Vejica 2 5 4 11" xfId="6806"/>
    <cellStyle name="Vejica 2 5 4 11 2" xfId="11094"/>
    <cellStyle name="Vejica 2 5 4 12" xfId="7102"/>
    <cellStyle name="Vejica 2 5 4 12 2" xfId="11379"/>
    <cellStyle name="Vejica 2 5 4 13" xfId="7181"/>
    <cellStyle name="Vejica 2 5 4 13 2" xfId="11458"/>
    <cellStyle name="Vejica 2 5 4 14" xfId="7878"/>
    <cellStyle name="Vejica 2 5 4 15" xfId="12686"/>
    <cellStyle name="Vejica 2 5 4 2" xfId="642"/>
    <cellStyle name="Vejica 2 5 4 2 10" xfId="6807"/>
    <cellStyle name="Vejica 2 5 4 2 10 2" xfId="11095"/>
    <cellStyle name="Vejica 2 5 4 2 11" xfId="7182"/>
    <cellStyle name="Vejica 2 5 4 2 11 2" xfId="11459"/>
    <cellStyle name="Vejica 2 5 4 2 12" xfId="7879"/>
    <cellStyle name="Vejica 2 5 4 2 13" xfId="12687"/>
    <cellStyle name="Vejica 2 5 4 2 2" xfId="1973"/>
    <cellStyle name="Vejica 2 5 4 2 3" xfId="1974"/>
    <cellStyle name="Vejica 2 5 4 2 3 2" xfId="4118"/>
    <cellStyle name="Vejica 2 5 4 2 4" xfId="1975"/>
    <cellStyle name="Vejica 2 5 4 2 4 2" xfId="4119"/>
    <cellStyle name="Vejica 2 5 4 2 4 2 2" xfId="6070"/>
    <cellStyle name="Vejica 2 5 4 2 4 2 2 2" xfId="6694"/>
    <cellStyle name="Vejica 2 5 4 2 4 2 2 2 2" xfId="10988"/>
    <cellStyle name="Vejica 2 5 4 2 4 2 2 3" xfId="10380"/>
    <cellStyle name="Vejica 2 5 4 2 4 2 3" xfId="5964"/>
    <cellStyle name="Vejica 2 5 4 2 4 2 3 2" xfId="10274"/>
    <cellStyle name="Vejica 2 5 4 2 4 2 4" xfId="6390"/>
    <cellStyle name="Vejica 2 5 4 2 4 2 4 2" xfId="10684"/>
    <cellStyle name="Vejica 2 5 4 2 4 2 5" xfId="7004"/>
    <cellStyle name="Vejica 2 5 4 2 4 2 5 2" xfId="11292"/>
    <cellStyle name="Vejica 2 5 4 2 4 2 6" xfId="7378"/>
    <cellStyle name="Vejica 2 5 4 2 4 2 6 2" xfId="11655"/>
    <cellStyle name="Vejica 2 5 4 2 4 2 7" xfId="9179"/>
    <cellStyle name="Vejica 2 5 4 2 4 3" xfId="5850"/>
    <cellStyle name="Vejica 2 5 4 2 4 3 2" xfId="6589"/>
    <cellStyle name="Vejica 2 5 4 2 4 3 2 2" xfId="10883"/>
    <cellStyle name="Vejica 2 5 4 2 4 3 3" xfId="10160"/>
    <cellStyle name="Vejica 2 5 4 2 4 4" xfId="6289"/>
    <cellStyle name="Vejica 2 5 4 2 4 4 2" xfId="10583"/>
    <cellStyle name="Vejica 2 5 4 2 4 5" xfId="6902"/>
    <cellStyle name="Vejica 2 5 4 2 4 5 2" xfId="11190"/>
    <cellStyle name="Vejica 2 5 4 2 4 6" xfId="7277"/>
    <cellStyle name="Vejica 2 5 4 2 4 6 2" xfId="11554"/>
    <cellStyle name="Vejica 2 5 4 2 4 7" xfId="8325"/>
    <cellStyle name="Vejica 2 5 4 2 4 8" xfId="12929"/>
    <cellStyle name="Vejica 2 5 4 2 5" xfId="4120"/>
    <cellStyle name="Vejica 2 5 4 2 5 2" xfId="4121"/>
    <cellStyle name="Vejica 2 5 4 2 6" xfId="4122"/>
    <cellStyle name="Vejica 2 5 4 2 7" xfId="4117"/>
    <cellStyle name="Vejica 2 5 4 2 8" xfId="5753"/>
    <cellStyle name="Vejica 2 5 4 2 8 2" xfId="6494"/>
    <cellStyle name="Vejica 2 5 4 2 8 2 2" xfId="10788"/>
    <cellStyle name="Vejica 2 5 4 2 8 3" xfId="10063"/>
    <cellStyle name="Vejica 2 5 4 2 9" xfId="6194"/>
    <cellStyle name="Vejica 2 5 4 2 9 2" xfId="10488"/>
    <cellStyle name="Vejica 2 5 4 3" xfId="1976"/>
    <cellStyle name="Vejica 2 5 4 4" xfId="1977"/>
    <cellStyle name="Vejica 2 5 4 4 2" xfId="4123"/>
    <cellStyle name="Vejica 2 5 4 5" xfId="1978"/>
    <cellStyle name="Vejica 2 5 4 5 2" xfId="4124"/>
    <cellStyle name="Vejica 2 5 4 5 2 2" xfId="6071"/>
    <cellStyle name="Vejica 2 5 4 5 2 2 2" xfId="6695"/>
    <cellStyle name="Vejica 2 5 4 5 2 2 2 2" xfId="10989"/>
    <cellStyle name="Vejica 2 5 4 5 2 2 3" xfId="10381"/>
    <cellStyle name="Vejica 2 5 4 5 2 3" xfId="5965"/>
    <cellStyle name="Vejica 2 5 4 5 2 3 2" xfId="10275"/>
    <cellStyle name="Vejica 2 5 4 5 2 4" xfId="6391"/>
    <cellStyle name="Vejica 2 5 4 5 2 4 2" xfId="10685"/>
    <cellStyle name="Vejica 2 5 4 5 2 5" xfId="7005"/>
    <cellStyle name="Vejica 2 5 4 5 2 5 2" xfId="11293"/>
    <cellStyle name="Vejica 2 5 4 5 2 6" xfId="7379"/>
    <cellStyle name="Vejica 2 5 4 5 2 6 2" xfId="11656"/>
    <cellStyle name="Vejica 2 5 4 5 2 7" xfId="9180"/>
    <cellStyle name="Vejica 2 5 4 5 3" xfId="5851"/>
    <cellStyle name="Vejica 2 5 4 5 3 2" xfId="6590"/>
    <cellStyle name="Vejica 2 5 4 5 3 2 2" xfId="10884"/>
    <cellStyle name="Vejica 2 5 4 5 3 3" xfId="10161"/>
    <cellStyle name="Vejica 2 5 4 5 4" xfId="6290"/>
    <cellStyle name="Vejica 2 5 4 5 4 2" xfId="10584"/>
    <cellStyle name="Vejica 2 5 4 5 5" xfId="6903"/>
    <cellStyle name="Vejica 2 5 4 5 5 2" xfId="11191"/>
    <cellStyle name="Vejica 2 5 4 5 6" xfId="7278"/>
    <cellStyle name="Vejica 2 5 4 5 6 2" xfId="11555"/>
    <cellStyle name="Vejica 2 5 4 5 7" xfId="8326"/>
    <cellStyle name="Vejica 2 5 4 5 8" xfId="12930"/>
    <cellStyle name="Vejica 2 5 4 6" xfId="4125"/>
    <cellStyle name="Vejica 2 5 4 6 2" xfId="4126"/>
    <cellStyle name="Vejica 2 5 4 7" xfId="4127"/>
    <cellStyle name="Vejica 2 5 4 8" xfId="4116"/>
    <cellStyle name="Vejica 2 5 4 9" xfId="5752"/>
    <cellStyle name="Vejica 2 5 4 9 2" xfId="6493"/>
    <cellStyle name="Vejica 2 5 4 9 2 2" xfId="10787"/>
    <cellStyle name="Vejica 2 5 4 9 3" xfId="10062"/>
    <cellStyle name="Vejica 2 5 5" xfId="643"/>
    <cellStyle name="Vejica 2 5 5 10" xfId="6808"/>
    <cellStyle name="Vejica 2 5 5 10 2" xfId="11096"/>
    <cellStyle name="Vejica 2 5 5 11" xfId="7183"/>
    <cellStyle name="Vejica 2 5 5 11 2" xfId="11460"/>
    <cellStyle name="Vejica 2 5 5 12" xfId="7880"/>
    <cellStyle name="Vejica 2 5 5 13" xfId="12688"/>
    <cellStyle name="Vejica 2 5 5 2" xfId="1979"/>
    <cellStyle name="Vejica 2 5 5 3" xfId="1980"/>
    <cellStyle name="Vejica 2 5 5 3 2" xfId="4129"/>
    <cellStyle name="Vejica 2 5 5 4" xfId="1981"/>
    <cellStyle name="Vejica 2 5 5 4 2" xfId="4130"/>
    <cellStyle name="Vejica 2 5 5 4 2 2" xfId="6072"/>
    <cellStyle name="Vejica 2 5 5 4 2 2 2" xfId="6696"/>
    <cellStyle name="Vejica 2 5 5 4 2 2 2 2" xfId="10990"/>
    <cellStyle name="Vejica 2 5 5 4 2 2 3" xfId="10382"/>
    <cellStyle name="Vejica 2 5 5 4 2 3" xfId="5966"/>
    <cellStyle name="Vejica 2 5 5 4 2 3 2" xfId="10276"/>
    <cellStyle name="Vejica 2 5 5 4 2 4" xfId="6392"/>
    <cellStyle name="Vejica 2 5 5 4 2 4 2" xfId="10686"/>
    <cellStyle name="Vejica 2 5 5 4 2 5" xfId="7006"/>
    <cellStyle name="Vejica 2 5 5 4 2 5 2" xfId="11294"/>
    <cellStyle name="Vejica 2 5 5 4 2 6" xfId="7380"/>
    <cellStyle name="Vejica 2 5 5 4 2 6 2" xfId="11657"/>
    <cellStyle name="Vejica 2 5 5 4 2 7" xfId="9181"/>
    <cellStyle name="Vejica 2 5 5 4 3" xfId="5852"/>
    <cellStyle name="Vejica 2 5 5 4 3 2" xfId="6591"/>
    <cellStyle name="Vejica 2 5 5 4 3 2 2" xfId="10885"/>
    <cellStyle name="Vejica 2 5 5 4 3 3" xfId="10162"/>
    <cellStyle name="Vejica 2 5 5 4 4" xfId="6291"/>
    <cellStyle name="Vejica 2 5 5 4 4 2" xfId="10585"/>
    <cellStyle name="Vejica 2 5 5 4 5" xfId="6904"/>
    <cellStyle name="Vejica 2 5 5 4 5 2" xfId="11192"/>
    <cellStyle name="Vejica 2 5 5 4 6" xfId="7279"/>
    <cellStyle name="Vejica 2 5 5 4 6 2" xfId="11556"/>
    <cellStyle name="Vejica 2 5 5 4 7" xfId="8327"/>
    <cellStyle name="Vejica 2 5 5 4 8" xfId="12931"/>
    <cellStyle name="Vejica 2 5 5 5" xfId="4131"/>
    <cellStyle name="Vejica 2 5 5 5 2" xfId="4132"/>
    <cellStyle name="Vejica 2 5 5 6" xfId="4133"/>
    <cellStyle name="Vejica 2 5 5 7" xfId="4128"/>
    <cellStyle name="Vejica 2 5 5 8" xfId="5754"/>
    <cellStyle name="Vejica 2 5 5 8 2" xfId="6495"/>
    <cellStyle name="Vejica 2 5 5 8 2 2" xfId="10789"/>
    <cellStyle name="Vejica 2 5 5 8 3" xfId="10064"/>
    <cellStyle name="Vejica 2 5 5 9" xfId="6195"/>
    <cellStyle name="Vejica 2 5 5 9 2" xfId="10489"/>
    <cellStyle name="Vejica 2 5 6" xfId="1982"/>
    <cellStyle name="Vejica 2 5 7" xfId="1983"/>
    <cellStyle name="Vejica 2 5 7 2" xfId="4134"/>
    <cellStyle name="Vejica 2 5 8" xfId="1984"/>
    <cellStyle name="Vejica 2 5 8 2" xfId="4135"/>
    <cellStyle name="Vejica 2 5 8 2 2" xfId="6073"/>
    <cellStyle name="Vejica 2 5 8 2 2 2" xfId="6697"/>
    <cellStyle name="Vejica 2 5 8 2 2 2 2" xfId="10991"/>
    <cellStyle name="Vejica 2 5 8 2 2 3" xfId="10383"/>
    <cellStyle name="Vejica 2 5 8 2 3" xfId="5967"/>
    <cellStyle name="Vejica 2 5 8 2 3 2" xfId="10277"/>
    <cellStyle name="Vejica 2 5 8 2 4" xfId="6393"/>
    <cellStyle name="Vejica 2 5 8 2 4 2" xfId="10687"/>
    <cellStyle name="Vejica 2 5 8 2 5" xfId="7007"/>
    <cellStyle name="Vejica 2 5 8 2 5 2" xfId="11295"/>
    <cellStyle name="Vejica 2 5 8 2 6" xfId="7381"/>
    <cellStyle name="Vejica 2 5 8 2 6 2" xfId="11658"/>
    <cellStyle name="Vejica 2 5 8 2 7" xfId="9182"/>
    <cellStyle name="Vejica 2 5 8 3" xfId="5853"/>
    <cellStyle name="Vejica 2 5 8 3 2" xfId="6592"/>
    <cellStyle name="Vejica 2 5 8 3 2 2" xfId="10886"/>
    <cellStyle name="Vejica 2 5 8 3 3" xfId="10163"/>
    <cellStyle name="Vejica 2 5 8 4" xfId="6292"/>
    <cellStyle name="Vejica 2 5 8 4 2" xfId="10586"/>
    <cellStyle name="Vejica 2 5 8 5" xfId="6905"/>
    <cellStyle name="Vejica 2 5 8 5 2" xfId="11193"/>
    <cellStyle name="Vejica 2 5 8 6" xfId="7280"/>
    <cellStyle name="Vejica 2 5 8 6 2" xfId="11557"/>
    <cellStyle name="Vejica 2 5 8 7" xfId="8328"/>
    <cellStyle name="Vejica 2 5 8 8" xfId="12932"/>
    <cellStyle name="Vejica 2 5 9" xfId="4136"/>
    <cellStyle name="Vejica 2 5 9 2" xfId="4137"/>
    <cellStyle name="Vejica 2 6" xfId="644"/>
    <cellStyle name="Vejica 2 6 10" xfId="4139"/>
    <cellStyle name="Vejica 2 6 11" xfId="4138"/>
    <cellStyle name="Vejica 2 6 12" xfId="5755"/>
    <cellStyle name="Vejica 2 6 12 2" xfId="6496"/>
    <cellStyle name="Vejica 2 6 12 2 2" xfId="10790"/>
    <cellStyle name="Vejica 2 6 12 3" xfId="10065"/>
    <cellStyle name="Vejica 2 6 13" xfId="6196"/>
    <cellStyle name="Vejica 2 6 13 2" xfId="10490"/>
    <cellStyle name="Vejica 2 6 14" xfId="6809"/>
    <cellStyle name="Vejica 2 6 14 2" xfId="11097"/>
    <cellStyle name="Vejica 2 6 15" xfId="7103"/>
    <cellStyle name="Vejica 2 6 15 2" xfId="11380"/>
    <cellStyle name="Vejica 2 6 16" xfId="7184"/>
    <cellStyle name="Vejica 2 6 16 2" xfId="11461"/>
    <cellStyle name="Vejica 2 6 17" xfId="7881"/>
    <cellStyle name="Vejica 2 6 18" xfId="12689"/>
    <cellStyle name="Vejica 2 6 2" xfId="645"/>
    <cellStyle name="Vejica 2 6 2 10" xfId="5756"/>
    <cellStyle name="Vejica 2 6 2 10 2" xfId="6497"/>
    <cellStyle name="Vejica 2 6 2 10 2 2" xfId="10791"/>
    <cellStyle name="Vejica 2 6 2 10 3" xfId="10066"/>
    <cellStyle name="Vejica 2 6 2 11" xfId="6197"/>
    <cellStyle name="Vejica 2 6 2 11 2" xfId="10491"/>
    <cellStyle name="Vejica 2 6 2 12" xfId="6810"/>
    <cellStyle name="Vejica 2 6 2 12 2" xfId="11098"/>
    <cellStyle name="Vejica 2 6 2 13" xfId="7104"/>
    <cellStyle name="Vejica 2 6 2 13 2" xfId="11381"/>
    <cellStyle name="Vejica 2 6 2 14" xfId="7185"/>
    <cellStyle name="Vejica 2 6 2 14 2" xfId="11462"/>
    <cellStyle name="Vejica 2 6 2 15" xfId="7882"/>
    <cellStyle name="Vejica 2 6 2 16" xfId="12690"/>
    <cellStyle name="Vejica 2 6 2 2" xfId="646"/>
    <cellStyle name="Vejica 2 6 2 2 10" xfId="6198"/>
    <cellStyle name="Vejica 2 6 2 2 10 2" xfId="10492"/>
    <cellStyle name="Vejica 2 6 2 2 11" xfId="6811"/>
    <cellStyle name="Vejica 2 6 2 2 11 2" xfId="11099"/>
    <cellStyle name="Vejica 2 6 2 2 12" xfId="7105"/>
    <cellStyle name="Vejica 2 6 2 2 12 2" xfId="11382"/>
    <cellStyle name="Vejica 2 6 2 2 13" xfId="7186"/>
    <cellStyle name="Vejica 2 6 2 2 13 2" xfId="11463"/>
    <cellStyle name="Vejica 2 6 2 2 14" xfId="7883"/>
    <cellStyle name="Vejica 2 6 2 2 15" xfId="12691"/>
    <cellStyle name="Vejica 2 6 2 2 2" xfId="647"/>
    <cellStyle name="Vejica 2 6 2 2 2 10" xfId="6812"/>
    <cellStyle name="Vejica 2 6 2 2 2 10 2" xfId="11100"/>
    <cellStyle name="Vejica 2 6 2 2 2 11" xfId="7187"/>
    <cellStyle name="Vejica 2 6 2 2 2 11 2" xfId="11464"/>
    <cellStyle name="Vejica 2 6 2 2 2 12" xfId="7884"/>
    <cellStyle name="Vejica 2 6 2 2 2 13" xfId="12692"/>
    <cellStyle name="Vejica 2 6 2 2 2 2" xfId="1985"/>
    <cellStyle name="Vejica 2 6 2 2 2 3" xfId="1986"/>
    <cellStyle name="Vejica 2 6 2 2 2 3 2" xfId="4143"/>
    <cellStyle name="Vejica 2 6 2 2 2 4" xfId="1987"/>
    <cellStyle name="Vejica 2 6 2 2 2 4 2" xfId="4144"/>
    <cellStyle name="Vejica 2 6 2 2 2 4 2 2" xfId="6074"/>
    <cellStyle name="Vejica 2 6 2 2 2 4 2 2 2" xfId="6698"/>
    <cellStyle name="Vejica 2 6 2 2 2 4 2 2 2 2" xfId="10992"/>
    <cellStyle name="Vejica 2 6 2 2 2 4 2 2 3" xfId="10384"/>
    <cellStyle name="Vejica 2 6 2 2 2 4 2 3" xfId="5968"/>
    <cellStyle name="Vejica 2 6 2 2 2 4 2 3 2" xfId="10278"/>
    <cellStyle name="Vejica 2 6 2 2 2 4 2 4" xfId="6394"/>
    <cellStyle name="Vejica 2 6 2 2 2 4 2 4 2" xfId="10688"/>
    <cellStyle name="Vejica 2 6 2 2 2 4 2 5" xfId="7008"/>
    <cellStyle name="Vejica 2 6 2 2 2 4 2 5 2" xfId="11296"/>
    <cellStyle name="Vejica 2 6 2 2 2 4 2 6" xfId="7382"/>
    <cellStyle name="Vejica 2 6 2 2 2 4 2 6 2" xfId="11659"/>
    <cellStyle name="Vejica 2 6 2 2 2 4 2 7" xfId="9183"/>
    <cellStyle name="Vejica 2 6 2 2 2 4 3" xfId="5854"/>
    <cellStyle name="Vejica 2 6 2 2 2 4 3 2" xfId="6593"/>
    <cellStyle name="Vejica 2 6 2 2 2 4 3 2 2" xfId="10887"/>
    <cellStyle name="Vejica 2 6 2 2 2 4 3 3" xfId="10164"/>
    <cellStyle name="Vejica 2 6 2 2 2 4 4" xfId="6293"/>
    <cellStyle name="Vejica 2 6 2 2 2 4 4 2" xfId="10587"/>
    <cellStyle name="Vejica 2 6 2 2 2 4 5" xfId="6906"/>
    <cellStyle name="Vejica 2 6 2 2 2 4 5 2" xfId="11194"/>
    <cellStyle name="Vejica 2 6 2 2 2 4 6" xfId="7281"/>
    <cellStyle name="Vejica 2 6 2 2 2 4 6 2" xfId="11558"/>
    <cellStyle name="Vejica 2 6 2 2 2 4 7" xfId="8329"/>
    <cellStyle name="Vejica 2 6 2 2 2 4 8" xfId="12933"/>
    <cellStyle name="Vejica 2 6 2 2 2 5" xfId="4145"/>
    <cellStyle name="Vejica 2 6 2 2 2 5 2" xfId="4146"/>
    <cellStyle name="Vejica 2 6 2 2 2 6" xfId="4147"/>
    <cellStyle name="Vejica 2 6 2 2 2 7" xfId="4142"/>
    <cellStyle name="Vejica 2 6 2 2 2 8" xfId="5758"/>
    <cellStyle name="Vejica 2 6 2 2 2 8 2" xfId="6499"/>
    <cellStyle name="Vejica 2 6 2 2 2 8 2 2" xfId="10793"/>
    <cellStyle name="Vejica 2 6 2 2 2 8 3" xfId="10068"/>
    <cellStyle name="Vejica 2 6 2 2 2 9" xfId="6199"/>
    <cellStyle name="Vejica 2 6 2 2 2 9 2" xfId="10493"/>
    <cellStyle name="Vejica 2 6 2 2 3" xfId="1988"/>
    <cellStyle name="Vejica 2 6 2 2 4" xfId="1989"/>
    <cellStyle name="Vejica 2 6 2 2 4 2" xfId="4148"/>
    <cellStyle name="Vejica 2 6 2 2 5" xfId="1990"/>
    <cellStyle name="Vejica 2 6 2 2 5 2" xfId="4149"/>
    <cellStyle name="Vejica 2 6 2 2 5 2 2" xfId="6075"/>
    <cellStyle name="Vejica 2 6 2 2 5 2 2 2" xfId="6699"/>
    <cellStyle name="Vejica 2 6 2 2 5 2 2 2 2" xfId="10993"/>
    <cellStyle name="Vejica 2 6 2 2 5 2 2 3" xfId="10385"/>
    <cellStyle name="Vejica 2 6 2 2 5 2 3" xfId="5969"/>
    <cellStyle name="Vejica 2 6 2 2 5 2 3 2" xfId="10279"/>
    <cellStyle name="Vejica 2 6 2 2 5 2 4" xfId="6395"/>
    <cellStyle name="Vejica 2 6 2 2 5 2 4 2" xfId="10689"/>
    <cellStyle name="Vejica 2 6 2 2 5 2 5" xfId="7009"/>
    <cellStyle name="Vejica 2 6 2 2 5 2 5 2" xfId="11297"/>
    <cellStyle name="Vejica 2 6 2 2 5 2 6" xfId="7383"/>
    <cellStyle name="Vejica 2 6 2 2 5 2 6 2" xfId="11660"/>
    <cellStyle name="Vejica 2 6 2 2 5 2 7" xfId="9184"/>
    <cellStyle name="Vejica 2 6 2 2 5 3" xfId="5855"/>
    <cellStyle name="Vejica 2 6 2 2 5 3 2" xfId="6594"/>
    <cellStyle name="Vejica 2 6 2 2 5 3 2 2" xfId="10888"/>
    <cellStyle name="Vejica 2 6 2 2 5 3 3" xfId="10165"/>
    <cellStyle name="Vejica 2 6 2 2 5 4" xfId="6294"/>
    <cellStyle name="Vejica 2 6 2 2 5 4 2" xfId="10588"/>
    <cellStyle name="Vejica 2 6 2 2 5 5" xfId="6907"/>
    <cellStyle name="Vejica 2 6 2 2 5 5 2" xfId="11195"/>
    <cellStyle name="Vejica 2 6 2 2 5 6" xfId="7282"/>
    <cellStyle name="Vejica 2 6 2 2 5 6 2" xfId="11559"/>
    <cellStyle name="Vejica 2 6 2 2 5 7" xfId="8330"/>
    <cellStyle name="Vejica 2 6 2 2 5 8" xfId="12934"/>
    <cellStyle name="Vejica 2 6 2 2 6" xfId="4150"/>
    <cellStyle name="Vejica 2 6 2 2 6 2" xfId="4151"/>
    <cellStyle name="Vejica 2 6 2 2 7" xfId="4152"/>
    <cellStyle name="Vejica 2 6 2 2 8" xfId="4141"/>
    <cellStyle name="Vejica 2 6 2 2 9" xfId="5757"/>
    <cellStyle name="Vejica 2 6 2 2 9 2" xfId="6498"/>
    <cellStyle name="Vejica 2 6 2 2 9 2 2" xfId="10792"/>
    <cellStyle name="Vejica 2 6 2 2 9 3" xfId="10067"/>
    <cellStyle name="Vejica 2 6 2 3" xfId="648"/>
    <cellStyle name="Vejica 2 6 2 3 10" xfId="6813"/>
    <cellStyle name="Vejica 2 6 2 3 10 2" xfId="11101"/>
    <cellStyle name="Vejica 2 6 2 3 11" xfId="7188"/>
    <cellStyle name="Vejica 2 6 2 3 11 2" xfId="11465"/>
    <cellStyle name="Vejica 2 6 2 3 12" xfId="7885"/>
    <cellStyle name="Vejica 2 6 2 3 13" xfId="12693"/>
    <cellStyle name="Vejica 2 6 2 3 2" xfId="1991"/>
    <cellStyle name="Vejica 2 6 2 3 3" xfId="1992"/>
    <cellStyle name="Vejica 2 6 2 3 3 2" xfId="4154"/>
    <cellStyle name="Vejica 2 6 2 3 4" xfId="1993"/>
    <cellStyle name="Vejica 2 6 2 3 4 2" xfId="4155"/>
    <cellStyle name="Vejica 2 6 2 3 4 2 2" xfId="6076"/>
    <cellStyle name="Vejica 2 6 2 3 4 2 2 2" xfId="6700"/>
    <cellStyle name="Vejica 2 6 2 3 4 2 2 2 2" xfId="10994"/>
    <cellStyle name="Vejica 2 6 2 3 4 2 2 3" xfId="10386"/>
    <cellStyle name="Vejica 2 6 2 3 4 2 3" xfId="5970"/>
    <cellStyle name="Vejica 2 6 2 3 4 2 3 2" xfId="10280"/>
    <cellStyle name="Vejica 2 6 2 3 4 2 4" xfId="6396"/>
    <cellStyle name="Vejica 2 6 2 3 4 2 4 2" xfId="10690"/>
    <cellStyle name="Vejica 2 6 2 3 4 2 5" xfId="7010"/>
    <cellStyle name="Vejica 2 6 2 3 4 2 5 2" xfId="11298"/>
    <cellStyle name="Vejica 2 6 2 3 4 2 6" xfId="7384"/>
    <cellStyle name="Vejica 2 6 2 3 4 2 6 2" xfId="11661"/>
    <cellStyle name="Vejica 2 6 2 3 4 2 7" xfId="9185"/>
    <cellStyle name="Vejica 2 6 2 3 4 3" xfId="5856"/>
    <cellStyle name="Vejica 2 6 2 3 4 3 2" xfId="6595"/>
    <cellStyle name="Vejica 2 6 2 3 4 3 2 2" xfId="10889"/>
    <cellStyle name="Vejica 2 6 2 3 4 3 3" xfId="10166"/>
    <cellStyle name="Vejica 2 6 2 3 4 4" xfId="6295"/>
    <cellStyle name="Vejica 2 6 2 3 4 4 2" xfId="10589"/>
    <cellStyle name="Vejica 2 6 2 3 4 5" xfId="6908"/>
    <cellStyle name="Vejica 2 6 2 3 4 5 2" xfId="11196"/>
    <cellStyle name="Vejica 2 6 2 3 4 6" xfId="7283"/>
    <cellStyle name="Vejica 2 6 2 3 4 6 2" xfId="11560"/>
    <cellStyle name="Vejica 2 6 2 3 4 7" xfId="8331"/>
    <cellStyle name="Vejica 2 6 2 3 4 8" xfId="12935"/>
    <cellStyle name="Vejica 2 6 2 3 5" xfId="4156"/>
    <cellStyle name="Vejica 2 6 2 3 5 2" xfId="4157"/>
    <cellStyle name="Vejica 2 6 2 3 6" xfId="4158"/>
    <cellStyle name="Vejica 2 6 2 3 7" xfId="4153"/>
    <cellStyle name="Vejica 2 6 2 3 8" xfId="5759"/>
    <cellStyle name="Vejica 2 6 2 3 8 2" xfId="6500"/>
    <cellStyle name="Vejica 2 6 2 3 8 2 2" xfId="10794"/>
    <cellStyle name="Vejica 2 6 2 3 8 3" xfId="10069"/>
    <cellStyle name="Vejica 2 6 2 3 9" xfId="6200"/>
    <cellStyle name="Vejica 2 6 2 3 9 2" xfId="10494"/>
    <cellStyle name="Vejica 2 6 2 4" xfId="1994"/>
    <cellStyle name="Vejica 2 6 2 5" xfId="1995"/>
    <cellStyle name="Vejica 2 6 2 5 2" xfId="4159"/>
    <cellStyle name="Vejica 2 6 2 6" xfId="1996"/>
    <cellStyle name="Vejica 2 6 2 6 2" xfId="4160"/>
    <cellStyle name="Vejica 2 6 2 6 2 2" xfId="6077"/>
    <cellStyle name="Vejica 2 6 2 6 2 2 2" xfId="6701"/>
    <cellStyle name="Vejica 2 6 2 6 2 2 2 2" xfId="10995"/>
    <cellStyle name="Vejica 2 6 2 6 2 2 3" xfId="10387"/>
    <cellStyle name="Vejica 2 6 2 6 2 3" xfId="5971"/>
    <cellStyle name="Vejica 2 6 2 6 2 3 2" xfId="10281"/>
    <cellStyle name="Vejica 2 6 2 6 2 4" xfId="6397"/>
    <cellStyle name="Vejica 2 6 2 6 2 4 2" xfId="10691"/>
    <cellStyle name="Vejica 2 6 2 6 2 5" xfId="7011"/>
    <cellStyle name="Vejica 2 6 2 6 2 5 2" xfId="11299"/>
    <cellStyle name="Vejica 2 6 2 6 2 6" xfId="7385"/>
    <cellStyle name="Vejica 2 6 2 6 2 6 2" xfId="11662"/>
    <cellStyle name="Vejica 2 6 2 6 2 7" xfId="9186"/>
    <cellStyle name="Vejica 2 6 2 6 3" xfId="5857"/>
    <cellStyle name="Vejica 2 6 2 6 3 2" xfId="6596"/>
    <cellStyle name="Vejica 2 6 2 6 3 2 2" xfId="10890"/>
    <cellStyle name="Vejica 2 6 2 6 3 3" xfId="10167"/>
    <cellStyle name="Vejica 2 6 2 6 4" xfId="6296"/>
    <cellStyle name="Vejica 2 6 2 6 4 2" xfId="10590"/>
    <cellStyle name="Vejica 2 6 2 6 5" xfId="6909"/>
    <cellStyle name="Vejica 2 6 2 6 5 2" xfId="11197"/>
    <cellStyle name="Vejica 2 6 2 6 6" xfId="7284"/>
    <cellStyle name="Vejica 2 6 2 6 6 2" xfId="11561"/>
    <cellStyle name="Vejica 2 6 2 6 7" xfId="8332"/>
    <cellStyle name="Vejica 2 6 2 6 8" xfId="12936"/>
    <cellStyle name="Vejica 2 6 2 7" xfId="4161"/>
    <cellStyle name="Vejica 2 6 2 7 2" xfId="4162"/>
    <cellStyle name="Vejica 2 6 2 8" xfId="4163"/>
    <cellStyle name="Vejica 2 6 2 9" xfId="4140"/>
    <cellStyle name="Vejica 2 6 3" xfId="649"/>
    <cellStyle name="Vejica 2 6 3 10" xfId="5760"/>
    <cellStyle name="Vejica 2 6 3 10 2" xfId="6501"/>
    <cellStyle name="Vejica 2 6 3 10 2 2" xfId="10795"/>
    <cellStyle name="Vejica 2 6 3 10 3" xfId="10070"/>
    <cellStyle name="Vejica 2 6 3 11" xfId="6201"/>
    <cellStyle name="Vejica 2 6 3 11 2" xfId="10495"/>
    <cellStyle name="Vejica 2 6 3 12" xfId="6814"/>
    <cellStyle name="Vejica 2 6 3 12 2" xfId="11102"/>
    <cellStyle name="Vejica 2 6 3 13" xfId="7106"/>
    <cellStyle name="Vejica 2 6 3 13 2" xfId="11383"/>
    <cellStyle name="Vejica 2 6 3 14" xfId="7189"/>
    <cellStyle name="Vejica 2 6 3 14 2" xfId="11466"/>
    <cellStyle name="Vejica 2 6 3 15" xfId="7886"/>
    <cellStyle name="Vejica 2 6 3 16" xfId="12694"/>
    <cellStyle name="Vejica 2 6 3 2" xfId="650"/>
    <cellStyle name="Vejica 2 6 3 2 10" xfId="6202"/>
    <cellStyle name="Vejica 2 6 3 2 10 2" xfId="10496"/>
    <cellStyle name="Vejica 2 6 3 2 11" xfId="6815"/>
    <cellStyle name="Vejica 2 6 3 2 11 2" xfId="11103"/>
    <cellStyle name="Vejica 2 6 3 2 12" xfId="7107"/>
    <cellStyle name="Vejica 2 6 3 2 12 2" xfId="11384"/>
    <cellStyle name="Vejica 2 6 3 2 13" xfId="7190"/>
    <cellStyle name="Vejica 2 6 3 2 13 2" xfId="11467"/>
    <cellStyle name="Vejica 2 6 3 2 14" xfId="7887"/>
    <cellStyle name="Vejica 2 6 3 2 15" xfId="12695"/>
    <cellStyle name="Vejica 2 6 3 2 2" xfId="651"/>
    <cellStyle name="Vejica 2 6 3 2 2 10" xfId="6816"/>
    <cellStyle name="Vejica 2 6 3 2 2 10 2" xfId="11104"/>
    <cellStyle name="Vejica 2 6 3 2 2 11" xfId="7191"/>
    <cellStyle name="Vejica 2 6 3 2 2 11 2" xfId="11468"/>
    <cellStyle name="Vejica 2 6 3 2 2 12" xfId="7888"/>
    <cellStyle name="Vejica 2 6 3 2 2 13" xfId="12696"/>
    <cellStyle name="Vejica 2 6 3 2 2 2" xfId="1997"/>
    <cellStyle name="Vejica 2 6 3 2 2 3" xfId="1998"/>
    <cellStyle name="Vejica 2 6 3 2 2 3 2" xfId="4167"/>
    <cellStyle name="Vejica 2 6 3 2 2 4" xfId="1999"/>
    <cellStyle name="Vejica 2 6 3 2 2 4 2" xfId="4168"/>
    <cellStyle name="Vejica 2 6 3 2 2 4 2 2" xfId="6078"/>
    <cellStyle name="Vejica 2 6 3 2 2 4 2 2 2" xfId="6702"/>
    <cellStyle name="Vejica 2 6 3 2 2 4 2 2 2 2" xfId="10996"/>
    <cellStyle name="Vejica 2 6 3 2 2 4 2 2 3" xfId="10388"/>
    <cellStyle name="Vejica 2 6 3 2 2 4 2 3" xfId="5972"/>
    <cellStyle name="Vejica 2 6 3 2 2 4 2 3 2" xfId="10282"/>
    <cellStyle name="Vejica 2 6 3 2 2 4 2 4" xfId="6398"/>
    <cellStyle name="Vejica 2 6 3 2 2 4 2 4 2" xfId="10692"/>
    <cellStyle name="Vejica 2 6 3 2 2 4 2 5" xfId="7012"/>
    <cellStyle name="Vejica 2 6 3 2 2 4 2 5 2" xfId="11300"/>
    <cellStyle name="Vejica 2 6 3 2 2 4 2 6" xfId="7386"/>
    <cellStyle name="Vejica 2 6 3 2 2 4 2 6 2" xfId="11663"/>
    <cellStyle name="Vejica 2 6 3 2 2 4 2 7" xfId="9187"/>
    <cellStyle name="Vejica 2 6 3 2 2 4 3" xfId="5858"/>
    <cellStyle name="Vejica 2 6 3 2 2 4 3 2" xfId="6597"/>
    <cellStyle name="Vejica 2 6 3 2 2 4 3 2 2" xfId="10891"/>
    <cellStyle name="Vejica 2 6 3 2 2 4 3 3" xfId="10168"/>
    <cellStyle name="Vejica 2 6 3 2 2 4 4" xfId="6297"/>
    <cellStyle name="Vejica 2 6 3 2 2 4 4 2" xfId="10591"/>
    <cellStyle name="Vejica 2 6 3 2 2 4 5" xfId="6910"/>
    <cellStyle name="Vejica 2 6 3 2 2 4 5 2" xfId="11198"/>
    <cellStyle name="Vejica 2 6 3 2 2 4 6" xfId="7285"/>
    <cellStyle name="Vejica 2 6 3 2 2 4 6 2" xfId="11562"/>
    <cellStyle name="Vejica 2 6 3 2 2 4 7" xfId="8333"/>
    <cellStyle name="Vejica 2 6 3 2 2 4 8" xfId="12937"/>
    <cellStyle name="Vejica 2 6 3 2 2 5" xfId="4169"/>
    <cellStyle name="Vejica 2 6 3 2 2 5 2" xfId="4170"/>
    <cellStyle name="Vejica 2 6 3 2 2 6" xfId="4171"/>
    <cellStyle name="Vejica 2 6 3 2 2 7" xfId="4166"/>
    <cellStyle name="Vejica 2 6 3 2 2 8" xfId="5762"/>
    <cellStyle name="Vejica 2 6 3 2 2 8 2" xfId="6503"/>
    <cellStyle name="Vejica 2 6 3 2 2 8 2 2" xfId="10797"/>
    <cellStyle name="Vejica 2 6 3 2 2 8 3" xfId="10072"/>
    <cellStyle name="Vejica 2 6 3 2 2 9" xfId="6203"/>
    <cellStyle name="Vejica 2 6 3 2 2 9 2" xfId="10497"/>
    <cellStyle name="Vejica 2 6 3 2 3" xfId="2000"/>
    <cellStyle name="Vejica 2 6 3 2 4" xfId="2001"/>
    <cellStyle name="Vejica 2 6 3 2 4 2" xfId="4172"/>
    <cellStyle name="Vejica 2 6 3 2 5" xfId="2002"/>
    <cellStyle name="Vejica 2 6 3 2 5 2" xfId="4173"/>
    <cellStyle name="Vejica 2 6 3 2 5 2 2" xfId="6079"/>
    <cellStyle name="Vejica 2 6 3 2 5 2 2 2" xfId="6703"/>
    <cellStyle name="Vejica 2 6 3 2 5 2 2 2 2" xfId="10997"/>
    <cellStyle name="Vejica 2 6 3 2 5 2 2 3" xfId="10389"/>
    <cellStyle name="Vejica 2 6 3 2 5 2 3" xfId="5973"/>
    <cellStyle name="Vejica 2 6 3 2 5 2 3 2" xfId="10283"/>
    <cellStyle name="Vejica 2 6 3 2 5 2 4" xfId="6399"/>
    <cellStyle name="Vejica 2 6 3 2 5 2 4 2" xfId="10693"/>
    <cellStyle name="Vejica 2 6 3 2 5 2 5" xfId="7013"/>
    <cellStyle name="Vejica 2 6 3 2 5 2 5 2" xfId="11301"/>
    <cellStyle name="Vejica 2 6 3 2 5 2 6" xfId="7387"/>
    <cellStyle name="Vejica 2 6 3 2 5 2 6 2" xfId="11664"/>
    <cellStyle name="Vejica 2 6 3 2 5 2 7" xfId="9188"/>
    <cellStyle name="Vejica 2 6 3 2 5 3" xfId="5859"/>
    <cellStyle name="Vejica 2 6 3 2 5 3 2" xfId="6598"/>
    <cellStyle name="Vejica 2 6 3 2 5 3 2 2" xfId="10892"/>
    <cellStyle name="Vejica 2 6 3 2 5 3 3" xfId="10169"/>
    <cellStyle name="Vejica 2 6 3 2 5 4" xfId="6298"/>
    <cellStyle name="Vejica 2 6 3 2 5 4 2" xfId="10592"/>
    <cellStyle name="Vejica 2 6 3 2 5 5" xfId="6911"/>
    <cellStyle name="Vejica 2 6 3 2 5 5 2" xfId="11199"/>
    <cellStyle name="Vejica 2 6 3 2 5 6" xfId="7286"/>
    <cellStyle name="Vejica 2 6 3 2 5 6 2" xfId="11563"/>
    <cellStyle name="Vejica 2 6 3 2 5 7" xfId="8334"/>
    <cellStyle name="Vejica 2 6 3 2 5 8" xfId="12938"/>
    <cellStyle name="Vejica 2 6 3 2 6" xfId="4174"/>
    <cellStyle name="Vejica 2 6 3 2 6 2" xfId="4175"/>
    <cellStyle name="Vejica 2 6 3 2 7" xfId="4176"/>
    <cellStyle name="Vejica 2 6 3 2 8" xfId="4165"/>
    <cellStyle name="Vejica 2 6 3 2 9" xfId="5761"/>
    <cellStyle name="Vejica 2 6 3 2 9 2" xfId="6502"/>
    <cellStyle name="Vejica 2 6 3 2 9 2 2" xfId="10796"/>
    <cellStyle name="Vejica 2 6 3 2 9 3" xfId="10071"/>
    <cellStyle name="Vejica 2 6 3 3" xfId="652"/>
    <cellStyle name="Vejica 2 6 3 3 10" xfId="6817"/>
    <cellStyle name="Vejica 2 6 3 3 10 2" xfId="11105"/>
    <cellStyle name="Vejica 2 6 3 3 11" xfId="7192"/>
    <cellStyle name="Vejica 2 6 3 3 11 2" xfId="11469"/>
    <cellStyle name="Vejica 2 6 3 3 12" xfId="7889"/>
    <cellStyle name="Vejica 2 6 3 3 13" xfId="12697"/>
    <cellStyle name="Vejica 2 6 3 3 2" xfId="2003"/>
    <cellStyle name="Vejica 2 6 3 3 3" xfId="2004"/>
    <cellStyle name="Vejica 2 6 3 3 3 2" xfId="4178"/>
    <cellStyle name="Vejica 2 6 3 3 4" xfId="2005"/>
    <cellStyle name="Vejica 2 6 3 3 4 2" xfId="4179"/>
    <cellStyle name="Vejica 2 6 3 3 4 2 2" xfId="6080"/>
    <cellStyle name="Vejica 2 6 3 3 4 2 2 2" xfId="6704"/>
    <cellStyle name="Vejica 2 6 3 3 4 2 2 2 2" xfId="10998"/>
    <cellStyle name="Vejica 2 6 3 3 4 2 2 3" xfId="10390"/>
    <cellStyle name="Vejica 2 6 3 3 4 2 3" xfId="5974"/>
    <cellStyle name="Vejica 2 6 3 3 4 2 3 2" xfId="10284"/>
    <cellStyle name="Vejica 2 6 3 3 4 2 4" xfId="6400"/>
    <cellStyle name="Vejica 2 6 3 3 4 2 4 2" xfId="10694"/>
    <cellStyle name="Vejica 2 6 3 3 4 2 5" xfId="7014"/>
    <cellStyle name="Vejica 2 6 3 3 4 2 5 2" xfId="11302"/>
    <cellStyle name="Vejica 2 6 3 3 4 2 6" xfId="7388"/>
    <cellStyle name="Vejica 2 6 3 3 4 2 6 2" xfId="11665"/>
    <cellStyle name="Vejica 2 6 3 3 4 2 7" xfId="9189"/>
    <cellStyle name="Vejica 2 6 3 3 4 3" xfId="5860"/>
    <cellStyle name="Vejica 2 6 3 3 4 3 2" xfId="6599"/>
    <cellStyle name="Vejica 2 6 3 3 4 3 2 2" xfId="10893"/>
    <cellStyle name="Vejica 2 6 3 3 4 3 3" xfId="10170"/>
    <cellStyle name="Vejica 2 6 3 3 4 4" xfId="6299"/>
    <cellStyle name="Vejica 2 6 3 3 4 4 2" xfId="10593"/>
    <cellStyle name="Vejica 2 6 3 3 4 5" xfId="6912"/>
    <cellStyle name="Vejica 2 6 3 3 4 5 2" xfId="11200"/>
    <cellStyle name="Vejica 2 6 3 3 4 6" xfId="7287"/>
    <cellStyle name="Vejica 2 6 3 3 4 6 2" xfId="11564"/>
    <cellStyle name="Vejica 2 6 3 3 4 7" xfId="8335"/>
    <cellStyle name="Vejica 2 6 3 3 4 8" xfId="12939"/>
    <cellStyle name="Vejica 2 6 3 3 5" xfId="4180"/>
    <cellStyle name="Vejica 2 6 3 3 5 2" xfId="4181"/>
    <cellStyle name="Vejica 2 6 3 3 6" xfId="4182"/>
    <cellStyle name="Vejica 2 6 3 3 7" xfId="4177"/>
    <cellStyle name="Vejica 2 6 3 3 8" xfId="5763"/>
    <cellStyle name="Vejica 2 6 3 3 8 2" xfId="6504"/>
    <cellStyle name="Vejica 2 6 3 3 8 2 2" xfId="10798"/>
    <cellStyle name="Vejica 2 6 3 3 8 3" xfId="10073"/>
    <cellStyle name="Vejica 2 6 3 3 9" xfId="6204"/>
    <cellStyle name="Vejica 2 6 3 3 9 2" xfId="10498"/>
    <cellStyle name="Vejica 2 6 3 4" xfId="2006"/>
    <cellStyle name="Vejica 2 6 3 5" xfId="2007"/>
    <cellStyle name="Vejica 2 6 3 5 2" xfId="4183"/>
    <cellStyle name="Vejica 2 6 3 6" xfId="2008"/>
    <cellStyle name="Vejica 2 6 3 6 2" xfId="4184"/>
    <cellStyle name="Vejica 2 6 3 6 2 2" xfId="6081"/>
    <cellStyle name="Vejica 2 6 3 6 2 2 2" xfId="6705"/>
    <cellStyle name="Vejica 2 6 3 6 2 2 2 2" xfId="10999"/>
    <cellStyle name="Vejica 2 6 3 6 2 2 3" xfId="10391"/>
    <cellStyle name="Vejica 2 6 3 6 2 3" xfId="5975"/>
    <cellStyle name="Vejica 2 6 3 6 2 3 2" xfId="10285"/>
    <cellStyle name="Vejica 2 6 3 6 2 4" xfId="6401"/>
    <cellStyle name="Vejica 2 6 3 6 2 4 2" xfId="10695"/>
    <cellStyle name="Vejica 2 6 3 6 2 5" xfId="7015"/>
    <cellStyle name="Vejica 2 6 3 6 2 5 2" xfId="11303"/>
    <cellStyle name="Vejica 2 6 3 6 2 6" xfId="7389"/>
    <cellStyle name="Vejica 2 6 3 6 2 6 2" xfId="11666"/>
    <cellStyle name="Vejica 2 6 3 6 2 7" xfId="9190"/>
    <cellStyle name="Vejica 2 6 3 6 3" xfId="5861"/>
    <cellStyle name="Vejica 2 6 3 6 3 2" xfId="6600"/>
    <cellStyle name="Vejica 2 6 3 6 3 2 2" xfId="10894"/>
    <cellStyle name="Vejica 2 6 3 6 3 3" xfId="10171"/>
    <cellStyle name="Vejica 2 6 3 6 4" xfId="6300"/>
    <cellStyle name="Vejica 2 6 3 6 4 2" xfId="10594"/>
    <cellStyle name="Vejica 2 6 3 6 5" xfId="6913"/>
    <cellStyle name="Vejica 2 6 3 6 5 2" xfId="11201"/>
    <cellStyle name="Vejica 2 6 3 6 6" xfId="7288"/>
    <cellStyle name="Vejica 2 6 3 6 6 2" xfId="11565"/>
    <cellStyle name="Vejica 2 6 3 6 7" xfId="8336"/>
    <cellStyle name="Vejica 2 6 3 6 8" xfId="12940"/>
    <cellStyle name="Vejica 2 6 3 7" xfId="4185"/>
    <cellStyle name="Vejica 2 6 3 7 2" xfId="4186"/>
    <cellStyle name="Vejica 2 6 3 8" xfId="4187"/>
    <cellStyle name="Vejica 2 6 3 9" xfId="4164"/>
    <cellStyle name="Vejica 2 6 4" xfId="653"/>
    <cellStyle name="Vejica 2 6 4 10" xfId="6205"/>
    <cellStyle name="Vejica 2 6 4 10 2" xfId="10499"/>
    <cellStyle name="Vejica 2 6 4 11" xfId="6818"/>
    <cellStyle name="Vejica 2 6 4 11 2" xfId="11106"/>
    <cellStyle name="Vejica 2 6 4 12" xfId="7108"/>
    <cellStyle name="Vejica 2 6 4 12 2" xfId="11385"/>
    <cellStyle name="Vejica 2 6 4 13" xfId="7193"/>
    <cellStyle name="Vejica 2 6 4 13 2" xfId="11470"/>
    <cellStyle name="Vejica 2 6 4 14" xfId="7890"/>
    <cellStyle name="Vejica 2 6 4 15" xfId="12698"/>
    <cellStyle name="Vejica 2 6 4 2" xfId="654"/>
    <cellStyle name="Vejica 2 6 4 2 10" xfId="6819"/>
    <cellStyle name="Vejica 2 6 4 2 10 2" xfId="11107"/>
    <cellStyle name="Vejica 2 6 4 2 11" xfId="7194"/>
    <cellStyle name="Vejica 2 6 4 2 11 2" xfId="11471"/>
    <cellStyle name="Vejica 2 6 4 2 12" xfId="7891"/>
    <cellStyle name="Vejica 2 6 4 2 13" xfId="12699"/>
    <cellStyle name="Vejica 2 6 4 2 2" xfId="2009"/>
    <cellStyle name="Vejica 2 6 4 2 3" xfId="2010"/>
    <cellStyle name="Vejica 2 6 4 2 3 2" xfId="4190"/>
    <cellStyle name="Vejica 2 6 4 2 4" xfId="2011"/>
    <cellStyle name="Vejica 2 6 4 2 4 2" xfId="4191"/>
    <cellStyle name="Vejica 2 6 4 2 4 2 2" xfId="6082"/>
    <cellStyle name="Vejica 2 6 4 2 4 2 2 2" xfId="6706"/>
    <cellStyle name="Vejica 2 6 4 2 4 2 2 2 2" xfId="11000"/>
    <cellStyle name="Vejica 2 6 4 2 4 2 2 3" xfId="10392"/>
    <cellStyle name="Vejica 2 6 4 2 4 2 3" xfId="5976"/>
    <cellStyle name="Vejica 2 6 4 2 4 2 3 2" xfId="10286"/>
    <cellStyle name="Vejica 2 6 4 2 4 2 4" xfId="6402"/>
    <cellStyle name="Vejica 2 6 4 2 4 2 4 2" xfId="10696"/>
    <cellStyle name="Vejica 2 6 4 2 4 2 5" xfId="7016"/>
    <cellStyle name="Vejica 2 6 4 2 4 2 5 2" xfId="11304"/>
    <cellStyle name="Vejica 2 6 4 2 4 2 6" xfId="7390"/>
    <cellStyle name="Vejica 2 6 4 2 4 2 6 2" xfId="11667"/>
    <cellStyle name="Vejica 2 6 4 2 4 2 7" xfId="9191"/>
    <cellStyle name="Vejica 2 6 4 2 4 3" xfId="5862"/>
    <cellStyle name="Vejica 2 6 4 2 4 3 2" xfId="6601"/>
    <cellStyle name="Vejica 2 6 4 2 4 3 2 2" xfId="10895"/>
    <cellStyle name="Vejica 2 6 4 2 4 3 3" xfId="10172"/>
    <cellStyle name="Vejica 2 6 4 2 4 4" xfId="6301"/>
    <cellStyle name="Vejica 2 6 4 2 4 4 2" xfId="10595"/>
    <cellStyle name="Vejica 2 6 4 2 4 5" xfId="6914"/>
    <cellStyle name="Vejica 2 6 4 2 4 5 2" xfId="11202"/>
    <cellStyle name="Vejica 2 6 4 2 4 6" xfId="7289"/>
    <cellStyle name="Vejica 2 6 4 2 4 6 2" xfId="11566"/>
    <cellStyle name="Vejica 2 6 4 2 4 7" xfId="8337"/>
    <cellStyle name="Vejica 2 6 4 2 4 8" xfId="12941"/>
    <cellStyle name="Vejica 2 6 4 2 5" xfId="4192"/>
    <cellStyle name="Vejica 2 6 4 2 5 2" xfId="4193"/>
    <cellStyle name="Vejica 2 6 4 2 6" xfId="4194"/>
    <cellStyle name="Vejica 2 6 4 2 7" xfId="4189"/>
    <cellStyle name="Vejica 2 6 4 2 8" xfId="5765"/>
    <cellStyle name="Vejica 2 6 4 2 8 2" xfId="6506"/>
    <cellStyle name="Vejica 2 6 4 2 8 2 2" xfId="10800"/>
    <cellStyle name="Vejica 2 6 4 2 8 3" xfId="10075"/>
    <cellStyle name="Vejica 2 6 4 2 9" xfId="6206"/>
    <cellStyle name="Vejica 2 6 4 2 9 2" xfId="10500"/>
    <cellStyle name="Vejica 2 6 4 3" xfId="2012"/>
    <cellStyle name="Vejica 2 6 4 4" xfId="2013"/>
    <cellStyle name="Vejica 2 6 4 4 2" xfId="4195"/>
    <cellStyle name="Vejica 2 6 4 5" xfId="2014"/>
    <cellStyle name="Vejica 2 6 4 5 2" xfId="4196"/>
    <cellStyle name="Vejica 2 6 4 5 2 2" xfId="6083"/>
    <cellStyle name="Vejica 2 6 4 5 2 2 2" xfId="6707"/>
    <cellStyle name="Vejica 2 6 4 5 2 2 2 2" xfId="11001"/>
    <cellStyle name="Vejica 2 6 4 5 2 2 3" xfId="10393"/>
    <cellStyle name="Vejica 2 6 4 5 2 3" xfId="5977"/>
    <cellStyle name="Vejica 2 6 4 5 2 3 2" xfId="10287"/>
    <cellStyle name="Vejica 2 6 4 5 2 4" xfId="6403"/>
    <cellStyle name="Vejica 2 6 4 5 2 4 2" xfId="10697"/>
    <cellStyle name="Vejica 2 6 4 5 2 5" xfId="7017"/>
    <cellStyle name="Vejica 2 6 4 5 2 5 2" xfId="11305"/>
    <cellStyle name="Vejica 2 6 4 5 2 6" xfId="7391"/>
    <cellStyle name="Vejica 2 6 4 5 2 6 2" xfId="11668"/>
    <cellStyle name="Vejica 2 6 4 5 2 7" xfId="9192"/>
    <cellStyle name="Vejica 2 6 4 5 3" xfId="5863"/>
    <cellStyle name="Vejica 2 6 4 5 3 2" xfId="6602"/>
    <cellStyle name="Vejica 2 6 4 5 3 2 2" xfId="10896"/>
    <cellStyle name="Vejica 2 6 4 5 3 3" xfId="10173"/>
    <cellStyle name="Vejica 2 6 4 5 4" xfId="6302"/>
    <cellStyle name="Vejica 2 6 4 5 4 2" xfId="10596"/>
    <cellStyle name="Vejica 2 6 4 5 5" xfId="6915"/>
    <cellStyle name="Vejica 2 6 4 5 5 2" xfId="11203"/>
    <cellStyle name="Vejica 2 6 4 5 6" xfId="7290"/>
    <cellStyle name="Vejica 2 6 4 5 6 2" xfId="11567"/>
    <cellStyle name="Vejica 2 6 4 5 7" xfId="8338"/>
    <cellStyle name="Vejica 2 6 4 5 8" xfId="12942"/>
    <cellStyle name="Vejica 2 6 4 6" xfId="4197"/>
    <cellStyle name="Vejica 2 6 4 6 2" xfId="4198"/>
    <cellStyle name="Vejica 2 6 4 7" xfId="4199"/>
    <cellStyle name="Vejica 2 6 4 8" xfId="4188"/>
    <cellStyle name="Vejica 2 6 4 9" xfId="5764"/>
    <cellStyle name="Vejica 2 6 4 9 2" xfId="6505"/>
    <cellStyle name="Vejica 2 6 4 9 2 2" xfId="10799"/>
    <cellStyle name="Vejica 2 6 4 9 3" xfId="10074"/>
    <cellStyle name="Vejica 2 6 5" xfId="655"/>
    <cellStyle name="Vejica 2 6 5 10" xfId="6820"/>
    <cellStyle name="Vejica 2 6 5 10 2" xfId="11108"/>
    <cellStyle name="Vejica 2 6 5 11" xfId="7195"/>
    <cellStyle name="Vejica 2 6 5 11 2" xfId="11472"/>
    <cellStyle name="Vejica 2 6 5 12" xfId="7892"/>
    <cellStyle name="Vejica 2 6 5 13" xfId="12700"/>
    <cellStyle name="Vejica 2 6 5 2" xfId="2015"/>
    <cellStyle name="Vejica 2 6 5 3" xfId="2016"/>
    <cellStyle name="Vejica 2 6 5 3 2" xfId="4201"/>
    <cellStyle name="Vejica 2 6 5 4" xfId="2017"/>
    <cellStyle name="Vejica 2 6 5 4 2" xfId="4202"/>
    <cellStyle name="Vejica 2 6 5 4 2 2" xfId="6084"/>
    <cellStyle name="Vejica 2 6 5 4 2 2 2" xfId="6708"/>
    <cellStyle name="Vejica 2 6 5 4 2 2 2 2" xfId="11002"/>
    <cellStyle name="Vejica 2 6 5 4 2 2 3" xfId="10394"/>
    <cellStyle name="Vejica 2 6 5 4 2 3" xfId="5978"/>
    <cellStyle name="Vejica 2 6 5 4 2 3 2" xfId="10288"/>
    <cellStyle name="Vejica 2 6 5 4 2 4" xfId="6404"/>
    <cellStyle name="Vejica 2 6 5 4 2 4 2" xfId="10698"/>
    <cellStyle name="Vejica 2 6 5 4 2 5" xfId="7018"/>
    <cellStyle name="Vejica 2 6 5 4 2 5 2" xfId="11306"/>
    <cellStyle name="Vejica 2 6 5 4 2 6" xfId="7392"/>
    <cellStyle name="Vejica 2 6 5 4 2 6 2" xfId="11669"/>
    <cellStyle name="Vejica 2 6 5 4 2 7" xfId="9193"/>
    <cellStyle name="Vejica 2 6 5 4 3" xfId="5864"/>
    <cellStyle name="Vejica 2 6 5 4 3 2" xfId="6603"/>
    <cellStyle name="Vejica 2 6 5 4 3 2 2" xfId="10897"/>
    <cellStyle name="Vejica 2 6 5 4 3 3" xfId="10174"/>
    <cellStyle name="Vejica 2 6 5 4 4" xfId="6303"/>
    <cellStyle name="Vejica 2 6 5 4 4 2" xfId="10597"/>
    <cellStyle name="Vejica 2 6 5 4 5" xfId="6916"/>
    <cellStyle name="Vejica 2 6 5 4 5 2" xfId="11204"/>
    <cellStyle name="Vejica 2 6 5 4 6" xfId="7291"/>
    <cellStyle name="Vejica 2 6 5 4 6 2" xfId="11568"/>
    <cellStyle name="Vejica 2 6 5 4 7" xfId="8339"/>
    <cellStyle name="Vejica 2 6 5 4 8" xfId="12943"/>
    <cellStyle name="Vejica 2 6 5 5" xfId="4203"/>
    <cellStyle name="Vejica 2 6 5 5 2" xfId="4204"/>
    <cellStyle name="Vejica 2 6 5 6" xfId="4205"/>
    <cellStyle name="Vejica 2 6 5 7" xfId="4200"/>
    <cellStyle name="Vejica 2 6 5 8" xfId="5766"/>
    <cellStyle name="Vejica 2 6 5 8 2" xfId="6507"/>
    <cellStyle name="Vejica 2 6 5 8 2 2" xfId="10801"/>
    <cellStyle name="Vejica 2 6 5 8 3" xfId="10076"/>
    <cellStyle name="Vejica 2 6 5 9" xfId="6207"/>
    <cellStyle name="Vejica 2 6 5 9 2" xfId="10501"/>
    <cellStyle name="Vejica 2 6 6" xfId="2018"/>
    <cellStyle name="Vejica 2 6 7" xfId="2019"/>
    <cellStyle name="Vejica 2 6 7 2" xfId="4206"/>
    <cellStyle name="Vejica 2 6 8" xfId="2020"/>
    <cellStyle name="Vejica 2 6 8 2" xfId="4207"/>
    <cellStyle name="Vejica 2 6 8 2 2" xfId="6085"/>
    <cellStyle name="Vejica 2 6 8 2 2 2" xfId="6709"/>
    <cellStyle name="Vejica 2 6 8 2 2 2 2" xfId="11003"/>
    <cellStyle name="Vejica 2 6 8 2 2 3" xfId="10395"/>
    <cellStyle name="Vejica 2 6 8 2 3" xfId="5979"/>
    <cellStyle name="Vejica 2 6 8 2 3 2" xfId="10289"/>
    <cellStyle name="Vejica 2 6 8 2 4" xfId="6405"/>
    <cellStyle name="Vejica 2 6 8 2 4 2" xfId="10699"/>
    <cellStyle name="Vejica 2 6 8 2 5" xfId="7019"/>
    <cellStyle name="Vejica 2 6 8 2 5 2" xfId="11307"/>
    <cellStyle name="Vejica 2 6 8 2 6" xfId="7393"/>
    <cellStyle name="Vejica 2 6 8 2 6 2" xfId="11670"/>
    <cellStyle name="Vejica 2 6 8 2 7" xfId="9194"/>
    <cellStyle name="Vejica 2 6 8 3" xfId="5865"/>
    <cellStyle name="Vejica 2 6 8 3 2" xfId="6604"/>
    <cellStyle name="Vejica 2 6 8 3 2 2" xfId="10898"/>
    <cellStyle name="Vejica 2 6 8 3 3" xfId="10175"/>
    <cellStyle name="Vejica 2 6 8 4" xfId="6304"/>
    <cellStyle name="Vejica 2 6 8 4 2" xfId="10598"/>
    <cellStyle name="Vejica 2 6 8 5" xfId="6917"/>
    <cellStyle name="Vejica 2 6 8 5 2" xfId="11205"/>
    <cellStyle name="Vejica 2 6 8 6" xfId="7292"/>
    <cellStyle name="Vejica 2 6 8 6 2" xfId="11569"/>
    <cellStyle name="Vejica 2 6 8 7" xfId="8340"/>
    <cellStyle name="Vejica 2 6 8 8" xfId="12944"/>
    <cellStyle name="Vejica 2 6 9" xfId="4208"/>
    <cellStyle name="Vejica 2 6 9 2" xfId="4209"/>
    <cellStyle name="Vejica 2 7" xfId="4"/>
    <cellStyle name="Vejica 2 7 10" xfId="4211"/>
    <cellStyle name="Vejica 2 7 11" xfId="4210"/>
    <cellStyle name="Vejica 2 7 12" xfId="5797"/>
    <cellStyle name="Vejica 2 7 12 2" xfId="6440"/>
    <cellStyle name="Vejica 2 7 12 2 2" xfId="10734"/>
    <cellStyle name="Vejica 2 7 12 3" xfId="10107"/>
    <cellStyle name="Vejica 2 7 13" xfId="6140"/>
    <cellStyle name="Vejica 2 7 13 2" xfId="10434"/>
    <cellStyle name="Vejica 2 7 14" xfId="6745"/>
    <cellStyle name="Vejica 2 7 14 2" xfId="11039"/>
    <cellStyle name="Vejica 2 7 15" xfId="7109"/>
    <cellStyle name="Vejica 2 7 15 2" xfId="11386"/>
    <cellStyle name="Vejica 2 7 16" xfId="7128"/>
    <cellStyle name="Vejica 2 7 16 2" xfId="11405"/>
    <cellStyle name="Vejica 2 7 17" xfId="7600"/>
    <cellStyle name="Vejica 2 7 18" xfId="12456"/>
    <cellStyle name="Vejica 2 7 2" xfId="656"/>
    <cellStyle name="Vejica 2 7 2 10" xfId="4212"/>
    <cellStyle name="Vejica 2 7 2 11" xfId="5767"/>
    <cellStyle name="Vejica 2 7 2 11 2" xfId="6508"/>
    <cellStyle name="Vejica 2 7 2 11 2 2" xfId="10802"/>
    <cellStyle name="Vejica 2 7 2 11 3" xfId="10077"/>
    <cellStyle name="Vejica 2 7 2 12" xfId="6208"/>
    <cellStyle name="Vejica 2 7 2 12 2" xfId="10502"/>
    <cellStyle name="Vejica 2 7 2 13" xfId="6821"/>
    <cellStyle name="Vejica 2 7 2 13 2" xfId="11109"/>
    <cellStyle name="Vejica 2 7 2 14" xfId="7110"/>
    <cellStyle name="Vejica 2 7 2 14 2" xfId="11387"/>
    <cellStyle name="Vejica 2 7 2 15" xfId="7196"/>
    <cellStyle name="Vejica 2 7 2 15 2" xfId="11473"/>
    <cellStyle name="Vejica 2 7 2 16" xfId="7893"/>
    <cellStyle name="Vejica 2 7 2 17" xfId="12701"/>
    <cellStyle name="Vejica 2 7 2 2" xfId="657"/>
    <cellStyle name="Vejica 2 7 2 2 10" xfId="6209"/>
    <cellStyle name="Vejica 2 7 2 2 10 2" xfId="10503"/>
    <cellStyle name="Vejica 2 7 2 2 11" xfId="6822"/>
    <cellStyle name="Vejica 2 7 2 2 11 2" xfId="11110"/>
    <cellStyle name="Vejica 2 7 2 2 12" xfId="7111"/>
    <cellStyle name="Vejica 2 7 2 2 12 2" xfId="11388"/>
    <cellStyle name="Vejica 2 7 2 2 13" xfId="7197"/>
    <cellStyle name="Vejica 2 7 2 2 13 2" xfId="11474"/>
    <cellStyle name="Vejica 2 7 2 2 14" xfId="7894"/>
    <cellStyle name="Vejica 2 7 2 2 15" xfId="12702"/>
    <cellStyle name="Vejica 2 7 2 2 2" xfId="658"/>
    <cellStyle name="Vejica 2 7 2 2 2 10" xfId="6823"/>
    <cellStyle name="Vejica 2 7 2 2 2 10 2" xfId="11111"/>
    <cellStyle name="Vejica 2 7 2 2 2 11" xfId="7198"/>
    <cellStyle name="Vejica 2 7 2 2 2 11 2" xfId="11475"/>
    <cellStyle name="Vejica 2 7 2 2 2 12" xfId="7895"/>
    <cellStyle name="Vejica 2 7 2 2 2 13" xfId="12703"/>
    <cellStyle name="Vejica 2 7 2 2 2 2" xfId="2021"/>
    <cellStyle name="Vejica 2 7 2 2 2 3" xfId="2022"/>
    <cellStyle name="Vejica 2 7 2 2 2 3 2" xfId="4215"/>
    <cellStyle name="Vejica 2 7 2 2 2 4" xfId="2023"/>
    <cellStyle name="Vejica 2 7 2 2 2 4 2" xfId="4216"/>
    <cellStyle name="Vejica 2 7 2 2 2 4 2 2" xfId="6086"/>
    <cellStyle name="Vejica 2 7 2 2 2 4 2 2 2" xfId="6710"/>
    <cellStyle name="Vejica 2 7 2 2 2 4 2 2 2 2" xfId="11004"/>
    <cellStyle name="Vejica 2 7 2 2 2 4 2 2 3" xfId="10396"/>
    <cellStyle name="Vejica 2 7 2 2 2 4 2 3" xfId="5980"/>
    <cellStyle name="Vejica 2 7 2 2 2 4 2 3 2" xfId="10290"/>
    <cellStyle name="Vejica 2 7 2 2 2 4 2 4" xfId="6406"/>
    <cellStyle name="Vejica 2 7 2 2 2 4 2 4 2" xfId="10700"/>
    <cellStyle name="Vejica 2 7 2 2 2 4 2 5" xfId="7020"/>
    <cellStyle name="Vejica 2 7 2 2 2 4 2 5 2" xfId="11308"/>
    <cellStyle name="Vejica 2 7 2 2 2 4 2 6" xfId="7394"/>
    <cellStyle name="Vejica 2 7 2 2 2 4 2 6 2" xfId="11671"/>
    <cellStyle name="Vejica 2 7 2 2 2 4 2 7" xfId="9195"/>
    <cellStyle name="Vejica 2 7 2 2 2 4 3" xfId="5866"/>
    <cellStyle name="Vejica 2 7 2 2 2 4 3 2" xfId="6605"/>
    <cellStyle name="Vejica 2 7 2 2 2 4 3 2 2" xfId="10899"/>
    <cellStyle name="Vejica 2 7 2 2 2 4 3 3" xfId="10176"/>
    <cellStyle name="Vejica 2 7 2 2 2 4 4" xfId="6305"/>
    <cellStyle name="Vejica 2 7 2 2 2 4 4 2" xfId="10599"/>
    <cellStyle name="Vejica 2 7 2 2 2 4 5" xfId="6918"/>
    <cellStyle name="Vejica 2 7 2 2 2 4 5 2" xfId="11206"/>
    <cellStyle name="Vejica 2 7 2 2 2 4 6" xfId="7293"/>
    <cellStyle name="Vejica 2 7 2 2 2 4 6 2" xfId="11570"/>
    <cellStyle name="Vejica 2 7 2 2 2 4 7" xfId="8341"/>
    <cellStyle name="Vejica 2 7 2 2 2 4 8" xfId="12945"/>
    <cellStyle name="Vejica 2 7 2 2 2 5" xfId="4217"/>
    <cellStyle name="Vejica 2 7 2 2 2 5 2" xfId="4218"/>
    <cellStyle name="Vejica 2 7 2 2 2 6" xfId="4219"/>
    <cellStyle name="Vejica 2 7 2 2 2 7" xfId="4214"/>
    <cellStyle name="Vejica 2 7 2 2 2 8" xfId="5769"/>
    <cellStyle name="Vejica 2 7 2 2 2 8 2" xfId="6510"/>
    <cellStyle name="Vejica 2 7 2 2 2 8 2 2" xfId="10804"/>
    <cellStyle name="Vejica 2 7 2 2 2 8 3" xfId="10079"/>
    <cellStyle name="Vejica 2 7 2 2 2 9" xfId="6210"/>
    <cellStyle name="Vejica 2 7 2 2 2 9 2" xfId="10504"/>
    <cellStyle name="Vejica 2 7 2 2 3" xfId="2024"/>
    <cellStyle name="Vejica 2 7 2 2 4" xfId="2025"/>
    <cellStyle name="Vejica 2 7 2 2 4 2" xfId="4220"/>
    <cellStyle name="Vejica 2 7 2 2 5" xfId="2026"/>
    <cellStyle name="Vejica 2 7 2 2 5 2" xfId="4221"/>
    <cellStyle name="Vejica 2 7 2 2 5 2 2" xfId="6087"/>
    <cellStyle name="Vejica 2 7 2 2 5 2 2 2" xfId="6711"/>
    <cellStyle name="Vejica 2 7 2 2 5 2 2 2 2" xfId="11005"/>
    <cellStyle name="Vejica 2 7 2 2 5 2 2 3" xfId="10397"/>
    <cellStyle name="Vejica 2 7 2 2 5 2 3" xfId="5981"/>
    <cellStyle name="Vejica 2 7 2 2 5 2 3 2" xfId="10291"/>
    <cellStyle name="Vejica 2 7 2 2 5 2 4" xfId="6407"/>
    <cellStyle name="Vejica 2 7 2 2 5 2 4 2" xfId="10701"/>
    <cellStyle name="Vejica 2 7 2 2 5 2 5" xfId="7021"/>
    <cellStyle name="Vejica 2 7 2 2 5 2 5 2" xfId="11309"/>
    <cellStyle name="Vejica 2 7 2 2 5 2 6" xfId="7395"/>
    <cellStyle name="Vejica 2 7 2 2 5 2 6 2" xfId="11672"/>
    <cellStyle name="Vejica 2 7 2 2 5 2 7" xfId="9196"/>
    <cellStyle name="Vejica 2 7 2 2 5 3" xfId="5867"/>
    <cellStyle name="Vejica 2 7 2 2 5 3 2" xfId="6606"/>
    <cellStyle name="Vejica 2 7 2 2 5 3 2 2" xfId="10900"/>
    <cellStyle name="Vejica 2 7 2 2 5 3 3" xfId="10177"/>
    <cellStyle name="Vejica 2 7 2 2 5 4" xfId="6306"/>
    <cellStyle name="Vejica 2 7 2 2 5 4 2" xfId="10600"/>
    <cellStyle name="Vejica 2 7 2 2 5 5" xfId="6919"/>
    <cellStyle name="Vejica 2 7 2 2 5 5 2" xfId="11207"/>
    <cellStyle name="Vejica 2 7 2 2 5 6" xfId="7294"/>
    <cellStyle name="Vejica 2 7 2 2 5 6 2" xfId="11571"/>
    <cellStyle name="Vejica 2 7 2 2 5 7" xfId="8342"/>
    <cellStyle name="Vejica 2 7 2 2 5 8" xfId="12946"/>
    <cellStyle name="Vejica 2 7 2 2 6" xfId="4222"/>
    <cellStyle name="Vejica 2 7 2 2 6 2" xfId="4223"/>
    <cellStyle name="Vejica 2 7 2 2 7" xfId="4224"/>
    <cellStyle name="Vejica 2 7 2 2 8" xfId="4213"/>
    <cellStyle name="Vejica 2 7 2 2 9" xfId="5768"/>
    <cellStyle name="Vejica 2 7 2 2 9 2" xfId="6509"/>
    <cellStyle name="Vejica 2 7 2 2 9 2 2" xfId="10803"/>
    <cellStyle name="Vejica 2 7 2 2 9 3" xfId="10078"/>
    <cellStyle name="Vejica 2 7 2 3" xfId="659"/>
    <cellStyle name="Vejica 2 7 2 3 10" xfId="6824"/>
    <cellStyle name="Vejica 2 7 2 3 10 2" xfId="11112"/>
    <cellStyle name="Vejica 2 7 2 3 11" xfId="7199"/>
    <cellStyle name="Vejica 2 7 2 3 11 2" xfId="11476"/>
    <cellStyle name="Vejica 2 7 2 3 12" xfId="7896"/>
    <cellStyle name="Vejica 2 7 2 3 13" xfId="12704"/>
    <cellStyle name="Vejica 2 7 2 3 2" xfId="2027"/>
    <cellStyle name="Vejica 2 7 2 3 3" xfId="2028"/>
    <cellStyle name="Vejica 2 7 2 3 3 2" xfId="4226"/>
    <cellStyle name="Vejica 2 7 2 3 4" xfId="2029"/>
    <cellStyle name="Vejica 2 7 2 3 4 2" xfId="4227"/>
    <cellStyle name="Vejica 2 7 2 3 4 2 2" xfId="6088"/>
    <cellStyle name="Vejica 2 7 2 3 4 2 2 2" xfId="6712"/>
    <cellStyle name="Vejica 2 7 2 3 4 2 2 2 2" xfId="11006"/>
    <cellStyle name="Vejica 2 7 2 3 4 2 2 3" xfId="10398"/>
    <cellStyle name="Vejica 2 7 2 3 4 2 3" xfId="5982"/>
    <cellStyle name="Vejica 2 7 2 3 4 2 3 2" xfId="10292"/>
    <cellStyle name="Vejica 2 7 2 3 4 2 4" xfId="6408"/>
    <cellStyle name="Vejica 2 7 2 3 4 2 4 2" xfId="10702"/>
    <cellStyle name="Vejica 2 7 2 3 4 2 5" xfId="7022"/>
    <cellStyle name="Vejica 2 7 2 3 4 2 5 2" xfId="11310"/>
    <cellStyle name="Vejica 2 7 2 3 4 2 6" xfId="7396"/>
    <cellStyle name="Vejica 2 7 2 3 4 2 6 2" xfId="11673"/>
    <cellStyle name="Vejica 2 7 2 3 4 2 7" xfId="9197"/>
    <cellStyle name="Vejica 2 7 2 3 4 3" xfId="5868"/>
    <cellStyle name="Vejica 2 7 2 3 4 3 2" xfId="6607"/>
    <cellStyle name="Vejica 2 7 2 3 4 3 2 2" xfId="10901"/>
    <cellStyle name="Vejica 2 7 2 3 4 3 3" xfId="10178"/>
    <cellStyle name="Vejica 2 7 2 3 4 4" xfId="6307"/>
    <cellStyle name="Vejica 2 7 2 3 4 4 2" xfId="10601"/>
    <cellStyle name="Vejica 2 7 2 3 4 5" xfId="6920"/>
    <cellStyle name="Vejica 2 7 2 3 4 5 2" xfId="11208"/>
    <cellStyle name="Vejica 2 7 2 3 4 6" xfId="7295"/>
    <cellStyle name="Vejica 2 7 2 3 4 6 2" xfId="11572"/>
    <cellStyle name="Vejica 2 7 2 3 4 7" xfId="8343"/>
    <cellStyle name="Vejica 2 7 2 3 4 8" xfId="12947"/>
    <cellStyle name="Vejica 2 7 2 3 5" xfId="4228"/>
    <cellStyle name="Vejica 2 7 2 3 5 2" xfId="4229"/>
    <cellStyle name="Vejica 2 7 2 3 6" xfId="4230"/>
    <cellStyle name="Vejica 2 7 2 3 7" xfId="4225"/>
    <cellStyle name="Vejica 2 7 2 3 8" xfId="5770"/>
    <cellStyle name="Vejica 2 7 2 3 8 2" xfId="6511"/>
    <cellStyle name="Vejica 2 7 2 3 8 2 2" xfId="10805"/>
    <cellStyle name="Vejica 2 7 2 3 8 3" xfId="10080"/>
    <cellStyle name="Vejica 2 7 2 3 9" xfId="6211"/>
    <cellStyle name="Vejica 2 7 2 3 9 2" xfId="10505"/>
    <cellStyle name="Vejica 2 7 2 4" xfId="2030"/>
    <cellStyle name="Vejica 2 7 2 5" xfId="2031"/>
    <cellStyle name="Vejica 2 7 2 5 2" xfId="4231"/>
    <cellStyle name="Vejica 2 7 2 6" xfId="2032"/>
    <cellStyle name="Vejica 2 7 2 6 2" xfId="4232"/>
    <cellStyle name="Vejica 2 7 2 6 2 2" xfId="6089"/>
    <cellStyle name="Vejica 2 7 2 6 2 2 2" xfId="6713"/>
    <cellStyle name="Vejica 2 7 2 6 2 2 2 2" xfId="11007"/>
    <cellStyle name="Vejica 2 7 2 6 2 2 3" xfId="10399"/>
    <cellStyle name="Vejica 2 7 2 6 2 3" xfId="5983"/>
    <cellStyle name="Vejica 2 7 2 6 2 3 2" xfId="10293"/>
    <cellStyle name="Vejica 2 7 2 6 2 4" xfId="6409"/>
    <cellStyle name="Vejica 2 7 2 6 2 4 2" xfId="10703"/>
    <cellStyle name="Vejica 2 7 2 6 2 5" xfId="7023"/>
    <cellStyle name="Vejica 2 7 2 6 2 5 2" xfId="11311"/>
    <cellStyle name="Vejica 2 7 2 6 2 6" xfId="7397"/>
    <cellStyle name="Vejica 2 7 2 6 2 6 2" xfId="11674"/>
    <cellStyle name="Vejica 2 7 2 6 2 7" xfId="9198"/>
    <cellStyle name="Vejica 2 7 2 6 3" xfId="5869"/>
    <cellStyle name="Vejica 2 7 2 6 3 2" xfId="6608"/>
    <cellStyle name="Vejica 2 7 2 6 3 2 2" xfId="10902"/>
    <cellStyle name="Vejica 2 7 2 6 3 3" xfId="10179"/>
    <cellStyle name="Vejica 2 7 2 6 4" xfId="6308"/>
    <cellStyle name="Vejica 2 7 2 6 4 2" xfId="10602"/>
    <cellStyle name="Vejica 2 7 2 6 5" xfId="6921"/>
    <cellStyle name="Vejica 2 7 2 6 5 2" xfId="11209"/>
    <cellStyle name="Vejica 2 7 2 6 6" xfId="7296"/>
    <cellStyle name="Vejica 2 7 2 6 6 2" xfId="11573"/>
    <cellStyle name="Vejica 2 7 2 6 7" xfId="8344"/>
    <cellStyle name="Vejica 2 7 2 6 8" xfId="12948"/>
    <cellStyle name="Vejica 2 7 2 7" xfId="2033"/>
    <cellStyle name="Vejica 2 7 2 7 2" xfId="5870"/>
    <cellStyle name="Vejica 2 7 2 7 2 2" xfId="6609"/>
    <cellStyle name="Vejica 2 7 2 7 2 2 2" xfId="10903"/>
    <cellStyle name="Vejica 2 7 2 7 2 3" xfId="10180"/>
    <cellStyle name="Vejica 2 7 2 7 3" xfId="6309"/>
    <cellStyle name="Vejica 2 7 2 7 3 2" xfId="10603"/>
    <cellStyle name="Vejica 2 7 2 7 4" xfId="6922"/>
    <cellStyle name="Vejica 2 7 2 7 4 2" xfId="11210"/>
    <cellStyle name="Vejica 2 7 2 7 5" xfId="7297"/>
    <cellStyle name="Vejica 2 7 2 7 5 2" xfId="11574"/>
    <cellStyle name="Vejica 2 7 2 7 6" xfId="8345"/>
    <cellStyle name="Vejica 2 7 2 7 7" xfId="12949"/>
    <cellStyle name="Vejica 2 7 2 8" xfId="4233"/>
    <cellStyle name="Vejica 2 7 2 8 2" xfId="4234"/>
    <cellStyle name="Vejica 2 7 2 9" xfId="4235"/>
    <cellStyle name="Vejica 2 7 3" xfId="660"/>
    <cellStyle name="Vejica 2 7 3 10" xfId="5771"/>
    <cellStyle name="Vejica 2 7 3 10 2" xfId="6512"/>
    <cellStyle name="Vejica 2 7 3 10 2 2" xfId="10806"/>
    <cellStyle name="Vejica 2 7 3 10 3" xfId="10081"/>
    <cellStyle name="Vejica 2 7 3 11" xfId="6212"/>
    <cellStyle name="Vejica 2 7 3 11 2" xfId="10506"/>
    <cellStyle name="Vejica 2 7 3 12" xfId="6825"/>
    <cellStyle name="Vejica 2 7 3 12 2" xfId="11113"/>
    <cellStyle name="Vejica 2 7 3 13" xfId="7112"/>
    <cellStyle name="Vejica 2 7 3 13 2" xfId="11389"/>
    <cellStyle name="Vejica 2 7 3 14" xfId="7200"/>
    <cellStyle name="Vejica 2 7 3 14 2" xfId="11477"/>
    <cellStyle name="Vejica 2 7 3 15" xfId="7897"/>
    <cellStyle name="Vejica 2 7 3 16" xfId="12705"/>
    <cellStyle name="Vejica 2 7 3 2" xfId="661"/>
    <cellStyle name="Vejica 2 7 3 2 10" xfId="6213"/>
    <cellStyle name="Vejica 2 7 3 2 10 2" xfId="10507"/>
    <cellStyle name="Vejica 2 7 3 2 11" xfId="6826"/>
    <cellStyle name="Vejica 2 7 3 2 11 2" xfId="11114"/>
    <cellStyle name="Vejica 2 7 3 2 12" xfId="7113"/>
    <cellStyle name="Vejica 2 7 3 2 12 2" xfId="11390"/>
    <cellStyle name="Vejica 2 7 3 2 13" xfId="7201"/>
    <cellStyle name="Vejica 2 7 3 2 13 2" xfId="11478"/>
    <cellStyle name="Vejica 2 7 3 2 14" xfId="7898"/>
    <cellStyle name="Vejica 2 7 3 2 15" xfId="12706"/>
    <cellStyle name="Vejica 2 7 3 2 2" xfId="662"/>
    <cellStyle name="Vejica 2 7 3 2 2 10" xfId="6827"/>
    <cellStyle name="Vejica 2 7 3 2 2 10 2" xfId="11115"/>
    <cellStyle name="Vejica 2 7 3 2 2 11" xfId="7202"/>
    <cellStyle name="Vejica 2 7 3 2 2 11 2" xfId="11479"/>
    <cellStyle name="Vejica 2 7 3 2 2 12" xfId="7899"/>
    <cellStyle name="Vejica 2 7 3 2 2 13" xfId="12707"/>
    <cellStyle name="Vejica 2 7 3 2 2 2" xfId="2034"/>
    <cellStyle name="Vejica 2 7 3 2 2 3" xfId="2035"/>
    <cellStyle name="Vejica 2 7 3 2 2 3 2" xfId="4239"/>
    <cellStyle name="Vejica 2 7 3 2 2 4" xfId="2036"/>
    <cellStyle name="Vejica 2 7 3 2 2 4 2" xfId="4240"/>
    <cellStyle name="Vejica 2 7 3 2 2 4 2 2" xfId="6090"/>
    <cellStyle name="Vejica 2 7 3 2 2 4 2 2 2" xfId="6714"/>
    <cellStyle name="Vejica 2 7 3 2 2 4 2 2 2 2" xfId="11008"/>
    <cellStyle name="Vejica 2 7 3 2 2 4 2 2 3" xfId="10400"/>
    <cellStyle name="Vejica 2 7 3 2 2 4 2 3" xfId="5984"/>
    <cellStyle name="Vejica 2 7 3 2 2 4 2 3 2" xfId="10294"/>
    <cellStyle name="Vejica 2 7 3 2 2 4 2 4" xfId="6410"/>
    <cellStyle name="Vejica 2 7 3 2 2 4 2 4 2" xfId="10704"/>
    <cellStyle name="Vejica 2 7 3 2 2 4 2 5" xfId="7024"/>
    <cellStyle name="Vejica 2 7 3 2 2 4 2 5 2" xfId="11312"/>
    <cellStyle name="Vejica 2 7 3 2 2 4 2 6" xfId="7398"/>
    <cellStyle name="Vejica 2 7 3 2 2 4 2 6 2" xfId="11675"/>
    <cellStyle name="Vejica 2 7 3 2 2 4 2 7" xfId="9200"/>
    <cellStyle name="Vejica 2 7 3 2 2 4 3" xfId="5871"/>
    <cellStyle name="Vejica 2 7 3 2 2 4 3 2" xfId="6610"/>
    <cellStyle name="Vejica 2 7 3 2 2 4 3 2 2" xfId="10904"/>
    <cellStyle name="Vejica 2 7 3 2 2 4 3 3" xfId="10181"/>
    <cellStyle name="Vejica 2 7 3 2 2 4 4" xfId="6310"/>
    <cellStyle name="Vejica 2 7 3 2 2 4 4 2" xfId="10604"/>
    <cellStyle name="Vejica 2 7 3 2 2 4 5" xfId="6923"/>
    <cellStyle name="Vejica 2 7 3 2 2 4 5 2" xfId="11211"/>
    <cellStyle name="Vejica 2 7 3 2 2 4 6" xfId="7298"/>
    <cellStyle name="Vejica 2 7 3 2 2 4 6 2" xfId="11575"/>
    <cellStyle name="Vejica 2 7 3 2 2 4 7" xfId="8346"/>
    <cellStyle name="Vejica 2 7 3 2 2 4 8" xfId="12950"/>
    <cellStyle name="Vejica 2 7 3 2 2 5" xfId="4241"/>
    <cellStyle name="Vejica 2 7 3 2 2 5 2" xfId="4242"/>
    <cellStyle name="Vejica 2 7 3 2 2 6" xfId="4243"/>
    <cellStyle name="Vejica 2 7 3 2 2 7" xfId="4238"/>
    <cellStyle name="Vejica 2 7 3 2 2 8" xfId="5773"/>
    <cellStyle name="Vejica 2 7 3 2 2 8 2" xfId="6514"/>
    <cellStyle name="Vejica 2 7 3 2 2 8 2 2" xfId="10808"/>
    <cellStyle name="Vejica 2 7 3 2 2 8 3" xfId="10083"/>
    <cellStyle name="Vejica 2 7 3 2 2 9" xfId="6214"/>
    <cellStyle name="Vejica 2 7 3 2 2 9 2" xfId="10508"/>
    <cellStyle name="Vejica 2 7 3 2 3" xfId="2037"/>
    <cellStyle name="Vejica 2 7 3 2 4" xfId="2038"/>
    <cellStyle name="Vejica 2 7 3 2 4 2" xfId="4244"/>
    <cellStyle name="Vejica 2 7 3 2 5" xfId="2039"/>
    <cellStyle name="Vejica 2 7 3 2 5 2" xfId="4245"/>
    <cellStyle name="Vejica 2 7 3 2 5 2 2" xfId="6091"/>
    <cellStyle name="Vejica 2 7 3 2 5 2 2 2" xfId="6715"/>
    <cellStyle name="Vejica 2 7 3 2 5 2 2 2 2" xfId="11009"/>
    <cellStyle name="Vejica 2 7 3 2 5 2 2 3" xfId="10401"/>
    <cellStyle name="Vejica 2 7 3 2 5 2 3" xfId="5985"/>
    <cellStyle name="Vejica 2 7 3 2 5 2 3 2" xfId="10295"/>
    <cellStyle name="Vejica 2 7 3 2 5 2 4" xfId="6411"/>
    <cellStyle name="Vejica 2 7 3 2 5 2 4 2" xfId="10705"/>
    <cellStyle name="Vejica 2 7 3 2 5 2 5" xfId="7025"/>
    <cellStyle name="Vejica 2 7 3 2 5 2 5 2" xfId="11313"/>
    <cellStyle name="Vejica 2 7 3 2 5 2 6" xfId="7399"/>
    <cellStyle name="Vejica 2 7 3 2 5 2 6 2" xfId="11676"/>
    <cellStyle name="Vejica 2 7 3 2 5 2 7" xfId="9201"/>
    <cellStyle name="Vejica 2 7 3 2 5 3" xfId="5872"/>
    <cellStyle name="Vejica 2 7 3 2 5 3 2" xfId="6611"/>
    <cellStyle name="Vejica 2 7 3 2 5 3 2 2" xfId="10905"/>
    <cellStyle name="Vejica 2 7 3 2 5 3 3" xfId="10182"/>
    <cellStyle name="Vejica 2 7 3 2 5 4" xfId="6311"/>
    <cellStyle name="Vejica 2 7 3 2 5 4 2" xfId="10605"/>
    <cellStyle name="Vejica 2 7 3 2 5 5" xfId="6924"/>
    <cellStyle name="Vejica 2 7 3 2 5 5 2" xfId="11212"/>
    <cellStyle name="Vejica 2 7 3 2 5 6" xfId="7299"/>
    <cellStyle name="Vejica 2 7 3 2 5 6 2" xfId="11576"/>
    <cellStyle name="Vejica 2 7 3 2 5 7" xfId="8347"/>
    <cellStyle name="Vejica 2 7 3 2 5 8" xfId="12951"/>
    <cellStyle name="Vejica 2 7 3 2 6" xfId="4246"/>
    <cellStyle name="Vejica 2 7 3 2 6 2" xfId="4247"/>
    <cellStyle name="Vejica 2 7 3 2 7" xfId="4248"/>
    <cellStyle name="Vejica 2 7 3 2 8" xfId="4237"/>
    <cellStyle name="Vejica 2 7 3 2 9" xfId="5772"/>
    <cellStyle name="Vejica 2 7 3 2 9 2" xfId="6513"/>
    <cellStyle name="Vejica 2 7 3 2 9 2 2" xfId="10807"/>
    <cellStyle name="Vejica 2 7 3 2 9 3" xfId="10082"/>
    <cellStyle name="Vejica 2 7 3 3" xfId="663"/>
    <cellStyle name="Vejica 2 7 3 3 10" xfId="6828"/>
    <cellStyle name="Vejica 2 7 3 3 10 2" xfId="11116"/>
    <cellStyle name="Vejica 2 7 3 3 11" xfId="7203"/>
    <cellStyle name="Vejica 2 7 3 3 11 2" xfId="11480"/>
    <cellStyle name="Vejica 2 7 3 3 12" xfId="7900"/>
    <cellStyle name="Vejica 2 7 3 3 13" xfId="12708"/>
    <cellStyle name="Vejica 2 7 3 3 2" xfId="2040"/>
    <cellStyle name="Vejica 2 7 3 3 3" xfId="2041"/>
    <cellStyle name="Vejica 2 7 3 3 3 2" xfId="4250"/>
    <cellStyle name="Vejica 2 7 3 3 4" xfId="2042"/>
    <cellStyle name="Vejica 2 7 3 3 4 2" xfId="4251"/>
    <cellStyle name="Vejica 2 7 3 3 4 2 2" xfId="6092"/>
    <cellStyle name="Vejica 2 7 3 3 4 2 2 2" xfId="6716"/>
    <cellStyle name="Vejica 2 7 3 3 4 2 2 2 2" xfId="11010"/>
    <cellStyle name="Vejica 2 7 3 3 4 2 2 3" xfId="10402"/>
    <cellStyle name="Vejica 2 7 3 3 4 2 3" xfId="5986"/>
    <cellStyle name="Vejica 2 7 3 3 4 2 3 2" xfId="10296"/>
    <cellStyle name="Vejica 2 7 3 3 4 2 4" xfId="6412"/>
    <cellStyle name="Vejica 2 7 3 3 4 2 4 2" xfId="10706"/>
    <cellStyle name="Vejica 2 7 3 3 4 2 5" xfId="7026"/>
    <cellStyle name="Vejica 2 7 3 3 4 2 5 2" xfId="11314"/>
    <cellStyle name="Vejica 2 7 3 3 4 2 6" xfId="7400"/>
    <cellStyle name="Vejica 2 7 3 3 4 2 6 2" xfId="11677"/>
    <cellStyle name="Vejica 2 7 3 3 4 2 7" xfId="9202"/>
    <cellStyle name="Vejica 2 7 3 3 4 3" xfId="5873"/>
    <cellStyle name="Vejica 2 7 3 3 4 3 2" xfId="6612"/>
    <cellStyle name="Vejica 2 7 3 3 4 3 2 2" xfId="10906"/>
    <cellStyle name="Vejica 2 7 3 3 4 3 3" xfId="10183"/>
    <cellStyle name="Vejica 2 7 3 3 4 4" xfId="6312"/>
    <cellStyle name="Vejica 2 7 3 3 4 4 2" xfId="10606"/>
    <cellStyle name="Vejica 2 7 3 3 4 5" xfId="6925"/>
    <cellStyle name="Vejica 2 7 3 3 4 5 2" xfId="11213"/>
    <cellStyle name="Vejica 2 7 3 3 4 6" xfId="7300"/>
    <cellStyle name="Vejica 2 7 3 3 4 6 2" xfId="11577"/>
    <cellStyle name="Vejica 2 7 3 3 4 7" xfId="8348"/>
    <cellStyle name="Vejica 2 7 3 3 4 8" xfId="12952"/>
    <cellStyle name="Vejica 2 7 3 3 5" xfId="4252"/>
    <cellStyle name="Vejica 2 7 3 3 5 2" xfId="4253"/>
    <cellStyle name="Vejica 2 7 3 3 6" xfId="4254"/>
    <cellStyle name="Vejica 2 7 3 3 7" xfId="4249"/>
    <cellStyle name="Vejica 2 7 3 3 8" xfId="5774"/>
    <cellStyle name="Vejica 2 7 3 3 8 2" xfId="6515"/>
    <cellStyle name="Vejica 2 7 3 3 8 2 2" xfId="10809"/>
    <cellStyle name="Vejica 2 7 3 3 8 3" xfId="10084"/>
    <cellStyle name="Vejica 2 7 3 3 9" xfId="6215"/>
    <cellStyle name="Vejica 2 7 3 3 9 2" xfId="10509"/>
    <cellStyle name="Vejica 2 7 3 4" xfId="2043"/>
    <cellStyle name="Vejica 2 7 3 5" xfId="2044"/>
    <cellStyle name="Vejica 2 7 3 5 2" xfId="4255"/>
    <cellStyle name="Vejica 2 7 3 6" xfId="2045"/>
    <cellStyle name="Vejica 2 7 3 6 2" xfId="4256"/>
    <cellStyle name="Vejica 2 7 3 6 2 2" xfId="6093"/>
    <cellStyle name="Vejica 2 7 3 6 2 2 2" xfId="6717"/>
    <cellStyle name="Vejica 2 7 3 6 2 2 2 2" xfId="11011"/>
    <cellStyle name="Vejica 2 7 3 6 2 2 3" xfId="10403"/>
    <cellStyle name="Vejica 2 7 3 6 2 3" xfId="5987"/>
    <cellStyle name="Vejica 2 7 3 6 2 3 2" xfId="10297"/>
    <cellStyle name="Vejica 2 7 3 6 2 4" xfId="6413"/>
    <cellStyle name="Vejica 2 7 3 6 2 4 2" xfId="10707"/>
    <cellStyle name="Vejica 2 7 3 6 2 5" xfId="7027"/>
    <cellStyle name="Vejica 2 7 3 6 2 5 2" xfId="11315"/>
    <cellStyle name="Vejica 2 7 3 6 2 6" xfId="7401"/>
    <cellStyle name="Vejica 2 7 3 6 2 6 2" xfId="11678"/>
    <cellStyle name="Vejica 2 7 3 6 2 7" xfId="9203"/>
    <cellStyle name="Vejica 2 7 3 6 3" xfId="5874"/>
    <cellStyle name="Vejica 2 7 3 6 3 2" xfId="6613"/>
    <cellStyle name="Vejica 2 7 3 6 3 2 2" xfId="10907"/>
    <cellStyle name="Vejica 2 7 3 6 3 3" xfId="10184"/>
    <cellStyle name="Vejica 2 7 3 6 4" xfId="6313"/>
    <cellStyle name="Vejica 2 7 3 6 4 2" xfId="10607"/>
    <cellStyle name="Vejica 2 7 3 6 5" xfId="6926"/>
    <cellStyle name="Vejica 2 7 3 6 5 2" xfId="11214"/>
    <cellStyle name="Vejica 2 7 3 6 6" xfId="7301"/>
    <cellStyle name="Vejica 2 7 3 6 6 2" xfId="11578"/>
    <cellStyle name="Vejica 2 7 3 6 7" xfId="8349"/>
    <cellStyle name="Vejica 2 7 3 6 8" xfId="12953"/>
    <cellStyle name="Vejica 2 7 3 7" xfId="4257"/>
    <cellStyle name="Vejica 2 7 3 7 2" xfId="4258"/>
    <cellStyle name="Vejica 2 7 3 8" xfId="4259"/>
    <cellStyle name="Vejica 2 7 3 9" xfId="4236"/>
    <cellStyle name="Vejica 2 7 4" xfId="664"/>
    <cellStyle name="Vejica 2 7 4 10" xfId="6216"/>
    <cellStyle name="Vejica 2 7 4 10 2" xfId="10510"/>
    <cellStyle name="Vejica 2 7 4 11" xfId="6829"/>
    <cellStyle name="Vejica 2 7 4 11 2" xfId="11117"/>
    <cellStyle name="Vejica 2 7 4 12" xfId="7114"/>
    <cellStyle name="Vejica 2 7 4 12 2" xfId="11391"/>
    <cellStyle name="Vejica 2 7 4 13" xfId="7204"/>
    <cellStyle name="Vejica 2 7 4 13 2" xfId="11481"/>
    <cellStyle name="Vejica 2 7 4 14" xfId="7901"/>
    <cellStyle name="Vejica 2 7 4 15" xfId="12709"/>
    <cellStyle name="Vejica 2 7 4 2" xfId="665"/>
    <cellStyle name="Vejica 2 7 4 2 10" xfId="6830"/>
    <cellStyle name="Vejica 2 7 4 2 10 2" xfId="11118"/>
    <cellStyle name="Vejica 2 7 4 2 11" xfId="7205"/>
    <cellStyle name="Vejica 2 7 4 2 11 2" xfId="11482"/>
    <cellStyle name="Vejica 2 7 4 2 12" xfId="7902"/>
    <cellStyle name="Vejica 2 7 4 2 13" xfId="12710"/>
    <cellStyle name="Vejica 2 7 4 2 2" xfId="2046"/>
    <cellStyle name="Vejica 2 7 4 2 3" xfId="2047"/>
    <cellStyle name="Vejica 2 7 4 2 3 2" xfId="4262"/>
    <cellStyle name="Vejica 2 7 4 2 4" xfId="2048"/>
    <cellStyle name="Vejica 2 7 4 2 4 2" xfId="4263"/>
    <cellStyle name="Vejica 2 7 4 2 4 2 2" xfId="6094"/>
    <cellStyle name="Vejica 2 7 4 2 4 2 2 2" xfId="6718"/>
    <cellStyle name="Vejica 2 7 4 2 4 2 2 2 2" xfId="11012"/>
    <cellStyle name="Vejica 2 7 4 2 4 2 2 3" xfId="10404"/>
    <cellStyle name="Vejica 2 7 4 2 4 2 3" xfId="5988"/>
    <cellStyle name="Vejica 2 7 4 2 4 2 3 2" xfId="10298"/>
    <cellStyle name="Vejica 2 7 4 2 4 2 4" xfId="6414"/>
    <cellStyle name="Vejica 2 7 4 2 4 2 4 2" xfId="10708"/>
    <cellStyle name="Vejica 2 7 4 2 4 2 5" xfId="7028"/>
    <cellStyle name="Vejica 2 7 4 2 4 2 5 2" xfId="11316"/>
    <cellStyle name="Vejica 2 7 4 2 4 2 6" xfId="7402"/>
    <cellStyle name="Vejica 2 7 4 2 4 2 6 2" xfId="11679"/>
    <cellStyle name="Vejica 2 7 4 2 4 2 7" xfId="9210"/>
    <cellStyle name="Vejica 2 7 4 2 4 3" xfId="5875"/>
    <cellStyle name="Vejica 2 7 4 2 4 3 2" xfId="6614"/>
    <cellStyle name="Vejica 2 7 4 2 4 3 2 2" xfId="10908"/>
    <cellStyle name="Vejica 2 7 4 2 4 3 3" xfId="10185"/>
    <cellStyle name="Vejica 2 7 4 2 4 4" xfId="6314"/>
    <cellStyle name="Vejica 2 7 4 2 4 4 2" xfId="10608"/>
    <cellStyle name="Vejica 2 7 4 2 4 5" xfId="6927"/>
    <cellStyle name="Vejica 2 7 4 2 4 5 2" xfId="11215"/>
    <cellStyle name="Vejica 2 7 4 2 4 6" xfId="7302"/>
    <cellStyle name="Vejica 2 7 4 2 4 6 2" xfId="11579"/>
    <cellStyle name="Vejica 2 7 4 2 4 7" xfId="8352"/>
    <cellStyle name="Vejica 2 7 4 2 4 8" xfId="12954"/>
    <cellStyle name="Vejica 2 7 4 2 5" xfId="4264"/>
    <cellStyle name="Vejica 2 7 4 2 5 2" xfId="4265"/>
    <cellStyle name="Vejica 2 7 4 2 6" xfId="4266"/>
    <cellStyle name="Vejica 2 7 4 2 7" xfId="4261"/>
    <cellStyle name="Vejica 2 7 4 2 8" xfId="5776"/>
    <cellStyle name="Vejica 2 7 4 2 8 2" xfId="6517"/>
    <cellStyle name="Vejica 2 7 4 2 8 2 2" xfId="10811"/>
    <cellStyle name="Vejica 2 7 4 2 8 3" xfId="10086"/>
    <cellStyle name="Vejica 2 7 4 2 9" xfId="6217"/>
    <cellStyle name="Vejica 2 7 4 2 9 2" xfId="10511"/>
    <cellStyle name="Vejica 2 7 4 3" xfId="2049"/>
    <cellStyle name="Vejica 2 7 4 4" xfId="2050"/>
    <cellStyle name="Vejica 2 7 4 4 2" xfId="4267"/>
    <cellStyle name="Vejica 2 7 4 5" xfId="2051"/>
    <cellStyle name="Vejica 2 7 4 5 2" xfId="4268"/>
    <cellStyle name="Vejica 2 7 4 5 2 2" xfId="6095"/>
    <cellStyle name="Vejica 2 7 4 5 2 2 2" xfId="6719"/>
    <cellStyle name="Vejica 2 7 4 5 2 2 2 2" xfId="11013"/>
    <cellStyle name="Vejica 2 7 4 5 2 2 3" xfId="10405"/>
    <cellStyle name="Vejica 2 7 4 5 2 3" xfId="5989"/>
    <cellStyle name="Vejica 2 7 4 5 2 3 2" xfId="10299"/>
    <cellStyle name="Vejica 2 7 4 5 2 4" xfId="6415"/>
    <cellStyle name="Vejica 2 7 4 5 2 4 2" xfId="10709"/>
    <cellStyle name="Vejica 2 7 4 5 2 5" xfId="7029"/>
    <cellStyle name="Vejica 2 7 4 5 2 5 2" xfId="11317"/>
    <cellStyle name="Vejica 2 7 4 5 2 6" xfId="7403"/>
    <cellStyle name="Vejica 2 7 4 5 2 6 2" xfId="11680"/>
    <cellStyle name="Vejica 2 7 4 5 2 7" xfId="9215"/>
    <cellStyle name="Vejica 2 7 4 5 3" xfId="5876"/>
    <cellStyle name="Vejica 2 7 4 5 3 2" xfId="6615"/>
    <cellStyle name="Vejica 2 7 4 5 3 2 2" xfId="10909"/>
    <cellStyle name="Vejica 2 7 4 5 3 3" xfId="10186"/>
    <cellStyle name="Vejica 2 7 4 5 4" xfId="6315"/>
    <cellStyle name="Vejica 2 7 4 5 4 2" xfId="10609"/>
    <cellStyle name="Vejica 2 7 4 5 5" xfId="6928"/>
    <cellStyle name="Vejica 2 7 4 5 5 2" xfId="11216"/>
    <cellStyle name="Vejica 2 7 4 5 6" xfId="7303"/>
    <cellStyle name="Vejica 2 7 4 5 6 2" xfId="11580"/>
    <cellStyle name="Vejica 2 7 4 5 7" xfId="8355"/>
    <cellStyle name="Vejica 2 7 4 5 8" xfId="12955"/>
    <cellStyle name="Vejica 2 7 4 6" xfId="4269"/>
    <cellStyle name="Vejica 2 7 4 6 2" xfId="4270"/>
    <cellStyle name="Vejica 2 7 4 7" xfId="4271"/>
    <cellStyle name="Vejica 2 7 4 8" xfId="4260"/>
    <cellStyle name="Vejica 2 7 4 9" xfId="5775"/>
    <cellStyle name="Vejica 2 7 4 9 2" xfId="6516"/>
    <cellStyle name="Vejica 2 7 4 9 2 2" xfId="10810"/>
    <cellStyle name="Vejica 2 7 4 9 3" xfId="10085"/>
    <cellStyle name="Vejica 2 7 5" xfId="666"/>
    <cellStyle name="Vejica 2 7 5 10" xfId="6831"/>
    <cellStyle name="Vejica 2 7 5 10 2" xfId="11119"/>
    <cellStyle name="Vejica 2 7 5 11" xfId="7206"/>
    <cellStyle name="Vejica 2 7 5 11 2" xfId="11483"/>
    <cellStyle name="Vejica 2 7 5 12" xfId="7903"/>
    <cellStyle name="Vejica 2 7 5 13" xfId="12711"/>
    <cellStyle name="Vejica 2 7 5 2" xfId="2052"/>
    <cellStyle name="Vejica 2 7 5 3" xfId="2053"/>
    <cellStyle name="Vejica 2 7 5 3 2" xfId="4273"/>
    <cellStyle name="Vejica 2 7 5 4" xfId="2054"/>
    <cellStyle name="Vejica 2 7 5 4 2" xfId="4274"/>
    <cellStyle name="Vejica 2 7 5 4 2 2" xfId="6096"/>
    <cellStyle name="Vejica 2 7 5 4 2 2 2" xfId="6720"/>
    <cellStyle name="Vejica 2 7 5 4 2 2 2 2" xfId="11014"/>
    <cellStyle name="Vejica 2 7 5 4 2 2 3" xfId="10406"/>
    <cellStyle name="Vejica 2 7 5 4 2 3" xfId="5990"/>
    <cellStyle name="Vejica 2 7 5 4 2 3 2" xfId="10300"/>
    <cellStyle name="Vejica 2 7 5 4 2 4" xfId="6416"/>
    <cellStyle name="Vejica 2 7 5 4 2 4 2" xfId="10710"/>
    <cellStyle name="Vejica 2 7 5 4 2 5" xfId="7030"/>
    <cellStyle name="Vejica 2 7 5 4 2 5 2" xfId="11318"/>
    <cellStyle name="Vejica 2 7 5 4 2 6" xfId="7404"/>
    <cellStyle name="Vejica 2 7 5 4 2 6 2" xfId="11681"/>
    <cellStyle name="Vejica 2 7 5 4 2 7" xfId="9221"/>
    <cellStyle name="Vejica 2 7 5 4 3" xfId="5877"/>
    <cellStyle name="Vejica 2 7 5 4 3 2" xfId="6616"/>
    <cellStyle name="Vejica 2 7 5 4 3 2 2" xfId="10910"/>
    <cellStyle name="Vejica 2 7 5 4 3 3" xfId="10187"/>
    <cellStyle name="Vejica 2 7 5 4 4" xfId="6316"/>
    <cellStyle name="Vejica 2 7 5 4 4 2" xfId="10610"/>
    <cellStyle name="Vejica 2 7 5 4 5" xfId="6929"/>
    <cellStyle name="Vejica 2 7 5 4 5 2" xfId="11217"/>
    <cellStyle name="Vejica 2 7 5 4 6" xfId="7304"/>
    <cellStyle name="Vejica 2 7 5 4 6 2" xfId="11581"/>
    <cellStyle name="Vejica 2 7 5 4 7" xfId="8358"/>
    <cellStyle name="Vejica 2 7 5 4 8" xfId="12956"/>
    <cellStyle name="Vejica 2 7 5 5" xfId="4275"/>
    <cellStyle name="Vejica 2 7 5 5 2" xfId="4276"/>
    <cellStyle name="Vejica 2 7 5 6" xfId="4277"/>
    <cellStyle name="Vejica 2 7 5 7" xfId="4272"/>
    <cellStyle name="Vejica 2 7 5 8" xfId="5777"/>
    <cellStyle name="Vejica 2 7 5 8 2" xfId="6518"/>
    <cellStyle name="Vejica 2 7 5 8 2 2" xfId="10812"/>
    <cellStyle name="Vejica 2 7 5 8 3" xfId="10087"/>
    <cellStyle name="Vejica 2 7 5 9" xfId="6218"/>
    <cellStyle name="Vejica 2 7 5 9 2" xfId="10512"/>
    <cellStyle name="Vejica 2 7 6" xfId="786"/>
    <cellStyle name="Vejica 2 7 6 2" xfId="4278"/>
    <cellStyle name="Vejica 2 7 7" xfId="2055"/>
    <cellStyle name="Vejica 2 7 7 2" xfId="4279"/>
    <cellStyle name="Vejica 2 7 8" xfId="2056"/>
    <cellStyle name="Vejica 2 7 8 2" xfId="4280"/>
    <cellStyle name="Vejica 2 7 8 2 2" xfId="6097"/>
    <cellStyle name="Vejica 2 7 8 2 2 2" xfId="6721"/>
    <cellStyle name="Vejica 2 7 8 2 2 2 2" xfId="11015"/>
    <cellStyle name="Vejica 2 7 8 2 2 3" xfId="10407"/>
    <cellStyle name="Vejica 2 7 8 2 3" xfId="5991"/>
    <cellStyle name="Vejica 2 7 8 2 3 2" xfId="10301"/>
    <cellStyle name="Vejica 2 7 8 2 4" xfId="6417"/>
    <cellStyle name="Vejica 2 7 8 2 4 2" xfId="10711"/>
    <cellStyle name="Vejica 2 7 8 2 5" xfId="7031"/>
    <cellStyle name="Vejica 2 7 8 2 5 2" xfId="11319"/>
    <cellStyle name="Vejica 2 7 8 2 6" xfId="7405"/>
    <cellStyle name="Vejica 2 7 8 2 6 2" xfId="11682"/>
    <cellStyle name="Vejica 2 7 8 2 7" xfId="9227"/>
    <cellStyle name="Vejica 2 7 8 3" xfId="5878"/>
    <cellStyle name="Vejica 2 7 8 3 2" xfId="6617"/>
    <cellStyle name="Vejica 2 7 8 3 2 2" xfId="10911"/>
    <cellStyle name="Vejica 2 7 8 3 3" xfId="10188"/>
    <cellStyle name="Vejica 2 7 8 4" xfId="6317"/>
    <cellStyle name="Vejica 2 7 8 4 2" xfId="10611"/>
    <cellStyle name="Vejica 2 7 8 5" xfId="6930"/>
    <cellStyle name="Vejica 2 7 8 5 2" xfId="11218"/>
    <cellStyle name="Vejica 2 7 8 6" xfId="7305"/>
    <cellStyle name="Vejica 2 7 8 6 2" xfId="11582"/>
    <cellStyle name="Vejica 2 7 8 7" xfId="8360"/>
    <cellStyle name="Vejica 2 7 8 8" xfId="12957"/>
    <cellStyle name="Vejica 2 7 9" xfId="4281"/>
    <cellStyle name="Vejica 2 7 9 2" xfId="4282"/>
    <cellStyle name="Vejica 2 8" xfId="667"/>
    <cellStyle name="Vejica 2 8 10" xfId="4284"/>
    <cellStyle name="Vejica 2 8 10 2" xfId="4285"/>
    <cellStyle name="Vejica 2 8 11" xfId="4286"/>
    <cellStyle name="Vejica 2 8 12" xfId="4283"/>
    <cellStyle name="Vejica 2 8 2" xfId="668"/>
    <cellStyle name="Vejica 2 8 2 2" xfId="669"/>
    <cellStyle name="Vejica 2 8 2 2 2" xfId="670"/>
    <cellStyle name="Vejica 2 8 2 2 2 2" xfId="2057"/>
    <cellStyle name="Vejica 2 8 2 2 2 3" xfId="2058"/>
    <cellStyle name="Vejica 2 8 2 2 2 3 2" xfId="4290"/>
    <cellStyle name="Vejica 2 8 2 2 2 4" xfId="2059"/>
    <cellStyle name="Vejica 2 8 2 2 2 4 2" xfId="4291"/>
    <cellStyle name="Vejica 2 8 2 2 2 5" xfId="4292"/>
    <cellStyle name="Vejica 2 8 2 2 2 5 2" xfId="4293"/>
    <cellStyle name="Vejica 2 8 2 2 2 6" xfId="4294"/>
    <cellStyle name="Vejica 2 8 2 2 2 7" xfId="4289"/>
    <cellStyle name="Vejica 2 8 2 2 3" xfId="2060"/>
    <cellStyle name="Vejica 2 8 2 2 4" xfId="2061"/>
    <cellStyle name="Vejica 2 8 2 2 4 2" xfId="4295"/>
    <cellStyle name="Vejica 2 8 2 2 5" xfId="2062"/>
    <cellStyle name="Vejica 2 8 2 2 5 2" xfId="4296"/>
    <cellStyle name="Vejica 2 8 2 2 6" xfId="4297"/>
    <cellStyle name="Vejica 2 8 2 2 6 2" xfId="4298"/>
    <cellStyle name="Vejica 2 8 2 2 7" xfId="4299"/>
    <cellStyle name="Vejica 2 8 2 2 8" xfId="4288"/>
    <cellStyle name="Vejica 2 8 2 3" xfId="671"/>
    <cellStyle name="Vejica 2 8 2 3 2" xfId="2063"/>
    <cellStyle name="Vejica 2 8 2 3 3" xfId="2064"/>
    <cellStyle name="Vejica 2 8 2 3 3 2" xfId="4301"/>
    <cellStyle name="Vejica 2 8 2 3 4" xfId="2065"/>
    <cellStyle name="Vejica 2 8 2 3 4 2" xfId="4302"/>
    <cellStyle name="Vejica 2 8 2 3 5" xfId="4303"/>
    <cellStyle name="Vejica 2 8 2 3 5 2" xfId="4304"/>
    <cellStyle name="Vejica 2 8 2 3 6" xfId="4305"/>
    <cellStyle name="Vejica 2 8 2 3 7" xfId="4300"/>
    <cellStyle name="Vejica 2 8 2 4" xfId="2066"/>
    <cellStyle name="Vejica 2 8 2 5" xfId="2067"/>
    <cellStyle name="Vejica 2 8 2 5 2" xfId="4306"/>
    <cellStyle name="Vejica 2 8 2 6" xfId="2068"/>
    <cellStyle name="Vejica 2 8 2 6 2" xfId="4307"/>
    <cellStyle name="Vejica 2 8 2 7" xfId="4308"/>
    <cellStyle name="Vejica 2 8 2 7 2" xfId="4309"/>
    <cellStyle name="Vejica 2 8 2 8" xfId="4310"/>
    <cellStyle name="Vejica 2 8 2 9" xfId="4287"/>
    <cellStyle name="Vejica 2 8 3" xfId="672"/>
    <cellStyle name="Vejica 2 8 3 2" xfId="673"/>
    <cellStyle name="Vejica 2 8 3 2 2" xfId="674"/>
    <cellStyle name="Vejica 2 8 3 2 2 2" xfId="2069"/>
    <cellStyle name="Vejica 2 8 3 2 2 3" xfId="2070"/>
    <cellStyle name="Vejica 2 8 3 2 2 3 2" xfId="4314"/>
    <cellStyle name="Vejica 2 8 3 2 2 4" xfId="2071"/>
    <cellStyle name="Vejica 2 8 3 2 2 4 2" xfId="4315"/>
    <cellStyle name="Vejica 2 8 3 2 2 5" xfId="4316"/>
    <cellStyle name="Vejica 2 8 3 2 2 5 2" xfId="4317"/>
    <cellStyle name="Vejica 2 8 3 2 2 6" xfId="4318"/>
    <cellStyle name="Vejica 2 8 3 2 2 7" xfId="4313"/>
    <cellStyle name="Vejica 2 8 3 2 3" xfId="2072"/>
    <cellStyle name="Vejica 2 8 3 2 4" xfId="2073"/>
    <cellStyle name="Vejica 2 8 3 2 4 2" xfId="4319"/>
    <cellStyle name="Vejica 2 8 3 2 5" xfId="2074"/>
    <cellStyle name="Vejica 2 8 3 2 5 2" xfId="4320"/>
    <cellStyle name="Vejica 2 8 3 2 6" xfId="4321"/>
    <cellStyle name="Vejica 2 8 3 2 6 2" xfId="4322"/>
    <cellStyle name="Vejica 2 8 3 2 7" xfId="4323"/>
    <cellStyle name="Vejica 2 8 3 2 8" xfId="4312"/>
    <cellStyle name="Vejica 2 8 3 3" xfId="675"/>
    <cellStyle name="Vejica 2 8 3 3 2" xfId="2075"/>
    <cellStyle name="Vejica 2 8 3 3 3" xfId="2076"/>
    <cellStyle name="Vejica 2 8 3 3 3 2" xfId="4325"/>
    <cellStyle name="Vejica 2 8 3 3 4" xfId="2077"/>
    <cellStyle name="Vejica 2 8 3 3 4 2" xfId="4326"/>
    <cellStyle name="Vejica 2 8 3 3 5" xfId="4327"/>
    <cellStyle name="Vejica 2 8 3 3 5 2" xfId="4328"/>
    <cellStyle name="Vejica 2 8 3 3 6" xfId="4329"/>
    <cellStyle name="Vejica 2 8 3 3 7" xfId="4324"/>
    <cellStyle name="Vejica 2 8 3 4" xfId="2078"/>
    <cellStyle name="Vejica 2 8 3 5" xfId="2079"/>
    <cellStyle name="Vejica 2 8 3 5 2" xfId="4330"/>
    <cellStyle name="Vejica 2 8 3 6" xfId="2080"/>
    <cellStyle name="Vejica 2 8 3 6 2" xfId="4331"/>
    <cellStyle name="Vejica 2 8 3 7" xfId="4332"/>
    <cellStyle name="Vejica 2 8 3 7 2" xfId="4333"/>
    <cellStyle name="Vejica 2 8 3 8" xfId="4334"/>
    <cellStyle name="Vejica 2 8 3 9" xfId="4311"/>
    <cellStyle name="Vejica 2 8 4" xfId="676"/>
    <cellStyle name="Vejica 2 8 4 2" xfId="677"/>
    <cellStyle name="Vejica 2 8 4 2 2" xfId="2081"/>
    <cellStyle name="Vejica 2 8 4 2 3" xfId="2082"/>
    <cellStyle name="Vejica 2 8 4 2 3 2" xfId="4337"/>
    <cellStyle name="Vejica 2 8 4 2 4" xfId="2083"/>
    <cellStyle name="Vejica 2 8 4 2 4 2" xfId="4338"/>
    <cellStyle name="Vejica 2 8 4 2 5" xfId="4339"/>
    <cellStyle name="Vejica 2 8 4 2 5 2" xfId="4340"/>
    <cellStyle name="Vejica 2 8 4 2 6" xfId="4341"/>
    <cellStyle name="Vejica 2 8 4 2 7" xfId="4336"/>
    <cellStyle name="Vejica 2 8 4 3" xfId="2084"/>
    <cellStyle name="Vejica 2 8 4 4" xfId="2085"/>
    <cellStyle name="Vejica 2 8 4 4 2" xfId="4342"/>
    <cellStyle name="Vejica 2 8 4 5" xfId="2086"/>
    <cellStyle name="Vejica 2 8 4 5 2" xfId="4343"/>
    <cellStyle name="Vejica 2 8 4 6" xfId="4344"/>
    <cellStyle name="Vejica 2 8 4 6 2" xfId="4345"/>
    <cellStyle name="Vejica 2 8 4 7" xfId="4346"/>
    <cellStyle name="Vejica 2 8 4 8" xfId="4335"/>
    <cellStyle name="Vejica 2 8 5" xfId="678"/>
    <cellStyle name="Vejica 2 8 5 10" xfId="5778"/>
    <cellStyle name="Vejica 2 8 5 10 2" xfId="6519"/>
    <cellStyle name="Vejica 2 8 5 10 2 2" xfId="10813"/>
    <cellStyle name="Vejica 2 8 5 10 3" xfId="10088"/>
    <cellStyle name="Vejica 2 8 5 11" xfId="6219"/>
    <cellStyle name="Vejica 2 8 5 11 2" xfId="10513"/>
    <cellStyle name="Vejica 2 8 5 12" xfId="6832"/>
    <cellStyle name="Vejica 2 8 5 12 2" xfId="11120"/>
    <cellStyle name="Vejica 2 8 5 13" xfId="7115"/>
    <cellStyle name="Vejica 2 8 5 13 2" xfId="11392"/>
    <cellStyle name="Vejica 2 8 5 14" xfId="7207"/>
    <cellStyle name="Vejica 2 8 5 14 2" xfId="11484"/>
    <cellStyle name="Vejica 2 8 5 15" xfId="7915"/>
    <cellStyle name="Vejica 2 8 5 16" xfId="12713"/>
    <cellStyle name="Vejica 2 8 5 2" xfId="679"/>
    <cellStyle name="Vejica 2 8 5 2 10" xfId="6833"/>
    <cellStyle name="Vejica 2 8 5 2 10 2" xfId="11121"/>
    <cellStyle name="Vejica 2 8 5 2 11" xfId="7208"/>
    <cellStyle name="Vejica 2 8 5 2 11 2" xfId="11485"/>
    <cellStyle name="Vejica 2 8 5 2 12" xfId="7916"/>
    <cellStyle name="Vejica 2 8 5 2 13" xfId="12714"/>
    <cellStyle name="Vejica 2 8 5 2 2" xfId="2087"/>
    <cellStyle name="Vejica 2 8 5 2 3" xfId="2088"/>
    <cellStyle name="Vejica 2 8 5 2 3 2" xfId="4349"/>
    <cellStyle name="Vejica 2 8 5 2 4" xfId="2089"/>
    <cellStyle name="Vejica 2 8 5 2 4 2" xfId="4350"/>
    <cellStyle name="Vejica 2 8 5 2 4 2 2" xfId="6098"/>
    <cellStyle name="Vejica 2 8 5 2 4 2 2 2" xfId="6722"/>
    <cellStyle name="Vejica 2 8 5 2 4 2 2 2 2" xfId="11016"/>
    <cellStyle name="Vejica 2 8 5 2 4 2 2 3" xfId="10408"/>
    <cellStyle name="Vejica 2 8 5 2 4 2 3" xfId="5992"/>
    <cellStyle name="Vejica 2 8 5 2 4 2 3 2" xfId="10302"/>
    <cellStyle name="Vejica 2 8 5 2 4 2 4" xfId="6418"/>
    <cellStyle name="Vejica 2 8 5 2 4 2 4 2" xfId="10712"/>
    <cellStyle name="Vejica 2 8 5 2 4 2 5" xfId="7032"/>
    <cellStyle name="Vejica 2 8 5 2 4 2 5 2" xfId="11320"/>
    <cellStyle name="Vejica 2 8 5 2 4 2 6" xfId="7406"/>
    <cellStyle name="Vejica 2 8 5 2 4 2 6 2" xfId="11683"/>
    <cellStyle name="Vejica 2 8 5 2 4 2 7" xfId="9297"/>
    <cellStyle name="Vejica 2 8 5 2 4 3" xfId="5879"/>
    <cellStyle name="Vejica 2 8 5 2 4 3 2" xfId="6618"/>
    <cellStyle name="Vejica 2 8 5 2 4 3 2 2" xfId="10912"/>
    <cellStyle name="Vejica 2 8 5 2 4 3 3" xfId="10189"/>
    <cellStyle name="Vejica 2 8 5 2 4 4" xfId="6318"/>
    <cellStyle name="Vejica 2 8 5 2 4 4 2" xfId="10612"/>
    <cellStyle name="Vejica 2 8 5 2 4 5" xfId="6931"/>
    <cellStyle name="Vejica 2 8 5 2 4 5 2" xfId="11219"/>
    <cellStyle name="Vejica 2 8 5 2 4 6" xfId="7306"/>
    <cellStyle name="Vejica 2 8 5 2 4 6 2" xfId="11583"/>
    <cellStyle name="Vejica 2 8 5 2 4 7" xfId="8393"/>
    <cellStyle name="Vejica 2 8 5 2 4 8" xfId="12966"/>
    <cellStyle name="Vejica 2 8 5 2 5" xfId="4351"/>
    <cellStyle name="Vejica 2 8 5 2 5 2" xfId="4352"/>
    <cellStyle name="Vejica 2 8 5 2 6" xfId="4353"/>
    <cellStyle name="Vejica 2 8 5 2 7" xfId="4348"/>
    <cellStyle name="Vejica 2 8 5 2 8" xfId="5779"/>
    <cellStyle name="Vejica 2 8 5 2 8 2" xfId="6520"/>
    <cellStyle name="Vejica 2 8 5 2 8 2 2" xfId="10814"/>
    <cellStyle name="Vejica 2 8 5 2 8 3" xfId="10089"/>
    <cellStyle name="Vejica 2 8 5 2 9" xfId="6220"/>
    <cellStyle name="Vejica 2 8 5 2 9 2" xfId="10514"/>
    <cellStyle name="Vejica 2 8 5 3" xfId="2090"/>
    <cellStyle name="Vejica 2 8 5 4" xfId="2091"/>
    <cellStyle name="Vejica 2 8 5 4 2" xfId="4354"/>
    <cellStyle name="Vejica 2 8 5 5" xfId="2092"/>
    <cellStyle name="Vejica 2 8 5 5 2" xfId="4355"/>
    <cellStyle name="Vejica 2 8 5 5 2 2" xfId="6099"/>
    <cellStyle name="Vejica 2 8 5 5 2 2 2" xfId="6723"/>
    <cellStyle name="Vejica 2 8 5 5 2 2 2 2" xfId="11017"/>
    <cellStyle name="Vejica 2 8 5 5 2 2 3" xfId="10409"/>
    <cellStyle name="Vejica 2 8 5 5 2 3" xfId="5993"/>
    <cellStyle name="Vejica 2 8 5 5 2 3 2" xfId="10303"/>
    <cellStyle name="Vejica 2 8 5 5 2 4" xfId="6419"/>
    <cellStyle name="Vejica 2 8 5 5 2 4 2" xfId="10713"/>
    <cellStyle name="Vejica 2 8 5 5 2 5" xfId="7033"/>
    <cellStyle name="Vejica 2 8 5 5 2 5 2" xfId="11321"/>
    <cellStyle name="Vejica 2 8 5 5 2 6" xfId="7407"/>
    <cellStyle name="Vejica 2 8 5 5 2 6 2" xfId="11684"/>
    <cellStyle name="Vejica 2 8 5 5 2 7" xfId="9302"/>
    <cellStyle name="Vejica 2 8 5 5 3" xfId="5880"/>
    <cellStyle name="Vejica 2 8 5 5 3 2" xfId="6619"/>
    <cellStyle name="Vejica 2 8 5 5 3 2 2" xfId="10913"/>
    <cellStyle name="Vejica 2 8 5 5 3 3" xfId="10190"/>
    <cellStyle name="Vejica 2 8 5 5 4" xfId="6319"/>
    <cellStyle name="Vejica 2 8 5 5 4 2" xfId="10613"/>
    <cellStyle name="Vejica 2 8 5 5 5" xfId="6932"/>
    <cellStyle name="Vejica 2 8 5 5 5 2" xfId="11220"/>
    <cellStyle name="Vejica 2 8 5 5 6" xfId="7307"/>
    <cellStyle name="Vejica 2 8 5 5 6 2" xfId="11584"/>
    <cellStyle name="Vejica 2 8 5 5 7" xfId="8396"/>
    <cellStyle name="Vejica 2 8 5 5 8" xfId="12968"/>
    <cellStyle name="Vejica 2 8 5 6" xfId="4356"/>
    <cellStyle name="Vejica 2 8 5 6 2" xfId="4357"/>
    <cellStyle name="Vejica 2 8 5 7" xfId="4358"/>
    <cellStyle name="Vejica 2 8 5 8" xfId="4347"/>
    <cellStyle name="Vejica 2 8 5 9" xfId="5211"/>
    <cellStyle name="Vejica 2 8 6" xfId="680"/>
    <cellStyle name="Vejica 2 8 6 2" xfId="2093"/>
    <cellStyle name="Vejica 2 8 6 3" xfId="2094"/>
    <cellStyle name="Vejica 2 8 6 3 2" xfId="4360"/>
    <cellStyle name="Vejica 2 8 6 4" xfId="2095"/>
    <cellStyle name="Vejica 2 8 6 4 2" xfId="4361"/>
    <cellStyle name="Vejica 2 8 6 5" xfId="4362"/>
    <cellStyle name="Vejica 2 8 6 5 2" xfId="4363"/>
    <cellStyle name="Vejica 2 8 6 6" xfId="4364"/>
    <cellStyle name="Vejica 2 8 6 7" xfId="4359"/>
    <cellStyle name="Vejica 2 8 7" xfId="2096"/>
    <cellStyle name="Vejica 2 8 8" xfId="2097"/>
    <cellStyle name="Vejica 2 8 8 2" xfId="4365"/>
    <cellStyle name="Vejica 2 8 9" xfId="2098"/>
    <cellStyle name="Vejica 2 8 9 2" xfId="4366"/>
    <cellStyle name="Vejica 2 9" xfId="681"/>
    <cellStyle name="Vejica 2 9 10" xfId="4368"/>
    <cellStyle name="Vejica 2 9 11" xfId="4367"/>
    <cellStyle name="Vejica 2 9 12" xfId="7116"/>
    <cellStyle name="Vejica 2 9 12 2" xfId="11393"/>
    <cellStyle name="Vejica 2 9 2" xfId="682"/>
    <cellStyle name="Vejica 2 9 2 2" xfId="683"/>
    <cellStyle name="Vejica 2 9 2 2 2" xfId="2099"/>
    <cellStyle name="Vejica 2 9 2 2 3" xfId="2100"/>
    <cellStyle name="Vejica 2 9 2 2 3 2" xfId="4371"/>
    <cellStyle name="Vejica 2 9 2 2 4" xfId="2101"/>
    <cellStyle name="Vejica 2 9 2 2 4 2" xfId="4372"/>
    <cellStyle name="Vejica 2 9 2 2 5" xfId="4373"/>
    <cellStyle name="Vejica 2 9 2 2 5 2" xfId="4374"/>
    <cellStyle name="Vejica 2 9 2 2 6" xfId="4375"/>
    <cellStyle name="Vejica 2 9 2 2 7" xfId="4370"/>
    <cellStyle name="Vejica 2 9 2 3" xfId="2102"/>
    <cellStyle name="Vejica 2 9 2 4" xfId="2103"/>
    <cellStyle name="Vejica 2 9 2 4 2" xfId="4376"/>
    <cellStyle name="Vejica 2 9 2 5" xfId="2104"/>
    <cellStyle name="Vejica 2 9 2 5 2" xfId="4377"/>
    <cellStyle name="Vejica 2 9 2 6" xfId="4378"/>
    <cellStyle name="Vejica 2 9 2 6 2" xfId="4379"/>
    <cellStyle name="Vejica 2 9 2 7" xfId="4380"/>
    <cellStyle name="Vejica 2 9 2 8" xfId="4369"/>
    <cellStyle name="Vejica 2 9 2 9" xfId="5212"/>
    <cellStyle name="Vejica 2 9 2 9 2" xfId="6105"/>
    <cellStyle name="Vejica 2 9 2 9 2 2" xfId="6729"/>
    <cellStyle name="Vejica 2 9 2 9 2 2 2" xfId="11023"/>
    <cellStyle name="Vejica 2 9 2 9 2 3" xfId="10415"/>
    <cellStyle name="Vejica 2 9 2 9 3" xfId="5999"/>
    <cellStyle name="Vejica 2 9 2 9 3 2" xfId="10309"/>
    <cellStyle name="Vejica 2 9 2 9 4" xfId="6425"/>
    <cellStyle name="Vejica 2 9 2 9 4 2" xfId="10719"/>
    <cellStyle name="Vejica 2 9 2 9 5" xfId="7039"/>
    <cellStyle name="Vejica 2 9 2 9 5 2" xfId="11327"/>
    <cellStyle name="Vejica 2 9 2 9 6" xfId="7413"/>
    <cellStyle name="Vejica 2 9 2 9 6 2" xfId="11690"/>
    <cellStyle name="Vejica 2 9 2 9 7" xfId="9767"/>
    <cellStyle name="Vejica 2 9 3" xfId="684"/>
    <cellStyle name="Vejica 2 9 3 10" xfId="6221"/>
    <cellStyle name="Vejica 2 9 3 10 2" xfId="10515"/>
    <cellStyle name="Vejica 2 9 3 11" xfId="6834"/>
    <cellStyle name="Vejica 2 9 3 11 2" xfId="11122"/>
    <cellStyle name="Vejica 2 9 3 12" xfId="7117"/>
    <cellStyle name="Vejica 2 9 3 12 2" xfId="11394"/>
    <cellStyle name="Vejica 2 9 3 13" xfId="7209"/>
    <cellStyle name="Vejica 2 9 3 13 2" xfId="11486"/>
    <cellStyle name="Vejica 2 9 3 14" xfId="7921"/>
    <cellStyle name="Vejica 2 9 3 15" xfId="12715"/>
    <cellStyle name="Vejica 2 9 3 2" xfId="685"/>
    <cellStyle name="Vejica 2 9 3 2 10" xfId="6835"/>
    <cellStyle name="Vejica 2 9 3 2 10 2" xfId="11123"/>
    <cellStyle name="Vejica 2 9 3 2 11" xfId="7210"/>
    <cellStyle name="Vejica 2 9 3 2 11 2" xfId="11487"/>
    <cellStyle name="Vejica 2 9 3 2 12" xfId="7922"/>
    <cellStyle name="Vejica 2 9 3 2 13" xfId="12716"/>
    <cellStyle name="Vejica 2 9 3 2 2" xfId="2105"/>
    <cellStyle name="Vejica 2 9 3 2 3" xfId="2106"/>
    <cellStyle name="Vejica 2 9 3 2 3 2" xfId="4383"/>
    <cellStyle name="Vejica 2 9 3 2 4" xfId="2107"/>
    <cellStyle name="Vejica 2 9 3 2 4 2" xfId="4384"/>
    <cellStyle name="Vejica 2 9 3 2 4 2 2" xfId="6100"/>
    <cellStyle name="Vejica 2 9 3 2 4 2 2 2" xfId="6724"/>
    <cellStyle name="Vejica 2 9 3 2 4 2 2 2 2" xfId="11018"/>
    <cellStyle name="Vejica 2 9 3 2 4 2 2 3" xfId="10410"/>
    <cellStyle name="Vejica 2 9 3 2 4 2 3" xfId="5994"/>
    <cellStyle name="Vejica 2 9 3 2 4 2 3 2" xfId="10304"/>
    <cellStyle name="Vejica 2 9 3 2 4 2 4" xfId="6420"/>
    <cellStyle name="Vejica 2 9 3 2 4 2 4 2" xfId="10714"/>
    <cellStyle name="Vejica 2 9 3 2 4 2 5" xfId="7034"/>
    <cellStyle name="Vejica 2 9 3 2 4 2 5 2" xfId="11322"/>
    <cellStyle name="Vejica 2 9 3 2 4 2 6" xfId="7408"/>
    <cellStyle name="Vejica 2 9 3 2 4 2 6 2" xfId="11685"/>
    <cellStyle name="Vejica 2 9 3 2 4 2 7" xfId="9331"/>
    <cellStyle name="Vejica 2 9 3 2 4 3" xfId="5881"/>
    <cellStyle name="Vejica 2 9 3 2 4 3 2" xfId="6620"/>
    <cellStyle name="Vejica 2 9 3 2 4 3 2 2" xfId="10914"/>
    <cellStyle name="Vejica 2 9 3 2 4 3 3" xfId="10191"/>
    <cellStyle name="Vejica 2 9 3 2 4 4" xfId="6320"/>
    <cellStyle name="Vejica 2 9 3 2 4 4 2" xfId="10614"/>
    <cellStyle name="Vejica 2 9 3 2 4 5" xfId="6933"/>
    <cellStyle name="Vejica 2 9 3 2 4 5 2" xfId="11221"/>
    <cellStyle name="Vejica 2 9 3 2 4 6" xfId="7308"/>
    <cellStyle name="Vejica 2 9 3 2 4 6 2" xfId="11585"/>
    <cellStyle name="Vejica 2 9 3 2 4 7" xfId="8411"/>
    <cellStyle name="Vejica 2 9 3 2 4 8" xfId="12972"/>
    <cellStyle name="Vejica 2 9 3 2 5" xfId="4385"/>
    <cellStyle name="Vejica 2 9 3 2 5 2" xfId="4386"/>
    <cellStyle name="Vejica 2 9 3 2 6" xfId="4387"/>
    <cellStyle name="Vejica 2 9 3 2 7" xfId="4382"/>
    <cellStyle name="Vejica 2 9 3 2 8" xfId="5781"/>
    <cellStyle name="Vejica 2 9 3 2 8 2" xfId="6522"/>
    <cellStyle name="Vejica 2 9 3 2 8 2 2" xfId="10816"/>
    <cellStyle name="Vejica 2 9 3 2 8 3" xfId="10091"/>
    <cellStyle name="Vejica 2 9 3 2 9" xfId="6222"/>
    <cellStyle name="Vejica 2 9 3 2 9 2" xfId="10516"/>
    <cellStyle name="Vejica 2 9 3 3" xfId="2108"/>
    <cellStyle name="Vejica 2 9 3 4" xfId="2109"/>
    <cellStyle name="Vejica 2 9 3 4 2" xfId="4388"/>
    <cellStyle name="Vejica 2 9 3 5" xfId="2110"/>
    <cellStyle name="Vejica 2 9 3 5 2" xfId="4389"/>
    <cellStyle name="Vejica 2 9 3 5 2 2" xfId="6101"/>
    <cellStyle name="Vejica 2 9 3 5 2 2 2" xfId="6725"/>
    <cellStyle name="Vejica 2 9 3 5 2 2 2 2" xfId="11019"/>
    <cellStyle name="Vejica 2 9 3 5 2 2 3" xfId="10411"/>
    <cellStyle name="Vejica 2 9 3 5 2 3" xfId="5995"/>
    <cellStyle name="Vejica 2 9 3 5 2 3 2" xfId="10305"/>
    <cellStyle name="Vejica 2 9 3 5 2 4" xfId="6421"/>
    <cellStyle name="Vejica 2 9 3 5 2 4 2" xfId="10715"/>
    <cellStyle name="Vejica 2 9 3 5 2 5" xfId="7035"/>
    <cellStyle name="Vejica 2 9 3 5 2 5 2" xfId="11323"/>
    <cellStyle name="Vejica 2 9 3 5 2 6" xfId="7409"/>
    <cellStyle name="Vejica 2 9 3 5 2 6 2" xfId="11686"/>
    <cellStyle name="Vejica 2 9 3 5 2 7" xfId="9336"/>
    <cellStyle name="Vejica 2 9 3 5 3" xfId="5882"/>
    <cellStyle name="Vejica 2 9 3 5 3 2" xfId="6621"/>
    <cellStyle name="Vejica 2 9 3 5 3 2 2" xfId="10915"/>
    <cellStyle name="Vejica 2 9 3 5 3 3" xfId="10192"/>
    <cellStyle name="Vejica 2 9 3 5 4" xfId="6321"/>
    <cellStyle name="Vejica 2 9 3 5 4 2" xfId="10615"/>
    <cellStyle name="Vejica 2 9 3 5 5" xfId="6934"/>
    <cellStyle name="Vejica 2 9 3 5 5 2" xfId="11222"/>
    <cellStyle name="Vejica 2 9 3 5 6" xfId="7309"/>
    <cellStyle name="Vejica 2 9 3 5 6 2" xfId="11586"/>
    <cellStyle name="Vejica 2 9 3 5 7" xfId="8414"/>
    <cellStyle name="Vejica 2 9 3 5 8" xfId="12973"/>
    <cellStyle name="Vejica 2 9 3 6" xfId="4390"/>
    <cellStyle name="Vejica 2 9 3 6 2" xfId="4391"/>
    <cellStyle name="Vejica 2 9 3 7" xfId="4392"/>
    <cellStyle name="Vejica 2 9 3 8" xfId="4381"/>
    <cellStyle name="Vejica 2 9 3 9" xfId="5780"/>
    <cellStyle name="Vejica 2 9 3 9 2" xfId="6521"/>
    <cellStyle name="Vejica 2 9 3 9 2 2" xfId="10815"/>
    <cellStyle name="Vejica 2 9 3 9 3" xfId="10090"/>
    <cellStyle name="Vejica 2 9 4" xfId="686"/>
    <cellStyle name="Vejica 2 9 4 2" xfId="687"/>
    <cellStyle name="Vejica 2 9 4 2 2" xfId="2111"/>
    <cellStyle name="Vejica 2 9 4 2 3" xfId="2112"/>
    <cellStyle name="Vejica 2 9 4 2 3 2" xfId="4395"/>
    <cellStyle name="Vejica 2 9 4 2 4" xfId="2113"/>
    <cellStyle name="Vejica 2 9 4 2 4 2" xfId="4396"/>
    <cellStyle name="Vejica 2 9 4 2 5" xfId="4397"/>
    <cellStyle name="Vejica 2 9 4 2 5 2" xfId="4398"/>
    <cellStyle name="Vejica 2 9 4 2 6" xfId="4399"/>
    <cellStyle name="Vejica 2 9 4 2 7" xfId="4394"/>
    <cellStyle name="Vejica 2 9 4 3" xfId="2114"/>
    <cellStyle name="Vejica 2 9 4 4" xfId="2115"/>
    <cellStyle name="Vejica 2 9 4 4 2" xfId="4400"/>
    <cellStyle name="Vejica 2 9 4 5" xfId="2116"/>
    <cellStyle name="Vejica 2 9 4 5 2" xfId="4401"/>
    <cellStyle name="Vejica 2 9 4 6" xfId="4402"/>
    <cellStyle name="Vejica 2 9 4 6 2" xfId="4403"/>
    <cellStyle name="Vejica 2 9 4 7" xfId="4404"/>
    <cellStyle name="Vejica 2 9 4 8" xfId="4393"/>
    <cellStyle name="Vejica 2 9 5" xfId="688"/>
    <cellStyle name="Vejica 2 9 5 2" xfId="2117"/>
    <cellStyle name="Vejica 2 9 5 3" xfId="2118"/>
    <cellStyle name="Vejica 2 9 5 3 2" xfId="4406"/>
    <cellStyle name="Vejica 2 9 5 4" xfId="2119"/>
    <cellStyle name="Vejica 2 9 5 4 2" xfId="4407"/>
    <cellStyle name="Vejica 2 9 5 5" xfId="4408"/>
    <cellStyle name="Vejica 2 9 5 5 2" xfId="4409"/>
    <cellStyle name="Vejica 2 9 5 6" xfId="4410"/>
    <cellStyle name="Vejica 2 9 5 7" xfId="4405"/>
    <cellStyle name="Vejica 2 9 6" xfId="2120"/>
    <cellStyle name="Vejica 2 9 7" xfId="2121"/>
    <cellStyle name="Vejica 2 9 7 2" xfId="4411"/>
    <cellStyle name="Vejica 2 9 8" xfId="2122"/>
    <cellStyle name="Vejica 2 9 8 2" xfId="4412"/>
    <cellStyle name="Vejica 2 9 8 2 2" xfId="6102"/>
    <cellStyle name="Vejica 2 9 8 2 2 2" xfId="6726"/>
    <cellStyle name="Vejica 2 9 8 2 2 2 2" xfId="11020"/>
    <cellStyle name="Vejica 2 9 8 2 2 3" xfId="10412"/>
    <cellStyle name="Vejica 2 9 8 2 3" xfId="5996"/>
    <cellStyle name="Vejica 2 9 8 2 3 2" xfId="10306"/>
    <cellStyle name="Vejica 2 9 8 2 4" xfId="6422"/>
    <cellStyle name="Vejica 2 9 8 2 4 2" xfId="10716"/>
    <cellStyle name="Vejica 2 9 8 2 5" xfId="7036"/>
    <cellStyle name="Vejica 2 9 8 2 5 2" xfId="11324"/>
    <cellStyle name="Vejica 2 9 8 2 6" xfId="7410"/>
    <cellStyle name="Vejica 2 9 8 2 6 2" xfId="11687"/>
    <cellStyle name="Vejica 2 9 8 2 7" xfId="9359"/>
    <cellStyle name="Vejica 2 9 8 3" xfId="5883"/>
    <cellStyle name="Vejica 2 9 8 3 2" xfId="6622"/>
    <cellStyle name="Vejica 2 9 8 3 2 2" xfId="10916"/>
    <cellStyle name="Vejica 2 9 8 3 3" xfId="10193"/>
    <cellStyle name="Vejica 2 9 8 4" xfId="6322"/>
    <cellStyle name="Vejica 2 9 8 4 2" xfId="10616"/>
    <cellStyle name="Vejica 2 9 8 5" xfId="6935"/>
    <cellStyle name="Vejica 2 9 8 5 2" xfId="11223"/>
    <cellStyle name="Vejica 2 9 8 6" xfId="7310"/>
    <cellStyle name="Vejica 2 9 8 6 2" xfId="11587"/>
    <cellStyle name="Vejica 2 9 8 7" xfId="8426"/>
    <cellStyle name="Vejica 2 9 8 8" xfId="12980"/>
    <cellStyle name="Vejica 2 9 9" xfId="4413"/>
    <cellStyle name="Vejica 2 9 9 2" xfId="4414"/>
    <cellStyle name="Vejica 20" xfId="689"/>
    <cellStyle name="Vejica 20 10" xfId="2123"/>
    <cellStyle name="Vejica 20 10 2" xfId="4416"/>
    <cellStyle name="Vejica 20 11" xfId="4417"/>
    <cellStyle name="Vejica 20 11 2" xfId="4418"/>
    <cellStyle name="Vejica 20 12" xfId="4419"/>
    <cellStyle name="Vejica 20 13" xfId="4420"/>
    <cellStyle name="Vejica 20 14" xfId="4415"/>
    <cellStyle name="Vejica 20 15" xfId="2520"/>
    <cellStyle name="Vejica 20 16" xfId="11810"/>
    <cellStyle name="Vejica 20 17" xfId="13016"/>
    <cellStyle name="Vejica 20 2" xfId="690"/>
    <cellStyle name="Vejica 20 2 10" xfId="12403"/>
    <cellStyle name="Vejica 20 2 11" xfId="12597"/>
    <cellStyle name="Vejica 20 2 2" xfId="691"/>
    <cellStyle name="Vejica 20 2 2 2" xfId="2124"/>
    <cellStyle name="Vejica 20 2 2 3" xfId="2125"/>
    <cellStyle name="Vejica 20 2 2 3 2" xfId="4423"/>
    <cellStyle name="Vejica 20 2 2 4" xfId="2126"/>
    <cellStyle name="Vejica 20 2 2 4 2" xfId="4424"/>
    <cellStyle name="Vejica 20 2 2 5" xfId="4425"/>
    <cellStyle name="Vejica 20 2 2 5 2" xfId="4426"/>
    <cellStyle name="Vejica 20 2 2 6" xfId="4427"/>
    <cellStyle name="Vejica 20 2 2 7" xfId="4422"/>
    <cellStyle name="Vejica 20 2 2 8" xfId="12160"/>
    <cellStyle name="Vejica 20 2 2 9" xfId="13194"/>
    <cellStyle name="Vejica 20 2 3" xfId="2127"/>
    <cellStyle name="Vejica 20 2 3 2" xfId="9436"/>
    <cellStyle name="Vejica 20 2 3 3" xfId="13468"/>
    <cellStyle name="Vejica 20 2 4" xfId="2128"/>
    <cellStyle name="Vejica 20 2 4 2" xfId="4428"/>
    <cellStyle name="Vejica 20 2 4 3" xfId="9469"/>
    <cellStyle name="Vejica 20 2 4 4" xfId="12842"/>
    <cellStyle name="Vejica 20 2 5" xfId="2129"/>
    <cellStyle name="Vejica 20 2 5 2" xfId="4429"/>
    <cellStyle name="Vejica 20 2 6" xfId="4430"/>
    <cellStyle name="Vejica 20 2 6 2" xfId="4431"/>
    <cellStyle name="Vejica 20 2 7" xfId="4432"/>
    <cellStyle name="Vejica 20 2 8" xfId="4433"/>
    <cellStyle name="Vejica 20 2 9" xfId="4421"/>
    <cellStyle name="Vejica 20 3" xfId="692"/>
    <cellStyle name="Vejica 20 3 2" xfId="2130"/>
    <cellStyle name="Vejica 20 3 3" xfId="2131"/>
    <cellStyle name="Vejica 20 3 4" xfId="4435"/>
    <cellStyle name="Vejica 20 3 5" xfId="4434"/>
    <cellStyle name="Vejica 20 3 6" xfId="8138"/>
    <cellStyle name="Vejica 20 3 7" xfId="12598"/>
    <cellStyle name="Vejica 20 4" xfId="2132"/>
    <cellStyle name="Vejica 20 4 2" xfId="11937"/>
    <cellStyle name="Vejica 20 4 3" xfId="13349"/>
    <cellStyle name="Vejica 20 5" xfId="2133"/>
    <cellStyle name="Vejica 20 5 2" xfId="4436"/>
    <cellStyle name="Vejica 20 6" xfId="2134"/>
    <cellStyle name="Vejica 20 6 2" xfId="2135"/>
    <cellStyle name="Vejica 20 6 2 2" xfId="4437"/>
    <cellStyle name="Vejica 20 6 3" xfId="2136"/>
    <cellStyle name="Vejica 20 6 3 2" xfId="2137"/>
    <cellStyle name="Vejica 20 6 3 2 2" xfId="4438"/>
    <cellStyle name="Vejica 20 6 3 3" xfId="2138"/>
    <cellStyle name="Vejica 20 6 3 3 2" xfId="4439"/>
    <cellStyle name="Vejica 20 6 3 4" xfId="4440"/>
    <cellStyle name="Vejica 20 6 4" xfId="4441"/>
    <cellStyle name="Vejica 20 7" xfId="2139"/>
    <cellStyle name="Vejica 20 7 2" xfId="4442"/>
    <cellStyle name="Vejica 20 8" xfId="2140"/>
    <cellStyle name="Vejica 20 8 2" xfId="4443"/>
    <cellStyle name="Vejica 20 9" xfId="2141"/>
    <cellStyle name="Vejica 21" xfId="693"/>
    <cellStyle name="Vejica 21 10" xfId="2142"/>
    <cellStyle name="Vejica 21 10 2" xfId="4445"/>
    <cellStyle name="Vejica 21 11" xfId="4446"/>
    <cellStyle name="Vejica 21 11 2" xfId="4447"/>
    <cellStyle name="Vejica 21 12" xfId="4448"/>
    <cellStyle name="Vejica 21 13" xfId="4449"/>
    <cellStyle name="Vejica 21 14" xfId="4444"/>
    <cellStyle name="Vejica 21 15" xfId="2521"/>
    <cellStyle name="Vejica 21 16" xfId="10000"/>
    <cellStyle name="Vejica 21 17" xfId="13015"/>
    <cellStyle name="Vejica 21 2" xfId="694"/>
    <cellStyle name="Vejica 21 2 10" xfId="12222"/>
    <cellStyle name="Vejica 21 2 11" xfId="12595"/>
    <cellStyle name="Vejica 21 2 2" xfId="695"/>
    <cellStyle name="Vejica 21 2 2 2" xfId="2143"/>
    <cellStyle name="Vejica 21 2 2 3" xfId="2144"/>
    <cellStyle name="Vejica 21 2 2 3 2" xfId="4452"/>
    <cellStyle name="Vejica 21 2 2 4" xfId="2145"/>
    <cellStyle name="Vejica 21 2 2 4 2" xfId="4453"/>
    <cellStyle name="Vejica 21 2 2 5" xfId="4454"/>
    <cellStyle name="Vejica 21 2 2 5 2" xfId="4455"/>
    <cellStyle name="Vejica 21 2 2 6" xfId="4456"/>
    <cellStyle name="Vejica 21 2 2 7" xfId="4451"/>
    <cellStyle name="Vejica 21 2 2 8" xfId="7691"/>
    <cellStyle name="Vejica 21 2 2 9" xfId="13195"/>
    <cellStyle name="Vejica 21 2 3" xfId="2146"/>
    <cellStyle name="Vejica 21 2 3 2" xfId="8633"/>
    <cellStyle name="Vejica 21 2 3 3" xfId="13508"/>
    <cellStyle name="Vejica 21 2 4" xfId="2147"/>
    <cellStyle name="Vejica 21 2 4 2" xfId="4457"/>
    <cellStyle name="Vejica 21 2 4 3" xfId="10214"/>
    <cellStyle name="Vejica 21 2 4 4" xfId="13121"/>
    <cellStyle name="Vejica 21 2 5" xfId="2148"/>
    <cellStyle name="Vejica 21 2 5 2" xfId="4458"/>
    <cellStyle name="Vejica 21 2 6" xfId="4459"/>
    <cellStyle name="Vejica 21 2 6 2" xfId="4460"/>
    <cellStyle name="Vejica 21 2 7" xfId="4461"/>
    <cellStyle name="Vejica 21 2 8" xfId="4462"/>
    <cellStyle name="Vejica 21 2 9" xfId="4450"/>
    <cellStyle name="Vejica 21 3" xfId="696"/>
    <cellStyle name="Vejica 21 3 2" xfId="2149"/>
    <cellStyle name="Vejica 21 3 3" xfId="2150"/>
    <cellStyle name="Vejica 21 3 4" xfId="4464"/>
    <cellStyle name="Vejica 21 3 5" xfId="4463"/>
    <cellStyle name="Vejica 21 3 6" xfId="7914"/>
    <cellStyle name="Vejica 21 3 7" xfId="12596"/>
    <cellStyle name="Vejica 21 4" xfId="2151"/>
    <cellStyle name="Vejica 21 4 2" xfId="9769"/>
    <cellStyle name="Vejica 21 4 3" xfId="13386"/>
    <cellStyle name="Vejica 21 5" xfId="2152"/>
    <cellStyle name="Vejica 21 5 2" xfId="4465"/>
    <cellStyle name="Vejica 21 6" xfId="2153"/>
    <cellStyle name="Vejica 21 6 2" xfId="2154"/>
    <cellStyle name="Vejica 21 6 2 2" xfId="4466"/>
    <cellStyle name="Vejica 21 6 3" xfId="2155"/>
    <cellStyle name="Vejica 21 6 3 2" xfId="2156"/>
    <cellStyle name="Vejica 21 6 3 2 2" xfId="4467"/>
    <cellStyle name="Vejica 21 6 3 3" xfId="2157"/>
    <cellStyle name="Vejica 21 6 3 3 2" xfId="4468"/>
    <cellStyle name="Vejica 21 6 3 4" xfId="4469"/>
    <cellStyle name="Vejica 21 6 4" xfId="4470"/>
    <cellStyle name="Vejica 21 7" xfId="2158"/>
    <cellStyle name="Vejica 21 7 2" xfId="4471"/>
    <cellStyle name="Vejica 21 8" xfId="2159"/>
    <cellStyle name="Vejica 21 8 2" xfId="4472"/>
    <cellStyle name="Vejica 21 9" xfId="2160"/>
    <cellStyle name="Vejica 22" xfId="697"/>
    <cellStyle name="Vejica 22 10" xfId="2161"/>
    <cellStyle name="Vejica 22 10 2" xfId="4474"/>
    <cellStyle name="Vejica 22 11" xfId="4475"/>
    <cellStyle name="Vejica 22 11 2" xfId="4476"/>
    <cellStyle name="Vejica 22 12" xfId="4477"/>
    <cellStyle name="Vejica 22 13" xfId="4478"/>
    <cellStyle name="Vejica 22 14" xfId="4473"/>
    <cellStyle name="Vejica 22 15" xfId="2522"/>
    <cellStyle name="Vejica 22 16" xfId="7933"/>
    <cellStyle name="Vejica 22 17" xfId="13014"/>
    <cellStyle name="Vejica 22 2" xfId="698"/>
    <cellStyle name="Vejica 22 2 10" xfId="11831"/>
    <cellStyle name="Vejica 22 2 11" xfId="12593"/>
    <cellStyle name="Vejica 22 2 2" xfId="699"/>
    <cellStyle name="Vejica 22 2 2 2" xfId="2162"/>
    <cellStyle name="Vejica 22 2 2 3" xfId="2163"/>
    <cellStyle name="Vejica 22 2 2 3 2" xfId="4481"/>
    <cellStyle name="Vejica 22 2 2 4" xfId="2164"/>
    <cellStyle name="Vejica 22 2 2 4 2" xfId="4482"/>
    <cellStyle name="Vejica 22 2 2 5" xfId="4483"/>
    <cellStyle name="Vejica 22 2 2 5 2" xfId="4484"/>
    <cellStyle name="Vejica 22 2 2 6" xfId="4485"/>
    <cellStyle name="Vejica 22 2 2 7" xfId="4480"/>
    <cellStyle name="Vejica 22 2 2 8" xfId="8750"/>
    <cellStyle name="Vejica 22 2 2 9" xfId="13196"/>
    <cellStyle name="Vejica 22 2 3" xfId="2165"/>
    <cellStyle name="Vejica 22 2 3 2" xfId="7972"/>
    <cellStyle name="Vejica 22 2 3 3" xfId="13436"/>
    <cellStyle name="Vejica 22 2 4" xfId="2166"/>
    <cellStyle name="Vejica 22 2 4 2" xfId="4486"/>
    <cellStyle name="Vejica 22 2 4 3" xfId="8668"/>
    <cellStyle name="Vejica 22 2 4 4" xfId="13056"/>
    <cellStyle name="Vejica 22 2 5" xfId="2167"/>
    <cellStyle name="Vejica 22 2 5 2" xfId="4487"/>
    <cellStyle name="Vejica 22 2 6" xfId="4488"/>
    <cellStyle name="Vejica 22 2 6 2" xfId="4489"/>
    <cellStyle name="Vejica 22 2 7" xfId="4490"/>
    <cellStyle name="Vejica 22 2 8" xfId="4491"/>
    <cellStyle name="Vejica 22 2 9" xfId="4479"/>
    <cellStyle name="Vejica 22 3" xfId="700"/>
    <cellStyle name="Vejica 22 3 2" xfId="2168"/>
    <cellStyle name="Vejica 22 3 3" xfId="2169"/>
    <cellStyle name="Vejica 22 3 4" xfId="4493"/>
    <cellStyle name="Vejica 22 3 5" xfId="4492"/>
    <cellStyle name="Vejica 22 3 6" xfId="8082"/>
    <cellStyle name="Vejica 22 3 7" xfId="12594"/>
    <cellStyle name="Vejica 22 4" xfId="2170"/>
    <cellStyle name="Vejica 22 4 2" xfId="9698"/>
    <cellStyle name="Vejica 22 4 3" xfId="13523"/>
    <cellStyle name="Vejica 22 5" xfId="2171"/>
    <cellStyle name="Vejica 22 5 2" xfId="4494"/>
    <cellStyle name="Vejica 22 6" xfId="2172"/>
    <cellStyle name="Vejica 22 6 2" xfId="2173"/>
    <cellStyle name="Vejica 22 6 2 2" xfId="4495"/>
    <cellStyle name="Vejica 22 6 3" xfId="2174"/>
    <cellStyle name="Vejica 22 6 3 2" xfId="2175"/>
    <cellStyle name="Vejica 22 6 3 2 2" xfId="4496"/>
    <cellStyle name="Vejica 22 6 3 3" xfId="2176"/>
    <cellStyle name="Vejica 22 6 3 3 2" xfId="4497"/>
    <cellStyle name="Vejica 22 6 3 4" xfId="4498"/>
    <cellStyle name="Vejica 22 6 4" xfId="4499"/>
    <cellStyle name="Vejica 22 7" xfId="2177"/>
    <cellStyle name="Vejica 22 7 2" xfId="4500"/>
    <cellStyle name="Vejica 22 8" xfId="2178"/>
    <cellStyle name="Vejica 22 8 2" xfId="4501"/>
    <cellStyle name="Vejica 22 9" xfId="2179"/>
    <cellStyle name="Vejica 23" xfId="701"/>
    <cellStyle name="Vejica 23 10" xfId="4503"/>
    <cellStyle name="Vejica 23 10 2" xfId="4504"/>
    <cellStyle name="Vejica 23 11" xfId="4505"/>
    <cellStyle name="Vejica 23 12" xfId="4506"/>
    <cellStyle name="Vejica 23 13" xfId="4502"/>
    <cellStyle name="Vejica 23 14" xfId="2523"/>
    <cellStyle name="Vejica 23 15" xfId="7935"/>
    <cellStyle name="Vejica 23 16" xfId="12736"/>
    <cellStyle name="Vejica 23 2" xfId="702"/>
    <cellStyle name="Vejica 23 2 10" xfId="12591"/>
    <cellStyle name="Vejica 23 2 2" xfId="703"/>
    <cellStyle name="Vejica 23 2 2 2" xfId="2180"/>
    <cellStyle name="Vejica 23 2 2 3" xfId="2181"/>
    <cellStyle name="Vejica 23 2 2 3 2" xfId="4509"/>
    <cellStyle name="Vejica 23 2 2 4" xfId="2182"/>
    <cellStyle name="Vejica 23 2 2 4 2" xfId="4510"/>
    <cellStyle name="Vejica 23 2 2 5" xfId="4511"/>
    <cellStyle name="Vejica 23 2 2 5 2" xfId="4512"/>
    <cellStyle name="Vejica 23 2 2 6" xfId="4513"/>
    <cellStyle name="Vejica 23 2 2 7" xfId="4508"/>
    <cellStyle name="Vejica 23 2 2 8" xfId="11866"/>
    <cellStyle name="Vejica 23 2 2 9" xfId="13197"/>
    <cellStyle name="Vejica 23 2 3" xfId="2183"/>
    <cellStyle name="Vejica 23 2 3 2" xfId="12164"/>
    <cellStyle name="Vejica 23 2 3 3" xfId="13489"/>
    <cellStyle name="Vejica 23 2 4" xfId="2184"/>
    <cellStyle name="Vejica 23 2 4 2" xfId="4514"/>
    <cellStyle name="Vejica 23 2 4 3" xfId="8012"/>
    <cellStyle name="Vejica 23 2 4 4" xfId="13062"/>
    <cellStyle name="Vejica 23 2 5" xfId="2185"/>
    <cellStyle name="Vejica 23 2 5 2" xfId="4515"/>
    <cellStyle name="Vejica 23 2 6" xfId="4516"/>
    <cellStyle name="Vejica 23 2 6 2" xfId="4517"/>
    <cellStyle name="Vejica 23 2 7" xfId="4518"/>
    <cellStyle name="Vejica 23 2 8" xfId="4507"/>
    <cellStyle name="Vejica 23 2 9" xfId="12330"/>
    <cellStyle name="Vejica 23 3" xfId="2186"/>
    <cellStyle name="Vejica 23 3 2" xfId="8839"/>
    <cellStyle name="Vejica 23 3 3" xfId="12592"/>
    <cellStyle name="Vejica 23 4" xfId="2187"/>
    <cellStyle name="Vejica 23 4 2" xfId="4519"/>
    <cellStyle name="Vejica 23 4 3" xfId="8470"/>
    <cellStyle name="Vejica 23 4 4" xfId="13294"/>
    <cellStyle name="Vejica 23 5" xfId="2188"/>
    <cellStyle name="Vejica 23 5 2" xfId="2189"/>
    <cellStyle name="Vejica 23 5 2 2" xfId="4520"/>
    <cellStyle name="Vejica 23 5 3" xfId="2190"/>
    <cellStyle name="Vejica 23 5 3 2" xfId="2191"/>
    <cellStyle name="Vejica 23 5 3 2 2" xfId="4521"/>
    <cellStyle name="Vejica 23 5 3 3" xfId="2192"/>
    <cellStyle name="Vejica 23 5 3 3 2" xfId="4522"/>
    <cellStyle name="Vejica 23 5 3 4" xfId="4523"/>
    <cellStyle name="Vejica 23 5 4" xfId="4524"/>
    <cellStyle name="Vejica 23 6" xfId="2193"/>
    <cellStyle name="Vejica 23 6 2" xfId="4525"/>
    <cellStyle name="Vejica 23 7" xfId="2194"/>
    <cellStyle name="Vejica 23 7 2" xfId="2195"/>
    <cellStyle name="Vejica 23 7 2 2" xfId="4526"/>
    <cellStyle name="Vejica 23 8" xfId="2196"/>
    <cellStyle name="Vejica 23 9" xfId="2197"/>
    <cellStyle name="Vejica 23 9 2" xfId="4527"/>
    <cellStyle name="Vejica 24" xfId="704"/>
    <cellStyle name="Vejica 24 10" xfId="4529"/>
    <cellStyle name="Vejica 24 10 2" xfId="4530"/>
    <cellStyle name="Vejica 24 11" xfId="4531"/>
    <cellStyle name="Vejica 24 12" xfId="4532"/>
    <cellStyle name="Vejica 24 13" xfId="4528"/>
    <cellStyle name="Vejica 24 14" xfId="2524"/>
    <cellStyle name="Vejica 24 15" xfId="9374"/>
    <cellStyle name="Vejica 24 16" xfId="13008"/>
    <cellStyle name="Vejica 24 2" xfId="705"/>
    <cellStyle name="Vejica 24 2 10" xfId="12589"/>
    <cellStyle name="Vejica 24 2 2" xfId="706"/>
    <cellStyle name="Vejica 24 2 2 2" xfId="2198"/>
    <cellStyle name="Vejica 24 2 2 3" xfId="2199"/>
    <cellStyle name="Vejica 24 2 2 3 2" xfId="4535"/>
    <cellStyle name="Vejica 24 2 2 4" xfId="2200"/>
    <cellStyle name="Vejica 24 2 2 4 2" xfId="4536"/>
    <cellStyle name="Vejica 24 2 2 5" xfId="4537"/>
    <cellStyle name="Vejica 24 2 2 5 2" xfId="4538"/>
    <cellStyle name="Vejica 24 2 2 6" xfId="4539"/>
    <cellStyle name="Vejica 24 2 2 7" xfId="4534"/>
    <cellStyle name="Vejica 24 2 2 8" xfId="9869"/>
    <cellStyle name="Vejica 24 2 2 9" xfId="13198"/>
    <cellStyle name="Vejica 24 2 3" xfId="2201"/>
    <cellStyle name="Vejica 24 2 3 2" xfId="12079"/>
    <cellStyle name="Vejica 24 2 3 3" xfId="13382"/>
    <cellStyle name="Vejica 24 2 4" xfId="2202"/>
    <cellStyle name="Vejica 24 2 4 2" xfId="4540"/>
    <cellStyle name="Vejica 24 2 4 3" xfId="8865"/>
    <cellStyle name="Vejica 24 2 4 4" xfId="12849"/>
    <cellStyle name="Vejica 24 2 5" xfId="2203"/>
    <cellStyle name="Vejica 24 2 5 2" xfId="4541"/>
    <cellStyle name="Vejica 24 2 6" xfId="4542"/>
    <cellStyle name="Vejica 24 2 6 2" xfId="4543"/>
    <cellStyle name="Vejica 24 2 7" xfId="4544"/>
    <cellStyle name="Vejica 24 2 8" xfId="4533"/>
    <cellStyle name="Vejica 24 2 9" xfId="11902"/>
    <cellStyle name="Vejica 24 3" xfId="2204"/>
    <cellStyle name="Vejica 24 3 2" xfId="8845"/>
    <cellStyle name="Vejica 24 3 3" xfId="12590"/>
    <cellStyle name="Vejica 24 4" xfId="2205"/>
    <cellStyle name="Vejica 24 4 2" xfId="4545"/>
    <cellStyle name="Vejica 24 4 3" xfId="9110"/>
    <cellStyle name="Vejica 24 4 4" xfId="13479"/>
    <cellStyle name="Vejica 24 5" xfId="2206"/>
    <cellStyle name="Vejica 24 5 2" xfId="2207"/>
    <cellStyle name="Vejica 24 5 2 2" xfId="4546"/>
    <cellStyle name="Vejica 24 5 3" xfId="2208"/>
    <cellStyle name="Vejica 24 5 3 2" xfId="2209"/>
    <cellStyle name="Vejica 24 5 3 2 2" xfId="4547"/>
    <cellStyle name="Vejica 24 5 3 3" xfId="2210"/>
    <cellStyle name="Vejica 24 5 3 3 2" xfId="4548"/>
    <cellStyle name="Vejica 24 5 3 4" xfId="4549"/>
    <cellStyle name="Vejica 24 5 4" xfId="4550"/>
    <cellStyle name="Vejica 24 6" xfId="2211"/>
    <cellStyle name="Vejica 24 6 2" xfId="4551"/>
    <cellStyle name="Vejica 24 7" xfId="2212"/>
    <cellStyle name="Vejica 24 7 2" xfId="2213"/>
    <cellStyle name="Vejica 24 7 2 2" xfId="4552"/>
    <cellStyle name="Vejica 24 8" xfId="2214"/>
    <cellStyle name="Vejica 24 9" xfId="2215"/>
    <cellStyle name="Vejica 24 9 2" xfId="4553"/>
    <cellStyle name="Vejica 25" xfId="707"/>
    <cellStyle name="Vejica 25 10" xfId="4555"/>
    <cellStyle name="Vejica 25 10 2" xfId="4556"/>
    <cellStyle name="Vejica 25 11" xfId="4557"/>
    <cellStyle name="Vejica 25 12" xfId="4558"/>
    <cellStyle name="Vejica 25 13" xfId="4554"/>
    <cellStyle name="Vejica 25 14" xfId="2525"/>
    <cellStyle name="Vejica 25 15" xfId="11827"/>
    <cellStyle name="Vejica 25 16" xfId="13007"/>
    <cellStyle name="Vejica 25 2" xfId="708"/>
    <cellStyle name="Vejica 25 2 10" xfId="12588"/>
    <cellStyle name="Vejica 25 2 2" xfId="709"/>
    <cellStyle name="Vejica 25 2 2 2" xfId="2216"/>
    <cellStyle name="Vejica 25 2 2 3" xfId="2217"/>
    <cellStyle name="Vejica 25 2 2 3 2" xfId="4561"/>
    <cellStyle name="Vejica 25 2 2 4" xfId="2218"/>
    <cellStyle name="Vejica 25 2 2 4 2" xfId="4562"/>
    <cellStyle name="Vejica 25 2 2 5" xfId="4563"/>
    <cellStyle name="Vejica 25 2 2 5 2" xfId="4564"/>
    <cellStyle name="Vejica 25 2 2 6" xfId="4565"/>
    <cellStyle name="Vejica 25 2 2 7" xfId="4560"/>
    <cellStyle name="Vejica 25 2 2 8" xfId="9780"/>
    <cellStyle name="Vejica 25 2 2 9" xfId="13199"/>
    <cellStyle name="Vejica 25 2 3" xfId="2219"/>
    <cellStyle name="Vejica 25 2 3 2" xfId="12309"/>
    <cellStyle name="Vejica 25 2 3 3" xfId="13399"/>
    <cellStyle name="Vejica 25 2 4" xfId="2220"/>
    <cellStyle name="Vejica 25 2 4 2" xfId="4566"/>
    <cellStyle name="Vejica 25 2 4 3" xfId="8491"/>
    <cellStyle name="Vejica 25 2 4 4" xfId="12833"/>
    <cellStyle name="Vejica 25 2 5" xfId="2221"/>
    <cellStyle name="Vejica 25 2 5 2" xfId="4567"/>
    <cellStyle name="Vejica 25 2 6" xfId="4568"/>
    <cellStyle name="Vejica 25 2 6 2" xfId="4569"/>
    <cellStyle name="Vejica 25 2 7" xfId="4570"/>
    <cellStyle name="Vejica 25 2 8" xfId="4559"/>
    <cellStyle name="Vejica 25 2 9" xfId="9851"/>
    <cellStyle name="Vejica 25 3" xfId="2222"/>
    <cellStyle name="Vejica 25 3 2" xfId="8223"/>
    <cellStyle name="Vejica 25 3 3" xfId="12812"/>
    <cellStyle name="Vejica 25 4" xfId="2223"/>
    <cellStyle name="Vejica 25 4 2" xfId="4571"/>
    <cellStyle name="Vejica 25 4 3" xfId="7685"/>
    <cellStyle name="Vejica 25 4 4" xfId="13464"/>
    <cellStyle name="Vejica 25 5" xfId="2224"/>
    <cellStyle name="Vejica 25 5 2" xfId="2225"/>
    <cellStyle name="Vejica 25 5 2 2" xfId="4572"/>
    <cellStyle name="Vejica 25 5 3" xfId="2226"/>
    <cellStyle name="Vejica 25 5 3 2" xfId="2227"/>
    <cellStyle name="Vejica 25 5 3 2 2" xfId="4573"/>
    <cellStyle name="Vejica 25 5 3 3" xfId="2228"/>
    <cellStyle name="Vejica 25 5 3 3 2" xfId="4574"/>
    <cellStyle name="Vejica 25 5 3 4" xfId="4575"/>
    <cellStyle name="Vejica 25 5 4" xfId="4576"/>
    <cellStyle name="Vejica 25 6" xfId="2229"/>
    <cellStyle name="Vejica 25 6 2" xfId="4577"/>
    <cellStyle name="Vejica 25 7" xfId="2230"/>
    <cellStyle name="Vejica 25 7 2" xfId="2231"/>
    <cellStyle name="Vejica 25 7 2 2" xfId="4578"/>
    <cellStyle name="Vejica 25 8" xfId="2232"/>
    <cellStyle name="Vejica 25 9" xfId="2233"/>
    <cellStyle name="Vejica 25 9 2" xfId="4579"/>
    <cellStyle name="Vejica 26" xfId="710"/>
    <cellStyle name="Vejica 26 2" xfId="2234"/>
    <cellStyle name="Vejica 26 2 2" xfId="8157"/>
    <cellStyle name="Vejica 26 2 2 2" xfId="13200"/>
    <cellStyle name="Vejica 26 2 3" xfId="9668"/>
    <cellStyle name="Vejica 26 2 3 2" xfId="13549"/>
    <cellStyle name="Vejica 26 2 4" xfId="9937"/>
    <cellStyle name="Vejica 26 2 4 2" xfId="12838"/>
    <cellStyle name="Vejica 26 2 5" xfId="12231"/>
    <cellStyle name="Vejica 26 2 6" xfId="12586"/>
    <cellStyle name="Vejica 26 3" xfId="2235"/>
    <cellStyle name="Vejica 26 3 2" xfId="8597"/>
    <cellStyle name="Vejica 26 3 3" xfId="12587"/>
    <cellStyle name="Vejica 26 4" xfId="4580"/>
    <cellStyle name="Vejica 26 4 2" xfId="8005"/>
    <cellStyle name="Vejica 26 4 3" xfId="13536"/>
    <cellStyle name="Vejica 26 5" xfId="9883"/>
    <cellStyle name="Vejica 26 6" xfId="12730"/>
    <cellStyle name="Vejica 27" xfId="711"/>
    <cellStyle name="Vejica 27 2" xfId="2236"/>
    <cellStyle name="Vejica 27 2 2" xfId="9440"/>
    <cellStyle name="Vejica 27 2 2 2" xfId="13201"/>
    <cellStyle name="Vejica 27 2 3" xfId="9707"/>
    <cellStyle name="Vejica 27 2 3 2" xfId="13467"/>
    <cellStyle name="Vejica 27 2 4" xfId="7962"/>
    <cellStyle name="Vejica 27 2 4 2" xfId="13127"/>
    <cellStyle name="Vejica 27 2 5" xfId="8899"/>
    <cellStyle name="Vejica 27 2 6" xfId="12584"/>
    <cellStyle name="Vejica 27 3" xfId="2237"/>
    <cellStyle name="Vejica 27 3 2" xfId="9772"/>
    <cellStyle name="Vejica 27 3 3" xfId="12585"/>
    <cellStyle name="Vejica 27 4" xfId="4581"/>
    <cellStyle name="Vejica 27 4 2" xfId="9031"/>
    <cellStyle name="Vejica 27 4 3" xfId="13364"/>
    <cellStyle name="Vejica 27 5" xfId="11871"/>
    <cellStyle name="Vejica 27 6" xfId="12729"/>
    <cellStyle name="Vejica 28" xfId="712"/>
    <cellStyle name="Vejica 28 2" xfId="2238"/>
    <cellStyle name="Vejica 28 2 2" xfId="8906"/>
    <cellStyle name="Vejica 28 2 2 2" xfId="13202"/>
    <cellStyle name="Vejica 28 2 3" xfId="7791"/>
    <cellStyle name="Vejica 28 2 3 2" xfId="13394"/>
    <cellStyle name="Vejica 28 2 4" xfId="12137"/>
    <cellStyle name="Vejica 28 2 4 2" xfId="12845"/>
    <cellStyle name="Vejica 28 2 5" xfId="11856"/>
    <cellStyle name="Vejica 28 2 6" xfId="12582"/>
    <cellStyle name="Vejica 28 3" xfId="2239"/>
    <cellStyle name="Vejica 28 3 2" xfId="8565"/>
    <cellStyle name="Vejica 28 3 3" xfId="12583"/>
    <cellStyle name="Vejica 28 4" xfId="4582"/>
    <cellStyle name="Vejica 28 4 2" xfId="12048"/>
    <cellStyle name="Vejica 28 4 3" xfId="13283"/>
    <cellStyle name="Vejica 28 5" xfId="9647"/>
    <cellStyle name="Vejica 28 6" xfId="12735"/>
    <cellStyle name="Vejica 29" xfId="713"/>
    <cellStyle name="Vejica 29 2" xfId="2240"/>
    <cellStyle name="Vejica 29 2 2" xfId="9875"/>
    <cellStyle name="Vejica 29 2 2 2" xfId="13203"/>
    <cellStyle name="Vejica 29 2 3" xfId="8893"/>
    <cellStyle name="Vejica 29 2 3 2" xfId="13282"/>
    <cellStyle name="Vejica 29 2 4" xfId="12147"/>
    <cellStyle name="Vejica 29 2 4 2" xfId="13164"/>
    <cellStyle name="Vejica 29 2 5" xfId="12433"/>
    <cellStyle name="Vejica 29 2 6" xfId="12580"/>
    <cellStyle name="Vejica 29 3" xfId="2241"/>
    <cellStyle name="Vejica 29 3 2" xfId="7913"/>
    <cellStyle name="Vejica 29 3 3" xfId="12581"/>
    <cellStyle name="Vejica 29 4" xfId="4583"/>
    <cellStyle name="Vejica 29 4 2" xfId="8978"/>
    <cellStyle name="Vejica 29 4 3" xfId="13101"/>
    <cellStyle name="Vejica 29 5" xfId="9416"/>
    <cellStyle name="Vejica 29 6" xfId="13005"/>
    <cellStyle name="Vejica 3" xfId="714"/>
    <cellStyle name="Vejica 3 10" xfId="715"/>
    <cellStyle name="Vejica 3 10 10" xfId="5783"/>
    <cellStyle name="Vejica 3 10 10 2" xfId="6524"/>
    <cellStyle name="Vejica 3 10 10 2 2" xfId="10818"/>
    <cellStyle name="Vejica 3 10 10 3" xfId="10093"/>
    <cellStyle name="Vejica 3 10 11" xfId="6224"/>
    <cellStyle name="Vejica 3 10 11 2" xfId="10518"/>
    <cellStyle name="Vejica 3 10 12" xfId="6837"/>
    <cellStyle name="Vejica 3 10 12 2" xfId="11125"/>
    <cellStyle name="Vejica 3 10 13" xfId="7119"/>
    <cellStyle name="Vejica 3 10 13 2" xfId="11396"/>
    <cellStyle name="Vejica 3 10 14" xfId="7212"/>
    <cellStyle name="Vejica 3 10 14 2" xfId="11489"/>
    <cellStyle name="Vejica 3 10 15" xfId="7944"/>
    <cellStyle name="Vejica 3 10 16" xfId="12722"/>
    <cellStyle name="Vejica 3 10 2" xfId="716"/>
    <cellStyle name="Vejica 3 10 2 10" xfId="6225"/>
    <cellStyle name="Vejica 3 10 2 10 2" xfId="10519"/>
    <cellStyle name="Vejica 3 10 2 11" xfId="6838"/>
    <cellStyle name="Vejica 3 10 2 11 2" xfId="11126"/>
    <cellStyle name="Vejica 3 10 2 12" xfId="7120"/>
    <cellStyle name="Vejica 3 10 2 12 2" xfId="11397"/>
    <cellStyle name="Vejica 3 10 2 13" xfId="7213"/>
    <cellStyle name="Vejica 3 10 2 13 2" xfId="11490"/>
    <cellStyle name="Vejica 3 10 2 14" xfId="7945"/>
    <cellStyle name="Vejica 3 10 2 15" xfId="12723"/>
    <cellStyle name="Vejica 3 10 2 2" xfId="717"/>
    <cellStyle name="Vejica 3 10 2 2 10" xfId="6839"/>
    <cellStyle name="Vejica 3 10 2 2 10 2" xfId="11127"/>
    <cellStyle name="Vejica 3 10 2 2 11" xfId="7214"/>
    <cellStyle name="Vejica 3 10 2 2 11 2" xfId="11491"/>
    <cellStyle name="Vejica 3 10 2 2 12" xfId="7946"/>
    <cellStyle name="Vejica 3 10 2 2 13" xfId="12724"/>
    <cellStyle name="Vejica 3 10 2 2 2" xfId="2242"/>
    <cellStyle name="Vejica 3 10 2 2 3" xfId="2243"/>
    <cellStyle name="Vejica 3 10 2 2 3 2" xfId="4588"/>
    <cellStyle name="Vejica 3 10 2 2 4" xfId="2244"/>
    <cellStyle name="Vejica 3 10 2 2 4 2" xfId="4590"/>
    <cellStyle name="Vejica 3 10 2 2 4 2 2" xfId="5352"/>
    <cellStyle name="Vejica 3 10 2 2 4 2 2 2" xfId="6106"/>
    <cellStyle name="Vejica 3 10 2 2 4 2 2 2 2" xfId="6730"/>
    <cellStyle name="Vejica 3 10 2 2 4 2 2 2 2 2" xfId="11024"/>
    <cellStyle name="Vejica 3 10 2 2 4 2 2 2 3" xfId="10416"/>
    <cellStyle name="Vejica 3 10 2 2 4 2 2 3" xfId="6000"/>
    <cellStyle name="Vejica 3 10 2 2 4 2 2 3 2" xfId="10310"/>
    <cellStyle name="Vejica 3 10 2 2 4 2 2 4" xfId="6426"/>
    <cellStyle name="Vejica 3 10 2 2 4 2 2 4 2" xfId="10720"/>
    <cellStyle name="Vejica 3 10 2 2 4 2 2 5" xfId="7040"/>
    <cellStyle name="Vejica 3 10 2 2 4 2 2 5 2" xfId="11328"/>
    <cellStyle name="Vejica 3 10 2 2 4 2 2 6" xfId="7414"/>
    <cellStyle name="Vejica 3 10 2 2 4 2 2 6 2" xfId="11691"/>
    <cellStyle name="Vejica 3 10 2 2 4 2 2 7" xfId="9837"/>
    <cellStyle name="Vejica 3 10 2 2 4 3" xfId="4589"/>
    <cellStyle name="Vejica 3 10 2 2 4 4" xfId="5884"/>
    <cellStyle name="Vejica 3 10 2 2 4 4 2" xfId="6623"/>
    <cellStyle name="Vejica 3 10 2 2 4 4 2 2" xfId="10917"/>
    <cellStyle name="Vejica 3 10 2 2 4 4 3" xfId="10194"/>
    <cellStyle name="Vejica 3 10 2 2 4 5" xfId="6323"/>
    <cellStyle name="Vejica 3 10 2 2 4 5 2" xfId="10617"/>
    <cellStyle name="Vejica 3 10 2 2 4 6" xfId="6936"/>
    <cellStyle name="Vejica 3 10 2 2 4 6 2" xfId="11224"/>
    <cellStyle name="Vejica 3 10 2 2 4 7" xfId="7311"/>
    <cellStyle name="Vejica 3 10 2 2 4 7 2" xfId="11588"/>
    <cellStyle name="Vejica 3 10 2 2 4 8" xfId="8497"/>
    <cellStyle name="Vejica 3 10 2 2 4 9" xfId="12996"/>
    <cellStyle name="Vejica 3 10 2 2 5" xfId="4591"/>
    <cellStyle name="Vejica 3 10 2 2 5 2" xfId="4592"/>
    <cellStyle name="Vejica 3 10 2 2 5 2 2" xfId="5513"/>
    <cellStyle name="Vejica 3 10 2 2 5 3" xfId="5279"/>
    <cellStyle name="Vejica 3 10 2 2 6" xfId="4593"/>
    <cellStyle name="Vejica 3 10 2 2 6 2" xfId="5351"/>
    <cellStyle name="Vejica 3 10 2 2 7" xfId="4587"/>
    <cellStyle name="Vejica 3 10 2 2 8" xfId="5785"/>
    <cellStyle name="Vejica 3 10 2 2 8 2" xfId="6526"/>
    <cellStyle name="Vejica 3 10 2 2 8 2 2" xfId="10820"/>
    <cellStyle name="Vejica 3 10 2 2 8 3" xfId="10095"/>
    <cellStyle name="Vejica 3 10 2 2 9" xfId="6226"/>
    <cellStyle name="Vejica 3 10 2 2 9 2" xfId="10520"/>
    <cellStyle name="Vejica 3 10 2 3" xfId="2245"/>
    <cellStyle name="Vejica 3 10 2 3 2" xfId="4594"/>
    <cellStyle name="Vejica 3 10 2 4" xfId="2246"/>
    <cellStyle name="Vejica 3 10 2 4 2" xfId="4596"/>
    <cellStyle name="Vejica 3 10 2 4 2 2" xfId="5353"/>
    <cellStyle name="Vejica 3 10 2 4 3" xfId="4595"/>
    <cellStyle name="Vejica 3 10 2 5" xfId="2247"/>
    <cellStyle name="Vejica 3 10 2 5 2" xfId="4598"/>
    <cellStyle name="Vejica 3 10 2 5 2 2" xfId="5354"/>
    <cellStyle name="Vejica 3 10 2 5 2 2 2" xfId="6107"/>
    <cellStyle name="Vejica 3 10 2 5 2 2 2 2" xfId="6731"/>
    <cellStyle name="Vejica 3 10 2 5 2 2 2 2 2" xfId="11025"/>
    <cellStyle name="Vejica 3 10 2 5 2 2 2 3" xfId="10417"/>
    <cellStyle name="Vejica 3 10 2 5 2 2 3" xfId="6001"/>
    <cellStyle name="Vejica 3 10 2 5 2 2 3 2" xfId="10311"/>
    <cellStyle name="Vejica 3 10 2 5 2 2 4" xfId="6427"/>
    <cellStyle name="Vejica 3 10 2 5 2 2 4 2" xfId="10721"/>
    <cellStyle name="Vejica 3 10 2 5 2 2 5" xfId="7041"/>
    <cellStyle name="Vejica 3 10 2 5 2 2 5 2" xfId="11329"/>
    <cellStyle name="Vejica 3 10 2 5 2 2 6" xfId="7415"/>
    <cellStyle name="Vejica 3 10 2 5 2 2 6 2" xfId="11692"/>
    <cellStyle name="Vejica 3 10 2 5 2 2 7" xfId="9839"/>
    <cellStyle name="Vejica 3 10 2 5 3" xfId="4597"/>
    <cellStyle name="Vejica 3 10 2 5 4" xfId="5885"/>
    <cellStyle name="Vejica 3 10 2 5 4 2" xfId="6624"/>
    <cellStyle name="Vejica 3 10 2 5 4 2 2" xfId="10918"/>
    <cellStyle name="Vejica 3 10 2 5 4 3" xfId="10195"/>
    <cellStyle name="Vejica 3 10 2 5 5" xfId="6324"/>
    <cellStyle name="Vejica 3 10 2 5 5 2" xfId="10618"/>
    <cellStyle name="Vejica 3 10 2 5 6" xfId="6937"/>
    <cellStyle name="Vejica 3 10 2 5 6 2" xfId="11225"/>
    <cellStyle name="Vejica 3 10 2 5 7" xfId="7312"/>
    <cellStyle name="Vejica 3 10 2 5 7 2" xfId="11589"/>
    <cellStyle name="Vejica 3 10 2 5 8" xfId="8500"/>
    <cellStyle name="Vejica 3 10 2 5 9" xfId="12997"/>
    <cellStyle name="Vejica 3 10 2 6" xfId="4599"/>
    <cellStyle name="Vejica 3 10 2 6 2" xfId="4600"/>
    <cellStyle name="Vejica 3 10 2 6 2 2" xfId="5514"/>
    <cellStyle name="Vejica 3 10 2 6 3" xfId="5280"/>
    <cellStyle name="Vejica 3 10 2 7" xfId="4601"/>
    <cellStyle name="Vejica 3 10 2 7 2" xfId="5350"/>
    <cellStyle name="Vejica 3 10 2 8" xfId="4586"/>
    <cellStyle name="Vejica 3 10 2 9" xfId="5784"/>
    <cellStyle name="Vejica 3 10 2 9 2" xfId="6525"/>
    <cellStyle name="Vejica 3 10 2 9 2 2" xfId="10819"/>
    <cellStyle name="Vejica 3 10 2 9 3" xfId="10094"/>
    <cellStyle name="Vejica 3 10 3" xfId="718"/>
    <cellStyle name="Vejica 3 10 3 10" xfId="6227"/>
    <cellStyle name="Vejica 3 10 3 10 2" xfId="10521"/>
    <cellStyle name="Vejica 3 10 3 11" xfId="6840"/>
    <cellStyle name="Vejica 3 10 3 11 2" xfId="11128"/>
    <cellStyle name="Vejica 3 10 3 12" xfId="7215"/>
    <cellStyle name="Vejica 3 10 3 12 2" xfId="11492"/>
    <cellStyle name="Vejica 3 10 3 13" xfId="7947"/>
    <cellStyle name="Vejica 3 10 3 14" xfId="12725"/>
    <cellStyle name="Vejica 3 10 3 2" xfId="2248"/>
    <cellStyle name="Vejica 3 10 3 2 2" xfId="4603"/>
    <cellStyle name="Vejica 3 10 3 3" xfId="2249"/>
    <cellStyle name="Vejica 3 10 3 3 2" xfId="4605"/>
    <cellStyle name="Vejica 3 10 3 3 2 2" xfId="5356"/>
    <cellStyle name="Vejica 3 10 3 3 3" xfId="4604"/>
    <cellStyle name="Vejica 3 10 3 4" xfId="2250"/>
    <cellStyle name="Vejica 3 10 3 4 2" xfId="4607"/>
    <cellStyle name="Vejica 3 10 3 4 2 2" xfId="5357"/>
    <cellStyle name="Vejica 3 10 3 4 2 2 2" xfId="6108"/>
    <cellStyle name="Vejica 3 10 3 4 2 2 2 2" xfId="6732"/>
    <cellStyle name="Vejica 3 10 3 4 2 2 2 2 2" xfId="11026"/>
    <cellStyle name="Vejica 3 10 3 4 2 2 2 3" xfId="10418"/>
    <cellStyle name="Vejica 3 10 3 4 2 2 3" xfId="6002"/>
    <cellStyle name="Vejica 3 10 3 4 2 2 3 2" xfId="10312"/>
    <cellStyle name="Vejica 3 10 3 4 2 2 4" xfId="6428"/>
    <cellStyle name="Vejica 3 10 3 4 2 2 4 2" xfId="10722"/>
    <cellStyle name="Vejica 3 10 3 4 2 2 5" xfId="7042"/>
    <cellStyle name="Vejica 3 10 3 4 2 2 5 2" xfId="11330"/>
    <cellStyle name="Vejica 3 10 3 4 2 2 6" xfId="7416"/>
    <cellStyle name="Vejica 3 10 3 4 2 2 6 2" xfId="11693"/>
    <cellStyle name="Vejica 3 10 3 4 2 2 7" xfId="9840"/>
    <cellStyle name="Vejica 3 10 3 4 3" xfId="4606"/>
    <cellStyle name="Vejica 3 10 3 4 4" xfId="5886"/>
    <cellStyle name="Vejica 3 10 3 4 4 2" xfId="6625"/>
    <cellStyle name="Vejica 3 10 3 4 4 2 2" xfId="10919"/>
    <cellStyle name="Vejica 3 10 3 4 4 3" xfId="10196"/>
    <cellStyle name="Vejica 3 10 3 4 5" xfId="6325"/>
    <cellStyle name="Vejica 3 10 3 4 5 2" xfId="10619"/>
    <cellStyle name="Vejica 3 10 3 4 6" xfId="6938"/>
    <cellStyle name="Vejica 3 10 3 4 6 2" xfId="11226"/>
    <cellStyle name="Vejica 3 10 3 4 7" xfId="7313"/>
    <cellStyle name="Vejica 3 10 3 4 7 2" xfId="11590"/>
    <cellStyle name="Vejica 3 10 3 4 8" xfId="8501"/>
    <cellStyle name="Vejica 3 10 3 4 9" xfId="12998"/>
    <cellStyle name="Vejica 3 10 3 5" xfId="4608"/>
    <cellStyle name="Vejica 3 10 3 5 2" xfId="4609"/>
    <cellStyle name="Vejica 3 10 3 5 2 2" xfId="5515"/>
    <cellStyle name="Vejica 3 10 3 5 3" xfId="5281"/>
    <cellStyle name="Vejica 3 10 3 6" xfId="4610"/>
    <cellStyle name="Vejica 3 10 3 6 2" xfId="5355"/>
    <cellStyle name="Vejica 3 10 3 7" xfId="4602"/>
    <cellStyle name="Vejica 3 10 3 8" xfId="5258"/>
    <cellStyle name="Vejica 3 10 3 9" xfId="5786"/>
    <cellStyle name="Vejica 3 10 3 9 2" xfId="6527"/>
    <cellStyle name="Vejica 3 10 3 9 2 2" xfId="10821"/>
    <cellStyle name="Vejica 3 10 3 9 3" xfId="10096"/>
    <cellStyle name="Vejica 3 10 4" xfId="2251"/>
    <cellStyle name="Vejica 3 10 4 2" xfId="4611"/>
    <cellStyle name="Vejica 3 10 5" xfId="2252"/>
    <cellStyle name="Vejica 3 10 5 2" xfId="4613"/>
    <cellStyle name="Vejica 3 10 5 2 2" xfId="5358"/>
    <cellStyle name="Vejica 3 10 5 3" xfId="4612"/>
    <cellStyle name="Vejica 3 10 6" xfId="2253"/>
    <cellStyle name="Vejica 3 10 6 2" xfId="4615"/>
    <cellStyle name="Vejica 3 10 6 2 2" xfId="5359"/>
    <cellStyle name="Vejica 3 10 6 2 2 2" xfId="6109"/>
    <cellStyle name="Vejica 3 10 6 2 2 2 2" xfId="6733"/>
    <cellStyle name="Vejica 3 10 6 2 2 2 2 2" xfId="11027"/>
    <cellStyle name="Vejica 3 10 6 2 2 2 3" xfId="10419"/>
    <cellStyle name="Vejica 3 10 6 2 2 3" xfId="6003"/>
    <cellStyle name="Vejica 3 10 6 2 2 3 2" xfId="10313"/>
    <cellStyle name="Vejica 3 10 6 2 2 4" xfId="6429"/>
    <cellStyle name="Vejica 3 10 6 2 2 4 2" xfId="10723"/>
    <cellStyle name="Vejica 3 10 6 2 2 5" xfId="7043"/>
    <cellStyle name="Vejica 3 10 6 2 2 5 2" xfId="11331"/>
    <cellStyle name="Vejica 3 10 6 2 2 6" xfId="7417"/>
    <cellStyle name="Vejica 3 10 6 2 2 6 2" xfId="11694"/>
    <cellStyle name="Vejica 3 10 6 2 2 7" xfId="9841"/>
    <cellStyle name="Vejica 3 10 6 3" xfId="4614"/>
    <cellStyle name="Vejica 3 10 6 4" xfId="5887"/>
    <cellStyle name="Vejica 3 10 6 4 2" xfId="6626"/>
    <cellStyle name="Vejica 3 10 6 4 2 2" xfId="10920"/>
    <cellStyle name="Vejica 3 10 6 4 3" xfId="10197"/>
    <cellStyle name="Vejica 3 10 6 5" xfId="6326"/>
    <cellStyle name="Vejica 3 10 6 5 2" xfId="10620"/>
    <cellStyle name="Vejica 3 10 6 6" xfId="6939"/>
    <cellStyle name="Vejica 3 10 6 6 2" xfId="11227"/>
    <cellStyle name="Vejica 3 10 6 7" xfId="7314"/>
    <cellStyle name="Vejica 3 10 6 7 2" xfId="11591"/>
    <cellStyle name="Vejica 3 10 6 8" xfId="8502"/>
    <cellStyle name="Vejica 3 10 6 9" xfId="12999"/>
    <cellStyle name="Vejica 3 10 7" xfId="4616"/>
    <cellStyle name="Vejica 3 10 7 2" xfId="4617"/>
    <cellStyle name="Vejica 3 10 7 2 2" xfId="5516"/>
    <cellStyle name="Vejica 3 10 7 3" xfId="5282"/>
    <cellStyle name="Vejica 3 10 8" xfId="4618"/>
    <cellStyle name="Vejica 3 10 8 2" xfId="5349"/>
    <cellStyle name="Vejica 3 10 9" xfId="4585"/>
    <cellStyle name="Vejica 3 11" xfId="719"/>
    <cellStyle name="Vejica 3 11 10" xfId="5787"/>
    <cellStyle name="Vejica 3 11 10 2" xfId="6528"/>
    <cellStyle name="Vejica 3 11 10 2 2" xfId="10822"/>
    <cellStyle name="Vejica 3 11 10 3" xfId="10097"/>
    <cellStyle name="Vejica 3 11 11" xfId="6228"/>
    <cellStyle name="Vejica 3 11 11 2" xfId="10522"/>
    <cellStyle name="Vejica 3 11 12" xfId="6841"/>
    <cellStyle name="Vejica 3 11 12 2" xfId="11129"/>
    <cellStyle name="Vejica 3 11 13" xfId="7121"/>
    <cellStyle name="Vejica 3 11 13 2" xfId="11398"/>
    <cellStyle name="Vejica 3 11 14" xfId="7216"/>
    <cellStyle name="Vejica 3 11 14 2" xfId="11493"/>
    <cellStyle name="Vejica 3 11 15" xfId="7948"/>
    <cellStyle name="Vejica 3 11 16" xfId="12726"/>
    <cellStyle name="Vejica 3 11 2" xfId="720"/>
    <cellStyle name="Vejica 3 11 2 10" xfId="6229"/>
    <cellStyle name="Vejica 3 11 2 10 2" xfId="10523"/>
    <cellStyle name="Vejica 3 11 2 11" xfId="6842"/>
    <cellStyle name="Vejica 3 11 2 11 2" xfId="11130"/>
    <cellStyle name="Vejica 3 11 2 12" xfId="7217"/>
    <cellStyle name="Vejica 3 11 2 12 2" xfId="11494"/>
    <cellStyle name="Vejica 3 11 2 13" xfId="7949"/>
    <cellStyle name="Vejica 3 11 2 14" xfId="12727"/>
    <cellStyle name="Vejica 3 11 2 2" xfId="2254"/>
    <cellStyle name="Vejica 3 11 2 2 2" xfId="4621"/>
    <cellStyle name="Vejica 3 11 2 3" xfId="2255"/>
    <cellStyle name="Vejica 3 11 2 3 2" xfId="4623"/>
    <cellStyle name="Vejica 3 11 2 3 2 2" xfId="5362"/>
    <cellStyle name="Vejica 3 11 2 3 3" xfId="4622"/>
    <cellStyle name="Vejica 3 11 2 4" xfId="2256"/>
    <cellStyle name="Vejica 3 11 2 4 2" xfId="4625"/>
    <cellStyle name="Vejica 3 11 2 4 2 2" xfId="5363"/>
    <cellStyle name="Vejica 3 11 2 4 2 2 2" xfId="6110"/>
    <cellStyle name="Vejica 3 11 2 4 2 2 2 2" xfId="6734"/>
    <cellStyle name="Vejica 3 11 2 4 2 2 2 2 2" xfId="11028"/>
    <cellStyle name="Vejica 3 11 2 4 2 2 2 3" xfId="10420"/>
    <cellStyle name="Vejica 3 11 2 4 2 2 3" xfId="6004"/>
    <cellStyle name="Vejica 3 11 2 4 2 2 3 2" xfId="10314"/>
    <cellStyle name="Vejica 3 11 2 4 2 2 4" xfId="6430"/>
    <cellStyle name="Vejica 3 11 2 4 2 2 4 2" xfId="10724"/>
    <cellStyle name="Vejica 3 11 2 4 2 2 5" xfId="7044"/>
    <cellStyle name="Vejica 3 11 2 4 2 2 5 2" xfId="11332"/>
    <cellStyle name="Vejica 3 11 2 4 2 2 6" xfId="7418"/>
    <cellStyle name="Vejica 3 11 2 4 2 2 6 2" xfId="11695"/>
    <cellStyle name="Vejica 3 11 2 4 2 2 7" xfId="9843"/>
    <cellStyle name="Vejica 3 11 2 4 3" xfId="4624"/>
    <cellStyle name="Vejica 3 11 2 4 4" xfId="5888"/>
    <cellStyle name="Vejica 3 11 2 4 4 2" xfId="6627"/>
    <cellStyle name="Vejica 3 11 2 4 4 2 2" xfId="10921"/>
    <cellStyle name="Vejica 3 11 2 4 4 3" xfId="10198"/>
    <cellStyle name="Vejica 3 11 2 4 5" xfId="6327"/>
    <cellStyle name="Vejica 3 11 2 4 5 2" xfId="10621"/>
    <cellStyle name="Vejica 3 11 2 4 6" xfId="6940"/>
    <cellStyle name="Vejica 3 11 2 4 6 2" xfId="11228"/>
    <cellStyle name="Vejica 3 11 2 4 7" xfId="7315"/>
    <cellStyle name="Vejica 3 11 2 4 7 2" xfId="11592"/>
    <cellStyle name="Vejica 3 11 2 4 8" xfId="8503"/>
    <cellStyle name="Vejica 3 11 2 4 9" xfId="13001"/>
    <cellStyle name="Vejica 3 11 2 5" xfId="4626"/>
    <cellStyle name="Vejica 3 11 2 5 2" xfId="4627"/>
    <cellStyle name="Vejica 3 11 2 5 2 2" xfId="5517"/>
    <cellStyle name="Vejica 3 11 2 5 3" xfId="5283"/>
    <cellStyle name="Vejica 3 11 2 6" xfId="4628"/>
    <cellStyle name="Vejica 3 11 2 6 2" xfId="5361"/>
    <cellStyle name="Vejica 3 11 2 7" xfId="4620"/>
    <cellStyle name="Vejica 3 11 2 8" xfId="5215"/>
    <cellStyle name="Vejica 3 11 2 9" xfId="5788"/>
    <cellStyle name="Vejica 3 11 2 9 2" xfId="6529"/>
    <cellStyle name="Vejica 3 11 2 9 2 2" xfId="10823"/>
    <cellStyle name="Vejica 3 11 2 9 3" xfId="10098"/>
    <cellStyle name="Vejica 3 11 3" xfId="2257"/>
    <cellStyle name="Vejica 3 11 3 2" xfId="4629"/>
    <cellStyle name="Vejica 3 11 4" xfId="2258"/>
    <cellStyle name="Vejica 3 11 4 2" xfId="4631"/>
    <cellStyle name="Vejica 3 11 4 2 2" xfId="5364"/>
    <cellStyle name="Vejica 3 11 4 3" xfId="4630"/>
    <cellStyle name="Vejica 3 11 5" xfId="2259"/>
    <cellStyle name="Vejica 3 11 5 2" xfId="4633"/>
    <cellStyle name="Vejica 3 11 5 2 2" xfId="5365"/>
    <cellStyle name="Vejica 3 11 5 2 2 2" xfId="6111"/>
    <cellStyle name="Vejica 3 11 5 2 2 2 2" xfId="6735"/>
    <cellStyle name="Vejica 3 11 5 2 2 2 2 2" xfId="11029"/>
    <cellStyle name="Vejica 3 11 5 2 2 2 3" xfId="10421"/>
    <cellStyle name="Vejica 3 11 5 2 2 3" xfId="6005"/>
    <cellStyle name="Vejica 3 11 5 2 2 3 2" xfId="10315"/>
    <cellStyle name="Vejica 3 11 5 2 2 4" xfId="6431"/>
    <cellStyle name="Vejica 3 11 5 2 2 4 2" xfId="10725"/>
    <cellStyle name="Vejica 3 11 5 2 2 5" xfId="7045"/>
    <cellStyle name="Vejica 3 11 5 2 2 5 2" xfId="11333"/>
    <cellStyle name="Vejica 3 11 5 2 2 6" xfId="7419"/>
    <cellStyle name="Vejica 3 11 5 2 2 6 2" xfId="11696"/>
    <cellStyle name="Vejica 3 11 5 2 2 7" xfId="9845"/>
    <cellStyle name="Vejica 3 11 5 3" xfId="4632"/>
    <cellStyle name="Vejica 3 11 5 4" xfId="5889"/>
    <cellStyle name="Vejica 3 11 5 4 2" xfId="6628"/>
    <cellStyle name="Vejica 3 11 5 4 2 2" xfId="10922"/>
    <cellStyle name="Vejica 3 11 5 4 3" xfId="10199"/>
    <cellStyle name="Vejica 3 11 5 5" xfId="6328"/>
    <cellStyle name="Vejica 3 11 5 5 2" xfId="10622"/>
    <cellStyle name="Vejica 3 11 5 6" xfId="6941"/>
    <cellStyle name="Vejica 3 11 5 6 2" xfId="11229"/>
    <cellStyle name="Vejica 3 11 5 7" xfId="7316"/>
    <cellStyle name="Vejica 3 11 5 7 2" xfId="11593"/>
    <cellStyle name="Vejica 3 11 5 8" xfId="8505"/>
    <cellStyle name="Vejica 3 11 5 9" xfId="13002"/>
    <cellStyle name="Vejica 3 11 6" xfId="4634"/>
    <cellStyle name="Vejica 3 11 6 2" xfId="4635"/>
    <cellStyle name="Vejica 3 11 6 2 2" xfId="5518"/>
    <cellStyle name="Vejica 3 11 6 3" xfId="5284"/>
    <cellStyle name="Vejica 3 11 7" xfId="4636"/>
    <cellStyle name="Vejica 3 11 7 2" xfId="5360"/>
    <cellStyle name="Vejica 3 11 8" xfId="4619"/>
    <cellStyle name="Vejica 3 11 9" xfId="5218"/>
    <cellStyle name="Vejica 3 12" xfId="721"/>
    <cellStyle name="Vejica 3 12 10" xfId="6230"/>
    <cellStyle name="Vejica 3 12 10 2" xfId="10524"/>
    <cellStyle name="Vejica 3 12 11" xfId="6843"/>
    <cellStyle name="Vejica 3 12 11 2" xfId="11131"/>
    <cellStyle name="Vejica 3 12 12" xfId="7218"/>
    <cellStyle name="Vejica 3 12 12 2" xfId="11495"/>
    <cellStyle name="Vejica 3 12 13" xfId="7950"/>
    <cellStyle name="Vejica 3 12 14" xfId="12728"/>
    <cellStyle name="Vejica 3 12 2" xfId="2260"/>
    <cellStyle name="Vejica 3 12 2 2" xfId="4638"/>
    <cellStyle name="Vejica 3 12 3" xfId="2261"/>
    <cellStyle name="Vejica 3 12 3 2" xfId="4640"/>
    <cellStyle name="Vejica 3 12 3 2 2" xfId="5367"/>
    <cellStyle name="Vejica 3 12 3 3" xfId="4639"/>
    <cellStyle name="Vejica 3 12 4" xfId="2262"/>
    <cellStyle name="Vejica 3 12 4 2" xfId="4642"/>
    <cellStyle name="Vejica 3 12 4 2 2" xfId="5368"/>
    <cellStyle name="Vejica 3 12 4 2 2 2" xfId="6112"/>
    <cellStyle name="Vejica 3 12 4 2 2 2 2" xfId="6736"/>
    <cellStyle name="Vejica 3 12 4 2 2 2 2 2" xfId="11030"/>
    <cellStyle name="Vejica 3 12 4 2 2 2 3" xfId="10422"/>
    <cellStyle name="Vejica 3 12 4 2 2 3" xfId="6006"/>
    <cellStyle name="Vejica 3 12 4 2 2 3 2" xfId="10316"/>
    <cellStyle name="Vejica 3 12 4 2 2 4" xfId="6432"/>
    <cellStyle name="Vejica 3 12 4 2 2 4 2" xfId="10726"/>
    <cellStyle name="Vejica 3 12 4 2 2 5" xfId="7046"/>
    <cellStyle name="Vejica 3 12 4 2 2 5 2" xfId="11334"/>
    <cellStyle name="Vejica 3 12 4 2 2 6" xfId="7420"/>
    <cellStyle name="Vejica 3 12 4 2 2 6 2" xfId="11697"/>
    <cellStyle name="Vejica 3 12 4 2 2 7" xfId="9848"/>
    <cellStyle name="Vejica 3 12 4 3" xfId="4641"/>
    <cellStyle name="Vejica 3 12 4 4" xfId="5890"/>
    <cellStyle name="Vejica 3 12 4 4 2" xfId="6629"/>
    <cellStyle name="Vejica 3 12 4 4 2 2" xfId="10923"/>
    <cellStyle name="Vejica 3 12 4 4 3" xfId="10200"/>
    <cellStyle name="Vejica 3 12 4 5" xfId="6329"/>
    <cellStyle name="Vejica 3 12 4 5 2" xfId="10623"/>
    <cellStyle name="Vejica 3 12 4 6" xfId="6942"/>
    <cellStyle name="Vejica 3 12 4 6 2" xfId="11230"/>
    <cellStyle name="Vejica 3 12 4 7" xfId="7317"/>
    <cellStyle name="Vejica 3 12 4 7 2" xfId="11594"/>
    <cellStyle name="Vejica 3 12 4 8" xfId="8508"/>
    <cellStyle name="Vejica 3 12 4 9" xfId="13004"/>
    <cellStyle name="Vejica 3 12 5" xfId="4643"/>
    <cellStyle name="Vejica 3 12 5 2" xfId="4644"/>
    <cellStyle name="Vejica 3 12 5 2 2" xfId="5519"/>
    <cellStyle name="Vejica 3 12 5 3" xfId="5285"/>
    <cellStyle name="Vejica 3 12 6" xfId="4645"/>
    <cellStyle name="Vejica 3 12 6 2" xfId="5366"/>
    <cellStyle name="Vejica 3 12 7" xfId="4637"/>
    <cellStyle name="Vejica 3 12 8" xfId="5257"/>
    <cellStyle name="Vejica 3 12 9" xfId="5789"/>
    <cellStyle name="Vejica 3 12 9 2" xfId="6530"/>
    <cellStyle name="Vejica 3 12 9 2 2" xfId="10824"/>
    <cellStyle name="Vejica 3 12 9 3" xfId="10099"/>
    <cellStyle name="Vejica 3 13" xfId="2263"/>
    <cellStyle name="Vejica 3 13 2" xfId="4646"/>
    <cellStyle name="Vejica 3 14" xfId="2264"/>
    <cellStyle name="Vejica 3 14 2" xfId="4647"/>
    <cellStyle name="Vejica 3 15" xfId="2265"/>
    <cellStyle name="Vejica 3 15 2" xfId="4649"/>
    <cellStyle name="Vejica 3 15 2 2" xfId="5369"/>
    <cellStyle name="Vejica 3 15 3" xfId="4648"/>
    <cellStyle name="Vejica 3 16" xfId="2266"/>
    <cellStyle name="Vejica 3 16 2" xfId="4651"/>
    <cellStyle name="Vejica 3 16 2 2" xfId="5370"/>
    <cellStyle name="Vejica 3 16 2 2 2" xfId="6113"/>
    <cellStyle name="Vejica 3 16 2 2 2 2" xfId="6737"/>
    <cellStyle name="Vejica 3 16 2 2 2 2 2" xfId="11031"/>
    <cellStyle name="Vejica 3 16 2 2 2 3" xfId="10423"/>
    <cellStyle name="Vejica 3 16 2 2 3" xfId="6007"/>
    <cellStyle name="Vejica 3 16 2 2 3 2" xfId="10317"/>
    <cellStyle name="Vejica 3 16 2 2 4" xfId="6433"/>
    <cellStyle name="Vejica 3 16 2 2 4 2" xfId="10727"/>
    <cellStyle name="Vejica 3 16 2 2 5" xfId="7047"/>
    <cellStyle name="Vejica 3 16 2 2 5 2" xfId="11335"/>
    <cellStyle name="Vejica 3 16 2 2 6" xfId="7421"/>
    <cellStyle name="Vejica 3 16 2 2 6 2" xfId="11698"/>
    <cellStyle name="Vejica 3 16 2 2 7" xfId="9850"/>
    <cellStyle name="Vejica 3 16 3" xfId="4650"/>
    <cellStyle name="Vejica 3 16 4" xfId="5891"/>
    <cellStyle name="Vejica 3 16 4 2" xfId="6630"/>
    <cellStyle name="Vejica 3 16 4 2 2" xfId="10924"/>
    <cellStyle name="Vejica 3 16 4 3" xfId="10201"/>
    <cellStyle name="Vejica 3 16 5" xfId="6330"/>
    <cellStyle name="Vejica 3 16 5 2" xfId="10624"/>
    <cellStyle name="Vejica 3 16 6" xfId="6943"/>
    <cellStyle name="Vejica 3 16 6 2" xfId="11231"/>
    <cellStyle name="Vejica 3 16 7" xfId="7318"/>
    <cellStyle name="Vejica 3 16 7 2" xfId="11595"/>
    <cellStyle name="Vejica 3 16 8" xfId="8512"/>
    <cellStyle name="Vejica 3 16 9" xfId="13006"/>
    <cellStyle name="Vejica 3 17" xfId="4652"/>
    <cellStyle name="Vejica 3 17 2" xfId="4653"/>
    <cellStyle name="Vejica 3 17 2 2" xfId="5371"/>
    <cellStyle name="Vejica 3 17 3" xfId="5238"/>
    <cellStyle name="Vejica 3 18" xfId="4654"/>
    <cellStyle name="Vejica 3 18 2" xfId="5348"/>
    <cellStyle name="Vejica 3 19" xfId="4584"/>
    <cellStyle name="Vejica 3 2" xfId="722"/>
    <cellStyle name="Vejica 3 2 10" xfId="12578"/>
    <cellStyle name="Vejica 3 2 2" xfId="723"/>
    <cellStyle name="Vejica 3 2 2 10" xfId="13204"/>
    <cellStyle name="Vejica 3 2 2 2" xfId="2267"/>
    <cellStyle name="Vejica 3 2 2 2 2" xfId="4657"/>
    <cellStyle name="Vejica 3 2 2 3" xfId="2268"/>
    <cellStyle name="Vejica 3 2 2 3 2" xfId="4659"/>
    <cellStyle name="Vejica 3 2 2 3 2 2" xfId="5374"/>
    <cellStyle name="Vejica 3 2 2 3 3" xfId="4658"/>
    <cellStyle name="Vejica 3 2 2 4" xfId="2269"/>
    <cellStyle name="Vejica 3 2 2 4 2" xfId="4660"/>
    <cellStyle name="Vejica 3 2 2 5" xfId="4661"/>
    <cellStyle name="Vejica 3 2 2 5 2" xfId="4662"/>
    <cellStyle name="Vejica 3 2 2 5 2 2" xfId="5520"/>
    <cellStyle name="Vejica 3 2 2 5 3" xfId="5286"/>
    <cellStyle name="Vejica 3 2 2 6" xfId="4663"/>
    <cellStyle name="Vejica 3 2 2 6 2" xfId="5373"/>
    <cellStyle name="Vejica 3 2 2 7" xfId="4656"/>
    <cellStyle name="Vejica 3 2 2 8" xfId="5231"/>
    <cellStyle name="Vejica 3 2 2 9" xfId="8201"/>
    <cellStyle name="Vejica 3 2 3" xfId="2270"/>
    <cellStyle name="Vejica 3 2 3 2" xfId="4664"/>
    <cellStyle name="Vejica 3 2 3 3" xfId="9844"/>
    <cellStyle name="Vejica 3 2 3 4" xfId="13530"/>
    <cellStyle name="Vejica 3 2 4" xfId="4665"/>
    <cellStyle name="Vejica 3 2 4 2" xfId="5240"/>
    <cellStyle name="Vejica 3 2 4 3" xfId="12004"/>
    <cellStyle name="Vejica 3 2 4 4" xfId="12455"/>
    <cellStyle name="Vejica 3 2 5" xfId="4666"/>
    <cellStyle name="Vejica 3 2 5 2" xfId="5372"/>
    <cellStyle name="Vejica 3 2 6" xfId="4655"/>
    <cellStyle name="Vejica 3 2 7" xfId="5229"/>
    <cellStyle name="Vejica 3 2 8" xfId="5699"/>
    <cellStyle name="Vejica 3 2 9" xfId="9258"/>
    <cellStyle name="Vejica 3 20" xfId="5782"/>
    <cellStyle name="Vejica 3 20 2" xfId="6523"/>
    <cellStyle name="Vejica 3 20 2 2" xfId="10817"/>
    <cellStyle name="Vejica 3 20 3" xfId="10092"/>
    <cellStyle name="Vejica 3 21" xfId="6223"/>
    <cellStyle name="Vejica 3 21 2" xfId="10517"/>
    <cellStyle name="Vejica 3 22" xfId="6836"/>
    <cellStyle name="Vejica 3 22 2" xfId="11124"/>
    <cellStyle name="Vejica 3 23" xfId="7118"/>
    <cellStyle name="Vejica 3 23 2" xfId="11395"/>
    <cellStyle name="Vejica 3 24" xfId="7211"/>
    <cellStyle name="Vejica 3 24 2" xfId="11488"/>
    <cellStyle name="Vejica 3 25" xfId="7943"/>
    <cellStyle name="Vejica 3 26" xfId="8641"/>
    <cellStyle name="Vejica 3 27" xfId="12721"/>
    <cellStyle name="Vejica 3 28" xfId="13030"/>
    <cellStyle name="Vejica 3 3" xfId="724"/>
    <cellStyle name="Vejica 3 3 10" xfId="12579"/>
    <cellStyle name="Vejica 3 3 2" xfId="2271"/>
    <cellStyle name="Vejica 3 3 2 2" xfId="4668"/>
    <cellStyle name="Vejica 3 3 3" xfId="2272"/>
    <cellStyle name="Vejica 3 3 3 2" xfId="4670"/>
    <cellStyle name="Vejica 3 3 3 2 2" xfId="5376"/>
    <cellStyle name="Vejica 3 3 3 3" xfId="4669"/>
    <cellStyle name="Vejica 3 3 4" xfId="2273"/>
    <cellStyle name="Vejica 3 3 4 2" xfId="4671"/>
    <cellStyle name="Vejica 3 3 5" xfId="4672"/>
    <cellStyle name="Vejica 3 3 5 2" xfId="4673"/>
    <cellStyle name="Vejica 3 3 5 2 2" xfId="5521"/>
    <cellStyle name="Vejica 3 3 5 3" xfId="5287"/>
    <cellStyle name="Vejica 3 3 6" xfId="4674"/>
    <cellStyle name="Vejica 3 3 6 2" xfId="5375"/>
    <cellStyle name="Vejica 3 3 7" xfId="4667"/>
    <cellStyle name="Vejica 3 3 8" xfId="5266"/>
    <cellStyle name="Vejica 3 3 9" xfId="12434"/>
    <cellStyle name="Vejica 3 4" xfId="725"/>
    <cellStyle name="Vejica 3 4 10" xfId="13520"/>
    <cellStyle name="Vejica 3 4 2" xfId="2274"/>
    <cellStyle name="Vejica 3 4 2 2" xfId="4676"/>
    <cellStyle name="Vejica 3 4 3" xfId="2275"/>
    <cellStyle name="Vejica 3 4 3 2" xfId="4678"/>
    <cellStyle name="Vejica 3 4 3 2 2" xfId="5378"/>
    <cellStyle name="Vejica 3 4 3 3" xfId="4677"/>
    <cellStyle name="Vejica 3 4 4" xfId="2276"/>
    <cellStyle name="Vejica 3 4 4 2" xfId="4679"/>
    <cellStyle name="Vejica 3 4 5" xfId="4680"/>
    <cellStyle name="Vejica 3 4 5 2" xfId="4681"/>
    <cellStyle name="Vejica 3 4 5 2 2" xfId="5522"/>
    <cellStyle name="Vejica 3 4 5 3" xfId="5288"/>
    <cellStyle name="Vejica 3 4 6" xfId="4682"/>
    <cellStyle name="Vejica 3 4 6 2" xfId="5377"/>
    <cellStyle name="Vejica 3 4 7" xfId="4675"/>
    <cellStyle name="Vejica 3 4 8" xfId="5247"/>
    <cellStyle name="Vejica 3 4 9" xfId="7805"/>
    <cellStyle name="Vejica 3 5" xfId="726"/>
    <cellStyle name="Vejica 3 5 2" xfId="2277"/>
    <cellStyle name="Vejica 3 5 2 2" xfId="4684"/>
    <cellStyle name="Vejica 3 5 3" xfId="2278"/>
    <cellStyle name="Vejica 3 5 3 2" xfId="4686"/>
    <cellStyle name="Vejica 3 5 3 2 2" xfId="5380"/>
    <cellStyle name="Vejica 3 5 3 3" xfId="4685"/>
    <cellStyle name="Vejica 3 5 4" xfId="2279"/>
    <cellStyle name="Vejica 3 5 4 2" xfId="4687"/>
    <cellStyle name="Vejica 3 5 5" xfId="4688"/>
    <cellStyle name="Vejica 3 5 5 2" xfId="4689"/>
    <cellStyle name="Vejica 3 5 5 2 2" xfId="5523"/>
    <cellStyle name="Vejica 3 5 5 3" xfId="5289"/>
    <cellStyle name="Vejica 3 5 6" xfId="4690"/>
    <cellStyle name="Vejica 3 5 6 2" xfId="5379"/>
    <cellStyle name="Vejica 3 5 7" xfId="4683"/>
    <cellStyle name="Vejica 3 5 8" xfId="5237"/>
    <cellStyle name="Vejica 3 6" xfId="727"/>
    <cellStyle name="Vejica 3 6 2" xfId="2280"/>
    <cellStyle name="Vejica 3 6 2 2" xfId="4692"/>
    <cellStyle name="Vejica 3 6 3" xfId="2281"/>
    <cellStyle name="Vejica 3 6 3 2" xfId="4694"/>
    <cellStyle name="Vejica 3 6 3 2 2" xfId="5382"/>
    <cellStyle name="Vejica 3 6 3 3" xfId="4693"/>
    <cellStyle name="Vejica 3 6 4" xfId="2282"/>
    <cellStyle name="Vejica 3 6 4 2" xfId="4695"/>
    <cellStyle name="Vejica 3 6 5" xfId="4696"/>
    <cellStyle name="Vejica 3 6 5 2" xfId="4697"/>
    <cellStyle name="Vejica 3 6 5 2 2" xfId="5524"/>
    <cellStyle name="Vejica 3 6 5 3" xfId="5290"/>
    <cellStyle name="Vejica 3 6 6" xfId="4698"/>
    <cellStyle name="Vejica 3 6 6 2" xfId="5381"/>
    <cellStyle name="Vejica 3 6 7" xfId="4691"/>
    <cellStyle name="Vejica 3 6 8" xfId="5263"/>
    <cellStyle name="Vejica 3 7" xfId="728"/>
    <cellStyle name="Vejica 3 7 2" xfId="2283"/>
    <cellStyle name="Vejica 3 7 2 2" xfId="4700"/>
    <cellStyle name="Vejica 3 7 3" xfId="2284"/>
    <cellStyle name="Vejica 3 7 3 2" xfId="4702"/>
    <cellStyle name="Vejica 3 7 3 2 2" xfId="5384"/>
    <cellStyle name="Vejica 3 7 3 3" xfId="4701"/>
    <cellStyle name="Vejica 3 7 4" xfId="2285"/>
    <cellStyle name="Vejica 3 7 4 2" xfId="4703"/>
    <cellStyle name="Vejica 3 7 5" xfId="4704"/>
    <cellStyle name="Vejica 3 7 5 2" xfId="4705"/>
    <cellStyle name="Vejica 3 7 5 2 2" xfId="5525"/>
    <cellStyle name="Vejica 3 7 5 3" xfId="5291"/>
    <cellStyle name="Vejica 3 7 6" xfId="4706"/>
    <cellStyle name="Vejica 3 7 6 2" xfId="5383"/>
    <cellStyle name="Vejica 3 7 7" xfId="4699"/>
    <cellStyle name="Vejica 3 7 8" xfId="5269"/>
    <cellStyle name="Vejica 3 8" xfId="729"/>
    <cellStyle name="Vejica 3 8 2" xfId="2286"/>
    <cellStyle name="Vejica 3 8 2 2" xfId="4708"/>
    <cellStyle name="Vejica 3 8 3" xfId="2287"/>
    <cellStyle name="Vejica 3 8 3 2" xfId="4710"/>
    <cellStyle name="Vejica 3 8 3 2 2" xfId="5386"/>
    <cellStyle name="Vejica 3 8 3 3" xfId="4709"/>
    <cellStyle name="Vejica 3 8 4" xfId="2288"/>
    <cellStyle name="Vejica 3 8 4 2" xfId="4711"/>
    <cellStyle name="Vejica 3 8 5" xfId="4712"/>
    <cellStyle name="Vejica 3 8 5 2" xfId="4713"/>
    <cellStyle name="Vejica 3 8 5 2 2" xfId="5526"/>
    <cellStyle name="Vejica 3 8 5 3" xfId="5292"/>
    <cellStyle name="Vejica 3 8 6" xfId="4714"/>
    <cellStyle name="Vejica 3 8 6 2" xfId="5385"/>
    <cellStyle name="Vejica 3 8 7" xfId="4707"/>
    <cellStyle name="Vejica 3 8 8" xfId="5221"/>
    <cellStyle name="Vejica 3 9" xfId="730"/>
    <cellStyle name="Vejica 3 9 10" xfId="5248"/>
    <cellStyle name="Vejica 3 9 11" xfId="5790"/>
    <cellStyle name="Vejica 3 9 11 2" xfId="6531"/>
    <cellStyle name="Vejica 3 9 11 2 2" xfId="10825"/>
    <cellStyle name="Vejica 3 9 11 3" xfId="10100"/>
    <cellStyle name="Vejica 3 9 12" xfId="6231"/>
    <cellStyle name="Vejica 3 9 12 2" xfId="10525"/>
    <cellStyle name="Vejica 3 9 13" xfId="6844"/>
    <cellStyle name="Vejica 3 9 13 2" xfId="11132"/>
    <cellStyle name="Vejica 3 9 14" xfId="7122"/>
    <cellStyle name="Vejica 3 9 14 2" xfId="11399"/>
    <cellStyle name="Vejica 3 9 15" xfId="7219"/>
    <cellStyle name="Vejica 3 9 15 2" xfId="11496"/>
    <cellStyle name="Vejica 3 9 16" xfId="7956"/>
    <cellStyle name="Vejica 3 9 17" xfId="12731"/>
    <cellStyle name="Vejica 3 9 2" xfId="731"/>
    <cellStyle name="Vejica 3 9 2 10" xfId="5791"/>
    <cellStyle name="Vejica 3 9 2 10 2" xfId="6532"/>
    <cellStyle name="Vejica 3 9 2 10 2 2" xfId="10826"/>
    <cellStyle name="Vejica 3 9 2 10 3" xfId="10101"/>
    <cellStyle name="Vejica 3 9 2 11" xfId="6232"/>
    <cellStyle name="Vejica 3 9 2 11 2" xfId="10526"/>
    <cellStyle name="Vejica 3 9 2 12" xfId="6845"/>
    <cellStyle name="Vejica 3 9 2 12 2" xfId="11133"/>
    <cellStyle name="Vejica 3 9 2 13" xfId="7123"/>
    <cellStyle name="Vejica 3 9 2 13 2" xfId="11400"/>
    <cellStyle name="Vejica 3 9 2 14" xfId="7220"/>
    <cellStyle name="Vejica 3 9 2 14 2" xfId="11497"/>
    <cellStyle name="Vejica 3 9 2 15" xfId="7957"/>
    <cellStyle name="Vejica 3 9 2 16" xfId="12732"/>
    <cellStyle name="Vejica 3 9 2 2" xfId="732"/>
    <cellStyle name="Vejica 3 9 2 2 10" xfId="6233"/>
    <cellStyle name="Vejica 3 9 2 2 10 2" xfId="10527"/>
    <cellStyle name="Vejica 3 9 2 2 11" xfId="6846"/>
    <cellStyle name="Vejica 3 9 2 2 11 2" xfId="11134"/>
    <cellStyle name="Vejica 3 9 2 2 12" xfId="7221"/>
    <cellStyle name="Vejica 3 9 2 2 12 2" xfId="11498"/>
    <cellStyle name="Vejica 3 9 2 2 13" xfId="7958"/>
    <cellStyle name="Vejica 3 9 2 2 14" xfId="12733"/>
    <cellStyle name="Vejica 3 9 2 2 2" xfId="2289"/>
    <cellStyle name="Vejica 3 9 2 2 2 2" xfId="4718"/>
    <cellStyle name="Vejica 3 9 2 2 3" xfId="2290"/>
    <cellStyle name="Vejica 3 9 2 2 3 2" xfId="4720"/>
    <cellStyle name="Vejica 3 9 2 2 3 2 2" xfId="5390"/>
    <cellStyle name="Vejica 3 9 2 2 3 3" xfId="4719"/>
    <cellStyle name="Vejica 3 9 2 2 4" xfId="2291"/>
    <cellStyle name="Vejica 3 9 2 2 4 2" xfId="4722"/>
    <cellStyle name="Vejica 3 9 2 2 4 2 2" xfId="5391"/>
    <cellStyle name="Vejica 3 9 2 2 4 2 2 2" xfId="6114"/>
    <cellStyle name="Vejica 3 9 2 2 4 2 2 2 2" xfId="6738"/>
    <cellStyle name="Vejica 3 9 2 2 4 2 2 2 2 2" xfId="11032"/>
    <cellStyle name="Vejica 3 9 2 2 4 2 2 2 3" xfId="10424"/>
    <cellStyle name="Vejica 3 9 2 2 4 2 2 3" xfId="6008"/>
    <cellStyle name="Vejica 3 9 2 2 4 2 2 3 2" xfId="10318"/>
    <cellStyle name="Vejica 3 9 2 2 4 2 2 4" xfId="6434"/>
    <cellStyle name="Vejica 3 9 2 2 4 2 2 4 2" xfId="10728"/>
    <cellStyle name="Vejica 3 9 2 2 4 2 2 5" xfId="7048"/>
    <cellStyle name="Vejica 3 9 2 2 4 2 2 5 2" xfId="11336"/>
    <cellStyle name="Vejica 3 9 2 2 4 2 2 6" xfId="7422"/>
    <cellStyle name="Vejica 3 9 2 2 4 2 2 6 2" xfId="11699"/>
    <cellStyle name="Vejica 3 9 2 2 4 2 2 7" xfId="9861"/>
    <cellStyle name="Vejica 3 9 2 2 4 3" xfId="4721"/>
    <cellStyle name="Vejica 3 9 2 2 4 4" xfId="5892"/>
    <cellStyle name="Vejica 3 9 2 2 4 4 2" xfId="6631"/>
    <cellStyle name="Vejica 3 9 2 2 4 4 2 2" xfId="10925"/>
    <cellStyle name="Vejica 3 9 2 2 4 4 3" xfId="10202"/>
    <cellStyle name="Vejica 3 9 2 2 4 5" xfId="6331"/>
    <cellStyle name="Vejica 3 9 2 2 4 5 2" xfId="10625"/>
    <cellStyle name="Vejica 3 9 2 2 4 6" xfId="6944"/>
    <cellStyle name="Vejica 3 9 2 2 4 6 2" xfId="11232"/>
    <cellStyle name="Vejica 3 9 2 2 4 7" xfId="7319"/>
    <cellStyle name="Vejica 3 9 2 2 4 7 2" xfId="11596"/>
    <cellStyle name="Vejica 3 9 2 2 4 8" xfId="8525"/>
    <cellStyle name="Vejica 3 9 2 2 4 9" xfId="13009"/>
    <cellStyle name="Vejica 3 9 2 2 5" xfId="4723"/>
    <cellStyle name="Vejica 3 9 2 2 5 2" xfId="4724"/>
    <cellStyle name="Vejica 3 9 2 2 5 2 2" xfId="5527"/>
    <cellStyle name="Vejica 3 9 2 2 5 3" xfId="5293"/>
    <cellStyle name="Vejica 3 9 2 2 6" xfId="4725"/>
    <cellStyle name="Vejica 3 9 2 2 6 2" xfId="5389"/>
    <cellStyle name="Vejica 3 9 2 2 7" xfId="4717"/>
    <cellStyle name="Vejica 3 9 2 2 8" xfId="5217"/>
    <cellStyle name="Vejica 3 9 2 2 9" xfId="5792"/>
    <cellStyle name="Vejica 3 9 2 2 9 2" xfId="6533"/>
    <cellStyle name="Vejica 3 9 2 2 9 2 2" xfId="10827"/>
    <cellStyle name="Vejica 3 9 2 2 9 3" xfId="10102"/>
    <cellStyle name="Vejica 3 9 2 3" xfId="2292"/>
    <cellStyle name="Vejica 3 9 2 3 2" xfId="4726"/>
    <cellStyle name="Vejica 3 9 2 4" xfId="2293"/>
    <cellStyle name="Vejica 3 9 2 4 2" xfId="4728"/>
    <cellStyle name="Vejica 3 9 2 4 2 2" xfId="5392"/>
    <cellStyle name="Vejica 3 9 2 4 3" xfId="4727"/>
    <cellStyle name="Vejica 3 9 2 5" xfId="2294"/>
    <cellStyle name="Vejica 3 9 2 5 2" xfId="4730"/>
    <cellStyle name="Vejica 3 9 2 5 2 2" xfId="5393"/>
    <cellStyle name="Vejica 3 9 2 5 2 2 2" xfId="6115"/>
    <cellStyle name="Vejica 3 9 2 5 2 2 2 2" xfId="6739"/>
    <cellStyle name="Vejica 3 9 2 5 2 2 2 2 2" xfId="11033"/>
    <cellStyle name="Vejica 3 9 2 5 2 2 2 3" xfId="10425"/>
    <cellStyle name="Vejica 3 9 2 5 2 2 3" xfId="6009"/>
    <cellStyle name="Vejica 3 9 2 5 2 2 3 2" xfId="10319"/>
    <cellStyle name="Vejica 3 9 2 5 2 2 4" xfId="6435"/>
    <cellStyle name="Vejica 3 9 2 5 2 2 4 2" xfId="10729"/>
    <cellStyle name="Vejica 3 9 2 5 2 2 5" xfId="7049"/>
    <cellStyle name="Vejica 3 9 2 5 2 2 5 2" xfId="11337"/>
    <cellStyle name="Vejica 3 9 2 5 2 2 6" xfId="7423"/>
    <cellStyle name="Vejica 3 9 2 5 2 2 6 2" xfId="11700"/>
    <cellStyle name="Vejica 3 9 2 5 2 2 7" xfId="9863"/>
    <cellStyle name="Vejica 3 9 2 5 3" xfId="4729"/>
    <cellStyle name="Vejica 3 9 2 5 4" xfId="5893"/>
    <cellStyle name="Vejica 3 9 2 5 4 2" xfId="6632"/>
    <cellStyle name="Vejica 3 9 2 5 4 2 2" xfId="10926"/>
    <cellStyle name="Vejica 3 9 2 5 4 3" xfId="10203"/>
    <cellStyle name="Vejica 3 9 2 5 5" xfId="6332"/>
    <cellStyle name="Vejica 3 9 2 5 5 2" xfId="10626"/>
    <cellStyle name="Vejica 3 9 2 5 6" xfId="6945"/>
    <cellStyle name="Vejica 3 9 2 5 6 2" xfId="11233"/>
    <cellStyle name="Vejica 3 9 2 5 7" xfId="7320"/>
    <cellStyle name="Vejica 3 9 2 5 7 2" xfId="11597"/>
    <cellStyle name="Vejica 3 9 2 5 8" xfId="8528"/>
    <cellStyle name="Vejica 3 9 2 5 9" xfId="13010"/>
    <cellStyle name="Vejica 3 9 2 6" xfId="4731"/>
    <cellStyle name="Vejica 3 9 2 6 2" xfId="4732"/>
    <cellStyle name="Vejica 3 9 2 6 2 2" xfId="5528"/>
    <cellStyle name="Vejica 3 9 2 6 3" xfId="5294"/>
    <cellStyle name="Vejica 3 9 2 7" xfId="4733"/>
    <cellStyle name="Vejica 3 9 2 7 2" xfId="5388"/>
    <cellStyle name="Vejica 3 9 2 8" xfId="4716"/>
    <cellStyle name="Vejica 3 9 2 9" xfId="5249"/>
    <cellStyle name="Vejica 3 9 3" xfId="733"/>
    <cellStyle name="Vejica 3 9 3 10" xfId="6234"/>
    <cellStyle name="Vejica 3 9 3 10 2" xfId="10528"/>
    <cellStyle name="Vejica 3 9 3 11" xfId="6847"/>
    <cellStyle name="Vejica 3 9 3 11 2" xfId="11135"/>
    <cellStyle name="Vejica 3 9 3 12" xfId="7222"/>
    <cellStyle name="Vejica 3 9 3 12 2" xfId="11499"/>
    <cellStyle name="Vejica 3 9 3 13" xfId="7959"/>
    <cellStyle name="Vejica 3 9 3 14" xfId="12734"/>
    <cellStyle name="Vejica 3 9 3 2" xfId="2295"/>
    <cellStyle name="Vejica 3 9 3 2 2" xfId="4735"/>
    <cellStyle name="Vejica 3 9 3 3" xfId="2296"/>
    <cellStyle name="Vejica 3 9 3 3 2" xfId="4737"/>
    <cellStyle name="Vejica 3 9 3 3 2 2" xfId="5395"/>
    <cellStyle name="Vejica 3 9 3 3 3" xfId="4736"/>
    <cellStyle name="Vejica 3 9 3 4" xfId="2297"/>
    <cellStyle name="Vejica 3 9 3 4 2" xfId="4739"/>
    <cellStyle name="Vejica 3 9 3 4 2 2" xfId="5396"/>
    <cellStyle name="Vejica 3 9 3 4 2 2 2" xfId="6116"/>
    <cellStyle name="Vejica 3 9 3 4 2 2 2 2" xfId="6740"/>
    <cellStyle name="Vejica 3 9 3 4 2 2 2 2 2" xfId="11034"/>
    <cellStyle name="Vejica 3 9 3 4 2 2 2 3" xfId="10426"/>
    <cellStyle name="Vejica 3 9 3 4 2 2 3" xfId="6010"/>
    <cellStyle name="Vejica 3 9 3 4 2 2 3 2" xfId="10320"/>
    <cellStyle name="Vejica 3 9 3 4 2 2 4" xfId="6436"/>
    <cellStyle name="Vejica 3 9 3 4 2 2 4 2" xfId="10730"/>
    <cellStyle name="Vejica 3 9 3 4 2 2 5" xfId="7050"/>
    <cellStyle name="Vejica 3 9 3 4 2 2 5 2" xfId="11338"/>
    <cellStyle name="Vejica 3 9 3 4 2 2 6" xfId="7424"/>
    <cellStyle name="Vejica 3 9 3 4 2 2 6 2" xfId="11701"/>
    <cellStyle name="Vejica 3 9 3 4 2 2 7" xfId="9865"/>
    <cellStyle name="Vejica 3 9 3 4 3" xfId="4738"/>
    <cellStyle name="Vejica 3 9 3 4 4" xfId="5894"/>
    <cellStyle name="Vejica 3 9 3 4 4 2" xfId="6633"/>
    <cellStyle name="Vejica 3 9 3 4 4 2 2" xfId="10927"/>
    <cellStyle name="Vejica 3 9 3 4 4 3" xfId="10204"/>
    <cellStyle name="Vejica 3 9 3 4 5" xfId="6333"/>
    <cellStyle name="Vejica 3 9 3 4 5 2" xfId="10627"/>
    <cellStyle name="Vejica 3 9 3 4 6" xfId="6946"/>
    <cellStyle name="Vejica 3 9 3 4 6 2" xfId="11234"/>
    <cellStyle name="Vejica 3 9 3 4 7" xfId="7321"/>
    <cellStyle name="Vejica 3 9 3 4 7 2" xfId="11598"/>
    <cellStyle name="Vejica 3 9 3 4 8" xfId="8531"/>
    <cellStyle name="Vejica 3 9 3 4 9" xfId="13011"/>
    <cellStyle name="Vejica 3 9 3 5" xfId="4740"/>
    <cellStyle name="Vejica 3 9 3 5 2" xfId="4741"/>
    <cellStyle name="Vejica 3 9 3 5 2 2" xfId="5529"/>
    <cellStyle name="Vejica 3 9 3 5 3" xfId="5295"/>
    <cellStyle name="Vejica 3 9 3 6" xfId="4742"/>
    <cellStyle name="Vejica 3 9 3 6 2" xfId="5394"/>
    <cellStyle name="Vejica 3 9 3 7" xfId="4734"/>
    <cellStyle name="Vejica 3 9 3 8" xfId="5256"/>
    <cellStyle name="Vejica 3 9 3 9" xfId="5793"/>
    <cellStyle name="Vejica 3 9 3 9 2" xfId="6534"/>
    <cellStyle name="Vejica 3 9 3 9 2 2" xfId="10828"/>
    <cellStyle name="Vejica 3 9 3 9 3" xfId="10103"/>
    <cellStyle name="Vejica 3 9 4" xfId="2298"/>
    <cellStyle name="Vejica 3 9 4 2" xfId="4743"/>
    <cellStyle name="Vejica 3 9 5" xfId="2299"/>
    <cellStyle name="Vejica 3 9 5 2" xfId="4745"/>
    <cellStyle name="Vejica 3 9 5 2 2" xfId="5397"/>
    <cellStyle name="Vejica 3 9 5 3" xfId="4744"/>
    <cellStyle name="Vejica 3 9 6" xfId="2300"/>
    <cellStyle name="Vejica 3 9 6 2" xfId="4747"/>
    <cellStyle name="Vejica 3 9 6 2 2" xfId="5398"/>
    <cellStyle name="Vejica 3 9 6 2 2 2" xfId="6117"/>
    <cellStyle name="Vejica 3 9 6 2 2 2 2" xfId="6741"/>
    <cellStyle name="Vejica 3 9 6 2 2 2 2 2" xfId="11035"/>
    <cellStyle name="Vejica 3 9 6 2 2 2 3" xfId="10427"/>
    <cellStyle name="Vejica 3 9 6 2 2 3" xfId="6011"/>
    <cellStyle name="Vejica 3 9 6 2 2 3 2" xfId="10321"/>
    <cellStyle name="Vejica 3 9 6 2 2 4" xfId="6437"/>
    <cellStyle name="Vejica 3 9 6 2 2 4 2" xfId="10731"/>
    <cellStyle name="Vejica 3 9 6 2 2 5" xfId="7051"/>
    <cellStyle name="Vejica 3 9 6 2 2 5 2" xfId="11339"/>
    <cellStyle name="Vejica 3 9 6 2 2 6" xfId="7425"/>
    <cellStyle name="Vejica 3 9 6 2 2 6 2" xfId="11702"/>
    <cellStyle name="Vejica 3 9 6 2 2 7" xfId="9866"/>
    <cellStyle name="Vejica 3 9 6 3" xfId="4746"/>
    <cellStyle name="Vejica 3 9 6 4" xfId="5895"/>
    <cellStyle name="Vejica 3 9 6 4 2" xfId="6634"/>
    <cellStyle name="Vejica 3 9 6 4 2 2" xfId="10928"/>
    <cellStyle name="Vejica 3 9 6 4 3" xfId="10205"/>
    <cellStyle name="Vejica 3 9 6 5" xfId="6334"/>
    <cellStyle name="Vejica 3 9 6 5 2" xfId="10628"/>
    <cellStyle name="Vejica 3 9 6 6" xfId="6947"/>
    <cellStyle name="Vejica 3 9 6 6 2" xfId="11235"/>
    <cellStyle name="Vejica 3 9 6 7" xfId="7322"/>
    <cellStyle name="Vejica 3 9 6 7 2" xfId="11599"/>
    <cellStyle name="Vejica 3 9 6 8" xfId="8532"/>
    <cellStyle name="Vejica 3 9 6 9" xfId="13012"/>
    <cellStyle name="Vejica 3 9 7" xfId="4748"/>
    <cellStyle name="Vejica 3 9 7 2" xfId="4749"/>
    <cellStyle name="Vejica 3 9 7 2 2" xfId="5530"/>
    <cellStyle name="Vejica 3 9 7 3" xfId="5296"/>
    <cellStyle name="Vejica 3 9 8" xfId="4750"/>
    <cellStyle name="Vejica 3 9 8 2" xfId="5387"/>
    <cellStyle name="Vejica 3 9 9" xfId="4715"/>
    <cellStyle name="Vejica 30" xfId="734"/>
    <cellStyle name="Vejica 30 2" xfId="2301"/>
    <cellStyle name="Vejica 30 2 2" xfId="4752"/>
    <cellStyle name="Vejica 30 2 2 2" xfId="8949"/>
    <cellStyle name="Vejica 30 2 2 3" xfId="13205"/>
    <cellStyle name="Vejica 30 2 3" xfId="12227"/>
    <cellStyle name="Vejica 30 2 3 2" xfId="13352"/>
    <cellStyle name="Vejica 30 2 4" xfId="8647"/>
    <cellStyle name="Vejica 30 2 4 2" xfId="13110"/>
    <cellStyle name="Vejica 30 2 5" xfId="8233"/>
    <cellStyle name="Vejica 30 2 6" xfId="12576"/>
    <cellStyle name="Vejica 30 3" xfId="2302"/>
    <cellStyle name="Vejica 30 3 2" xfId="4753"/>
    <cellStyle name="Vejica 30 3 3" xfId="9281"/>
    <cellStyle name="Vejica 30 3 4" xfId="12577"/>
    <cellStyle name="Vejica 30 4" xfId="4754"/>
    <cellStyle name="Vejica 30 4 2" xfId="5297"/>
    <cellStyle name="Vejica 30 4 3" xfId="9212"/>
    <cellStyle name="Vejica 30 4 4" xfId="13298"/>
    <cellStyle name="Vejica 30 5" xfId="4751"/>
    <cellStyle name="Vejica 30 6" xfId="9962"/>
    <cellStyle name="Vejica 30 7" xfId="12993"/>
    <cellStyle name="Vejica 31" xfId="735"/>
    <cellStyle name="Vejica 31 10" xfId="5277"/>
    <cellStyle name="Vejica 31 11" xfId="7925"/>
    <cellStyle name="Vejica 31 12" xfId="12992"/>
    <cellStyle name="Vejica 31 2" xfId="2303"/>
    <cellStyle name="Vejica 31 2 2" xfId="4756"/>
    <cellStyle name="Vejica 31 2 2 2" xfId="8124"/>
    <cellStyle name="Vejica 31 2 2 3" xfId="13206"/>
    <cellStyle name="Vejica 31 2 3" xfId="9428"/>
    <cellStyle name="Vejica 31 2 3 2" xfId="13354"/>
    <cellStyle name="Vejica 31 2 4" xfId="12362"/>
    <cellStyle name="Vejica 31 2 4 2" xfId="12855"/>
    <cellStyle name="Vejica 31 2 5" xfId="9828"/>
    <cellStyle name="Vejica 31 2 6" xfId="12574"/>
    <cellStyle name="Vejica 31 3" xfId="2304"/>
    <cellStyle name="Vejica 31 3 2" xfId="4758"/>
    <cellStyle name="Vejica 31 3 2 2" xfId="5400"/>
    <cellStyle name="Vejica 31 3 3" xfId="4757"/>
    <cellStyle name="Vejica 31 3 4" xfId="9524"/>
    <cellStyle name="Vejica 31 3 5" xfId="12575"/>
    <cellStyle name="Vejica 31 4" xfId="2305"/>
    <cellStyle name="Vejica 31 4 2" xfId="4759"/>
    <cellStyle name="Vejica 31 4 3" xfId="8643"/>
    <cellStyle name="Vejica 31 4 4" xfId="13483"/>
    <cellStyle name="Vejica 31 5" xfId="2306"/>
    <cellStyle name="Vejica 31 5 2" xfId="4760"/>
    <cellStyle name="Vejica 31 6" xfId="2307"/>
    <cellStyle name="Vejica 31 6 2" xfId="4761"/>
    <cellStyle name="Vejica 31 7" xfId="4762"/>
    <cellStyle name="Vejica 31 7 2" xfId="4763"/>
    <cellStyle name="Vejica 31 7 2 2" xfId="5531"/>
    <cellStyle name="Vejica 31 7 3" xfId="5298"/>
    <cellStyle name="Vejica 31 8" xfId="4764"/>
    <cellStyle name="Vejica 31 8 2" xfId="5399"/>
    <cellStyle name="Vejica 31 9" xfId="4755"/>
    <cellStyle name="Vejica 32" xfId="736"/>
    <cellStyle name="Vejica 32 10" xfId="5236"/>
    <cellStyle name="Vejica 32 11" xfId="9663"/>
    <cellStyle name="Vejica 32 12" xfId="12982"/>
    <cellStyle name="Vejica 32 2" xfId="2308"/>
    <cellStyle name="Vejica 32 2 2" xfId="4766"/>
    <cellStyle name="Vejica 32 2 2 2" xfId="8975"/>
    <cellStyle name="Vejica 32 2 2 3" xfId="13207"/>
    <cellStyle name="Vejica 32 2 3" xfId="7609"/>
    <cellStyle name="Vejica 32 2 3 2" xfId="13421"/>
    <cellStyle name="Vejica 32 2 4" xfId="8507"/>
    <cellStyle name="Vejica 32 2 4 2" xfId="13118"/>
    <cellStyle name="Vejica 32 2 5" xfId="8122"/>
    <cellStyle name="Vejica 32 2 6" xfId="12572"/>
    <cellStyle name="Vejica 32 3" xfId="2309"/>
    <cellStyle name="Vejica 32 3 2" xfId="4768"/>
    <cellStyle name="Vejica 32 3 2 2" xfId="5402"/>
    <cellStyle name="Vejica 32 3 3" xfId="4767"/>
    <cellStyle name="Vejica 32 3 4" xfId="9456"/>
    <cellStyle name="Vejica 32 3 5" xfId="12573"/>
    <cellStyle name="Vejica 32 4" xfId="2310"/>
    <cellStyle name="Vejica 32 4 2" xfId="4769"/>
    <cellStyle name="Vejica 32 4 3" xfId="8546"/>
    <cellStyle name="Vejica 32 4 4" xfId="13495"/>
    <cellStyle name="Vejica 32 5" xfId="2311"/>
    <cellStyle name="Vejica 32 5 2" xfId="4770"/>
    <cellStyle name="Vejica 32 6" xfId="2312"/>
    <cellStyle name="Vejica 32 6 2" xfId="4771"/>
    <cellStyle name="Vejica 32 7" xfId="4772"/>
    <cellStyle name="Vejica 32 7 2" xfId="4773"/>
    <cellStyle name="Vejica 32 7 2 2" xfId="5532"/>
    <cellStyle name="Vejica 32 7 3" xfId="5299"/>
    <cellStyle name="Vejica 32 8" xfId="4774"/>
    <cellStyle name="Vejica 32 8 2" xfId="5401"/>
    <cellStyle name="Vejica 32 9" xfId="4765"/>
    <cellStyle name="Vejica 33" xfId="737"/>
    <cellStyle name="Vejica 33 10" xfId="5214"/>
    <cellStyle name="Vejica 33 11" xfId="9973"/>
    <cellStyle name="Vejica 33 12" xfId="12977"/>
    <cellStyle name="Vejica 33 2" xfId="2313"/>
    <cellStyle name="Vejica 33 2 2" xfId="4776"/>
    <cellStyle name="Vejica 33 2 2 2" xfId="9700"/>
    <cellStyle name="Vejica 33 2 2 3" xfId="13208"/>
    <cellStyle name="Vejica 33 2 3" xfId="7818"/>
    <cellStyle name="Vejica 33 2 3 2" xfId="13407"/>
    <cellStyle name="Vejica 33 2 4" xfId="8665"/>
    <cellStyle name="Vejica 33 2 4 2" xfId="13139"/>
    <cellStyle name="Vejica 33 2 5" xfId="8550"/>
    <cellStyle name="Vejica 33 2 6" xfId="12570"/>
    <cellStyle name="Vejica 33 3" xfId="2314"/>
    <cellStyle name="Vejica 33 3 2" xfId="4778"/>
    <cellStyle name="Vejica 33 3 2 2" xfId="5404"/>
    <cellStyle name="Vejica 33 3 3" xfId="4777"/>
    <cellStyle name="Vejica 33 3 4" xfId="8081"/>
    <cellStyle name="Vejica 33 3 5" xfId="12571"/>
    <cellStyle name="Vejica 33 4" xfId="2315"/>
    <cellStyle name="Vejica 33 4 2" xfId="4779"/>
    <cellStyle name="Vejica 33 4 3" xfId="8983"/>
    <cellStyle name="Vejica 33 4 4" xfId="13365"/>
    <cellStyle name="Vejica 33 5" xfId="2316"/>
    <cellStyle name="Vejica 33 5 2" xfId="4780"/>
    <cellStyle name="Vejica 33 6" xfId="2317"/>
    <cellStyle name="Vejica 33 6 2" xfId="4781"/>
    <cellStyle name="Vejica 33 7" xfId="4782"/>
    <cellStyle name="Vejica 33 7 2" xfId="4783"/>
    <cellStyle name="Vejica 33 7 2 2" xfId="5533"/>
    <cellStyle name="Vejica 33 7 3" xfId="5300"/>
    <cellStyle name="Vejica 33 8" xfId="4784"/>
    <cellStyle name="Vejica 33 8 2" xfId="5403"/>
    <cellStyle name="Vejica 33 9" xfId="4775"/>
    <cellStyle name="Vejica 34" xfId="738"/>
    <cellStyle name="Vejica 34 10" xfId="5261"/>
    <cellStyle name="Vejica 34 11" xfId="11773"/>
    <cellStyle name="Vejica 34 12" xfId="12981"/>
    <cellStyle name="Vejica 34 2" xfId="2318"/>
    <cellStyle name="Vejica 34 2 2" xfId="4786"/>
    <cellStyle name="Vejica 34 2 2 2" xfId="12076"/>
    <cellStyle name="Vejica 34 2 2 3" xfId="13209"/>
    <cellStyle name="Vejica 34 2 3" xfId="8174"/>
    <cellStyle name="Vejica 34 2 3 2" xfId="13497"/>
    <cellStyle name="Vejica 34 2 4" xfId="8918"/>
    <cellStyle name="Vejica 34 2 4 2" xfId="13135"/>
    <cellStyle name="Vejica 34 2 5" xfId="8958"/>
    <cellStyle name="Vejica 34 2 6" xfId="12568"/>
    <cellStyle name="Vejica 34 3" xfId="2319"/>
    <cellStyle name="Vejica 34 3 2" xfId="4788"/>
    <cellStyle name="Vejica 34 3 2 2" xfId="5406"/>
    <cellStyle name="Vejica 34 3 3" xfId="4787"/>
    <cellStyle name="Vejica 34 3 4" xfId="8989"/>
    <cellStyle name="Vejica 34 3 5" xfId="12569"/>
    <cellStyle name="Vejica 34 4" xfId="2320"/>
    <cellStyle name="Vejica 34 4 2" xfId="4789"/>
    <cellStyle name="Vejica 34 4 3" xfId="8753"/>
    <cellStyle name="Vejica 34 4 4" xfId="13066"/>
    <cellStyle name="Vejica 34 5" xfId="2321"/>
    <cellStyle name="Vejica 34 5 2" xfId="4790"/>
    <cellStyle name="Vejica 34 6" xfId="2322"/>
    <cellStyle name="Vejica 34 6 2" xfId="4791"/>
    <cellStyle name="Vejica 34 7" xfId="4792"/>
    <cellStyle name="Vejica 34 7 2" xfId="4793"/>
    <cellStyle name="Vejica 34 7 2 2" xfId="5534"/>
    <cellStyle name="Vejica 34 7 3" xfId="5301"/>
    <cellStyle name="Vejica 34 8" xfId="4794"/>
    <cellStyle name="Vejica 34 8 2" xfId="5405"/>
    <cellStyle name="Vejica 34 9" xfId="4785"/>
    <cellStyle name="Vejica 35" xfId="2323"/>
    <cellStyle name="Vejica 35 2" xfId="2324"/>
    <cellStyle name="Vejica 35 2 2" xfId="4796"/>
    <cellStyle name="Vejica 35 2 2 2" xfId="9600"/>
    <cellStyle name="Vejica 35 2 2 3" xfId="13210"/>
    <cellStyle name="Vejica 35 2 3" xfId="12010"/>
    <cellStyle name="Vejica 35 2 3 2" xfId="13477"/>
    <cellStyle name="Vejica 35 2 4" xfId="8908"/>
    <cellStyle name="Vejica 35 2 4 2" xfId="13048"/>
    <cellStyle name="Vejica 35 2 5" xfId="7810"/>
    <cellStyle name="Vejica 35 2 6" xfId="12566"/>
    <cellStyle name="Vejica 35 3" xfId="2325"/>
    <cellStyle name="Vejica 35 3 2" xfId="4797"/>
    <cellStyle name="Vejica 35 3 3" xfId="11787"/>
    <cellStyle name="Vejica 35 3 4" xfId="12567"/>
    <cellStyle name="Vejica 35 4" xfId="4798"/>
    <cellStyle name="Vejica 35 4 2" xfId="5407"/>
    <cellStyle name="Vejica 35 4 3" xfId="8145"/>
    <cellStyle name="Vejica 35 4 4" xfId="13429"/>
    <cellStyle name="Vejica 35 5" xfId="4795"/>
    <cellStyle name="Vejica 35 6" xfId="12384"/>
    <cellStyle name="Vejica 35 7" xfId="12990"/>
    <cellStyle name="Vejica 36" xfId="2326"/>
    <cellStyle name="Vejica 36 2" xfId="4799"/>
    <cellStyle name="Vejica 36 2 2" xfId="11995"/>
    <cellStyle name="Vejica 36 2 2 2" xfId="13211"/>
    <cellStyle name="Vejica 36 2 3" xfId="9727"/>
    <cellStyle name="Vejica 36 2 3 2" xfId="13472"/>
    <cellStyle name="Vejica 36 2 4" xfId="7695"/>
    <cellStyle name="Vejica 36 2 4 2" xfId="13065"/>
    <cellStyle name="Vejica 36 2 5" xfId="12348"/>
    <cellStyle name="Vejica 36 2 6" xfId="12564"/>
    <cellStyle name="Vejica 36 3" xfId="8137"/>
    <cellStyle name="Vejica 36 3 2" xfId="12565"/>
    <cellStyle name="Vejica 36 4" xfId="12201"/>
    <cellStyle name="Vejica 36 4 2" xfId="13398"/>
    <cellStyle name="Vejica 36 5" xfId="7770"/>
    <cellStyle name="Vejica 36 6" xfId="12995"/>
    <cellStyle name="Vejica 37" xfId="2327"/>
    <cellStyle name="Vejica 37 2" xfId="4800"/>
    <cellStyle name="Vejica 37 2 2" xfId="12009"/>
    <cellStyle name="Vejica 37 2 2 2" xfId="13212"/>
    <cellStyle name="Vejica 37 2 3" xfId="9479"/>
    <cellStyle name="Vejica 37 2 3 2" xfId="13433"/>
    <cellStyle name="Vejica 37 2 4" xfId="8516"/>
    <cellStyle name="Vejica 37 2 4 2" xfId="13151"/>
    <cellStyle name="Vejica 37 2 5" xfId="12111"/>
    <cellStyle name="Vejica 37 2 6" xfId="12562"/>
    <cellStyle name="Vejica 37 3" xfId="7754"/>
    <cellStyle name="Vejica 37 3 2" xfId="12563"/>
    <cellStyle name="Vejica 37 4" xfId="8662"/>
    <cellStyle name="Vejica 37 4 2" xfId="13505"/>
    <cellStyle name="Vejica 37 5" xfId="11824"/>
    <cellStyle name="Vejica 37 6" xfId="12975"/>
    <cellStyle name="Vejica 38" xfId="2328"/>
    <cellStyle name="Vejica 38 2" xfId="4801"/>
    <cellStyle name="Vejica 38 2 2" xfId="12174"/>
    <cellStyle name="Vejica 38 2 2 2" xfId="13213"/>
    <cellStyle name="Vejica 38 2 3" xfId="9005"/>
    <cellStyle name="Vejica 38 2 3 2" xfId="13423"/>
    <cellStyle name="Vejica 38 2 4" xfId="8203"/>
    <cellStyle name="Vejica 38 2 4 2" xfId="13050"/>
    <cellStyle name="Vejica 38 2 5" xfId="12386"/>
    <cellStyle name="Vejica 38 2 6" xfId="12560"/>
    <cellStyle name="Vejica 38 3" xfId="9280"/>
    <cellStyle name="Vejica 38 3 2" xfId="12561"/>
    <cellStyle name="Vejica 38 4" xfId="9003"/>
    <cellStyle name="Vejica 38 4 2" xfId="13544"/>
    <cellStyle name="Vejica 38 5" xfId="8255"/>
    <cellStyle name="Vejica 38 6" xfId="12978"/>
    <cellStyle name="Vejica 39" xfId="2329"/>
    <cellStyle name="Vejica 39 10" xfId="12717"/>
    <cellStyle name="Vejica 39 2" xfId="4802"/>
    <cellStyle name="Vejica 39 2 2" xfId="8217"/>
    <cellStyle name="Vejica 39 2 2 2" xfId="13214"/>
    <cellStyle name="Vejica 39 2 3" xfId="7938"/>
    <cellStyle name="Vejica 39 2 3 2" xfId="13362"/>
    <cellStyle name="Vejica 39 2 4" xfId="12318"/>
    <cellStyle name="Vejica 39 2 4 2" xfId="13042"/>
    <cellStyle name="Vejica 39 2 5" xfId="12032"/>
    <cellStyle name="Vejica 39 2 6" xfId="12558"/>
    <cellStyle name="Vejica 39 3" xfId="5896"/>
    <cellStyle name="Vejica 39 3 2" xfId="6635"/>
    <cellStyle name="Vejica 39 3 2 2" xfId="10929"/>
    <cellStyle name="Vejica 39 3 3" xfId="10206"/>
    <cellStyle name="Vejica 39 3 4" xfId="9892"/>
    <cellStyle name="Vejica 39 3 5" xfId="12559"/>
    <cellStyle name="Vejica 39 4" xfId="6335"/>
    <cellStyle name="Vejica 39 4 2" xfId="10629"/>
    <cellStyle name="Vejica 39 4 3" xfId="12090"/>
    <cellStyle name="Vejica 39 4 4" xfId="13457"/>
    <cellStyle name="Vejica 39 5" xfId="6948"/>
    <cellStyle name="Vejica 39 5 2" xfId="11236"/>
    <cellStyle name="Vejica 39 6" xfId="7323"/>
    <cellStyle name="Vejica 39 6 2" xfId="11600"/>
    <cellStyle name="Vejica 39 7" xfId="8545"/>
    <cellStyle name="Vejica 39 8" xfId="9564"/>
    <cellStyle name="Vejica 39 9" xfId="13013"/>
    <cellStyle name="Vejica 4" xfId="739"/>
    <cellStyle name="Vejica 4 10" xfId="740"/>
    <cellStyle name="Vejica 4 10 10" xfId="5239"/>
    <cellStyle name="Vejica 4 10 2" xfId="741"/>
    <cellStyle name="Vejica 4 10 2 2" xfId="742"/>
    <cellStyle name="Vejica 4 10 2 2 2" xfId="2330"/>
    <cellStyle name="Vejica 4 10 2 2 2 2" xfId="4807"/>
    <cellStyle name="Vejica 4 10 2 2 3" xfId="2331"/>
    <cellStyle name="Vejica 4 10 2 2 3 2" xfId="4809"/>
    <cellStyle name="Vejica 4 10 2 2 3 2 2" xfId="5412"/>
    <cellStyle name="Vejica 4 10 2 2 3 3" xfId="4808"/>
    <cellStyle name="Vejica 4 10 2 2 4" xfId="2332"/>
    <cellStyle name="Vejica 4 10 2 2 4 2" xfId="4811"/>
    <cellStyle name="Vejica 4 10 2 2 4 2 2" xfId="5413"/>
    <cellStyle name="Vejica 4 10 2 2 4 3" xfId="4810"/>
    <cellStyle name="Vejica 4 10 2 2 5" xfId="4812"/>
    <cellStyle name="Vejica 4 10 2 2 5 2" xfId="4813"/>
    <cellStyle name="Vejica 4 10 2 2 5 2 2" xfId="5535"/>
    <cellStyle name="Vejica 4 10 2 2 5 3" xfId="5302"/>
    <cellStyle name="Vejica 4 10 2 2 6" xfId="4814"/>
    <cellStyle name="Vejica 4 10 2 2 6 2" xfId="5411"/>
    <cellStyle name="Vejica 4 10 2 2 7" xfId="4806"/>
    <cellStyle name="Vejica 4 10 2 2 8" xfId="5246"/>
    <cellStyle name="Vejica 4 10 2 3" xfId="2333"/>
    <cellStyle name="Vejica 4 10 2 3 2" xfId="4815"/>
    <cellStyle name="Vejica 4 10 2 4" xfId="2334"/>
    <cellStyle name="Vejica 4 10 2 4 2" xfId="4817"/>
    <cellStyle name="Vejica 4 10 2 4 2 2" xfId="5414"/>
    <cellStyle name="Vejica 4 10 2 4 3" xfId="4816"/>
    <cellStyle name="Vejica 4 10 2 5" xfId="2335"/>
    <cellStyle name="Vejica 4 10 2 5 2" xfId="4819"/>
    <cellStyle name="Vejica 4 10 2 5 2 2" xfId="5415"/>
    <cellStyle name="Vejica 4 10 2 5 3" xfId="4818"/>
    <cellStyle name="Vejica 4 10 2 6" xfId="4820"/>
    <cellStyle name="Vejica 4 10 2 6 2" xfId="4821"/>
    <cellStyle name="Vejica 4 10 2 6 2 2" xfId="5536"/>
    <cellStyle name="Vejica 4 10 2 6 3" xfId="5303"/>
    <cellStyle name="Vejica 4 10 2 7" xfId="4822"/>
    <cellStyle name="Vejica 4 10 2 7 2" xfId="5410"/>
    <cellStyle name="Vejica 4 10 2 8" xfId="4805"/>
    <cellStyle name="Vejica 4 10 2 9" xfId="5228"/>
    <cellStyle name="Vejica 4 10 3" xfId="743"/>
    <cellStyle name="Vejica 4 10 3 2" xfId="2336"/>
    <cellStyle name="Vejica 4 10 3 2 2" xfId="4824"/>
    <cellStyle name="Vejica 4 10 3 3" xfId="2337"/>
    <cellStyle name="Vejica 4 10 3 3 2" xfId="4826"/>
    <cellStyle name="Vejica 4 10 3 3 2 2" xfId="5417"/>
    <cellStyle name="Vejica 4 10 3 3 3" xfId="4825"/>
    <cellStyle name="Vejica 4 10 3 4" xfId="2338"/>
    <cellStyle name="Vejica 4 10 3 4 2" xfId="4828"/>
    <cellStyle name="Vejica 4 10 3 4 2 2" xfId="5418"/>
    <cellStyle name="Vejica 4 10 3 4 3" xfId="4827"/>
    <cellStyle name="Vejica 4 10 3 5" xfId="4829"/>
    <cellStyle name="Vejica 4 10 3 5 2" xfId="4830"/>
    <cellStyle name="Vejica 4 10 3 5 2 2" xfId="5537"/>
    <cellStyle name="Vejica 4 10 3 5 3" xfId="5304"/>
    <cellStyle name="Vejica 4 10 3 6" xfId="4831"/>
    <cellStyle name="Vejica 4 10 3 6 2" xfId="5416"/>
    <cellStyle name="Vejica 4 10 3 7" xfId="4823"/>
    <cellStyle name="Vejica 4 10 3 8" xfId="5220"/>
    <cellStyle name="Vejica 4 10 4" xfId="2339"/>
    <cellStyle name="Vejica 4 10 4 2" xfId="4832"/>
    <cellStyle name="Vejica 4 10 5" xfId="2340"/>
    <cellStyle name="Vejica 4 10 5 2" xfId="4834"/>
    <cellStyle name="Vejica 4 10 5 2 2" xfId="5419"/>
    <cellStyle name="Vejica 4 10 5 3" xfId="4833"/>
    <cellStyle name="Vejica 4 10 6" xfId="2341"/>
    <cellStyle name="Vejica 4 10 6 2" xfId="4836"/>
    <cellStyle name="Vejica 4 10 6 2 2" xfId="5420"/>
    <cellStyle name="Vejica 4 10 6 3" xfId="4835"/>
    <cellStyle name="Vejica 4 10 7" xfId="4837"/>
    <cellStyle name="Vejica 4 10 7 2" xfId="4838"/>
    <cellStyle name="Vejica 4 10 7 2 2" xfId="5538"/>
    <cellStyle name="Vejica 4 10 7 3" xfId="5305"/>
    <cellStyle name="Vejica 4 10 8" xfId="4839"/>
    <cellStyle name="Vejica 4 10 8 2" xfId="5409"/>
    <cellStyle name="Vejica 4 10 9" xfId="4804"/>
    <cellStyle name="Vejica 4 11" xfId="744"/>
    <cellStyle name="Vejica 4 11 10" xfId="4841"/>
    <cellStyle name="Vejica 4 11 10 2" xfId="5306"/>
    <cellStyle name="Vejica 4 11 11" xfId="4842"/>
    <cellStyle name="Vejica 4 11 11 2" xfId="5421"/>
    <cellStyle name="Vejica 4 11 12" xfId="4840"/>
    <cellStyle name="Vejica 4 11 13" xfId="2527"/>
    <cellStyle name="Vejica 4 11 14" xfId="5235"/>
    <cellStyle name="Vejica 4 11 2" xfId="745"/>
    <cellStyle name="Vejica 4 11 2 2" xfId="746"/>
    <cellStyle name="Vejica 4 11 2 2 2" xfId="2342"/>
    <cellStyle name="Vejica 4 11 2 2 2 2" xfId="4845"/>
    <cellStyle name="Vejica 4 11 2 2 3" xfId="2343"/>
    <cellStyle name="Vejica 4 11 2 2 3 2" xfId="4847"/>
    <cellStyle name="Vejica 4 11 2 2 3 2 2" xfId="5424"/>
    <cellStyle name="Vejica 4 11 2 2 3 3" xfId="4846"/>
    <cellStyle name="Vejica 4 11 2 2 4" xfId="2344"/>
    <cellStyle name="Vejica 4 11 2 2 4 2" xfId="4849"/>
    <cellStyle name="Vejica 4 11 2 2 4 2 2" xfId="5425"/>
    <cellStyle name="Vejica 4 11 2 2 4 3" xfId="4848"/>
    <cellStyle name="Vejica 4 11 2 2 5" xfId="4850"/>
    <cellStyle name="Vejica 4 11 2 2 5 2" xfId="4851"/>
    <cellStyle name="Vejica 4 11 2 2 5 2 2" xfId="5539"/>
    <cellStyle name="Vejica 4 11 2 2 5 3" xfId="5307"/>
    <cellStyle name="Vejica 4 11 2 2 6" xfId="4852"/>
    <cellStyle name="Vejica 4 11 2 2 6 2" xfId="5423"/>
    <cellStyle name="Vejica 4 11 2 2 7" xfId="4844"/>
    <cellStyle name="Vejica 4 11 2 2 8" xfId="5219"/>
    <cellStyle name="Vejica 4 11 2 3" xfId="2345"/>
    <cellStyle name="Vejica 4 11 2 3 2" xfId="4853"/>
    <cellStyle name="Vejica 4 11 2 4" xfId="2346"/>
    <cellStyle name="Vejica 4 11 2 4 2" xfId="4855"/>
    <cellStyle name="Vejica 4 11 2 4 2 2" xfId="5426"/>
    <cellStyle name="Vejica 4 11 2 4 3" xfId="4854"/>
    <cellStyle name="Vejica 4 11 2 5" xfId="2347"/>
    <cellStyle name="Vejica 4 11 2 5 2" xfId="4857"/>
    <cellStyle name="Vejica 4 11 2 5 2 2" xfId="5427"/>
    <cellStyle name="Vejica 4 11 2 5 3" xfId="4856"/>
    <cellStyle name="Vejica 4 11 2 6" xfId="4858"/>
    <cellStyle name="Vejica 4 11 2 6 2" xfId="4859"/>
    <cellStyle name="Vejica 4 11 2 6 2 2" xfId="5540"/>
    <cellStyle name="Vejica 4 11 2 6 3" xfId="5308"/>
    <cellStyle name="Vejica 4 11 2 7" xfId="4860"/>
    <cellStyle name="Vejica 4 11 2 7 2" xfId="5422"/>
    <cellStyle name="Vejica 4 11 2 8" xfId="4843"/>
    <cellStyle name="Vejica 4 11 2 9" xfId="5234"/>
    <cellStyle name="Vejica 4 11 3" xfId="2348"/>
    <cellStyle name="Vejica 4 11 3 2" xfId="4861"/>
    <cellStyle name="Vejica 4 11 4" xfId="2349"/>
    <cellStyle name="Vejica 4 11 4 2" xfId="4863"/>
    <cellStyle name="Vejica 4 11 4 2 2" xfId="5428"/>
    <cellStyle name="Vejica 4 11 4 3" xfId="4862"/>
    <cellStyle name="Vejica 4 11 5" xfId="2350"/>
    <cellStyle name="Vejica 4 11 5 2" xfId="2351"/>
    <cellStyle name="Vejica 4 11 5 2 2" xfId="4866"/>
    <cellStyle name="Vejica 4 11 5 2 2 2" xfId="5430"/>
    <cellStyle name="Vejica 4 11 5 2 3" xfId="4865"/>
    <cellStyle name="Vejica 4 11 5 3" xfId="2352"/>
    <cellStyle name="Vejica 4 11 5 3 2" xfId="2353"/>
    <cellStyle name="Vejica 4 11 5 3 2 2" xfId="4869"/>
    <cellStyle name="Vejica 4 11 5 3 2 2 2" xfId="5432"/>
    <cellStyle name="Vejica 4 11 5 3 2 3" xfId="4868"/>
    <cellStyle name="Vejica 4 11 5 3 3" xfId="2354"/>
    <cellStyle name="Vejica 4 11 5 3 3 2" xfId="4871"/>
    <cellStyle name="Vejica 4 11 5 3 3 2 2" xfId="5433"/>
    <cellStyle name="Vejica 4 11 5 3 3 3" xfId="4870"/>
    <cellStyle name="Vejica 4 11 5 3 4" xfId="4872"/>
    <cellStyle name="Vejica 4 11 5 3 4 2" xfId="5431"/>
    <cellStyle name="Vejica 4 11 5 3 5" xfId="4867"/>
    <cellStyle name="Vejica 4 11 5 4" xfId="4873"/>
    <cellStyle name="Vejica 4 11 5 4 2" xfId="5429"/>
    <cellStyle name="Vejica 4 11 5 5" xfId="4864"/>
    <cellStyle name="Vejica 4 11 6" xfId="2355"/>
    <cellStyle name="Vejica 4 11 6 2" xfId="4875"/>
    <cellStyle name="Vejica 4 11 6 2 2" xfId="5434"/>
    <cellStyle name="Vejica 4 11 6 3" xfId="4874"/>
    <cellStyle name="Vejica 4 11 7" xfId="2356"/>
    <cellStyle name="Vejica 4 11 7 2" xfId="4877"/>
    <cellStyle name="Vejica 4 11 7 2 2" xfId="5435"/>
    <cellStyle name="Vejica 4 11 7 3" xfId="4876"/>
    <cellStyle name="Vejica 4 11 8" xfId="2357"/>
    <cellStyle name="Vejica 4 11 8 2" xfId="4879"/>
    <cellStyle name="Vejica 4 11 8 2 2" xfId="5436"/>
    <cellStyle name="Vejica 4 11 8 3" xfId="4878"/>
    <cellStyle name="Vejica 4 11 9" xfId="4880"/>
    <cellStyle name="Vejica 4 11 9 2" xfId="4881"/>
    <cellStyle name="Vejica 4 11 9 2 2" xfId="5541"/>
    <cellStyle name="Vejica 4 11 9 3" xfId="5309"/>
    <cellStyle name="Vejica 4 12" xfId="747"/>
    <cellStyle name="Vejica 4 12 10" xfId="5794"/>
    <cellStyle name="Vejica 4 12 10 2" xfId="6535"/>
    <cellStyle name="Vejica 4 12 10 2 2" xfId="10829"/>
    <cellStyle name="Vejica 4 12 10 3" xfId="10104"/>
    <cellStyle name="Vejica 4 12 11" xfId="6235"/>
    <cellStyle name="Vejica 4 12 11 2" xfId="10529"/>
    <cellStyle name="Vejica 4 12 12" xfId="6848"/>
    <cellStyle name="Vejica 4 12 12 2" xfId="11136"/>
    <cellStyle name="Vejica 4 12 13" xfId="7124"/>
    <cellStyle name="Vejica 4 12 13 2" xfId="11401"/>
    <cellStyle name="Vejica 4 12 14" xfId="7223"/>
    <cellStyle name="Vejica 4 12 14 2" xfId="11500"/>
    <cellStyle name="Vejica 4 12 15" xfId="7963"/>
    <cellStyle name="Vejica 4 12 16" xfId="12737"/>
    <cellStyle name="Vejica 4 12 2" xfId="748"/>
    <cellStyle name="Vejica 4 12 2 10" xfId="6236"/>
    <cellStyle name="Vejica 4 12 2 10 2" xfId="10530"/>
    <cellStyle name="Vejica 4 12 2 11" xfId="6849"/>
    <cellStyle name="Vejica 4 12 2 11 2" xfId="11137"/>
    <cellStyle name="Vejica 4 12 2 12" xfId="7224"/>
    <cellStyle name="Vejica 4 12 2 12 2" xfId="11501"/>
    <cellStyle name="Vejica 4 12 2 13" xfId="7964"/>
    <cellStyle name="Vejica 4 12 2 14" xfId="12738"/>
    <cellStyle name="Vejica 4 12 2 2" xfId="2358"/>
    <cellStyle name="Vejica 4 12 2 2 2" xfId="4884"/>
    <cellStyle name="Vejica 4 12 2 3" xfId="2359"/>
    <cellStyle name="Vejica 4 12 2 3 2" xfId="4886"/>
    <cellStyle name="Vejica 4 12 2 3 2 2" xfId="5439"/>
    <cellStyle name="Vejica 4 12 2 3 3" xfId="4885"/>
    <cellStyle name="Vejica 4 12 2 4" xfId="2360"/>
    <cellStyle name="Vejica 4 12 2 4 2" xfId="4888"/>
    <cellStyle name="Vejica 4 12 2 4 2 2" xfId="5440"/>
    <cellStyle name="Vejica 4 12 2 4 2 2 2" xfId="6118"/>
    <cellStyle name="Vejica 4 12 2 4 2 2 2 2" xfId="6742"/>
    <cellStyle name="Vejica 4 12 2 4 2 2 2 2 2" xfId="11036"/>
    <cellStyle name="Vejica 4 12 2 4 2 2 2 3" xfId="10428"/>
    <cellStyle name="Vejica 4 12 2 4 2 2 3" xfId="6012"/>
    <cellStyle name="Vejica 4 12 2 4 2 2 3 2" xfId="10322"/>
    <cellStyle name="Vejica 4 12 2 4 2 2 4" xfId="6438"/>
    <cellStyle name="Vejica 4 12 2 4 2 2 4 2" xfId="10732"/>
    <cellStyle name="Vejica 4 12 2 4 2 2 5" xfId="7052"/>
    <cellStyle name="Vejica 4 12 2 4 2 2 5 2" xfId="11340"/>
    <cellStyle name="Vejica 4 12 2 4 2 2 6" xfId="7426"/>
    <cellStyle name="Vejica 4 12 2 4 2 2 6 2" xfId="11703"/>
    <cellStyle name="Vejica 4 12 2 4 2 2 7" xfId="9880"/>
    <cellStyle name="Vejica 4 12 2 4 3" xfId="4887"/>
    <cellStyle name="Vejica 4 12 2 4 4" xfId="5897"/>
    <cellStyle name="Vejica 4 12 2 4 4 2" xfId="6636"/>
    <cellStyle name="Vejica 4 12 2 4 4 2 2" xfId="10930"/>
    <cellStyle name="Vejica 4 12 2 4 4 3" xfId="10207"/>
    <cellStyle name="Vejica 4 12 2 4 5" xfId="6336"/>
    <cellStyle name="Vejica 4 12 2 4 5 2" xfId="10630"/>
    <cellStyle name="Vejica 4 12 2 4 6" xfId="6949"/>
    <cellStyle name="Vejica 4 12 2 4 6 2" xfId="11237"/>
    <cellStyle name="Vejica 4 12 2 4 7" xfId="7324"/>
    <cellStyle name="Vejica 4 12 2 4 7 2" xfId="11601"/>
    <cellStyle name="Vejica 4 12 2 4 8" xfId="8552"/>
    <cellStyle name="Vejica 4 12 2 4 9" xfId="13020"/>
    <cellStyle name="Vejica 4 12 2 5" xfId="4889"/>
    <cellStyle name="Vejica 4 12 2 5 2" xfId="4890"/>
    <cellStyle name="Vejica 4 12 2 5 2 2" xfId="5542"/>
    <cellStyle name="Vejica 4 12 2 5 3" xfId="5310"/>
    <cellStyle name="Vejica 4 12 2 6" xfId="4891"/>
    <cellStyle name="Vejica 4 12 2 6 2" xfId="5438"/>
    <cellStyle name="Vejica 4 12 2 7" xfId="4883"/>
    <cellStyle name="Vejica 4 12 2 8" xfId="5265"/>
    <cellStyle name="Vejica 4 12 2 9" xfId="5795"/>
    <cellStyle name="Vejica 4 12 2 9 2" xfId="6536"/>
    <cellStyle name="Vejica 4 12 2 9 2 2" xfId="10830"/>
    <cellStyle name="Vejica 4 12 2 9 3" xfId="10105"/>
    <cellStyle name="Vejica 4 12 3" xfId="2361"/>
    <cellStyle name="Vejica 4 12 3 2" xfId="4892"/>
    <cellStyle name="Vejica 4 12 4" xfId="2362"/>
    <cellStyle name="Vejica 4 12 4 2" xfId="4894"/>
    <cellStyle name="Vejica 4 12 4 2 2" xfId="5441"/>
    <cellStyle name="Vejica 4 12 4 3" xfId="4893"/>
    <cellStyle name="Vejica 4 12 5" xfId="2363"/>
    <cellStyle name="Vejica 4 12 5 2" xfId="4896"/>
    <cellStyle name="Vejica 4 12 5 2 2" xfId="5442"/>
    <cellStyle name="Vejica 4 12 5 2 2 2" xfId="6119"/>
    <cellStyle name="Vejica 4 12 5 2 2 2 2" xfId="6743"/>
    <cellStyle name="Vejica 4 12 5 2 2 2 2 2" xfId="11037"/>
    <cellStyle name="Vejica 4 12 5 2 2 2 3" xfId="10429"/>
    <cellStyle name="Vejica 4 12 5 2 2 3" xfId="6013"/>
    <cellStyle name="Vejica 4 12 5 2 2 3 2" xfId="10323"/>
    <cellStyle name="Vejica 4 12 5 2 2 4" xfId="6439"/>
    <cellStyle name="Vejica 4 12 5 2 2 4 2" xfId="10733"/>
    <cellStyle name="Vejica 4 12 5 2 2 5" xfId="7053"/>
    <cellStyle name="Vejica 4 12 5 2 2 5 2" xfId="11341"/>
    <cellStyle name="Vejica 4 12 5 2 2 6" xfId="7427"/>
    <cellStyle name="Vejica 4 12 5 2 2 6 2" xfId="11704"/>
    <cellStyle name="Vejica 4 12 5 2 2 7" xfId="9882"/>
    <cellStyle name="Vejica 4 12 5 3" xfId="4895"/>
    <cellStyle name="Vejica 4 12 5 4" xfId="5898"/>
    <cellStyle name="Vejica 4 12 5 4 2" xfId="6637"/>
    <cellStyle name="Vejica 4 12 5 4 2 2" xfId="10931"/>
    <cellStyle name="Vejica 4 12 5 4 3" xfId="10208"/>
    <cellStyle name="Vejica 4 12 5 5" xfId="6337"/>
    <cellStyle name="Vejica 4 12 5 5 2" xfId="10631"/>
    <cellStyle name="Vejica 4 12 5 6" xfId="6950"/>
    <cellStyle name="Vejica 4 12 5 6 2" xfId="11238"/>
    <cellStyle name="Vejica 4 12 5 7" xfId="7325"/>
    <cellStyle name="Vejica 4 12 5 7 2" xfId="11602"/>
    <cellStyle name="Vejica 4 12 5 8" xfId="8555"/>
    <cellStyle name="Vejica 4 12 5 9" xfId="13021"/>
    <cellStyle name="Vejica 4 12 6" xfId="4897"/>
    <cellStyle name="Vejica 4 12 6 2" xfId="4898"/>
    <cellStyle name="Vejica 4 12 6 2 2" xfId="5543"/>
    <cellStyle name="Vejica 4 12 6 3" xfId="5311"/>
    <cellStyle name="Vejica 4 12 7" xfId="4899"/>
    <cellStyle name="Vejica 4 12 7 2" xfId="5437"/>
    <cellStyle name="Vejica 4 12 8" xfId="4882"/>
    <cellStyle name="Vejica 4 12 9" xfId="5230"/>
    <cellStyle name="Vejica 4 13" xfId="749"/>
    <cellStyle name="Vejica 4 13 10" xfId="4900"/>
    <cellStyle name="Vejica 4 13 11" xfId="5270"/>
    <cellStyle name="Vejica 4 13 2" xfId="750"/>
    <cellStyle name="Vejica 4 13 2 2" xfId="751"/>
    <cellStyle name="Vejica 4 13 2 2 2" xfId="2364"/>
    <cellStyle name="Vejica 4 13 2 2 2 2" xfId="4903"/>
    <cellStyle name="Vejica 4 13 2 2 3" xfId="2365"/>
    <cellStyle name="Vejica 4 13 2 2 3 2" xfId="4905"/>
    <cellStyle name="Vejica 4 13 2 2 3 2 2" xfId="5446"/>
    <cellStyle name="Vejica 4 13 2 2 3 3" xfId="4904"/>
    <cellStyle name="Vejica 4 13 2 2 4" xfId="2366"/>
    <cellStyle name="Vejica 4 13 2 2 4 2" xfId="4907"/>
    <cellStyle name="Vejica 4 13 2 2 4 2 2" xfId="5447"/>
    <cellStyle name="Vejica 4 13 2 2 4 3" xfId="4906"/>
    <cellStyle name="Vejica 4 13 2 2 5" xfId="4908"/>
    <cellStyle name="Vejica 4 13 2 2 5 2" xfId="4909"/>
    <cellStyle name="Vejica 4 13 2 2 5 2 2" xfId="5544"/>
    <cellStyle name="Vejica 4 13 2 2 5 3" xfId="5312"/>
    <cellStyle name="Vejica 4 13 2 2 6" xfId="4910"/>
    <cellStyle name="Vejica 4 13 2 2 6 2" xfId="5445"/>
    <cellStyle name="Vejica 4 13 2 2 7" xfId="4902"/>
    <cellStyle name="Vejica 4 13 2 2 8" xfId="5260"/>
    <cellStyle name="Vejica 4 13 2 3" xfId="2367"/>
    <cellStyle name="Vejica 4 13 2 3 2" xfId="4911"/>
    <cellStyle name="Vejica 4 13 2 4" xfId="2368"/>
    <cellStyle name="Vejica 4 13 2 4 2" xfId="4913"/>
    <cellStyle name="Vejica 4 13 2 4 2 2" xfId="5448"/>
    <cellStyle name="Vejica 4 13 2 4 3" xfId="4912"/>
    <cellStyle name="Vejica 4 13 2 5" xfId="2369"/>
    <cellStyle name="Vejica 4 13 2 5 2" xfId="4915"/>
    <cellStyle name="Vejica 4 13 2 5 2 2" xfId="5449"/>
    <cellStyle name="Vejica 4 13 2 5 3" xfId="4914"/>
    <cellStyle name="Vejica 4 13 2 6" xfId="4916"/>
    <cellStyle name="Vejica 4 13 2 6 2" xfId="4917"/>
    <cellStyle name="Vejica 4 13 2 6 2 2" xfId="5545"/>
    <cellStyle name="Vejica 4 13 2 6 3" xfId="5313"/>
    <cellStyle name="Vejica 4 13 2 7" xfId="4918"/>
    <cellStyle name="Vejica 4 13 2 7 2" xfId="5444"/>
    <cellStyle name="Vejica 4 13 2 8" xfId="4901"/>
    <cellStyle name="Vejica 4 13 2 9" xfId="5223"/>
    <cellStyle name="Vejica 4 13 3" xfId="2370"/>
    <cellStyle name="Vejica 4 13 3 2" xfId="4919"/>
    <cellStyle name="Vejica 4 13 4" xfId="2371"/>
    <cellStyle name="Vejica 4 13 4 2" xfId="4921"/>
    <cellStyle name="Vejica 4 13 4 2 2" xfId="5450"/>
    <cellStyle name="Vejica 4 13 4 3" xfId="4920"/>
    <cellStyle name="Vejica 4 13 5" xfId="2372"/>
    <cellStyle name="Vejica 4 13 5 2" xfId="4923"/>
    <cellStyle name="Vejica 4 13 5 2 2" xfId="5451"/>
    <cellStyle name="Vejica 4 13 5 3" xfId="4922"/>
    <cellStyle name="Vejica 4 13 6" xfId="2373"/>
    <cellStyle name="Vejica 4 13 6 2" xfId="4925"/>
    <cellStyle name="Vejica 4 13 6 2 2" xfId="5452"/>
    <cellStyle name="Vejica 4 13 6 3" xfId="4924"/>
    <cellStyle name="Vejica 4 13 7" xfId="2374"/>
    <cellStyle name="Vejica 4 13 7 2" xfId="4927"/>
    <cellStyle name="Vejica 4 13 7 2 2" xfId="5453"/>
    <cellStyle name="Vejica 4 13 7 3" xfId="4926"/>
    <cellStyle name="Vejica 4 13 8" xfId="4928"/>
    <cellStyle name="Vejica 4 13 8 2" xfId="4929"/>
    <cellStyle name="Vejica 4 13 8 2 2" xfId="5546"/>
    <cellStyle name="Vejica 4 13 8 3" xfId="5314"/>
    <cellStyle name="Vejica 4 13 9" xfId="4930"/>
    <cellStyle name="Vejica 4 13 9 2" xfId="5443"/>
    <cellStyle name="Vejica 4 14" xfId="752"/>
    <cellStyle name="Vejica 4 14 2" xfId="2375"/>
    <cellStyle name="Vejica 4 14 2 2" xfId="4932"/>
    <cellStyle name="Vejica 4 14 3" xfId="2376"/>
    <cellStyle name="Vejica 4 14 3 2" xfId="4934"/>
    <cellStyle name="Vejica 4 14 3 2 2" xfId="5455"/>
    <cellStyle name="Vejica 4 14 3 3" xfId="4933"/>
    <cellStyle name="Vejica 4 14 4" xfId="2377"/>
    <cellStyle name="Vejica 4 14 4 2" xfId="4936"/>
    <cellStyle name="Vejica 4 14 4 2 2" xfId="5456"/>
    <cellStyle name="Vejica 4 14 4 3" xfId="4935"/>
    <cellStyle name="Vejica 4 14 5" xfId="4937"/>
    <cellStyle name="Vejica 4 14 5 2" xfId="4938"/>
    <cellStyle name="Vejica 4 14 5 2 2" xfId="5547"/>
    <cellStyle name="Vejica 4 14 5 3" xfId="5315"/>
    <cellStyle name="Vejica 4 14 6" xfId="4939"/>
    <cellStyle name="Vejica 4 14 6 2" xfId="5454"/>
    <cellStyle name="Vejica 4 14 7" xfId="4931"/>
    <cellStyle name="Vejica 4 14 8" xfId="5254"/>
    <cellStyle name="Vejica 4 15" xfId="2378"/>
    <cellStyle name="Vejica 4 15 2" xfId="4940"/>
    <cellStyle name="Vejica 4 16" xfId="2379"/>
    <cellStyle name="Vejica 4 16 2" xfId="4942"/>
    <cellStyle name="Vejica 4 16 2 2" xfId="5457"/>
    <cellStyle name="Vejica 4 16 3" xfId="4941"/>
    <cellStyle name="Vejica 4 17" xfId="2380"/>
    <cellStyle name="Vejica 4 17 2" xfId="2381"/>
    <cellStyle name="Vejica 4 17 2 2" xfId="4945"/>
    <cellStyle name="Vejica 4 17 2 2 2" xfId="5459"/>
    <cellStyle name="Vejica 4 17 2 3" xfId="4944"/>
    <cellStyle name="Vejica 4 17 3" xfId="2382"/>
    <cellStyle name="Vejica 4 17 3 2" xfId="2383"/>
    <cellStyle name="Vejica 4 17 3 2 2" xfId="4948"/>
    <cellStyle name="Vejica 4 17 3 2 2 2" xfId="5461"/>
    <cellStyle name="Vejica 4 17 3 2 3" xfId="4947"/>
    <cellStyle name="Vejica 4 17 3 3" xfId="2384"/>
    <cellStyle name="Vejica 4 17 3 3 2" xfId="4950"/>
    <cellStyle name="Vejica 4 17 3 3 2 2" xfId="5462"/>
    <cellStyle name="Vejica 4 17 3 3 3" xfId="4949"/>
    <cellStyle name="Vejica 4 17 3 4" xfId="4951"/>
    <cellStyle name="Vejica 4 17 3 4 2" xfId="5460"/>
    <cellStyle name="Vejica 4 17 3 5" xfId="4946"/>
    <cellStyle name="Vejica 4 17 4" xfId="4952"/>
    <cellStyle name="Vejica 4 17 4 2" xfId="5458"/>
    <cellStyle name="Vejica 4 17 5" xfId="4943"/>
    <cellStyle name="Vejica 4 18" xfId="2385"/>
    <cellStyle name="Vejica 4 18 2" xfId="2386"/>
    <cellStyle name="Vejica 4 18 2 2" xfId="4955"/>
    <cellStyle name="Vejica 4 18 2 2 2" xfId="5464"/>
    <cellStyle name="Vejica 4 18 2 3" xfId="4954"/>
    <cellStyle name="Vejica 4 18 3" xfId="4956"/>
    <cellStyle name="Vejica 4 18 3 2" xfId="5463"/>
    <cellStyle name="Vejica 4 18 4" xfId="4953"/>
    <cellStyle name="Vejica 4 19" xfId="2387"/>
    <cellStyle name="Vejica 4 19 2" xfId="4958"/>
    <cellStyle name="Vejica 4 19 2 2" xfId="5465"/>
    <cellStyle name="Vejica 4 19 3" xfId="4957"/>
    <cellStyle name="Vejica 4 2" xfId="753"/>
    <cellStyle name="Vejica 4 2 10" xfId="12556"/>
    <cellStyle name="Vejica 4 2 2" xfId="2388"/>
    <cellStyle name="Vejica 4 2 2 2" xfId="4960"/>
    <cellStyle name="Vejica 4 2 2 3" xfId="8506"/>
    <cellStyle name="Vejica 4 2 2 4" xfId="13215"/>
    <cellStyle name="Vejica 4 2 3" xfId="2389"/>
    <cellStyle name="Vejica 4 2 3 2" xfId="4962"/>
    <cellStyle name="Vejica 4 2 3 2 2" xfId="5467"/>
    <cellStyle name="Vejica 4 2 3 3" xfId="4961"/>
    <cellStyle name="Vejica 4 2 3 4" xfId="8613"/>
    <cellStyle name="Vejica 4 2 3 5" xfId="13431"/>
    <cellStyle name="Vejica 4 2 4" xfId="2390"/>
    <cellStyle name="Vejica 4 2 4 2" xfId="4963"/>
    <cellStyle name="Vejica 4 2 4 3" xfId="9486"/>
    <cellStyle name="Vejica 4 2 4 4" xfId="13113"/>
    <cellStyle name="Vejica 4 2 5" xfId="4964"/>
    <cellStyle name="Vejica 4 2 5 2" xfId="4965"/>
    <cellStyle name="Vejica 4 2 5 2 2" xfId="5548"/>
    <cellStyle name="Vejica 4 2 5 3" xfId="5316"/>
    <cellStyle name="Vejica 4 2 6" xfId="4966"/>
    <cellStyle name="Vejica 4 2 6 2" xfId="5466"/>
    <cellStyle name="Vejica 4 2 7" xfId="4959"/>
    <cellStyle name="Vejica 4 2 8" xfId="5245"/>
    <cellStyle name="Vejica 4 2 9" xfId="12196"/>
    <cellStyle name="Vejica 4 20" xfId="2391"/>
    <cellStyle name="Vejica 4 20 2" xfId="4968"/>
    <cellStyle name="Vejica 4 20 2 2" xfId="4969"/>
    <cellStyle name="Vejica 4 20 2 2 2" xfId="5550"/>
    <cellStyle name="Vejica 4 20 2 3" xfId="5317"/>
    <cellStyle name="Vejica 4 20 3" xfId="4970"/>
    <cellStyle name="Vejica 4 20 3 2" xfId="5549"/>
    <cellStyle name="Vejica 4 20 4" xfId="4967"/>
    <cellStyle name="Vejica 4 21" xfId="4971"/>
    <cellStyle name="Vejica 4 21 2" xfId="5408"/>
    <cellStyle name="Vejica 4 22" xfId="4803"/>
    <cellStyle name="Vejica 4 23" xfId="2526"/>
    <cellStyle name="Vejica 4 24" xfId="5255"/>
    <cellStyle name="Vejica 4 25" xfId="8629"/>
    <cellStyle name="Vejica 4 26" xfId="13027"/>
    <cellStyle name="Vejica 4 3" xfId="754"/>
    <cellStyle name="Vejica 4 3 10" xfId="12557"/>
    <cellStyle name="Vejica 4 3 2" xfId="2392"/>
    <cellStyle name="Vejica 4 3 2 2" xfId="4973"/>
    <cellStyle name="Vejica 4 3 3" xfId="2393"/>
    <cellStyle name="Vejica 4 3 3 2" xfId="4975"/>
    <cellStyle name="Vejica 4 3 3 2 2" xfId="5469"/>
    <cellStyle name="Vejica 4 3 3 3" xfId="4974"/>
    <cellStyle name="Vejica 4 3 4" xfId="2394"/>
    <cellStyle name="Vejica 4 3 4 2" xfId="4976"/>
    <cellStyle name="Vejica 4 3 5" xfId="4977"/>
    <cellStyle name="Vejica 4 3 5 2" xfId="4978"/>
    <cellStyle name="Vejica 4 3 5 2 2" xfId="5551"/>
    <cellStyle name="Vejica 4 3 5 3" xfId="5318"/>
    <cellStyle name="Vejica 4 3 6" xfId="4979"/>
    <cellStyle name="Vejica 4 3 6 2" xfId="5468"/>
    <cellStyle name="Vejica 4 3 7" xfId="4972"/>
    <cellStyle name="Vejica 4 3 8" xfId="5259"/>
    <cellStyle name="Vejica 4 3 9" xfId="8835"/>
    <cellStyle name="Vejica 4 4" xfId="755"/>
    <cellStyle name="Vejica 4 4 10" xfId="13529"/>
    <cellStyle name="Vejica 4 4 2" xfId="791"/>
    <cellStyle name="Vejica 4 4 2 2" xfId="4981"/>
    <cellStyle name="Vejica 4 4 3" xfId="2395"/>
    <cellStyle name="Vejica 4 4 3 2" xfId="4983"/>
    <cellStyle name="Vejica 4 4 3 2 2" xfId="5471"/>
    <cellStyle name="Vejica 4 4 3 3" xfId="4982"/>
    <cellStyle name="Vejica 4 4 4" xfId="2396"/>
    <cellStyle name="Vejica 4 4 4 2" xfId="4984"/>
    <cellStyle name="Vejica 4 4 5" xfId="4985"/>
    <cellStyle name="Vejica 4 4 5 2" xfId="4986"/>
    <cellStyle name="Vejica 4 4 5 2 2" xfId="5552"/>
    <cellStyle name="Vejica 4 4 5 3" xfId="5319"/>
    <cellStyle name="Vejica 4 4 6" xfId="4987"/>
    <cellStyle name="Vejica 4 4 6 2" xfId="5470"/>
    <cellStyle name="Vejica 4 4 7" xfId="4980"/>
    <cellStyle name="Vejica 4 4 8" xfId="5253"/>
    <cellStyle name="Vejica 4 4 9" xfId="9004"/>
    <cellStyle name="Vejica 4 5" xfId="756"/>
    <cellStyle name="Vejica 4 5 2" xfId="2397"/>
    <cellStyle name="Vejica 4 5 2 2" xfId="4989"/>
    <cellStyle name="Vejica 4 5 3" xfId="2398"/>
    <cellStyle name="Vejica 4 5 3 2" xfId="4990"/>
    <cellStyle name="Vejica 4 5 4" xfId="2399"/>
    <cellStyle name="Vejica 4 5 4 2" xfId="4991"/>
    <cellStyle name="Vejica 4 5 5" xfId="4992"/>
    <cellStyle name="Vejica 4 5 5 2" xfId="4993"/>
    <cellStyle name="Vejica 4 5 5 2 2" xfId="5553"/>
    <cellStyle name="Vejica 4 5 5 3" xfId="5320"/>
    <cellStyle name="Vejica 4 5 6" xfId="4994"/>
    <cellStyle name="Vejica 4 5 6 2" xfId="5472"/>
    <cellStyle name="Vejica 4 5 7" xfId="4988"/>
    <cellStyle name="Vejica 4 5 8" xfId="5252"/>
    <cellStyle name="Vejica 4 6" xfId="757"/>
    <cellStyle name="Vejica 4 6 2" xfId="2400"/>
    <cellStyle name="Vejica 4 6 2 2" xfId="4996"/>
    <cellStyle name="Vejica 4 6 3" xfId="2401"/>
    <cellStyle name="Vejica 4 6 3 2" xfId="4997"/>
    <cellStyle name="Vejica 4 6 4" xfId="2402"/>
    <cellStyle name="Vejica 4 6 4 2" xfId="4998"/>
    <cellStyle name="Vejica 4 6 5" xfId="4999"/>
    <cellStyle name="Vejica 4 6 5 2" xfId="5000"/>
    <cellStyle name="Vejica 4 6 5 2 2" xfId="5554"/>
    <cellStyle name="Vejica 4 6 5 3" xfId="5321"/>
    <cellStyle name="Vejica 4 6 6" xfId="5001"/>
    <cellStyle name="Vejica 4 6 6 2" xfId="5473"/>
    <cellStyle name="Vejica 4 6 7" xfId="4995"/>
    <cellStyle name="Vejica 4 6 8" xfId="5227"/>
    <cellStyle name="Vejica 4 7" xfId="758"/>
    <cellStyle name="Vejica 4 7 2" xfId="2403"/>
    <cellStyle name="Vejica 4 7 2 2" xfId="5003"/>
    <cellStyle name="Vejica 4 7 3" xfId="2404"/>
    <cellStyle name="Vejica 4 7 3 2" xfId="5004"/>
    <cellStyle name="Vejica 4 7 4" xfId="2405"/>
    <cellStyle name="Vejica 4 7 4 2" xfId="5005"/>
    <cellStyle name="Vejica 4 7 5" xfId="5006"/>
    <cellStyle name="Vejica 4 7 5 2" xfId="5007"/>
    <cellStyle name="Vejica 4 7 5 2 2" xfId="5555"/>
    <cellStyle name="Vejica 4 7 5 3" xfId="5322"/>
    <cellStyle name="Vejica 4 7 6" xfId="5008"/>
    <cellStyle name="Vejica 4 7 6 2" xfId="5474"/>
    <cellStyle name="Vejica 4 7 7" xfId="5002"/>
    <cellStyle name="Vejica 4 7 8" xfId="5233"/>
    <cellStyle name="Vejica 4 8" xfId="759"/>
    <cellStyle name="Vejica 4 8 2" xfId="2406"/>
    <cellStyle name="Vejica 4 8 2 2" xfId="5010"/>
    <cellStyle name="Vejica 4 8 3" xfId="2407"/>
    <cellStyle name="Vejica 4 8 3 2" xfId="5011"/>
    <cellStyle name="Vejica 4 8 4" xfId="2408"/>
    <cellStyle name="Vejica 4 8 4 2" xfId="5012"/>
    <cellStyle name="Vejica 4 8 5" xfId="5013"/>
    <cellStyle name="Vejica 4 8 5 2" xfId="5014"/>
    <cellStyle name="Vejica 4 8 5 2 2" xfId="5556"/>
    <cellStyle name="Vejica 4 8 5 3" xfId="5323"/>
    <cellStyle name="Vejica 4 8 6" xfId="5015"/>
    <cellStyle name="Vejica 4 8 6 2" xfId="5475"/>
    <cellStyle name="Vejica 4 8 7" xfId="5009"/>
    <cellStyle name="Vejica 4 8 8" xfId="5244"/>
    <cellStyle name="Vejica 4 9" xfId="760"/>
    <cellStyle name="Vejica 4 9 10" xfId="5017"/>
    <cellStyle name="Vejica 4 9 10 2" xfId="5324"/>
    <cellStyle name="Vejica 4 9 11" xfId="5018"/>
    <cellStyle name="Vejica 4 9 11 2" xfId="5476"/>
    <cellStyle name="Vejica 4 9 12" xfId="5016"/>
    <cellStyle name="Vejica 4 9 13" xfId="2528"/>
    <cellStyle name="Vejica 4 9 14" xfId="5267"/>
    <cellStyle name="Vejica 4 9 2" xfId="761"/>
    <cellStyle name="Vejica 4 9 2 10" xfId="5020"/>
    <cellStyle name="Vejica 4 9 2 10 2" xfId="5325"/>
    <cellStyle name="Vejica 4 9 2 11" xfId="5021"/>
    <cellStyle name="Vejica 4 9 2 11 2" xfId="5477"/>
    <cellStyle name="Vejica 4 9 2 12" xfId="5019"/>
    <cellStyle name="Vejica 4 9 2 13" xfId="2529"/>
    <cellStyle name="Vejica 4 9 2 14" xfId="5278"/>
    <cellStyle name="Vejica 4 9 2 2" xfId="762"/>
    <cellStyle name="Vejica 4 9 2 2 2" xfId="763"/>
    <cellStyle name="Vejica 4 9 2 2 2 2" xfId="2409"/>
    <cellStyle name="Vejica 4 9 2 2 2 2 2" xfId="5024"/>
    <cellStyle name="Vejica 4 9 2 2 2 3" xfId="2410"/>
    <cellStyle name="Vejica 4 9 2 2 2 3 2" xfId="5025"/>
    <cellStyle name="Vejica 4 9 2 2 2 4" xfId="2411"/>
    <cellStyle name="Vejica 4 9 2 2 2 4 2" xfId="5027"/>
    <cellStyle name="Vejica 4 9 2 2 2 4 2 2" xfId="5480"/>
    <cellStyle name="Vejica 4 9 2 2 2 4 3" xfId="5026"/>
    <cellStyle name="Vejica 4 9 2 2 2 5" xfId="5028"/>
    <cellStyle name="Vejica 4 9 2 2 2 5 2" xfId="5029"/>
    <cellStyle name="Vejica 4 9 2 2 2 5 2 2" xfId="5557"/>
    <cellStyle name="Vejica 4 9 2 2 2 5 3" xfId="5326"/>
    <cellStyle name="Vejica 4 9 2 2 2 6" xfId="5030"/>
    <cellStyle name="Vejica 4 9 2 2 2 6 2" xfId="5479"/>
    <cellStyle name="Vejica 4 9 2 2 2 7" xfId="5023"/>
    <cellStyle name="Vejica 4 9 2 2 2 8" xfId="5243"/>
    <cellStyle name="Vejica 4 9 2 2 3" xfId="2412"/>
    <cellStyle name="Vejica 4 9 2 2 3 2" xfId="5031"/>
    <cellStyle name="Vejica 4 9 2 2 4" xfId="2413"/>
    <cellStyle name="Vejica 4 9 2 2 4 2" xfId="5032"/>
    <cellStyle name="Vejica 4 9 2 2 5" xfId="2414"/>
    <cellStyle name="Vejica 4 9 2 2 5 2" xfId="5034"/>
    <cellStyle name="Vejica 4 9 2 2 5 2 2" xfId="5481"/>
    <cellStyle name="Vejica 4 9 2 2 5 3" xfId="5033"/>
    <cellStyle name="Vejica 4 9 2 2 6" xfId="5035"/>
    <cellStyle name="Vejica 4 9 2 2 6 2" xfId="5036"/>
    <cellStyle name="Vejica 4 9 2 2 6 2 2" xfId="5558"/>
    <cellStyle name="Vejica 4 9 2 2 6 3" xfId="5327"/>
    <cellStyle name="Vejica 4 9 2 2 7" xfId="5037"/>
    <cellStyle name="Vejica 4 9 2 2 7 2" xfId="5478"/>
    <cellStyle name="Vejica 4 9 2 2 8" xfId="5022"/>
    <cellStyle name="Vejica 4 9 2 2 9" xfId="5264"/>
    <cellStyle name="Vejica 4 9 2 3" xfId="2415"/>
    <cellStyle name="Vejica 4 9 2 3 2" xfId="5038"/>
    <cellStyle name="Vejica 4 9 2 4" xfId="2416"/>
    <cellStyle name="Vejica 4 9 2 4 2" xfId="5039"/>
    <cellStyle name="Vejica 4 9 2 5" xfId="2417"/>
    <cellStyle name="Vejica 4 9 2 5 2" xfId="2418"/>
    <cellStyle name="Vejica 4 9 2 5 2 2" xfId="5042"/>
    <cellStyle name="Vejica 4 9 2 5 2 2 2" xfId="5483"/>
    <cellStyle name="Vejica 4 9 2 5 2 3" xfId="5041"/>
    <cellStyle name="Vejica 4 9 2 5 3" xfId="2419"/>
    <cellStyle name="Vejica 4 9 2 5 3 2" xfId="2420"/>
    <cellStyle name="Vejica 4 9 2 5 3 2 2" xfId="5045"/>
    <cellStyle name="Vejica 4 9 2 5 3 2 2 2" xfId="5485"/>
    <cellStyle name="Vejica 4 9 2 5 3 2 3" xfId="5044"/>
    <cellStyle name="Vejica 4 9 2 5 3 3" xfId="2421"/>
    <cellStyle name="Vejica 4 9 2 5 3 3 2" xfId="5047"/>
    <cellStyle name="Vejica 4 9 2 5 3 3 2 2" xfId="5486"/>
    <cellStyle name="Vejica 4 9 2 5 3 3 3" xfId="5046"/>
    <cellStyle name="Vejica 4 9 2 5 3 4" xfId="5048"/>
    <cellStyle name="Vejica 4 9 2 5 3 4 2" xfId="5484"/>
    <cellStyle name="Vejica 4 9 2 5 3 5" xfId="5043"/>
    <cellStyle name="Vejica 4 9 2 5 4" xfId="5049"/>
    <cellStyle name="Vejica 4 9 2 5 4 2" xfId="5482"/>
    <cellStyle name="Vejica 4 9 2 5 5" xfId="5040"/>
    <cellStyle name="Vejica 4 9 2 6" xfId="2422"/>
    <cellStyle name="Vejica 4 9 2 6 2" xfId="5051"/>
    <cellStyle name="Vejica 4 9 2 6 2 2" xfId="5487"/>
    <cellStyle name="Vejica 4 9 2 6 3" xfId="5050"/>
    <cellStyle name="Vejica 4 9 2 7" xfId="2423"/>
    <cellStyle name="Vejica 4 9 2 7 2" xfId="5053"/>
    <cellStyle name="Vejica 4 9 2 7 2 2" xfId="5488"/>
    <cellStyle name="Vejica 4 9 2 7 3" xfId="5052"/>
    <cellStyle name="Vejica 4 9 2 8" xfId="2424"/>
    <cellStyle name="Vejica 4 9 2 8 2" xfId="5055"/>
    <cellStyle name="Vejica 4 9 2 8 2 2" xfId="5489"/>
    <cellStyle name="Vejica 4 9 2 8 3" xfId="5054"/>
    <cellStyle name="Vejica 4 9 2 9" xfId="5056"/>
    <cellStyle name="Vejica 4 9 2 9 2" xfId="5057"/>
    <cellStyle name="Vejica 4 9 2 9 2 2" xfId="5559"/>
    <cellStyle name="Vejica 4 9 2 9 3" xfId="5328"/>
    <cellStyle name="Vejica 4 9 3" xfId="764"/>
    <cellStyle name="Vejica 4 9 3 2" xfId="765"/>
    <cellStyle name="Vejica 4 9 3 2 2" xfId="2425"/>
    <cellStyle name="Vejica 4 9 3 2 2 2" xfId="5060"/>
    <cellStyle name="Vejica 4 9 3 2 3" xfId="2426"/>
    <cellStyle name="Vejica 4 9 3 2 3 2" xfId="5061"/>
    <cellStyle name="Vejica 4 9 3 2 4" xfId="2427"/>
    <cellStyle name="Vejica 4 9 3 2 4 2" xfId="5063"/>
    <cellStyle name="Vejica 4 9 3 2 4 2 2" xfId="5492"/>
    <cellStyle name="Vejica 4 9 3 2 4 3" xfId="5062"/>
    <cellStyle name="Vejica 4 9 3 2 5" xfId="5064"/>
    <cellStyle name="Vejica 4 9 3 2 5 2" xfId="5065"/>
    <cellStyle name="Vejica 4 9 3 2 5 2 2" xfId="5560"/>
    <cellStyle name="Vejica 4 9 3 2 5 3" xfId="5329"/>
    <cellStyle name="Vejica 4 9 3 2 6" xfId="5066"/>
    <cellStyle name="Vejica 4 9 3 2 6 2" xfId="5491"/>
    <cellStyle name="Vejica 4 9 3 2 7" xfId="5059"/>
    <cellStyle name="Vejica 4 9 3 2 8" xfId="5251"/>
    <cellStyle name="Vejica 4 9 3 3" xfId="2428"/>
    <cellStyle name="Vejica 4 9 3 3 2" xfId="5067"/>
    <cellStyle name="Vejica 4 9 3 4" xfId="2429"/>
    <cellStyle name="Vejica 4 9 3 4 2" xfId="5068"/>
    <cellStyle name="Vejica 4 9 3 5" xfId="2430"/>
    <cellStyle name="Vejica 4 9 3 5 2" xfId="5070"/>
    <cellStyle name="Vejica 4 9 3 5 2 2" xfId="5493"/>
    <cellStyle name="Vejica 4 9 3 5 3" xfId="5069"/>
    <cellStyle name="Vejica 4 9 3 6" xfId="5071"/>
    <cellStyle name="Vejica 4 9 3 6 2" xfId="5072"/>
    <cellStyle name="Vejica 4 9 3 6 2 2" xfId="5561"/>
    <cellStyle name="Vejica 4 9 3 6 3" xfId="5330"/>
    <cellStyle name="Vejica 4 9 3 7" xfId="5073"/>
    <cellStyle name="Vejica 4 9 3 7 2" xfId="5490"/>
    <cellStyle name="Vejica 4 9 3 8" xfId="5058"/>
    <cellStyle name="Vejica 4 9 3 9" xfId="5226"/>
    <cellStyle name="Vejica 4 9 4" xfId="2431"/>
    <cellStyle name="Vejica 4 9 4 2" xfId="5074"/>
    <cellStyle name="Vejica 4 9 5" xfId="2432"/>
    <cellStyle name="Vejica 4 9 5 2" xfId="5075"/>
    <cellStyle name="Vejica 4 9 6" xfId="2433"/>
    <cellStyle name="Vejica 4 9 6 2" xfId="2434"/>
    <cellStyle name="Vejica 4 9 6 2 2" xfId="5078"/>
    <cellStyle name="Vejica 4 9 6 2 2 2" xfId="5495"/>
    <cellStyle name="Vejica 4 9 6 2 3" xfId="5077"/>
    <cellStyle name="Vejica 4 9 6 3" xfId="2435"/>
    <cellStyle name="Vejica 4 9 6 3 2" xfId="2436"/>
    <cellStyle name="Vejica 4 9 6 3 2 2" xfId="5081"/>
    <cellStyle name="Vejica 4 9 6 3 2 2 2" xfId="5497"/>
    <cellStyle name="Vejica 4 9 6 3 2 3" xfId="5080"/>
    <cellStyle name="Vejica 4 9 6 3 3" xfId="2437"/>
    <cellStyle name="Vejica 4 9 6 3 3 2" xfId="5083"/>
    <cellStyle name="Vejica 4 9 6 3 3 2 2" xfId="5498"/>
    <cellStyle name="Vejica 4 9 6 3 3 3" xfId="5082"/>
    <cellStyle name="Vejica 4 9 6 3 4" xfId="5084"/>
    <cellStyle name="Vejica 4 9 6 3 4 2" xfId="5496"/>
    <cellStyle name="Vejica 4 9 6 3 5" xfId="5079"/>
    <cellStyle name="Vejica 4 9 6 4" xfId="5085"/>
    <cellStyle name="Vejica 4 9 6 4 2" xfId="5494"/>
    <cellStyle name="Vejica 4 9 6 5" xfId="5076"/>
    <cellStyle name="Vejica 4 9 7" xfId="2438"/>
    <cellStyle name="Vejica 4 9 7 2" xfId="5087"/>
    <cellStyle name="Vejica 4 9 7 2 2" xfId="5499"/>
    <cellStyle name="Vejica 4 9 7 3" xfId="5086"/>
    <cellStyle name="Vejica 4 9 8" xfId="2439"/>
    <cellStyle name="Vejica 4 9 8 2" xfId="5089"/>
    <cellStyle name="Vejica 4 9 8 2 2" xfId="5500"/>
    <cellStyle name="Vejica 4 9 8 3" xfId="5088"/>
    <cellStyle name="Vejica 4 9 9" xfId="5090"/>
    <cellStyle name="Vejica 4 9 9 2" xfId="5091"/>
    <cellStyle name="Vejica 4 9 9 2 2" xfId="5562"/>
    <cellStyle name="Vejica 4 9 9 3" xfId="5331"/>
    <cellStyle name="Vejica 40" xfId="5092"/>
    <cellStyle name="Vejica 40 2" xfId="5332"/>
    <cellStyle name="Vejica 40 2 2" xfId="8011"/>
    <cellStyle name="Vejica 40 2 2 2" xfId="13216"/>
    <cellStyle name="Vejica 40 2 3" xfId="9478"/>
    <cellStyle name="Vejica 40 2 3 2" xfId="13428"/>
    <cellStyle name="Vejica 40 2 4" xfId="7613"/>
    <cellStyle name="Vejica 40 2 4 2" xfId="13104"/>
    <cellStyle name="Vejica 40 2 5" xfId="7982"/>
    <cellStyle name="Vejica 40 2 6" xfId="12554"/>
    <cellStyle name="Vejica 40 3" xfId="8937"/>
    <cellStyle name="Vejica 40 3 2" xfId="12555"/>
    <cellStyle name="Vejica 40 4" xfId="12163"/>
    <cellStyle name="Vejica 40 4 2" xfId="13285"/>
    <cellStyle name="Vejica 40 5" xfId="12396"/>
    <cellStyle name="Vejica 40 6" xfId="12986"/>
    <cellStyle name="Vejica 41" xfId="5580"/>
    <cellStyle name="Vejica 41 2" xfId="9628"/>
    <cellStyle name="Vejica 41 2 2" xfId="9834"/>
    <cellStyle name="Vejica 41 2 2 2" xfId="13217"/>
    <cellStyle name="Vejica 41 2 3" xfId="8006"/>
    <cellStyle name="Vejica 41 2 3 2" xfId="13437"/>
    <cellStyle name="Vejica 41 2 4" xfId="9558"/>
    <cellStyle name="Vejica 41 2 4 2" xfId="12623"/>
    <cellStyle name="Vejica 41 2 5" xfId="12552"/>
    <cellStyle name="Vejica 41 3" xfId="9674"/>
    <cellStyle name="Vejica 41 3 2" xfId="12553"/>
    <cellStyle name="Vejica 41 4" xfId="8971"/>
    <cellStyle name="Vejica 41 4 2" xfId="13416"/>
    <cellStyle name="Vejica 41 5" xfId="8045"/>
    <cellStyle name="Vejica 41 6" xfId="12979"/>
    <cellStyle name="Vejica 42" xfId="5582"/>
    <cellStyle name="Vejica 42 2" xfId="8837"/>
    <cellStyle name="Vejica 42 2 2" xfId="8534"/>
    <cellStyle name="Vejica 42 2 2 2" xfId="13218"/>
    <cellStyle name="Vejica 42 2 3" xfId="9504"/>
    <cellStyle name="Vejica 42 2 3 2" xfId="13514"/>
    <cellStyle name="Vejica 42 2 4" xfId="8961"/>
    <cellStyle name="Vejica 42 2 4 2" xfId="13169"/>
    <cellStyle name="Vejica 42 2 5" xfId="12550"/>
    <cellStyle name="Vejica 42 3" xfId="11820"/>
    <cellStyle name="Vejica 42 3 2" xfId="12551"/>
    <cellStyle name="Vejica 42 4" xfId="8982"/>
    <cellStyle name="Vejica 42 4 2" xfId="13413"/>
    <cellStyle name="Vejica 42 5" xfId="12299"/>
    <cellStyle name="Vejica 42 6" xfId="12983"/>
    <cellStyle name="Vejica 43" xfId="5584"/>
    <cellStyle name="Vejica 43 2" xfId="12360"/>
    <cellStyle name="Vejica 43 2 2" xfId="9771"/>
    <cellStyle name="Vejica 43 2 2 2" xfId="13219"/>
    <cellStyle name="Vejica 43 2 3" xfId="12037"/>
    <cellStyle name="Vejica 43 2 3 2" xfId="13396"/>
    <cellStyle name="Vejica 43 2 4" xfId="8242"/>
    <cellStyle name="Vejica 43 2 4 2" xfId="12837"/>
    <cellStyle name="Vejica 43 2 5" xfId="12548"/>
    <cellStyle name="Vejica 43 3" xfId="12359"/>
    <cellStyle name="Vejica 43 3 2" xfId="12549"/>
    <cellStyle name="Vejica 43 4" xfId="12284"/>
    <cellStyle name="Vejica 43 4 2" xfId="12624"/>
    <cellStyle name="Vejica 43 5" xfId="9819"/>
    <cellStyle name="Vejica 43 6" xfId="12988"/>
    <cellStyle name="Vejica 44" xfId="5581"/>
    <cellStyle name="Vejica 44 2" xfId="8080"/>
    <cellStyle name="Vejica 44 2 2" xfId="8595"/>
    <cellStyle name="Vejica 44 2 2 2" xfId="13220"/>
    <cellStyle name="Vejica 44 2 3" xfId="7684"/>
    <cellStyle name="Vejica 44 2 3 2" xfId="13476"/>
    <cellStyle name="Vejica 44 2 4" xfId="9946"/>
    <cellStyle name="Vejica 44 2 4 2" xfId="13054"/>
    <cellStyle name="Vejica 44 2 5" xfId="12546"/>
    <cellStyle name="Vejica 44 3" xfId="8836"/>
    <cellStyle name="Vejica 44 3 2" xfId="12547"/>
    <cellStyle name="Vejica 44 4" xfId="7687"/>
    <cellStyle name="Vejica 44 4 2" xfId="13406"/>
    <cellStyle name="Vejica 44 5" xfId="9986"/>
    <cellStyle name="Vejica 44 6" xfId="12985"/>
    <cellStyle name="Vejica 45" xfId="5583"/>
    <cellStyle name="Vejica 45 2" xfId="9805"/>
    <cellStyle name="Vejica 45 2 2" xfId="9064"/>
    <cellStyle name="Vejica 45 2 2 2" xfId="13221"/>
    <cellStyle name="Vejica 45 2 3" xfId="8462"/>
    <cellStyle name="Vejica 45 2 3 2" xfId="13291"/>
    <cellStyle name="Vejica 45 2 4" xfId="9213"/>
    <cellStyle name="Vejica 45 2 4 2" xfId="13146"/>
    <cellStyle name="Vejica 45 2 5" xfId="12811"/>
    <cellStyle name="Vejica 45 3" xfId="9570"/>
    <cellStyle name="Vejica 45 3 2" xfId="12545"/>
    <cellStyle name="Vejica 45 4" xfId="8477"/>
    <cellStyle name="Vejica 45 4 2" xfId="13072"/>
    <cellStyle name="Vejica 45 5" xfId="8042"/>
    <cellStyle name="Vejica 45 6" xfId="12976"/>
    <cellStyle name="Vejica 46" xfId="5587"/>
    <cellStyle name="Vejica 46 2" xfId="8489"/>
    <cellStyle name="Vejica 46 2 2" xfId="9753"/>
    <cellStyle name="Vejica 46 2 2 2" xfId="13222"/>
    <cellStyle name="Vejica 46 2 3" xfId="7608"/>
    <cellStyle name="Vejica 46 2 3 2" xfId="13422"/>
    <cellStyle name="Vejica 46 2 4" xfId="8353"/>
    <cellStyle name="Vejica 46 2 4 2" xfId="13103"/>
    <cellStyle name="Vejica 46 2 5" xfId="12544"/>
    <cellStyle name="Vejica 46 3" xfId="9724"/>
    <cellStyle name="Vejica 46 3 2" xfId="12810"/>
    <cellStyle name="Vejica 46 4" xfId="9206"/>
    <cellStyle name="Vejica 46 4 2" xfId="13503"/>
    <cellStyle name="Vejica 46 5" xfId="11760"/>
    <cellStyle name="Vejica 46 6" xfId="12987"/>
    <cellStyle name="Vejica 47" xfId="5588"/>
    <cellStyle name="Vejica 47 2" xfId="9795"/>
    <cellStyle name="Vejica 47 2 2" xfId="8212"/>
    <cellStyle name="Vejica 47 2 2 2" xfId="13223"/>
    <cellStyle name="Vejica 47 2 3" xfId="11984"/>
    <cellStyle name="Vejica 47 2 3 2" xfId="12856"/>
    <cellStyle name="Vejica 47 2 4" xfId="12047"/>
    <cellStyle name="Vejica 47 2 4 2" xfId="13126"/>
    <cellStyle name="Vejica 47 2 5" xfId="12808"/>
    <cellStyle name="Vejica 47 3" xfId="11342"/>
    <cellStyle name="Vejica 47 3 2" xfId="12809"/>
    <cellStyle name="Vejica 47 4" xfId="9697"/>
    <cellStyle name="Vejica 47 4 2" xfId="13417"/>
    <cellStyle name="Vejica 47 5" xfId="12346"/>
    <cellStyle name="Vejica 47 6" xfId="12720"/>
    <cellStyle name="Vejica 48" xfId="5604"/>
    <cellStyle name="Vejica 48 2" xfId="9542"/>
    <cellStyle name="Vejica 48 2 2" xfId="9474"/>
    <cellStyle name="Vejica 48 2 2 2" xfId="13224"/>
    <cellStyle name="Vejica 48 2 3" xfId="8146"/>
    <cellStyle name="Vejica 48 2 3 2" xfId="13353"/>
    <cellStyle name="Vejica 48 2 4" xfId="12430"/>
    <cellStyle name="Vejica 48 2 4 2" xfId="12850"/>
    <cellStyle name="Vejica 48 2 5" xfId="12807"/>
    <cellStyle name="Vejica 48 3" xfId="8241"/>
    <cellStyle name="Vejica 48 3 2" xfId="12543"/>
    <cellStyle name="Vejica 48 4" xfId="8749"/>
    <cellStyle name="Vejica 48 4 2" xfId="13478"/>
    <cellStyle name="Vejica 48 5" xfId="8430"/>
    <cellStyle name="Vejica 48 6" xfId="13003"/>
    <cellStyle name="Vejica 49" xfId="5607"/>
    <cellStyle name="Vejica 49 2" xfId="9691"/>
    <cellStyle name="Vejica 49 2 2" xfId="8933"/>
    <cellStyle name="Vejica 49 2 2 2" xfId="13225"/>
    <cellStyle name="Vejica 49 2 3" xfId="11920"/>
    <cellStyle name="Vejica 49 2 3 2" xfId="13125"/>
    <cellStyle name="Vejica 49 2 4" xfId="12100"/>
    <cellStyle name="Vejica 49 2 4 2" xfId="13148"/>
    <cellStyle name="Vejica 49 2 5" xfId="12542"/>
    <cellStyle name="Vejica 49 3" xfId="8181"/>
    <cellStyle name="Vejica 49 3 2" xfId="12806"/>
    <cellStyle name="Vejica 49 4" xfId="9682"/>
    <cellStyle name="Vejica 49 4 2" xfId="13498"/>
    <cellStyle name="Vejica 49 5" xfId="12106"/>
    <cellStyle name="Vejica 49 6" xfId="12991"/>
    <cellStyle name="Vejica 5" xfId="766"/>
    <cellStyle name="Vejica 5 10" xfId="9389"/>
    <cellStyle name="Vejica 5 11" xfId="13028"/>
    <cellStyle name="Vejica 5 2" xfId="767"/>
    <cellStyle name="Vejica 5 2 2" xfId="2440"/>
    <cellStyle name="Vejica 5 2 2 2" xfId="5095"/>
    <cellStyle name="Vejica 5 2 2 3" xfId="8964"/>
    <cellStyle name="Vejica 5 2 2 4" xfId="13226"/>
    <cellStyle name="Vejica 5 2 3" xfId="2441"/>
    <cellStyle name="Vejica 5 2 3 2" xfId="5096"/>
    <cellStyle name="Vejica 5 2 3 3" xfId="9752"/>
    <cellStyle name="Vejica 5 2 3 4" xfId="13426"/>
    <cellStyle name="Vejica 5 2 4" xfId="2442"/>
    <cellStyle name="Vejica 5 2 4 2" xfId="5097"/>
    <cellStyle name="Vejica 5 2 4 3" xfId="9915"/>
    <cellStyle name="Vejica 5 2 4 4" xfId="13144"/>
    <cellStyle name="Vejica 5 2 5" xfId="5098"/>
    <cellStyle name="Vejica 5 2 5 2" xfId="5333"/>
    <cellStyle name="Vejica 5 2 6" xfId="5094"/>
    <cellStyle name="Vejica 5 2 7" xfId="5272"/>
    <cellStyle name="Vejica 5 2 8" xfId="9940"/>
    <cellStyle name="Vejica 5 2 9" xfId="12804"/>
    <cellStyle name="Vejica 5 3" xfId="768"/>
    <cellStyle name="Vejica 5 3 10" xfId="9461"/>
    <cellStyle name="Vejica 5 3 11" xfId="12805"/>
    <cellStyle name="Vejica 5 3 2" xfId="769"/>
    <cellStyle name="Vejica 5 3 2 2" xfId="2443"/>
    <cellStyle name="Vejica 5 3 2 2 2" xfId="5101"/>
    <cellStyle name="Vejica 5 3 2 3" xfId="2444"/>
    <cellStyle name="Vejica 5 3 2 3 2" xfId="5102"/>
    <cellStyle name="Vejica 5 3 2 4" xfId="2445"/>
    <cellStyle name="Vejica 5 3 2 4 2" xfId="5104"/>
    <cellStyle name="Vejica 5 3 2 4 2 2" xfId="5503"/>
    <cellStyle name="Vejica 5 3 2 4 3" xfId="5103"/>
    <cellStyle name="Vejica 5 3 2 5" xfId="5105"/>
    <cellStyle name="Vejica 5 3 2 5 2" xfId="5106"/>
    <cellStyle name="Vejica 5 3 2 5 2 2" xfId="5563"/>
    <cellStyle name="Vejica 5 3 2 5 3" xfId="5334"/>
    <cellStyle name="Vejica 5 3 2 6" xfId="5107"/>
    <cellStyle name="Vejica 5 3 2 6 2" xfId="5502"/>
    <cellStyle name="Vejica 5 3 2 7" xfId="5100"/>
    <cellStyle name="Vejica 5 3 2 8" xfId="5242"/>
    <cellStyle name="Vejica 5 3 3" xfId="2446"/>
    <cellStyle name="Vejica 5 3 3 2" xfId="5108"/>
    <cellStyle name="Vejica 5 3 4" xfId="2447"/>
    <cellStyle name="Vejica 5 3 4 2" xfId="5109"/>
    <cellStyle name="Vejica 5 3 5" xfId="2448"/>
    <cellStyle name="Vejica 5 3 5 2" xfId="5111"/>
    <cellStyle name="Vejica 5 3 5 2 2" xfId="5504"/>
    <cellStyle name="Vejica 5 3 5 3" xfId="5110"/>
    <cellStyle name="Vejica 5 3 6" xfId="5112"/>
    <cellStyle name="Vejica 5 3 6 2" xfId="5113"/>
    <cellStyle name="Vejica 5 3 6 2 2" xfId="5564"/>
    <cellStyle name="Vejica 5 3 6 3" xfId="5335"/>
    <cellStyle name="Vejica 5 3 7" xfId="5114"/>
    <cellStyle name="Vejica 5 3 7 2" xfId="5501"/>
    <cellStyle name="Vejica 5 3 8" xfId="5099"/>
    <cellStyle name="Vejica 5 3 9" xfId="5268"/>
    <cellStyle name="Vejica 5 4" xfId="2449"/>
    <cellStyle name="Vejica 5 4 2" xfId="5115"/>
    <cellStyle name="Vejica 5 4 3" xfId="9806"/>
    <cellStyle name="Vejica 5 4 4" xfId="13496"/>
    <cellStyle name="Vejica 5 5" xfId="2450"/>
    <cellStyle name="Vejica 5 5 2" xfId="5116"/>
    <cellStyle name="Vejica 5 6" xfId="2451"/>
    <cellStyle name="Vejica 5 6 2" xfId="5118"/>
    <cellStyle name="Vejica 5 6 2 2" xfId="5505"/>
    <cellStyle name="Vejica 5 6 3" xfId="5117"/>
    <cellStyle name="Vejica 5 7" xfId="5119"/>
    <cellStyle name="Vejica 5 7 2" xfId="5336"/>
    <cellStyle name="Vejica 5 8" xfId="5093"/>
    <cellStyle name="Vejica 5 9" xfId="5216"/>
    <cellStyle name="Vejica 50" xfId="5616"/>
    <cellStyle name="Vejica 50 2" xfId="8079"/>
    <cellStyle name="Vejica 50 2 2" xfId="9899"/>
    <cellStyle name="Vejica 50 2 2 2" xfId="13227"/>
    <cellStyle name="Vejica 50 2 3" xfId="8004"/>
    <cellStyle name="Vejica 50 2 3 2" xfId="13142"/>
    <cellStyle name="Vejica 50 2 4" xfId="12393"/>
    <cellStyle name="Vejica 50 2 4 2" xfId="12848"/>
    <cellStyle name="Vejica 50 2 5" xfId="12803"/>
    <cellStyle name="Vejica 50 3" xfId="11797"/>
    <cellStyle name="Vejica 50 3 2" xfId="12541"/>
    <cellStyle name="Vejica 50 4" xfId="12102"/>
    <cellStyle name="Vejica 50 4 2" xfId="13441"/>
    <cellStyle name="Vejica 50 5" xfId="8557"/>
    <cellStyle name="Vejica 50 6" xfId="12994"/>
    <cellStyle name="Vejica 51" xfId="5617"/>
    <cellStyle name="Vejica 51 2" xfId="8627"/>
    <cellStyle name="Vejica 51 2 2" xfId="8009"/>
    <cellStyle name="Vejica 51 2 2 2" xfId="13228"/>
    <cellStyle name="Vejica 51 2 3" xfId="8200"/>
    <cellStyle name="Vejica 51 2 3 2" xfId="13519"/>
    <cellStyle name="Vejica 51 2 4" xfId="8894"/>
    <cellStyle name="Vejica 51 2 4 2" xfId="13170"/>
    <cellStyle name="Vejica 51 2 5" xfId="12540"/>
    <cellStyle name="Vejica 51 3" xfId="12304"/>
    <cellStyle name="Vejica 51 3 2" xfId="12802"/>
    <cellStyle name="Vejica 51 4" xfId="10433"/>
    <cellStyle name="Vejica 51 4 2" xfId="13289"/>
    <cellStyle name="Vejica 51 5" xfId="8577"/>
    <cellStyle name="Vejica 51 6" xfId="12984"/>
    <cellStyle name="Vejica 52" xfId="5615"/>
    <cellStyle name="Vejica 52 2" xfId="8721"/>
    <cellStyle name="Vejica 52 2 2" xfId="8537"/>
    <cellStyle name="Vejica 52 2 2 2" xfId="13229"/>
    <cellStyle name="Vejica 52 2 3" xfId="12078"/>
    <cellStyle name="Vejica 52 2 3 2" xfId="13487"/>
    <cellStyle name="Vejica 52 2 4" xfId="9559"/>
    <cellStyle name="Vejica 52 2 4 2" xfId="13150"/>
    <cellStyle name="Vejica 52 2 5" xfId="12800"/>
    <cellStyle name="Vejica 52 3" xfId="8722"/>
    <cellStyle name="Vejica 52 3 2" xfId="12801"/>
    <cellStyle name="Vejica 52 4" xfId="9965"/>
    <cellStyle name="Vejica 52 4 2" xfId="13361"/>
    <cellStyle name="Vejica 52 5" xfId="7676"/>
    <cellStyle name="Vejica 52 6" xfId="12718"/>
    <cellStyle name="Vejica 53" xfId="5619"/>
    <cellStyle name="Vejica 53 2" xfId="9499"/>
    <cellStyle name="Vejica 53 2 2" xfId="9548"/>
    <cellStyle name="Vejica 53 2 2 2" xfId="13230"/>
    <cellStyle name="Vejica 53 2 3" xfId="8210"/>
    <cellStyle name="Vejica 53 2 3 2" xfId="13545"/>
    <cellStyle name="Vejica 53 2 4" xfId="8478"/>
    <cellStyle name="Vejica 53 2 4 2" xfId="13047"/>
    <cellStyle name="Vejica 53 2 5" xfId="12799"/>
    <cellStyle name="Vejica 53 3" xfId="8615"/>
    <cellStyle name="Vejica 53 3 2" xfId="12539"/>
    <cellStyle name="Vejica 53 4" xfId="9874"/>
    <cellStyle name="Vejica 53 4 2" xfId="13412"/>
    <cellStyle name="Vejica 53 5" xfId="9816"/>
    <cellStyle name="Vejica 53 6" xfId="12719"/>
    <cellStyle name="Vejica 54" xfId="5614"/>
    <cellStyle name="Vejica 54 2" xfId="9755"/>
    <cellStyle name="Vejica 54 2 2" xfId="9842"/>
    <cellStyle name="Vejica 54 2 2 2" xfId="13231"/>
    <cellStyle name="Vejica 54 2 3" xfId="8460"/>
    <cellStyle name="Vejica 54 2 3 2" xfId="13469"/>
    <cellStyle name="Vejica 54 2 4" xfId="9419"/>
    <cellStyle name="Vejica 54 2 4 2" xfId="13154"/>
    <cellStyle name="Vejica 54 2 5" xfId="12538"/>
    <cellStyle name="Vejica 54 3" xfId="12339"/>
    <cellStyle name="Vejica 54 3 2" xfId="12798"/>
    <cellStyle name="Vejica 54 4" xfId="9924"/>
    <cellStyle name="Vejica 54 4 2" xfId="13359"/>
    <cellStyle name="Vejica 54 5" xfId="8994"/>
    <cellStyle name="Vejica 54 6" xfId="12970"/>
    <cellStyle name="Vejica 55" xfId="5618"/>
    <cellStyle name="Vejica 55 2" xfId="9498"/>
    <cellStyle name="Vejica 55 2 2" xfId="8935"/>
    <cellStyle name="Vejica 55 2 2 2" xfId="13232"/>
    <cellStyle name="Vejica 55 2 3" xfId="9032"/>
    <cellStyle name="Vejica 55 2 3 2" xfId="13518"/>
    <cellStyle name="Vejica 55 2 4" xfId="9582"/>
    <cellStyle name="Vejica 55 2 4 2" xfId="13049"/>
    <cellStyle name="Vejica 55 2 5" xfId="12796"/>
    <cellStyle name="Vejica 55 3" xfId="8215"/>
    <cellStyle name="Vejica 55 3 2" xfId="12797"/>
    <cellStyle name="Vejica 55 4" xfId="8973"/>
    <cellStyle name="Vejica 55 4 2" xfId="13368"/>
    <cellStyle name="Vejica 55 5" xfId="12344"/>
    <cellStyle name="Vejica 55 6" xfId="13000"/>
    <cellStyle name="Vejica 56" xfId="5620"/>
    <cellStyle name="Vejica 56 2" xfId="8034"/>
    <cellStyle name="Vejica 56 2 2" xfId="9831"/>
    <cellStyle name="Vejica 56 2 2 2" xfId="13233"/>
    <cellStyle name="Vejica 56 2 3" xfId="7994"/>
    <cellStyle name="Vejica 56 2 3 2" xfId="13543"/>
    <cellStyle name="Vejica 56 2 4" xfId="12380"/>
    <cellStyle name="Vejica 56 2 4 2" xfId="12846"/>
    <cellStyle name="Vejica 56 2 5" xfId="12794"/>
    <cellStyle name="Vejica 56 3" xfId="8620"/>
    <cellStyle name="Vejica 56 3 2" xfId="12795"/>
    <cellStyle name="Vejica 56 4" xfId="9204"/>
    <cellStyle name="Vejica 56 4 2" xfId="13512"/>
    <cellStyle name="Vejica 56 5" xfId="11720"/>
    <cellStyle name="Vejica 56 6" xfId="12974"/>
    <cellStyle name="Vejica 57" xfId="5796"/>
    <cellStyle name="Vejica 57 2" xfId="8535"/>
    <cellStyle name="Vejica 57 2 2" xfId="9671"/>
    <cellStyle name="Vejica 57 2 2 2" xfId="13234"/>
    <cellStyle name="Vejica 57 2 3" xfId="9790"/>
    <cellStyle name="Vejica 57 2 3 2" xfId="13460"/>
    <cellStyle name="Vejica 57 2 4" xfId="12177"/>
    <cellStyle name="Vejica 57 2 4 2" xfId="12626"/>
    <cellStyle name="Vejica 57 2 5" xfId="12536"/>
    <cellStyle name="Vejica 57 3" xfId="9556"/>
    <cellStyle name="Vejica 57 3 2" xfId="12537"/>
    <cellStyle name="Vejica 57 4" xfId="7975"/>
    <cellStyle name="Vejica 57 4 2" xfId="13415"/>
    <cellStyle name="Vejica 57 5" xfId="9347"/>
    <cellStyle name="Vejica 57 6" xfId="12971"/>
    <cellStyle name="Vejica 58" xfId="5906"/>
    <cellStyle name="Vejica 58 2" xfId="9777"/>
    <cellStyle name="Vejica 58 2 2" xfId="11867"/>
    <cellStyle name="Vejica 58 2 2 2" xfId="13235"/>
    <cellStyle name="Vejica 58 2 3" xfId="12064"/>
    <cellStyle name="Vejica 58 2 3 2" xfId="13351"/>
    <cellStyle name="Vejica 58 2 4" xfId="9963"/>
    <cellStyle name="Vejica 58 2 4 2" xfId="13071"/>
    <cellStyle name="Vejica 58 2 5" xfId="12792"/>
    <cellStyle name="Vejica 58 3" xfId="9496"/>
    <cellStyle name="Vejica 58 3 2" xfId="12793"/>
    <cellStyle name="Vejica 58 4" xfId="8243"/>
    <cellStyle name="Vejica 58 4 2" xfId="13378"/>
    <cellStyle name="Vejica 58 5" xfId="9340"/>
    <cellStyle name="Vejica 58 6" xfId="12989"/>
    <cellStyle name="Vejica 59" xfId="5905"/>
    <cellStyle name="Vejica 59 2" xfId="7782"/>
    <cellStyle name="Vejica 59 2 2" xfId="9614"/>
    <cellStyle name="Vejica 59 2 2 2" xfId="13236"/>
    <cellStyle name="Vejica 59 2 3" xfId="9561"/>
    <cellStyle name="Vejica 59 2 3 2" xfId="13465"/>
    <cellStyle name="Vejica 59 2 4" xfId="7696"/>
    <cellStyle name="Vejica 59 2 4 2" xfId="13067"/>
    <cellStyle name="Vejica 59 2 5" xfId="12457"/>
    <cellStyle name="Vejica 59 3" xfId="9738"/>
    <cellStyle name="Vejica 59 3 2" xfId="12791"/>
    <cellStyle name="Vejica 59 4" xfId="12321"/>
    <cellStyle name="Vejica 59 4 2" xfId="13439"/>
    <cellStyle name="Vejica 59 5" xfId="11768"/>
    <cellStyle name="Vejica 59 6" xfId="12969"/>
    <cellStyle name="Vejica 6" xfId="770"/>
    <cellStyle name="Vejica 6 2" xfId="2452"/>
    <cellStyle name="Vejica 6 2 2" xfId="5121"/>
    <cellStyle name="Vejica 6 2 2 2" xfId="8646"/>
    <cellStyle name="Vejica 6 2 2 3" xfId="13237"/>
    <cellStyle name="Vejica 6 2 3" xfId="9669"/>
    <cellStyle name="Vejica 6 2 3 2" xfId="13145"/>
    <cellStyle name="Vejica 6 2 4" xfId="8523"/>
    <cellStyle name="Vejica 6 2 4 2" xfId="12625"/>
    <cellStyle name="Vejica 6 2 5" xfId="12117"/>
    <cellStyle name="Vejica 6 2 6" xfId="12535"/>
    <cellStyle name="Vejica 6 3" xfId="2453"/>
    <cellStyle name="Vejica 6 3 2" xfId="5122"/>
    <cellStyle name="Vejica 6 3 3" xfId="11908"/>
    <cellStyle name="Vejica 6 3 4" xfId="12790"/>
    <cellStyle name="Vejica 6 4" xfId="2454"/>
    <cellStyle name="Vejica 6 4 2" xfId="5123"/>
    <cellStyle name="Vejica 6 4 3" xfId="8970"/>
    <cellStyle name="Vejica 6 4 4" xfId="13346"/>
    <cellStyle name="Vejica 6 5" xfId="5124"/>
    <cellStyle name="Vejica 6 5 2" xfId="5337"/>
    <cellStyle name="Vejica 6 6" xfId="5120"/>
    <cellStyle name="Vejica 6 7" xfId="5271"/>
    <cellStyle name="Vejica 6 8" xfId="10004"/>
    <cellStyle name="Vejica 6 9" xfId="13029"/>
    <cellStyle name="Vejica 60" xfId="6746"/>
    <cellStyle name="Vejica 60 2" xfId="11040"/>
    <cellStyle name="Vejica 60 2 2" xfId="12077"/>
    <cellStyle name="Vejica 60 2 2 2" xfId="13238"/>
    <cellStyle name="Vejica 60 2 3" xfId="9740"/>
    <cellStyle name="Vejica 60 2 3 2" xfId="13548"/>
    <cellStyle name="Vejica 60 2 4" xfId="7792"/>
    <cellStyle name="Vejica 60 2 4 2" xfId="13102"/>
    <cellStyle name="Vejica 60 2 5" xfId="7662"/>
    <cellStyle name="Vejica 60 2 6" xfId="12533"/>
    <cellStyle name="Vejica 60 3" xfId="8834"/>
    <cellStyle name="Vejica 60 3 2" xfId="12534"/>
    <cellStyle name="Vejica 60 4" xfId="9748"/>
    <cellStyle name="Vejica 60 4 2" xfId="13451"/>
    <cellStyle name="Vejica 60 5" xfId="7942"/>
    <cellStyle name="Vejica 60 6" xfId="12959"/>
    <cellStyle name="Vejica 61" xfId="6951"/>
    <cellStyle name="Vejica 61 2" xfId="11239"/>
    <cellStyle name="Vejica 61 2 2" xfId="11996"/>
    <cellStyle name="Vejica 61 2 2 2" xfId="13239"/>
    <cellStyle name="Vejica 61 2 3" xfId="12022"/>
    <cellStyle name="Vejica 61 2 3 2" xfId="13453"/>
    <cellStyle name="Vejica 61 2 4" xfId="7666"/>
    <cellStyle name="Vejica 61 2 4 2" xfId="12841"/>
    <cellStyle name="Vejica 61 2 5" xfId="12038"/>
    <cellStyle name="Vejica 61 2 6" xfId="12531"/>
    <cellStyle name="Vejica 61 3" xfId="8726"/>
    <cellStyle name="Vejica 61 3 2" xfId="12532"/>
    <cellStyle name="Vejica 61 4" xfId="8974"/>
    <cellStyle name="Vejica 61 4 2" xfId="13078"/>
    <cellStyle name="Vejica 61 5" xfId="12415"/>
    <cellStyle name="Vejica 61 6" xfId="12962"/>
    <cellStyle name="Vejica 62" xfId="7071"/>
    <cellStyle name="Vejica 62 2" xfId="11875"/>
    <cellStyle name="Vejica 62 2 2" xfId="9021"/>
    <cellStyle name="Vejica 62 2 2 2" xfId="13240"/>
    <cellStyle name="Vejica 62 2 3" xfId="11343"/>
    <cellStyle name="Vejica 62 2 3 2" xfId="13475"/>
    <cellStyle name="Vejica 62 2 4" xfId="11864"/>
    <cellStyle name="Vejica 62 2 4 2" xfId="13082"/>
    <cellStyle name="Vejica 62 2 5" xfId="12529"/>
    <cellStyle name="Vejica 62 3" xfId="8384"/>
    <cellStyle name="Vejica 62 3 2" xfId="12530"/>
    <cellStyle name="Vejica 62 4" xfId="9530"/>
    <cellStyle name="Vejica 62 4 2" xfId="13538"/>
    <cellStyle name="Vejica 62 5" xfId="8236"/>
    <cellStyle name="Vejica 62 6" xfId="12712"/>
    <cellStyle name="Vejica 63" xfId="7074"/>
    <cellStyle name="Vejica 63 2" xfId="12202"/>
    <cellStyle name="Vejica 63 2 2" xfId="9502"/>
    <cellStyle name="Vejica 63 2 2 2" xfId="13241"/>
    <cellStyle name="Vejica 63 2 3" xfId="7775"/>
    <cellStyle name="Vejica 63 2 3 2" xfId="13485"/>
    <cellStyle name="Vejica 63 2 4" xfId="8517"/>
    <cellStyle name="Vejica 63 2 4 2" xfId="13093"/>
    <cellStyle name="Vejica 63 2 5" xfId="12527"/>
    <cellStyle name="Vejica 63 3" xfId="12085"/>
    <cellStyle name="Vejica 63 3 2" xfId="12528"/>
    <cellStyle name="Vejica 63 4" xfId="8653"/>
    <cellStyle name="Vejica 63 4 2" xfId="13531"/>
    <cellStyle name="Vejica 63 5" xfId="9994"/>
    <cellStyle name="Vejica 63 6" xfId="12963"/>
    <cellStyle name="Vejica 64" xfId="7563"/>
    <cellStyle name="Vejica 64 2" xfId="7966"/>
    <cellStyle name="Vejica 64 2 2" xfId="7937"/>
    <cellStyle name="Vejica 64 2 2 2" xfId="13242"/>
    <cellStyle name="Vejica 64 2 3" xfId="8350"/>
    <cellStyle name="Vejica 64 2 3 2" xfId="13397"/>
    <cellStyle name="Vejica 64 2 4" xfId="12416"/>
    <cellStyle name="Vejica 64 2 4 2" xfId="12847"/>
    <cellStyle name="Vejica 64 2 5" xfId="12525"/>
    <cellStyle name="Vejica 64 3" xfId="8833"/>
    <cellStyle name="Vejica 64 3 2" xfId="12526"/>
    <cellStyle name="Vejica 64 4" xfId="9885"/>
    <cellStyle name="Vejica 64 4 2" xfId="13488"/>
    <cellStyle name="Vejica 64 5" xfId="11764"/>
    <cellStyle name="Vejica 64 6" xfId="12964"/>
    <cellStyle name="Vejica 65" xfId="7565"/>
    <cellStyle name="Vejica 65 2" xfId="12310"/>
    <cellStyle name="Vejica 65 2 2" xfId="8476"/>
    <cellStyle name="Vejica 65 2 2 2" xfId="13243"/>
    <cellStyle name="Vejica 65 2 3" xfId="9563"/>
    <cellStyle name="Vejica 65 2 3 2" xfId="13287"/>
    <cellStyle name="Vejica 65 2 4" xfId="9443"/>
    <cellStyle name="Vejica 65 2 4 2" xfId="13130"/>
    <cellStyle name="Vejica 65 2 5" xfId="12523"/>
    <cellStyle name="Vejica 65 3" xfId="12171"/>
    <cellStyle name="Vejica 65 3 2" xfId="12524"/>
    <cellStyle name="Vejica 65 4" xfId="8928"/>
    <cellStyle name="Vejica 65 4 2" xfId="13297"/>
    <cellStyle name="Vejica 65 5" xfId="8946"/>
    <cellStyle name="Vejica 65 6" xfId="12960"/>
    <cellStyle name="Vejica 66" xfId="10006"/>
    <cellStyle name="Vejica 66 2" xfId="12278"/>
    <cellStyle name="Vejica 66 2 2" xfId="8907"/>
    <cellStyle name="Vejica 66 2 2 2" xfId="13244"/>
    <cellStyle name="Vejica 66 2 3" xfId="9505"/>
    <cellStyle name="Vejica 66 2 3 2" xfId="13408"/>
    <cellStyle name="Vejica 66 2 4" xfId="7616"/>
    <cellStyle name="Vejica 66 2 4 2" xfId="13058"/>
    <cellStyle name="Vejica 66 2 5" xfId="12521"/>
    <cellStyle name="Vejica 66 3" xfId="8078"/>
    <cellStyle name="Vejica 66 3 2" xfId="12522"/>
    <cellStyle name="Vejica 66 4" xfId="9034"/>
    <cellStyle name="Vejica 66 4 2" xfId="13389"/>
    <cellStyle name="Vejica 66 5" xfId="12965"/>
    <cellStyle name="Vejica 67" xfId="9433"/>
    <cellStyle name="Vejica 67 2" xfId="8032"/>
    <cellStyle name="Vejica 67 2 2" xfId="8237"/>
    <cellStyle name="Vejica 67 2 2 2" xfId="13245"/>
    <cellStyle name="Vejica 67 2 3" xfId="11803"/>
    <cellStyle name="Vejica 67 2 3 2" xfId="12853"/>
    <cellStyle name="Vejica 67 2 4" xfId="7663"/>
    <cellStyle name="Vejica 67 2 4 2" xfId="12615"/>
    <cellStyle name="Vejica 67 2 5" xfId="12519"/>
    <cellStyle name="Vejica 67 3" xfId="9158"/>
    <cellStyle name="Vejica 67 3 2" xfId="12520"/>
    <cellStyle name="Vejica 67 4" xfId="12144"/>
    <cellStyle name="Vejica 67 4 2" xfId="13527"/>
    <cellStyle name="Vejica 67 5" xfId="12967"/>
    <cellStyle name="Vejica 68" xfId="11741"/>
    <cellStyle name="Vejica 68 2" xfId="9157"/>
    <cellStyle name="Vejica 68 2 2" xfId="8526"/>
    <cellStyle name="Vejica 68 2 2 2" xfId="13246"/>
    <cellStyle name="Vejica 68 2 3" xfId="9908"/>
    <cellStyle name="Vejica 68 2 3 2" xfId="13452"/>
    <cellStyle name="Vejica 68 2 4" xfId="12292"/>
    <cellStyle name="Vejica 68 2 4 2" xfId="13163"/>
    <cellStyle name="Vejica 68 2 5" xfId="12517"/>
    <cellStyle name="Vejica 68 3" xfId="8077"/>
    <cellStyle name="Vejica 68 3 2" xfId="12518"/>
    <cellStyle name="Vejica 68 4" xfId="8216"/>
    <cellStyle name="Vejica 68 4 2" xfId="13537"/>
    <cellStyle name="Vejica 68 5" xfId="12961"/>
    <cellStyle name="Vejica 69" xfId="9409"/>
    <cellStyle name="Vejica 69 2" xfId="7752"/>
    <cellStyle name="Vejica 69 2 2" xfId="8176"/>
    <cellStyle name="Vejica 69 2 2 2" xfId="13247"/>
    <cellStyle name="Vejica 69 2 3" xfId="11869"/>
    <cellStyle name="Vejica 69 2 3 2" xfId="13381"/>
    <cellStyle name="Vejica 69 2 4" xfId="8752"/>
    <cellStyle name="Vejica 69 2 4 2" xfId="13068"/>
    <cellStyle name="Vejica 69 2 5" xfId="12515"/>
    <cellStyle name="Vejica 69 3" xfId="8719"/>
    <cellStyle name="Vejica 69 3 2" xfId="12516"/>
    <cellStyle name="Vejica 69 4" xfId="9560"/>
    <cellStyle name="Vejica 69 4 2" xfId="13513"/>
    <cellStyle name="Vejica 69 5" xfId="12958"/>
    <cellStyle name="Vejica 7" xfId="771"/>
    <cellStyle name="Vejica 7 10" xfId="5222"/>
    <cellStyle name="Vejica 7 11" xfId="11830"/>
    <cellStyle name="Vejica 7 12" xfId="13026"/>
    <cellStyle name="Vejica 7 2" xfId="772"/>
    <cellStyle name="Vejica 7 2 10" xfId="12513"/>
    <cellStyle name="Vejica 7 2 2" xfId="2455"/>
    <cellStyle name="Vejica 7 2 2 2" xfId="5127"/>
    <cellStyle name="Vejica 7 2 2 3" xfId="9684"/>
    <cellStyle name="Vejica 7 2 2 4" xfId="13248"/>
    <cellStyle name="Vejica 7 2 3" xfId="2456"/>
    <cellStyle name="Vejica 7 2 3 2" xfId="5128"/>
    <cellStyle name="Vejica 7 2 3 3" xfId="11834"/>
    <cellStyle name="Vejica 7 2 3 4" xfId="13036"/>
    <cellStyle name="Vejica 7 2 4" xfId="2457"/>
    <cellStyle name="Vejica 7 2 4 2" xfId="5129"/>
    <cellStyle name="Vejica 7 2 4 3" xfId="7799"/>
    <cellStyle name="Vejica 7 2 4 4" xfId="13143"/>
    <cellStyle name="Vejica 7 2 5" xfId="5130"/>
    <cellStyle name="Vejica 7 2 5 2" xfId="5131"/>
    <cellStyle name="Vejica 7 2 5 2 2" xfId="5565"/>
    <cellStyle name="Vejica 7 2 5 3" xfId="5338"/>
    <cellStyle name="Vejica 7 2 6" xfId="5132"/>
    <cellStyle name="Vejica 7 2 6 2" xfId="5507"/>
    <cellStyle name="Vejica 7 2 7" xfId="5126"/>
    <cellStyle name="Vejica 7 2 8" xfId="5273"/>
    <cellStyle name="Vejica 7 2 9" xfId="7661"/>
    <cellStyle name="Vejica 7 3" xfId="773"/>
    <cellStyle name="Vejica 7 3 10" xfId="12514"/>
    <cellStyle name="Vejica 7 3 2" xfId="2458"/>
    <cellStyle name="Vejica 7 3 2 2" xfId="5134"/>
    <cellStyle name="Vejica 7 3 3" xfId="2459"/>
    <cellStyle name="Vejica 7 3 3 2" xfId="5135"/>
    <cellStyle name="Vejica 7 3 4" xfId="2460"/>
    <cellStyle name="Vejica 7 3 4 2" xfId="5136"/>
    <cellStyle name="Vejica 7 3 5" xfId="5137"/>
    <cellStyle name="Vejica 7 3 5 2" xfId="5138"/>
    <cellStyle name="Vejica 7 3 5 2 2" xfId="5566"/>
    <cellStyle name="Vejica 7 3 5 3" xfId="5339"/>
    <cellStyle name="Vejica 7 3 6" xfId="5139"/>
    <cellStyle name="Vejica 7 3 6 2" xfId="5508"/>
    <cellStyle name="Vejica 7 3 7" xfId="5133"/>
    <cellStyle name="Vejica 7 3 8" xfId="5241"/>
    <cellStyle name="Vejica 7 3 9" xfId="9155"/>
    <cellStyle name="Vejica 7 4" xfId="2461"/>
    <cellStyle name="Vejica 7 4 2" xfId="5140"/>
    <cellStyle name="Vejica 7 4 3" xfId="8915"/>
    <cellStyle name="Vejica 7 4 4" xfId="13367"/>
    <cellStyle name="Vejica 7 5" xfId="2462"/>
    <cellStyle name="Vejica 7 5 2" xfId="5141"/>
    <cellStyle name="Vejica 7 6" xfId="2463"/>
    <cellStyle name="Vejica 7 6 2" xfId="5142"/>
    <cellStyle name="Vejica 7 7" xfId="5143"/>
    <cellStyle name="Vejica 7 7 2" xfId="5144"/>
    <cellStyle name="Vejica 7 7 2 2" xfId="5567"/>
    <cellStyle name="Vejica 7 7 3" xfId="5340"/>
    <cellStyle name="Vejica 7 8" xfId="5145"/>
    <cellStyle name="Vejica 7 8 2" xfId="5506"/>
    <cellStyle name="Vejica 7 9" xfId="5125"/>
    <cellStyle name="Vejica 70" xfId="8403"/>
    <cellStyle name="Vejica 70 2" xfId="11963"/>
    <cellStyle name="Vejica 70 2 2" xfId="8191"/>
    <cellStyle name="Vejica 70 2 2 2" xfId="13249"/>
    <cellStyle name="Vejica 70 2 3" xfId="8175"/>
    <cellStyle name="Vejica 70 2 3 2" xfId="13449"/>
    <cellStyle name="Vejica 70 2 4" xfId="11900"/>
    <cellStyle name="Vejica 70 2 4 2" xfId="12859"/>
    <cellStyle name="Vejica 70 2 5" xfId="12511"/>
    <cellStyle name="Vejica 70 3" xfId="8832"/>
    <cellStyle name="Vejica 70 3 2" xfId="12512"/>
    <cellStyle name="Vejica 70 4" xfId="8211"/>
    <cellStyle name="Vejica 70 4 2" xfId="13432"/>
    <cellStyle name="Vejica 70 5" xfId="12875"/>
    <cellStyle name="Vejica 71" xfId="7602"/>
    <cellStyle name="Vejica 71 2" xfId="8383"/>
    <cellStyle name="Vejica 71 2 2" xfId="9696"/>
    <cellStyle name="Vejica 71 2 2 2" xfId="13250"/>
    <cellStyle name="Vejica 71 2 3" xfId="9214"/>
    <cellStyle name="Vejica 71 2 3 2" xfId="13090"/>
    <cellStyle name="Vejica 71 2 4" xfId="7789"/>
    <cellStyle name="Vejica 71 2 4 2" xfId="13073"/>
    <cellStyle name="Vejica 71 2 5" xfId="12509"/>
    <cellStyle name="Vejica 71 3" xfId="9277"/>
    <cellStyle name="Vejica 71 3 2" xfId="12510"/>
    <cellStyle name="Vejica 71 4" xfId="9002"/>
    <cellStyle name="Vejica 71 4 2" xfId="13375"/>
    <cellStyle name="Vejica 71 5" xfId="12868"/>
    <cellStyle name="Vejica 72" xfId="8107"/>
    <cellStyle name="Vejica 72 2" xfId="12139"/>
    <cellStyle name="Vejica 72 2 2" xfId="12161"/>
    <cellStyle name="Vejica 72 2 2 2" xfId="13251"/>
    <cellStyle name="Vejica 72 2 3" xfId="9670"/>
    <cellStyle name="Vejica 72 2 3 2" xfId="13355"/>
    <cellStyle name="Vejica 72 2 4" xfId="9549"/>
    <cellStyle name="Vejica 72 2 4 2" xfId="13112"/>
    <cellStyle name="Vejica 72 2 5" xfId="12507"/>
    <cellStyle name="Vejica 72 3" xfId="9762"/>
    <cellStyle name="Vejica 72 3 2" xfId="12508"/>
    <cellStyle name="Vejica 72 4" xfId="7786"/>
    <cellStyle name="Vejica 72 4 2" xfId="13341"/>
    <cellStyle name="Vejica 72 5" xfId="12872"/>
    <cellStyle name="Vejica 73" xfId="12084"/>
    <cellStyle name="Vejica 73 2" xfId="11933"/>
    <cellStyle name="Vejica 73 2 2" xfId="12256"/>
    <cellStyle name="Vejica 73 2 2 2" xfId="13252"/>
    <cellStyle name="Vejica 73 2 3" xfId="9533"/>
    <cellStyle name="Vejica 73 2 3 2" xfId="13471"/>
    <cellStyle name="Vejica 73 2 4" xfId="9788"/>
    <cellStyle name="Vejica 73 2 4 2" xfId="12617"/>
    <cellStyle name="Vejica 73 2 5" xfId="12505"/>
    <cellStyle name="Vejica 73 3" xfId="8382"/>
    <cellStyle name="Vejica 73 3 2" xfId="12506"/>
    <cellStyle name="Vejica 73 4" xfId="9109"/>
    <cellStyle name="Vejica 73 4 2" xfId="13480"/>
    <cellStyle name="Vejica 73 5" xfId="12871"/>
    <cellStyle name="Vejica 74" xfId="7920"/>
    <cellStyle name="Vejica 74 2" xfId="8829"/>
    <cellStyle name="Vejica 74 2 2" xfId="12249"/>
    <cellStyle name="Vejica 74 2 2 2" xfId="13253"/>
    <cellStyle name="Vejica 74 2 3" xfId="9713"/>
    <cellStyle name="Vejica 74 2 3 2" xfId="13085"/>
    <cellStyle name="Vejica 74 2 4" xfId="8841"/>
    <cellStyle name="Vejica 74 2 4 2" xfId="12840"/>
    <cellStyle name="Vejica 74 2 5" xfId="12503"/>
    <cellStyle name="Vejica 74 3" xfId="12060"/>
    <cellStyle name="Vejica 74 3 2" xfId="12504"/>
    <cellStyle name="Vejica 74 4" xfId="8645"/>
    <cellStyle name="Vejica 74 4 2" xfId="13377"/>
    <cellStyle name="Vejica 74 5" xfId="12870"/>
    <cellStyle name="Vejica 75" xfId="7670"/>
    <cellStyle name="Vejica 75 2" xfId="12331"/>
    <cellStyle name="Vejica 75 2 2" xfId="12281"/>
    <cellStyle name="Vejica 75 2 2 2" xfId="13254"/>
    <cellStyle name="Vejica 75 2 3" xfId="7977"/>
    <cellStyle name="Vejica 75 2 3 2" xfId="13535"/>
    <cellStyle name="Vejica 75 2 4" xfId="9512"/>
    <cellStyle name="Vejica 75 2 4 2" xfId="13070"/>
    <cellStyle name="Vejica 75 2 5" xfId="12501"/>
    <cellStyle name="Vejica 75 3" xfId="12223"/>
    <cellStyle name="Vejica 75 3 2" xfId="12502"/>
    <cellStyle name="Vejica 75 4" xfId="8905"/>
    <cellStyle name="Vejica 75 4 2" xfId="13388"/>
    <cellStyle name="Vejica 75 5" xfId="12631"/>
    <cellStyle name="Vejica 76" xfId="8108"/>
    <cellStyle name="Vejica 76 2" xfId="11903"/>
    <cellStyle name="Vejica 76 2 2" xfId="8553"/>
    <cellStyle name="Vejica 76 2 2 2" xfId="13255"/>
    <cellStyle name="Vejica 76 2 3" xfId="9793"/>
    <cellStyle name="Vejica 76 2 3 2" xfId="13540"/>
    <cellStyle name="Vejica 76 2 4" xfId="8976"/>
    <cellStyle name="Vejica 76 2 4 2" xfId="13159"/>
    <cellStyle name="Vejica 76 2 5" xfId="12499"/>
    <cellStyle name="Vejica 76 3" xfId="8831"/>
    <cellStyle name="Vejica 76 3 2" xfId="12500"/>
    <cellStyle name="Vejica 76 4" xfId="9868"/>
    <cellStyle name="Vejica 76 4 2" xfId="13481"/>
    <cellStyle name="Vejica 76 5" xfId="12873"/>
    <cellStyle name="Vejica 77" xfId="8875"/>
    <cellStyle name="Vejica 77 2" xfId="8828"/>
    <cellStyle name="Vejica 77 2 2" xfId="9710"/>
    <cellStyle name="Vejica 77 2 2 2" xfId="13256"/>
    <cellStyle name="Vejica 77 2 3" xfId="9944"/>
    <cellStyle name="Vejica 77 2 3 2" xfId="13541"/>
    <cellStyle name="Vejica 77 2 4" xfId="7617"/>
    <cellStyle name="Vejica 77 2 4 2" xfId="13141"/>
    <cellStyle name="Vejica 77 2 5" xfId="12497"/>
    <cellStyle name="Vejica 77 3" xfId="12112"/>
    <cellStyle name="Vejica 77 3 2" xfId="12498"/>
    <cellStyle name="Vejica 77 4" xfId="12116"/>
    <cellStyle name="Vejica 77 4 2" xfId="13374"/>
    <cellStyle name="Vejica 77 5" xfId="12632"/>
    <cellStyle name="Vejica 78" xfId="9165"/>
    <cellStyle name="Vejica 78 2" xfId="8076"/>
    <cellStyle name="Vejica 78 2 2" xfId="8963"/>
    <cellStyle name="Vejica 78 2 2 2" xfId="13257"/>
    <cellStyle name="Vejica 78 2 3" xfId="8188"/>
    <cellStyle name="Vejica 78 2 3 2" xfId="13516"/>
    <cellStyle name="Vejica 78 2 4" xfId="8667"/>
    <cellStyle name="Vejica 78 2 4 2" xfId="13083"/>
    <cellStyle name="Vejica 78 2 5" xfId="12495"/>
    <cellStyle name="Vejica 78 3" xfId="8830"/>
    <cellStyle name="Vejica 78 3 2" xfId="12496"/>
    <cellStyle name="Vejica 78 4" xfId="7960"/>
    <cellStyle name="Vejica 78 4 2" xfId="13533"/>
    <cellStyle name="Vejica 78 5" xfId="12867"/>
    <cellStyle name="Vejica 79" xfId="11809"/>
    <cellStyle name="Vejica 79 2" xfId="7753"/>
    <cellStyle name="Vejica 79 2 2" xfId="9821"/>
    <cellStyle name="Vejica 79 2 2 2" xfId="13258"/>
    <cellStyle name="Vejica 79 2 3" xfId="8547"/>
    <cellStyle name="Vejica 79 2 3 2" xfId="13292"/>
    <cellStyle name="Vejica 79 2 4" xfId="8842"/>
    <cellStyle name="Vejica 79 2 4 2" xfId="12834"/>
    <cellStyle name="Vejica 79 2 5" xfId="12493"/>
    <cellStyle name="Vejica 79 3" xfId="8075"/>
    <cellStyle name="Vejica 79 3 2" xfId="12494"/>
    <cellStyle name="Vejica 79 4" xfId="8981"/>
    <cellStyle name="Vejica 79 4 2" xfId="13448"/>
    <cellStyle name="Vejica 79 5" xfId="12874"/>
    <cellStyle name="Vejica 8" xfId="774"/>
    <cellStyle name="Vejica 8 10" xfId="8454"/>
    <cellStyle name="Vejica 8 11" xfId="12741"/>
    <cellStyle name="Vejica 8 2" xfId="775"/>
    <cellStyle name="Vejica 8 2 10" xfId="12491"/>
    <cellStyle name="Vejica 8 2 2" xfId="2464"/>
    <cellStyle name="Vejica 8 2 2 2" xfId="5148"/>
    <cellStyle name="Vejica 8 2 2 3" xfId="12269"/>
    <cellStyle name="Vejica 8 2 2 4" xfId="13259"/>
    <cellStyle name="Vejica 8 2 3" xfId="2465"/>
    <cellStyle name="Vejica 8 2 3 2" xfId="5149"/>
    <cellStyle name="Vejica 8 2 3 3" xfId="12101"/>
    <cellStyle name="Vejica 8 2 3 4" xfId="13348"/>
    <cellStyle name="Vejica 8 2 4" xfId="2466"/>
    <cellStyle name="Vejica 8 2 4 2" xfId="5150"/>
    <cellStyle name="Vejica 8 2 4 3" xfId="9113"/>
    <cellStyle name="Vejica 8 2 4 4" xfId="13081"/>
    <cellStyle name="Vejica 8 2 5" xfId="5151"/>
    <cellStyle name="Vejica 8 2 5 2" xfId="5152"/>
    <cellStyle name="Vejica 8 2 5 2 2" xfId="5568"/>
    <cellStyle name="Vejica 8 2 5 3" xfId="5341"/>
    <cellStyle name="Vejica 8 2 6" xfId="5153"/>
    <cellStyle name="Vejica 8 2 6 2" xfId="5509"/>
    <cellStyle name="Vejica 8 2 7" xfId="5147"/>
    <cellStyle name="Vejica 8 2 8" xfId="5224"/>
    <cellStyle name="Vejica 8 2 9" xfId="9625"/>
    <cellStyle name="Vejica 8 3" xfId="776"/>
    <cellStyle name="Vejica 8 3 10" xfId="12492"/>
    <cellStyle name="Vejica 8 3 2" xfId="2467"/>
    <cellStyle name="Vejica 8 3 2 2" xfId="5155"/>
    <cellStyle name="Vejica 8 3 3" xfId="2468"/>
    <cellStyle name="Vejica 8 3 3 2" xfId="5156"/>
    <cellStyle name="Vejica 8 3 4" xfId="2469"/>
    <cellStyle name="Vejica 8 3 4 2" xfId="5157"/>
    <cellStyle name="Vejica 8 3 5" xfId="5158"/>
    <cellStyle name="Vejica 8 3 5 2" xfId="5159"/>
    <cellStyle name="Vejica 8 3 5 2 2" xfId="5569"/>
    <cellStyle name="Vejica 8 3 5 3" xfId="5342"/>
    <cellStyle name="Vejica 8 3 6" xfId="5160"/>
    <cellStyle name="Vejica 8 3 6 2" xfId="5510"/>
    <cellStyle name="Vejica 8 3 7" xfId="5154"/>
    <cellStyle name="Vejica 8 3 8" xfId="5213"/>
    <cellStyle name="Vejica 8 3 9" xfId="12033"/>
    <cellStyle name="Vejica 8 4" xfId="2470"/>
    <cellStyle name="Vejica 8 4 2" xfId="5161"/>
    <cellStyle name="Vejica 8 4 3" xfId="8948"/>
    <cellStyle name="Vejica 8 4 4" xfId="13414"/>
    <cellStyle name="Vejica 8 5" xfId="2471"/>
    <cellStyle name="Vejica 8 5 2" xfId="5162"/>
    <cellStyle name="Vejica 8 6" xfId="2472"/>
    <cellStyle name="Vejica 8 6 2" xfId="5163"/>
    <cellStyle name="Vejica 8 7" xfId="5164"/>
    <cellStyle name="Vejica 8 7 2" xfId="5343"/>
    <cellStyle name="Vejica 8 8" xfId="5146"/>
    <cellStyle name="Vejica 8 9" xfId="5225"/>
    <cellStyle name="Vejica 80" xfId="9314"/>
    <cellStyle name="Vejica 80 2" xfId="12305"/>
    <cellStyle name="Vejica 80 2 2" xfId="12268"/>
    <cellStyle name="Vejica 80 2 2 2" xfId="13260"/>
    <cellStyle name="Vejica 80 2 3" xfId="8504"/>
    <cellStyle name="Vejica 80 2 3 2" xfId="13539"/>
    <cellStyle name="Vejica 80 2 4" xfId="8951"/>
    <cellStyle name="Vejica 80 2 4 2" xfId="13134"/>
    <cellStyle name="Vejica 80 2 5" xfId="12489"/>
    <cellStyle name="Vejica 80 3" xfId="12197"/>
    <cellStyle name="Vejica 80 3 2" xfId="12490"/>
    <cellStyle name="Vejica 80 4" xfId="8008"/>
    <cellStyle name="Vejica 80 4 2" xfId="13425"/>
    <cellStyle name="Vejica 80 5" xfId="12869"/>
    <cellStyle name="Vejica 81" xfId="12003"/>
    <cellStyle name="Vejica 81 2" xfId="9271"/>
    <cellStyle name="Vejica 81 2 2" xfId="8558"/>
    <cellStyle name="Vejica 81 2 2 2" xfId="13261"/>
    <cellStyle name="Vejica 81 2 3" xfId="9860"/>
    <cellStyle name="Vejica 81 2 3 2" xfId="13390"/>
    <cellStyle name="Vejica 81 2 4" xfId="8666"/>
    <cellStyle name="Vejica 81 2 4 2" xfId="13107"/>
    <cellStyle name="Vejica 81 2 5" xfId="12487"/>
    <cellStyle name="Vejica 81 3" xfId="9274"/>
    <cellStyle name="Vejica 81 3 2" xfId="12488"/>
    <cellStyle name="Vejica 81 4" xfId="9481"/>
    <cellStyle name="Vejica 81 4 2" xfId="13376"/>
    <cellStyle name="Vejica 81 5" xfId="12633"/>
    <cellStyle name="Vejica 82" xfId="12354"/>
    <cellStyle name="Vejica 82 2" xfId="8826"/>
    <cellStyle name="Vejica 82 2 2" xfId="11997"/>
    <cellStyle name="Vejica 82 2 2 2" xfId="13262"/>
    <cellStyle name="Vejica 82 2 3" xfId="8913"/>
    <cellStyle name="Vejica 82 2 3 2" xfId="13521"/>
    <cellStyle name="Vejica 82 2 4" xfId="12267"/>
    <cellStyle name="Vejica 82 2 4 2" xfId="13123"/>
    <cellStyle name="Vejica 82 2 5" xfId="12485"/>
    <cellStyle name="Vejica 82 3" xfId="9276"/>
    <cellStyle name="Vejica 82 3 2" xfId="12486"/>
    <cellStyle name="Vejica 82 4" xfId="11880"/>
    <cellStyle name="Vejica 82 4 2" xfId="13456"/>
    <cellStyle name="Vejica 82 5" xfId="12876"/>
    <cellStyle name="Vejica 83" xfId="12283"/>
    <cellStyle name="Vejica 83 2" xfId="7660"/>
    <cellStyle name="Vejica 83 2 2" xfId="8227"/>
    <cellStyle name="Vejica 83 2 2 2" xfId="13263"/>
    <cellStyle name="Vejica 83 2 3" xfId="8972"/>
    <cellStyle name="Vejica 83 2 3 2" xfId="13393"/>
    <cellStyle name="Vejica 83 2 4" xfId="12019"/>
    <cellStyle name="Vejica 83 2 4 2" xfId="13055"/>
    <cellStyle name="Vejica 83 2 5" xfId="12483"/>
    <cellStyle name="Vejica 83 3" xfId="7751"/>
    <cellStyle name="Vejica 83 3 2" xfId="12484"/>
    <cellStyle name="Vejica 83 4" xfId="9480"/>
    <cellStyle name="Vejica 83 4 2" xfId="13424"/>
    <cellStyle name="Vejica 83 5" xfId="12630"/>
    <cellStyle name="Vejica 84" xfId="7767"/>
    <cellStyle name="Vejica 84 2" xfId="8718"/>
    <cellStyle name="Vejica 84 2 2" xfId="9852"/>
    <cellStyle name="Vejica 84 2 2 2" xfId="13264"/>
    <cellStyle name="Vejica 84 2 3" xfId="11998"/>
    <cellStyle name="Vejica 84 2 3 2" xfId="13383"/>
    <cellStyle name="Vejica 84 2 4" xfId="8587"/>
    <cellStyle name="Vejica 84 2 4 2" xfId="13158"/>
    <cellStyle name="Vejica 84 2 5" xfId="12481"/>
    <cellStyle name="Vejica 84 3" xfId="9275"/>
    <cellStyle name="Vejica 84 3 2" xfId="12482"/>
    <cellStyle name="Vejica 84 4" xfId="9823"/>
    <cellStyle name="Vejica 84 4 2" xfId="13450"/>
    <cellStyle name="Vejica 84 5" xfId="12864"/>
    <cellStyle name="Vejica 85" xfId="8876"/>
    <cellStyle name="Vejica 85 2" xfId="8031"/>
    <cellStyle name="Vejica 85 2 2" xfId="7936"/>
    <cellStyle name="Vejica 85 2 2 2" xfId="13265"/>
    <cellStyle name="Vejica 85 2 3" xfId="12294"/>
    <cellStyle name="Vejica 85 2 3 2" xfId="13462"/>
    <cellStyle name="Vejica 85 2 4" xfId="9858"/>
    <cellStyle name="Vejica 85 2 4 2" xfId="12858"/>
    <cellStyle name="Vejica 85 2 5" xfId="12479"/>
    <cellStyle name="Vejica 85 3" xfId="8717"/>
    <cellStyle name="Vejica 85 3 2" xfId="12480"/>
    <cellStyle name="Vejica 85 4" xfId="9553"/>
    <cellStyle name="Vejica 85 4 2" xfId="13532"/>
    <cellStyle name="Vejica 85 5" xfId="12865"/>
    <cellStyle name="Vejica 86" xfId="8874"/>
    <cellStyle name="Vejica 86 2" xfId="12322"/>
    <cellStyle name="Vejica 86 2 2" xfId="9439"/>
    <cellStyle name="Vejica 86 2 2 2" xfId="13266"/>
    <cellStyle name="Vejica 86 2 3" xfId="8184"/>
    <cellStyle name="Vejica 86 2 3 2" xfId="13401"/>
    <cellStyle name="Vejica 86 2 4" xfId="8950"/>
    <cellStyle name="Vejica 86 2 4 2" xfId="13157"/>
    <cellStyle name="Vejica 86 2 5" xfId="12477"/>
    <cellStyle name="Vejica 86 3" xfId="7605"/>
    <cellStyle name="Vejica 86 3 2" xfId="12478"/>
    <cellStyle name="Vejica 86 4" xfId="11907"/>
    <cellStyle name="Vejica 86 4 2" xfId="13373"/>
    <cellStyle name="Vejica 86 5" xfId="12866"/>
    <cellStyle name="Vejica 87" xfId="9934"/>
    <cellStyle name="Vejica 87 2" xfId="8380"/>
    <cellStyle name="Vejica 87 2 2" xfId="12476"/>
    <cellStyle name="Vejica 87 3" xfId="12128"/>
    <cellStyle name="Vejica 87 3 2" xfId="13420"/>
    <cellStyle name="Vejica 87 4" xfId="12743"/>
    <cellStyle name="Vejica 88" xfId="9315"/>
    <cellStyle name="Vejica 88 2" xfId="9273"/>
    <cellStyle name="Vejica 88 2 2" xfId="12475"/>
    <cellStyle name="Vejica 88 3" xfId="9708"/>
    <cellStyle name="Vejica 88 3 2" xfId="13547"/>
    <cellStyle name="Vejica 88 4" xfId="12863"/>
    <cellStyle name="Vejica 89" xfId="8381"/>
    <cellStyle name="Vejica 89 2" xfId="8582"/>
    <cellStyle name="Vejica 89 2 2" xfId="13267"/>
    <cellStyle name="Vejica 89 3" xfId="9728"/>
    <cellStyle name="Vejica 89 3 2" xfId="13366"/>
    <cellStyle name="Vejica 89 4" xfId="7599"/>
    <cellStyle name="Vejica 89 4 2" xfId="13120"/>
    <cellStyle name="Vejica 89 5" xfId="12474"/>
    <cellStyle name="Vejica 9" xfId="777"/>
    <cellStyle name="Vejica 9 10" xfId="11767"/>
    <cellStyle name="Vejica 9 11" xfId="12740"/>
    <cellStyle name="Vejica 9 2" xfId="778"/>
    <cellStyle name="Vejica 9 2 10" xfId="12472"/>
    <cellStyle name="Vejica 9 2 2" xfId="2473"/>
    <cellStyle name="Vejica 9 2 2 2" xfId="5167"/>
    <cellStyle name="Vejica 9 2 2 3" xfId="9580"/>
    <cellStyle name="Vejica 9 2 2 4" xfId="13268"/>
    <cellStyle name="Vejica 9 2 3" xfId="2474"/>
    <cellStyle name="Vejica 9 2 3 2" xfId="5168"/>
    <cellStyle name="Vejica 9 2 3 3" xfId="8144"/>
    <cellStyle name="Vejica 9 2 3 4" xfId="13458"/>
    <cellStyle name="Vejica 9 2 4" xfId="2475"/>
    <cellStyle name="Vejica 9 2 4 2" xfId="5169"/>
    <cellStyle name="Vejica 9 2 4 3" xfId="11890"/>
    <cellStyle name="Vejica 9 2 4 4" xfId="13147"/>
    <cellStyle name="Vejica 9 2 5" xfId="5170"/>
    <cellStyle name="Vejica 9 2 5 2" xfId="5171"/>
    <cellStyle name="Vejica 9 2 5 2 2" xfId="5570"/>
    <cellStyle name="Vejica 9 2 5 3" xfId="5344"/>
    <cellStyle name="Vejica 9 2 6" xfId="5172"/>
    <cellStyle name="Vejica 9 2 6 2" xfId="5511"/>
    <cellStyle name="Vejica 9 2 7" xfId="5166"/>
    <cellStyle name="Vejica 9 2 8" xfId="5262"/>
    <cellStyle name="Vejica 9 2 9" xfId="9272"/>
    <cellStyle name="Vejica 9 3" xfId="779"/>
    <cellStyle name="Vejica 9 3 10" xfId="12473"/>
    <cellStyle name="Vejica 9 3 2" xfId="2476"/>
    <cellStyle name="Vejica 9 3 2 2" xfId="5174"/>
    <cellStyle name="Vejica 9 3 3" xfId="2477"/>
    <cellStyle name="Vejica 9 3 3 2" xfId="5175"/>
    <cellStyle name="Vejica 9 3 4" xfId="2478"/>
    <cellStyle name="Vejica 9 3 4 2" xfId="5176"/>
    <cellStyle name="Vejica 9 3 5" xfId="5177"/>
    <cellStyle name="Vejica 9 3 5 2" xfId="5178"/>
    <cellStyle name="Vejica 9 3 5 2 2" xfId="5571"/>
    <cellStyle name="Vejica 9 3 5 3" xfId="5345"/>
    <cellStyle name="Vejica 9 3 6" xfId="5179"/>
    <cellStyle name="Vejica 9 3 6 2" xfId="5512"/>
    <cellStyle name="Vejica 9 3 7" xfId="5173"/>
    <cellStyle name="Vejica 9 3 8" xfId="5250"/>
    <cellStyle name="Vejica 9 3 9" xfId="8827"/>
    <cellStyle name="Vejica 9 4" xfId="2479"/>
    <cellStyle name="Vejica 9 4 2" xfId="5180"/>
    <cellStyle name="Vejica 9 4 3" xfId="9847"/>
    <cellStyle name="Vejica 9 4 4" xfId="13109"/>
    <cellStyle name="Vejica 9 5" xfId="2480"/>
    <cellStyle name="Vejica 9 5 2" xfId="5181"/>
    <cellStyle name="Vejica 9 6" xfId="2481"/>
    <cellStyle name="Vejica 9 6 2" xfId="5182"/>
    <cellStyle name="Vejica 9 7" xfId="5183"/>
    <cellStyle name="Vejica 9 7 2" xfId="5346"/>
    <cellStyle name="Vejica 9 8" xfId="5165"/>
    <cellStyle name="Vejica 9 9" xfId="5274"/>
    <cellStyle name="Vejica 90" xfId="8655"/>
    <cellStyle name="Vejica 90 2" xfId="7811"/>
    <cellStyle name="Vejica 90 2 2" xfId="13269"/>
    <cellStyle name="Vejica 90 3" xfId="9434"/>
    <cellStyle name="Vejica 90 3 2" xfId="13445"/>
    <cellStyle name="Vejica 90 4" xfId="8392"/>
    <cellStyle name="Vejica 90 4 2" xfId="12844"/>
    <cellStyle name="Vejica 90 5" xfId="12471"/>
    <cellStyle name="Vejica 91" xfId="8074"/>
    <cellStyle name="Vejica 91 2" xfId="9427"/>
    <cellStyle name="Vejica 91 2 2" xfId="13270"/>
    <cellStyle name="Vejica 91 3" xfId="11868"/>
    <cellStyle name="Vejica 91 3 2" xfId="13461"/>
    <cellStyle name="Vejica 91 4" xfId="9968"/>
    <cellStyle name="Vejica 91 4 2" xfId="13152"/>
    <cellStyle name="Vejica 91 5" xfId="12470"/>
    <cellStyle name="Vejica 92" xfId="8720"/>
    <cellStyle name="Vejica 92 2" xfId="8586"/>
    <cellStyle name="Vejica 92 2 2" xfId="13271"/>
    <cellStyle name="Vejica 92 3" xfId="8611"/>
    <cellStyle name="Vejica 92 3 2" xfId="13522"/>
    <cellStyle name="Vejica 92 4" xfId="11941"/>
    <cellStyle name="Vejica 92 4 2" xfId="13165"/>
    <cellStyle name="Vejica 92 5" xfId="12469"/>
    <cellStyle name="Vejica 93" xfId="11877"/>
    <cellStyle name="Vejica 93 2" xfId="8190"/>
    <cellStyle name="Vejica 93 2 2" xfId="13272"/>
    <cellStyle name="Vejica 93 3" xfId="8746"/>
    <cellStyle name="Vejica 93 3 2" xfId="13372"/>
    <cellStyle name="Vejica 93 4" xfId="9731"/>
    <cellStyle name="Vejica 93 4 2" xfId="13076"/>
    <cellStyle name="Vejica 93 5" xfId="12468"/>
    <cellStyle name="Vejica 94" xfId="8379"/>
    <cellStyle name="Vejica 94 2" xfId="9907"/>
    <cellStyle name="Vejica 94 2 2" xfId="13273"/>
    <cellStyle name="Vejica 94 3" xfId="8941"/>
    <cellStyle name="Vejica 94 3 2" xfId="13409"/>
    <cellStyle name="Vejica 94 4" xfId="9115"/>
    <cellStyle name="Vejica 94 4 2" xfId="13059"/>
    <cellStyle name="Vejica 94 5" xfId="12467"/>
    <cellStyle name="Vejica 95" xfId="12087"/>
    <cellStyle name="Vejica 95 2" xfId="12162"/>
    <cellStyle name="Vejica 95 2 2" xfId="13274"/>
    <cellStyle name="Vejica 95 3" xfId="12335"/>
    <cellStyle name="Vejica 95 3 2" xfId="13371"/>
    <cellStyle name="Vejica 95 4" xfId="11800"/>
    <cellStyle name="Vejica 95 4 2" xfId="12620"/>
    <cellStyle name="Vejica 95 5" xfId="12466"/>
    <cellStyle name="Vejica 96" xfId="12006"/>
    <cellStyle name="Vejica 96 2" xfId="12175"/>
    <cellStyle name="Vejica 96 2 2" xfId="13275"/>
    <cellStyle name="Vejica 96 3" xfId="9307"/>
    <cellStyle name="Vejica 96 3 2" xfId="12854"/>
    <cellStyle name="Vejica 96 4" xfId="9967"/>
    <cellStyle name="Vejica 96 4 2" xfId="13046"/>
    <cellStyle name="Vejica 96 5" xfId="12465"/>
    <cellStyle name="Vejica 97" xfId="8073"/>
    <cellStyle name="Vejica 97 2" xfId="12250"/>
    <cellStyle name="Vejica 97 2 2" xfId="13276"/>
    <cellStyle name="Vejica 97 3" xfId="9477"/>
    <cellStyle name="Vejica 97 3 2" xfId="13534"/>
    <cellStyle name="Vejica 97 4" xfId="8919"/>
    <cellStyle name="Vejica 97 4 2" xfId="13100"/>
    <cellStyle name="Vejica 97 5" xfId="12464"/>
    <cellStyle name="Vejica 98" xfId="9595"/>
    <cellStyle name="Vejica 98 2" xfId="12282"/>
    <cellStyle name="Vejica 98 2 2" xfId="13277"/>
    <cellStyle name="Vejica 98 3" xfId="8745"/>
    <cellStyle name="Vejica 98 3 2" xfId="13404"/>
    <cellStyle name="Vejica 98 4" xfId="8985"/>
    <cellStyle name="Vejica 98 4 2" xfId="13098"/>
    <cellStyle name="Vejica 98 5" xfId="12463"/>
    <cellStyle name="Vejica 99" xfId="7750"/>
    <cellStyle name="Vejica 99 2" xfId="8289"/>
    <cellStyle name="Vejica 99 2 2" xfId="13278"/>
    <cellStyle name="Vejica 99 3" xfId="9438"/>
    <cellStyle name="Vejica 99 3 2" xfId="13095"/>
    <cellStyle name="Vejica 99 4" xfId="12074"/>
    <cellStyle name="Vejica 99 4 2" xfId="13089"/>
    <cellStyle name="Vejica 99 5" xfId="12462"/>
    <cellStyle name="Vnos" xfId="7572" builtinId="20" customBuiltin="1"/>
    <cellStyle name="Vnos 2" xfId="780"/>
    <cellStyle name="Vnos 2 2" xfId="2482"/>
    <cellStyle name="Vnos 2 2 2" xfId="5185"/>
    <cellStyle name="Vnos 2 3" xfId="2483"/>
    <cellStyle name="Vnos 2 3 2" xfId="5186"/>
    <cellStyle name="Vnos 2 4" xfId="5184"/>
    <cellStyle name="Vnos 2 5" xfId="9420"/>
    <cellStyle name="Vnos 3" xfId="781"/>
    <cellStyle name="Vnos 3 2" xfId="2484"/>
    <cellStyle name="Vnos 3 2 2" xfId="5188"/>
    <cellStyle name="Vnos 3 3" xfId="2485"/>
    <cellStyle name="Vnos 3 3 2" xfId="5189"/>
    <cellStyle name="Vnos 3 4" xfId="5190"/>
    <cellStyle name="Vnos 3 4 2" xfId="5347"/>
    <cellStyle name="Vnos 3 5" xfId="5187"/>
    <cellStyle name="Vnos 3 6" xfId="5232"/>
    <cellStyle name="Vsota" xfId="7579" builtinId="25" customBuiltin="1"/>
    <cellStyle name="Vsota 2" xfId="782"/>
    <cellStyle name="Vsota 2 2" xfId="2486"/>
    <cellStyle name="Vsota 2 2 2" xfId="5192"/>
    <cellStyle name="Vsota 2 3" xfId="5191"/>
    <cellStyle name="Vsota 2 4" xfId="12018"/>
    <cellStyle name="Warning Text 1" xfId="2487"/>
    <cellStyle name="Warning Text 1 2" xfId="2488"/>
    <cellStyle name="Warning Text 1 2 2" xfId="5194"/>
    <cellStyle name="Warning Text 1 3" xfId="5193"/>
    <cellStyle name="Warning Text 2" xfId="2489"/>
    <cellStyle name="Warning Text 2 2" xfId="2490"/>
    <cellStyle name="Warning Text 2 2 2" xfId="5196"/>
    <cellStyle name="Warning Text 2 3" xfId="5195"/>
    <cellStyle name="Warning Text 3" xfId="2491"/>
    <cellStyle name="Warning Text 3 2" xfId="2492"/>
    <cellStyle name="Warning Text 3 2 2" xfId="5198"/>
    <cellStyle name="Warning Text 3 3" xfId="5197"/>
    <cellStyle name="Warning Text 4" xfId="2493"/>
    <cellStyle name="Warning Text 4 2" xfId="2494"/>
    <cellStyle name="Warning Text 4 2 2" xfId="5200"/>
    <cellStyle name="Warning Text 4 3" xfId="5199"/>
    <cellStyle name="Warning Text 5" xfId="2495"/>
    <cellStyle name="Warning Text 5 2" xfId="2496"/>
    <cellStyle name="Warning Text 5 2 2" xfId="5202"/>
    <cellStyle name="Warning Text 5 3" xfId="5201"/>
    <cellStyle name="Warning Text 6" xfId="2497"/>
    <cellStyle name="Warning Text 6 2" xfId="2498"/>
    <cellStyle name="Warning Text 6 2 2" xfId="5204"/>
    <cellStyle name="Warning Text 6 3" xfId="520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l-SI"/>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sl-SI"/>
        </a:p>
      </c:txPr>
    </c:title>
    <c:autoTitleDeleted val="0"/>
    <c:plotArea>
      <c:layout>
        <c:manualLayout>
          <c:layoutTarget val="inner"/>
          <c:xMode val="edge"/>
          <c:yMode val="edge"/>
          <c:x val="0.24788484723434059"/>
          <c:y val="0.1149731601836127"/>
          <c:w val="0.56885997337091132"/>
          <c:h val="0.51188792906603597"/>
        </c:manualLayout>
      </c:layout>
      <c:doughnutChart>
        <c:varyColors val="1"/>
        <c:ser>
          <c:idx val="0"/>
          <c:order val="0"/>
          <c:dPt>
            <c:idx val="0"/>
            <c:bubble3D val="0"/>
            <c:spPr>
              <a:solidFill>
                <a:schemeClr val="accent1"/>
              </a:solidFill>
              <a:ln w="19050">
                <a:solidFill>
                  <a:schemeClr val="lt1"/>
                </a:solidFill>
              </a:ln>
              <a:effectLst/>
            </c:spPr>
            <c:extLst xmlns:c16r2="http://schemas.microsoft.com/office/drawing/2015/06/chart">
              <c:ext xmlns:c16="http://schemas.microsoft.com/office/drawing/2014/chart" uri="{C3380CC4-5D6E-409C-BE32-E72D297353CC}">
                <c16:uniqueId val="{00000001-6DB4-4CDF-A6FE-AAA5A8BD4E05}"/>
              </c:ext>
            </c:extLst>
          </c:dPt>
          <c:dPt>
            <c:idx val="1"/>
            <c:bubble3D val="0"/>
            <c:spPr>
              <a:solidFill>
                <a:schemeClr val="accent2"/>
              </a:solidFill>
              <a:ln w="19050">
                <a:solidFill>
                  <a:schemeClr val="lt1"/>
                </a:solidFill>
              </a:ln>
              <a:effectLst/>
            </c:spPr>
            <c:extLst xmlns:c16r2="http://schemas.microsoft.com/office/drawing/2015/06/chart">
              <c:ext xmlns:c16="http://schemas.microsoft.com/office/drawing/2014/chart" uri="{C3380CC4-5D6E-409C-BE32-E72D297353CC}">
                <c16:uniqueId val="{00000003-6DB4-4CDF-A6FE-AAA5A8BD4E05}"/>
              </c:ext>
            </c:extLst>
          </c:dPt>
          <c:dPt>
            <c:idx val="2"/>
            <c:bubble3D val="0"/>
            <c:spPr>
              <a:solidFill>
                <a:schemeClr val="accent3"/>
              </a:solidFill>
              <a:ln w="19050">
                <a:solidFill>
                  <a:schemeClr val="lt1"/>
                </a:solidFill>
              </a:ln>
              <a:effectLst/>
            </c:spPr>
            <c:extLst xmlns:c16r2="http://schemas.microsoft.com/office/drawing/2015/06/chart">
              <c:ext xmlns:c16="http://schemas.microsoft.com/office/drawing/2014/chart" uri="{C3380CC4-5D6E-409C-BE32-E72D297353CC}">
                <c16:uniqueId val="{00000005-6DB4-4CDF-A6FE-AAA5A8BD4E05}"/>
              </c:ext>
            </c:extLst>
          </c:dPt>
          <c:dPt>
            <c:idx val="3"/>
            <c:bubble3D val="0"/>
            <c:spPr>
              <a:solidFill>
                <a:schemeClr val="accent4"/>
              </a:solidFill>
              <a:ln w="19050">
                <a:solidFill>
                  <a:schemeClr val="lt1"/>
                </a:solidFill>
              </a:ln>
              <a:effectLst/>
            </c:spPr>
            <c:extLst xmlns:c16r2="http://schemas.microsoft.com/office/drawing/2015/06/chart">
              <c:ext xmlns:c16="http://schemas.microsoft.com/office/drawing/2014/chart" uri="{C3380CC4-5D6E-409C-BE32-E72D297353CC}">
                <c16:uniqueId val="{00000007-6DB4-4CDF-A6FE-AAA5A8BD4E05}"/>
              </c:ext>
            </c:extLst>
          </c:dPt>
          <c:dPt>
            <c:idx val="4"/>
            <c:bubble3D val="0"/>
            <c:spPr>
              <a:solidFill>
                <a:schemeClr val="accent5"/>
              </a:solidFill>
              <a:ln w="19050">
                <a:solidFill>
                  <a:schemeClr val="lt1"/>
                </a:solidFill>
              </a:ln>
              <a:effectLst/>
            </c:spPr>
            <c:extLst xmlns:c16r2="http://schemas.microsoft.com/office/drawing/2015/06/chart">
              <c:ext xmlns:c16="http://schemas.microsoft.com/office/drawing/2014/chart" uri="{C3380CC4-5D6E-409C-BE32-E72D297353CC}">
                <c16:uniqueId val="{00000009-6DB4-4CDF-A6FE-AAA5A8BD4E0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sl-SI"/>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multiLvlStrRef>
              <c:extLst>
                <c:ext xmlns:c15="http://schemas.microsoft.com/office/drawing/2012/chart" uri="{02D57815-91ED-43cb-92C2-25804820EDAC}">
                  <c15:fullRef>
                    <c15:sqref>(REKAPITULACIJA!$B$7:$C$10,REKAPITULACIJA!$B$14:$C$15)</c15:sqref>
                  </c15:fullRef>
                </c:ext>
              </c:extLst>
              <c:f>(REKAPITULACIJA!$B$7:$C$10,REKAPITULACIJA!$B$14:$C$14)</c:f>
              <c:multiLvlStrCache>
                <c:ptCount val="5"/>
                <c:lvl>
                  <c:pt idx="0">
                    <c:v>GRADBENA DELA:</c:v>
                  </c:pt>
                  <c:pt idx="1">
                    <c:v>OBRTNIŠKA DELA:</c:v>
                  </c:pt>
                  <c:pt idx="2">
                    <c:v>ELEKTRIČNE INŠTALACIJE </c:v>
                  </c:pt>
                  <c:pt idx="3">
                    <c:v>STROJNE INŠTALACIJE  (SKUPAJ D.1 + D.2 + D.3 )</c:v>
                  </c:pt>
                  <c:pt idx="4">
                    <c:v>ZUNANJA UREDITEV IN ZUNANJA KANALIZACIJA</c:v>
                  </c:pt>
                </c:lvl>
                <c:lvl>
                  <c:pt idx="0">
                    <c:v>A.</c:v>
                  </c:pt>
                  <c:pt idx="1">
                    <c:v>B.</c:v>
                  </c:pt>
                  <c:pt idx="2">
                    <c:v>C.</c:v>
                  </c:pt>
                  <c:pt idx="3">
                    <c:v>D.</c:v>
                  </c:pt>
                  <c:pt idx="4">
                    <c:v>E.</c:v>
                  </c:pt>
                </c:lvl>
              </c:multiLvlStrCache>
            </c:multiLvlStrRef>
          </c:cat>
          <c:val>
            <c:numRef>
              <c:extLst>
                <c:ext xmlns:c15="http://schemas.microsoft.com/office/drawing/2012/chart" uri="{02D57815-91ED-43cb-92C2-25804820EDAC}">
                  <c15:fullRef>
                    <c15:sqref>(REKAPITULACIJA!$D$7:$D$10,REKAPITULACIJA!$D$14:$D$15)</c15:sqref>
                  </c15:fullRef>
                </c:ext>
              </c:extLst>
              <c:f>(REKAPITULACIJA!$D$7:$D$10,REKAPITULACIJA!$D$14)</c:f>
              <c:numCache>
                <c:formatCode>_("€"* #,##0.00_);_("€"* \(#,##0.00\);_("€"* "-"??_);_(@_)</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8A1-455B-873A-0059B5D7ACA2}"/>
            </c:ext>
            <c:ext xmlns:c15="http://schemas.microsoft.com/office/drawing/2012/chart" uri="{02D57815-91ED-43cb-92C2-25804820EDAC}">
              <c15:categoryFilterExceptions>
                <c15:categoryFilterException>
                  <c15:sqref>REKAPITULACIJA!$D$15</c15:sqref>
                  <c15:spPr xmlns:c15="http://schemas.microsoft.com/office/drawing/2012/chart">
                    <a:solidFill>
                      <a:schemeClr val="accent6"/>
                    </a:solidFill>
                    <a:ln w="19050">
                      <a:solidFill>
                        <a:schemeClr val="lt1"/>
                      </a:solidFill>
                    </a:ln>
                    <a:effectLst/>
                  </c15:spPr>
                  <c15:bubble3D val="0"/>
                </c15:categoryFilterException>
              </c15:categoryFilterExceptions>
            </c:ext>
          </c:extLst>
        </c:ser>
        <c:dLbls>
          <c:showLegendKey val="0"/>
          <c:showVal val="0"/>
          <c:showCatName val="0"/>
          <c:showSerName val="0"/>
          <c:showPercent val="1"/>
          <c:showBubbleSize val="0"/>
          <c:showLeaderLines val="1"/>
        </c:dLbls>
        <c:firstSliceAng val="0"/>
        <c:holeSize val="75"/>
      </c:doughnutChart>
      <c:spPr>
        <a:noFill/>
        <a:ln>
          <a:noFill/>
        </a:ln>
        <a:effectLst/>
      </c:spPr>
    </c:plotArea>
    <c:legend>
      <c:legendPos val="b"/>
      <c:layout>
        <c:manualLayout>
          <c:xMode val="edge"/>
          <c:yMode val="edge"/>
          <c:x val="6.8126878658187937E-2"/>
          <c:y val="0.55800179380965642"/>
          <c:w val="0.45886371197114439"/>
          <c:h val="0.4217540865491905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sl-SI"/>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sl-S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20308</xdr:colOff>
      <xdr:row>21</xdr:row>
      <xdr:rowOff>101132</xdr:rowOff>
    </xdr:from>
    <xdr:to>
      <xdr:col>3</xdr:col>
      <xdr:colOff>771525</xdr:colOff>
      <xdr:row>44</xdr:row>
      <xdr:rowOff>85725</xdr:rowOff>
    </xdr:to>
    <xdr:graphicFrame macro="">
      <xdr:nvGraphicFramePr>
        <xdr:cNvPr id="6" name="Grafikon 5">
          <a:extLst>
            <a:ext uri="{FF2B5EF4-FFF2-40B4-BE49-F238E27FC236}">
              <a16:creationId xmlns:a16="http://schemas.microsoft.com/office/drawing/2014/main" xmlns="" id="{0A8F86F5-22DC-4D8D-A079-5CCA47B9AE7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view="pageLayout" zoomScale="85" zoomScaleNormal="90" zoomScaleSheetLayoutView="70" zoomScalePageLayoutView="85" workbookViewId="0">
      <selection activeCell="L32" sqref="L32"/>
    </sheetView>
  </sheetViews>
  <sheetFormatPr defaultRowHeight="14.25"/>
  <cols>
    <col min="1" max="2" width="9.140625" style="358"/>
    <col min="3" max="3" width="55.7109375" style="358" customWidth="1"/>
    <col min="4" max="4" width="9.140625" style="358"/>
    <col min="5" max="5" width="9.140625" style="358" customWidth="1"/>
    <col min="6" max="16384" width="9.140625" style="358"/>
  </cols>
  <sheetData>
    <row r="1" spans="1:3">
      <c r="C1" s="359"/>
    </row>
    <row r="2" spans="1:3" ht="36">
      <c r="C2" s="360" t="s">
        <v>3068</v>
      </c>
    </row>
    <row r="3" spans="1:3" ht="15.75">
      <c r="C3" s="361"/>
    </row>
    <row r="5" spans="1:3" ht="36">
      <c r="A5" s="362"/>
      <c r="B5" s="363" t="s">
        <v>183</v>
      </c>
      <c r="C5" s="364" t="s">
        <v>243</v>
      </c>
    </row>
    <row r="6" spans="1:3">
      <c r="C6" s="365"/>
    </row>
    <row r="7" spans="1:3">
      <c r="B7" s="363" t="s">
        <v>184</v>
      </c>
      <c r="C7" s="364" t="s">
        <v>3069</v>
      </c>
    </row>
    <row r="8" spans="1:3">
      <c r="A8" s="366"/>
    </row>
    <row r="9" spans="1:3">
      <c r="B9" s="363" t="s">
        <v>185</v>
      </c>
      <c r="C9" s="364" t="s">
        <v>244</v>
      </c>
    </row>
    <row r="10" spans="1:3">
      <c r="A10" s="366"/>
    </row>
    <row r="11" spans="1:3">
      <c r="B11" s="363" t="s">
        <v>186</v>
      </c>
      <c r="C11" s="367" t="s">
        <v>3070</v>
      </c>
    </row>
    <row r="12" spans="1:3">
      <c r="B12" s="363"/>
      <c r="C12" s="529" t="s">
        <v>3071</v>
      </c>
    </row>
    <row r="13" spans="1:3">
      <c r="B13" s="363"/>
      <c r="C13" s="529" t="s">
        <v>3072</v>
      </c>
    </row>
    <row r="14" spans="1:3">
      <c r="B14" s="363"/>
      <c r="C14" s="529" t="s">
        <v>3073</v>
      </c>
    </row>
    <row r="15" spans="1:3">
      <c r="A15" s="362"/>
    </row>
    <row r="16" spans="1:3">
      <c r="B16" s="363" t="s">
        <v>187</v>
      </c>
      <c r="C16" s="530" t="s">
        <v>3074</v>
      </c>
    </row>
    <row r="17" spans="1:4" ht="36">
      <c r="B17" s="363"/>
      <c r="C17" s="531" t="s">
        <v>3075</v>
      </c>
    </row>
    <row r="18" spans="1:4" ht="15">
      <c r="B18" s="363"/>
      <c r="C18" s="368"/>
    </row>
    <row r="19" spans="1:4">
      <c r="B19" s="363" t="s">
        <v>188</v>
      </c>
      <c r="C19" s="364" t="s">
        <v>3076</v>
      </c>
    </row>
    <row r="20" spans="1:4">
      <c r="A20" s="369"/>
    </row>
    <row r="21" spans="1:4">
      <c r="A21" s="369"/>
      <c r="B21" s="363" t="s">
        <v>189</v>
      </c>
      <c r="C21" s="364" t="s">
        <v>3077</v>
      </c>
    </row>
    <row r="22" spans="1:4">
      <c r="A22" s="369"/>
      <c r="B22" s="363"/>
      <c r="C22" s="364" t="s">
        <v>3078</v>
      </c>
    </row>
    <row r="23" spans="1:4">
      <c r="A23" s="369"/>
      <c r="B23" s="363"/>
      <c r="C23" s="364" t="s">
        <v>3079</v>
      </c>
    </row>
    <row r="24" spans="1:4">
      <c r="B24" s="363"/>
      <c r="C24" s="370"/>
    </row>
    <row r="25" spans="1:4" ht="24">
      <c r="B25" s="363" t="s">
        <v>190</v>
      </c>
      <c r="C25" s="364" t="s">
        <v>245</v>
      </c>
    </row>
    <row r="26" spans="1:4">
      <c r="C26" s="365"/>
    </row>
    <row r="27" spans="1:4">
      <c r="B27" s="371"/>
      <c r="C27" s="370"/>
    </row>
    <row r="28" spans="1:4" ht="48">
      <c r="B28" s="363" t="s">
        <v>191</v>
      </c>
      <c r="C28" s="364" t="s">
        <v>246</v>
      </c>
    </row>
    <row r="29" spans="1:4" ht="15">
      <c r="C29" s="372"/>
      <c r="D29" s="373"/>
    </row>
    <row r="30" spans="1:4" ht="15">
      <c r="B30" s="371"/>
      <c r="C30" s="372"/>
      <c r="D30" s="373"/>
    </row>
    <row r="31" spans="1:4">
      <c r="C31" s="374"/>
      <c r="D31" s="373"/>
    </row>
    <row r="32" spans="1:4">
      <c r="B32" s="363"/>
      <c r="C32" s="373"/>
      <c r="D32" s="375" t="s">
        <v>192</v>
      </c>
    </row>
    <row r="33" spans="2:4">
      <c r="B33" s="371"/>
      <c r="C33" s="370"/>
      <c r="D33" s="376"/>
    </row>
    <row r="34" spans="2:4">
      <c r="B34" s="363" t="s">
        <v>193</v>
      </c>
      <c r="C34" s="377" t="s">
        <v>249</v>
      </c>
      <c r="D34" s="376"/>
    </row>
    <row r="35" spans="2:4">
      <c r="B35" s="371"/>
      <c r="C35" s="378"/>
      <c r="D35" s="379"/>
    </row>
    <row r="36" spans="2:4">
      <c r="B36" s="371"/>
      <c r="C36" s="378"/>
      <c r="D36" s="379"/>
    </row>
    <row r="37" spans="2:4">
      <c r="B37" s="380"/>
      <c r="C37" s="378"/>
      <c r="D37" s="379"/>
    </row>
    <row r="38" spans="2:4" ht="58.5" customHeight="1">
      <c r="B38" s="371"/>
      <c r="C38" s="373"/>
      <c r="D38" s="381" t="s">
        <v>484</v>
      </c>
    </row>
    <row r="39" spans="2:4">
      <c r="B39" s="363" t="s">
        <v>194</v>
      </c>
      <c r="C39" s="377" t="s">
        <v>247</v>
      </c>
      <c r="D39" s="376"/>
    </row>
    <row r="40" spans="2:4">
      <c r="B40" s="363" t="s">
        <v>195</v>
      </c>
      <c r="C40" s="377" t="s">
        <v>248</v>
      </c>
    </row>
    <row r="41" spans="2:4">
      <c r="B41" s="363" t="s">
        <v>196</v>
      </c>
      <c r="C41" s="364" t="s">
        <v>3076</v>
      </c>
    </row>
  </sheetData>
  <sheetProtection algorithmName="SHA-512" hashValue="W2y0ya47I2ODbk2KEXEDFwaQYS9fuWu/9wbFiErxUtT8ig6/RXtVTtGvyFE95KD8segosewjimXk9GJ8STZiWw==" saltValue="df+U/Fbbl1EMOoa0HyAB1Q==" spinCount="100000" sheet="1" formatCells="0" formatColumns="0" formatRows="0" insertColumns="0" insertRows="0"/>
  <pageMargins left="0.70866141732283472" right="0.70866141732283472" top="0.9448818897637796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499984740745262"/>
  </sheetPr>
  <dimension ref="A2:HT201"/>
  <sheetViews>
    <sheetView topLeftCell="A4" zoomScale="80" zoomScaleNormal="80" zoomScaleSheetLayoutView="100" workbookViewId="0">
      <selection activeCell="P186" sqref="P186"/>
    </sheetView>
  </sheetViews>
  <sheetFormatPr defaultRowHeight="12.75"/>
  <cols>
    <col min="1" max="1" width="4.7109375" style="265" customWidth="1"/>
    <col min="2" max="2" width="4.7109375" style="330" customWidth="1"/>
    <col min="3" max="3" width="33.42578125" style="331" customWidth="1"/>
    <col min="4" max="4" width="5.7109375" style="332" customWidth="1"/>
    <col min="5" max="5" width="7.7109375" style="259" bestFit="1" customWidth="1"/>
    <col min="6" max="6" width="13.42578125" style="329" bestFit="1" customWidth="1"/>
    <col min="7" max="7" width="17.28515625" style="1479" bestFit="1" customWidth="1"/>
    <col min="8" max="16384" width="9.140625" style="265"/>
  </cols>
  <sheetData>
    <row r="2" spans="1:228" ht="18.75" thickBot="1">
      <c r="A2" s="301" t="s">
        <v>277</v>
      </c>
      <c r="B2" s="350" t="s">
        <v>2112</v>
      </c>
      <c r="C2" s="281"/>
      <c r="D2" s="300"/>
      <c r="E2" s="300"/>
      <c r="F2" s="271"/>
      <c r="G2" s="1478"/>
    </row>
    <row r="4" spans="1:228" s="448" customFormat="1">
      <c r="B4" s="445" t="s">
        <v>277</v>
      </c>
      <c r="C4" s="345" t="s">
        <v>723</v>
      </c>
      <c r="D4" s="293"/>
      <c r="E4" s="429"/>
      <c r="F4" s="453"/>
      <c r="G4" s="864"/>
      <c r="H4" s="865"/>
      <c r="I4" s="865"/>
      <c r="J4" s="865"/>
      <c r="K4" s="865"/>
      <c r="L4" s="865"/>
      <c r="M4" s="865"/>
      <c r="N4" s="865"/>
      <c r="O4" s="865"/>
      <c r="P4" s="865"/>
      <c r="Q4" s="865"/>
      <c r="R4" s="865"/>
      <c r="S4" s="865"/>
      <c r="T4" s="865"/>
      <c r="U4" s="865"/>
      <c r="V4" s="865"/>
      <c r="W4" s="865"/>
      <c r="X4" s="865"/>
      <c r="Y4" s="865"/>
      <c r="Z4" s="865"/>
      <c r="AA4" s="865"/>
      <c r="AB4" s="865"/>
      <c r="AC4" s="865"/>
      <c r="AD4" s="865"/>
      <c r="AE4" s="865"/>
      <c r="AF4" s="865"/>
      <c r="AG4" s="865"/>
      <c r="AH4" s="865"/>
      <c r="AI4" s="865"/>
      <c r="AJ4" s="865"/>
      <c r="AK4" s="865"/>
      <c r="AL4" s="865"/>
      <c r="AM4" s="865"/>
      <c r="AN4" s="865"/>
      <c r="AO4" s="865"/>
      <c r="AP4" s="865"/>
      <c r="AQ4" s="865"/>
      <c r="AR4" s="865"/>
      <c r="AS4" s="865"/>
      <c r="AT4" s="865"/>
      <c r="AU4" s="865"/>
      <c r="AV4" s="865"/>
      <c r="AW4" s="865"/>
      <c r="AX4" s="865"/>
      <c r="AY4" s="865"/>
      <c r="AZ4" s="865"/>
      <c r="BA4" s="865"/>
      <c r="BB4" s="865"/>
      <c r="BC4" s="865"/>
      <c r="BD4" s="865"/>
      <c r="BE4" s="865"/>
      <c r="BF4" s="865"/>
      <c r="BG4" s="865"/>
      <c r="BH4" s="865"/>
      <c r="BI4" s="865"/>
      <c r="BJ4" s="865"/>
      <c r="BK4" s="865"/>
      <c r="BL4" s="865"/>
      <c r="BM4" s="865"/>
      <c r="BN4" s="865"/>
      <c r="BO4" s="865"/>
      <c r="BP4" s="865"/>
      <c r="BQ4" s="865"/>
      <c r="BR4" s="865"/>
      <c r="BS4" s="865"/>
      <c r="BT4" s="865"/>
      <c r="BU4" s="865"/>
      <c r="BV4" s="865"/>
      <c r="BW4" s="865"/>
      <c r="BX4" s="865"/>
      <c r="BY4" s="865"/>
      <c r="BZ4" s="865"/>
      <c r="CA4" s="865"/>
      <c r="CB4" s="865"/>
      <c r="CC4" s="865"/>
      <c r="CD4" s="865"/>
      <c r="CE4" s="865"/>
      <c r="CF4" s="865"/>
      <c r="CG4" s="865"/>
      <c r="CH4" s="865"/>
      <c r="CI4" s="865"/>
      <c r="CJ4" s="865"/>
      <c r="CK4" s="865"/>
      <c r="CL4" s="865"/>
      <c r="CM4" s="865"/>
      <c r="CN4" s="865"/>
      <c r="CO4" s="865"/>
      <c r="CP4" s="865"/>
      <c r="CQ4" s="865"/>
      <c r="CR4" s="865"/>
      <c r="CS4" s="865"/>
      <c r="CT4" s="865"/>
      <c r="CU4" s="865"/>
      <c r="CV4" s="865"/>
      <c r="CW4" s="865"/>
      <c r="CX4" s="865"/>
      <c r="CY4" s="865"/>
      <c r="CZ4" s="865"/>
      <c r="DA4" s="865"/>
      <c r="DB4" s="865"/>
      <c r="DC4" s="865"/>
      <c r="DD4" s="865"/>
      <c r="DE4" s="865"/>
      <c r="DF4" s="865"/>
      <c r="DG4" s="865"/>
      <c r="DH4" s="865"/>
      <c r="DI4" s="865"/>
      <c r="DJ4" s="865"/>
      <c r="DK4" s="865"/>
      <c r="DL4" s="865"/>
      <c r="DM4" s="865"/>
      <c r="DN4" s="865"/>
      <c r="DO4" s="865"/>
      <c r="DP4" s="865"/>
      <c r="DQ4" s="865"/>
      <c r="DR4" s="865"/>
      <c r="DS4" s="865"/>
      <c r="DT4" s="865"/>
      <c r="DU4" s="865"/>
      <c r="DV4" s="865"/>
      <c r="DW4" s="865"/>
      <c r="DX4" s="865"/>
      <c r="DY4" s="865"/>
      <c r="DZ4" s="865"/>
      <c r="EA4" s="865"/>
      <c r="EB4" s="865"/>
      <c r="EC4" s="865"/>
      <c r="ED4" s="865"/>
      <c r="EE4" s="865"/>
      <c r="EF4" s="865"/>
      <c r="EG4" s="865"/>
      <c r="EH4" s="865"/>
      <c r="EI4" s="865"/>
      <c r="EJ4" s="865"/>
      <c r="EK4" s="865"/>
      <c r="EL4" s="865"/>
      <c r="EM4" s="865"/>
      <c r="EN4" s="865"/>
      <c r="EO4" s="865"/>
      <c r="EP4" s="865"/>
      <c r="EQ4" s="865"/>
      <c r="ER4" s="865"/>
      <c r="ES4" s="865"/>
      <c r="ET4" s="865"/>
      <c r="EU4" s="865"/>
      <c r="EV4" s="865"/>
      <c r="EW4" s="865"/>
      <c r="EX4" s="865"/>
      <c r="EY4" s="865"/>
      <c r="EZ4" s="865"/>
      <c r="FA4" s="865"/>
      <c r="FB4" s="865"/>
      <c r="FC4" s="865"/>
      <c r="FD4" s="865"/>
      <c r="FE4" s="865"/>
      <c r="FF4" s="865"/>
      <c r="FG4" s="865"/>
      <c r="FH4" s="865"/>
      <c r="FI4" s="865"/>
      <c r="FJ4" s="865"/>
      <c r="FK4" s="865"/>
      <c r="FL4" s="865"/>
      <c r="FM4" s="865"/>
      <c r="FN4" s="865"/>
      <c r="FO4" s="865"/>
      <c r="FP4" s="865"/>
      <c r="FQ4" s="865"/>
      <c r="FR4" s="865"/>
      <c r="FS4" s="865"/>
      <c r="FT4" s="865"/>
      <c r="FU4" s="865"/>
      <c r="FV4" s="865"/>
      <c r="FW4" s="865"/>
      <c r="FX4" s="865"/>
      <c r="FY4" s="865"/>
      <c r="FZ4" s="865"/>
      <c r="GA4" s="865"/>
      <c r="GB4" s="865"/>
      <c r="GC4" s="865"/>
      <c r="GD4" s="865"/>
      <c r="GE4" s="865"/>
      <c r="GF4" s="865"/>
      <c r="GG4" s="865"/>
      <c r="GH4" s="865"/>
      <c r="GI4" s="865"/>
      <c r="GJ4" s="865"/>
      <c r="GK4" s="865"/>
      <c r="GL4" s="865"/>
      <c r="GM4" s="865"/>
      <c r="GN4" s="865"/>
      <c r="GO4" s="865"/>
      <c r="GP4" s="865"/>
      <c r="GQ4" s="865"/>
      <c r="GR4" s="865"/>
      <c r="GS4" s="865"/>
      <c r="GT4" s="865"/>
      <c r="GU4" s="865"/>
      <c r="GV4" s="865"/>
      <c r="GW4" s="865"/>
      <c r="GX4" s="865"/>
      <c r="GY4" s="865"/>
      <c r="GZ4" s="865"/>
      <c r="HA4" s="865"/>
      <c r="HB4" s="865"/>
      <c r="HC4" s="865"/>
      <c r="HD4" s="865"/>
      <c r="HE4" s="865"/>
      <c r="HF4" s="865"/>
      <c r="HG4" s="865"/>
      <c r="HH4" s="865"/>
      <c r="HI4" s="865"/>
      <c r="HJ4" s="865"/>
      <c r="HK4" s="865"/>
      <c r="HL4" s="865"/>
      <c r="HM4" s="865"/>
      <c r="HN4" s="865"/>
      <c r="HO4" s="865"/>
      <c r="HP4" s="865"/>
      <c r="HQ4" s="865"/>
      <c r="HR4" s="865"/>
      <c r="HS4" s="865"/>
      <c r="HT4" s="865"/>
    </row>
    <row r="5" spans="1:228">
      <c r="B5" s="266"/>
      <c r="C5" s="349"/>
    </row>
    <row r="6" spans="1:228">
      <c r="B6" s="260" t="str">
        <f>B21</f>
        <v>1.00</v>
      </c>
      <c r="C6" s="410" t="str">
        <f>C21</f>
        <v>PREDDELA</v>
      </c>
      <c r="G6" s="1479">
        <f>G56</f>
        <v>0</v>
      </c>
    </row>
    <row r="7" spans="1:228">
      <c r="B7" s="260" t="str">
        <f>B58</f>
        <v xml:space="preserve"> 2.00</v>
      </c>
      <c r="C7" s="410" t="str">
        <f>C58</f>
        <v xml:space="preserve">ZEMELJSKA DELA </v>
      </c>
      <c r="G7" s="1479">
        <f>G80</f>
        <v>0</v>
      </c>
    </row>
    <row r="8" spans="1:228">
      <c r="B8" s="260" t="str">
        <f>B82</f>
        <v xml:space="preserve"> 3.00</v>
      </c>
      <c r="C8" s="410" t="str">
        <f>C82</f>
        <v>VOZIŠČNE KONSTRUKCIJE</v>
      </c>
      <c r="G8" s="1479">
        <f>G100</f>
        <v>0</v>
      </c>
    </row>
    <row r="9" spans="1:228">
      <c r="B9" s="260" t="str">
        <f>B102</f>
        <v xml:space="preserve"> 4.00</v>
      </c>
      <c r="C9" s="410" t="str">
        <f>C102</f>
        <v>ODVODNJAVANJE</v>
      </c>
      <c r="G9" s="1479">
        <f>G117</f>
        <v>0</v>
      </c>
    </row>
    <row r="10" spans="1:228">
      <c r="B10" s="260" t="str">
        <f>B119</f>
        <v>5.00</v>
      </c>
      <c r="C10" s="410" t="str">
        <f>C119</f>
        <v>KANALIZACIJA</v>
      </c>
      <c r="G10" s="1479">
        <f>G171</f>
        <v>0</v>
      </c>
    </row>
    <row r="11" spans="1:228">
      <c r="B11" s="260" t="str">
        <f>B173</f>
        <v>6.00</v>
      </c>
      <c r="C11" s="410" t="str">
        <f>C173</f>
        <v>HORTIKULTURA</v>
      </c>
      <c r="G11" s="1479">
        <f>G178</f>
        <v>0</v>
      </c>
    </row>
    <row r="12" spans="1:228">
      <c r="B12" s="260" t="str">
        <f>B182</f>
        <v>7.00</v>
      </c>
      <c r="C12" s="410" t="str">
        <f>C182</f>
        <v>TUJE STORITVE</v>
      </c>
      <c r="G12" s="1479">
        <f>G200</f>
        <v>0</v>
      </c>
    </row>
    <row r="13" spans="1:228">
      <c r="B13" s="260"/>
      <c r="C13" s="261"/>
    </row>
    <row r="14" spans="1:228" s="294" customFormat="1" ht="13.5" thickBot="1">
      <c r="B14" s="413"/>
      <c r="C14" s="441" t="s">
        <v>714</v>
      </c>
      <c r="D14" s="412"/>
      <c r="E14" s="32"/>
      <c r="F14" s="406"/>
      <c r="G14" s="663">
        <f>SUM(G5:G13)</f>
        <v>0</v>
      </c>
      <c r="H14" s="861"/>
      <c r="I14" s="861"/>
      <c r="J14" s="861"/>
      <c r="K14" s="861"/>
      <c r="L14" s="861"/>
      <c r="M14" s="861"/>
      <c r="N14" s="861"/>
      <c r="O14" s="861"/>
      <c r="P14" s="861"/>
      <c r="Q14" s="861"/>
      <c r="R14" s="861"/>
      <c r="S14" s="861"/>
      <c r="T14" s="861"/>
      <c r="U14" s="861"/>
      <c r="V14" s="861"/>
      <c r="W14" s="861"/>
      <c r="X14" s="861"/>
      <c r="Y14" s="861"/>
      <c r="Z14" s="861"/>
      <c r="AA14" s="861"/>
      <c r="AB14" s="861"/>
      <c r="AC14" s="861"/>
      <c r="AD14" s="861"/>
      <c r="AE14" s="861"/>
      <c r="AF14" s="861"/>
      <c r="AG14" s="861"/>
      <c r="AH14" s="861"/>
      <c r="AI14" s="861"/>
      <c r="AJ14" s="861"/>
      <c r="AK14" s="861"/>
      <c r="AL14" s="861"/>
      <c r="AM14" s="861"/>
      <c r="AN14" s="861"/>
      <c r="AO14" s="861"/>
      <c r="AP14" s="861"/>
      <c r="AQ14" s="861"/>
      <c r="AR14" s="861"/>
      <c r="AS14" s="861"/>
      <c r="AT14" s="861"/>
      <c r="AU14" s="861"/>
      <c r="AV14" s="861"/>
      <c r="AW14" s="861"/>
      <c r="AX14" s="861"/>
      <c r="AY14" s="861"/>
      <c r="AZ14" s="861"/>
      <c r="BA14" s="861"/>
      <c r="BB14" s="861"/>
      <c r="BC14" s="861"/>
      <c r="BD14" s="861"/>
      <c r="BE14" s="861"/>
      <c r="BF14" s="861"/>
      <c r="BG14" s="861"/>
      <c r="BH14" s="861"/>
      <c r="BI14" s="861"/>
      <c r="BJ14" s="861"/>
      <c r="BK14" s="861"/>
      <c r="BL14" s="861"/>
      <c r="BM14" s="861"/>
      <c r="BN14" s="861"/>
      <c r="BO14" s="861"/>
      <c r="BP14" s="861"/>
      <c r="BQ14" s="861"/>
      <c r="BR14" s="861"/>
      <c r="BS14" s="861"/>
      <c r="BT14" s="861"/>
      <c r="BU14" s="861"/>
      <c r="BV14" s="861"/>
      <c r="BW14" s="861"/>
      <c r="BX14" s="861"/>
      <c r="BY14" s="861"/>
      <c r="BZ14" s="861"/>
      <c r="CA14" s="861"/>
      <c r="CB14" s="861"/>
      <c r="CC14" s="861"/>
      <c r="CD14" s="861"/>
      <c r="CE14" s="861"/>
      <c r="CF14" s="861"/>
      <c r="CG14" s="861"/>
      <c r="CH14" s="861"/>
      <c r="CI14" s="861"/>
      <c r="CJ14" s="861"/>
      <c r="CK14" s="861"/>
      <c r="CL14" s="861"/>
      <c r="CM14" s="861"/>
      <c r="CN14" s="861"/>
      <c r="CO14" s="861"/>
      <c r="CP14" s="861"/>
      <c r="CQ14" s="861"/>
      <c r="CR14" s="861"/>
      <c r="CS14" s="861"/>
      <c r="CT14" s="861"/>
      <c r="CU14" s="861"/>
      <c r="CV14" s="861"/>
      <c r="CW14" s="861"/>
      <c r="CX14" s="861"/>
      <c r="CY14" s="861"/>
      <c r="CZ14" s="861"/>
      <c r="DA14" s="861"/>
      <c r="DB14" s="861"/>
      <c r="DC14" s="861"/>
      <c r="DD14" s="861"/>
      <c r="DE14" s="861"/>
      <c r="DF14" s="861"/>
      <c r="DG14" s="861"/>
      <c r="DH14" s="861"/>
      <c r="DI14" s="861"/>
      <c r="DJ14" s="861"/>
      <c r="DK14" s="861"/>
      <c r="DL14" s="861"/>
      <c r="DM14" s="861"/>
      <c r="DN14" s="861"/>
      <c r="DO14" s="861"/>
      <c r="DP14" s="861"/>
      <c r="DQ14" s="861"/>
      <c r="DR14" s="861"/>
      <c r="DS14" s="861"/>
      <c r="DT14" s="861"/>
      <c r="DU14" s="861"/>
      <c r="DV14" s="861"/>
      <c r="DW14" s="861"/>
      <c r="DX14" s="861"/>
      <c r="DY14" s="861"/>
      <c r="DZ14" s="861"/>
      <c r="EA14" s="861"/>
      <c r="EB14" s="861"/>
      <c r="EC14" s="861"/>
      <c r="ED14" s="861"/>
      <c r="EE14" s="861"/>
      <c r="EF14" s="861"/>
      <c r="EG14" s="861"/>
      <c r="EH14" s="861"/>
      <c r="EI14" s="861"/>
      <c r="EJ14" s="861"/>
      <c r="EK14" s="861"/>
      <c r="EL14" s="861"/>
      <c r="EM14" s="861"/>
      <c r="EN14" s="861"/>
      <c r="EO14" s="861"/>
      <c r="EP14" s="861"/>
      <c r="EQ14" s="861"/>
      <c r="ER14" s="861"/>
      <c r="ES14" s="861"/>
      <c r="ET14" s="861"/>
      <c r="EU14" s="861"/>
      <c r="EV14" s="861"/>
      <c r="EW14" s="861"/>
      <c r="EX14" s="861"/>
      <c r="EY14" s="861"/>
      <c r="EZ14" s="861"/>
      <c r="FA14" s="861"/>
      <c r="FB14" s="861"/>
      <c r="FC14" s="861"/>
      <c r="FD14" s="861"/>
      <c r="FE14" s="861"/>
      <c r="FF14" s="861"/>
      <c r="FG14" s="861"/>
      <c r="FH14" s="861"/>
      <c r="FI14" s="861"/>
      <c r="FJ14" s="861"/>
      <c r="FK14" s="861"/>
      <c r="FL14" s="861"/>
      <c r="FM14" s="861"/>
      <c r="FN14" s="861"/>
      <c r="FO14" s="861"/>
      <c r="FP14" s="861"/>
      <c r="FQ14" s="861"/>
      <c r="FR14" s="861"/>
      <c r="FS14" s="861"/>
      <c r="FT14" s="861"/>
      <c r="FU14" s="861"/>
      <c r="FV14" s="861"/>
      <c r="FW14" s="861"/>
      <c r="FX14" s="861"/>
      <c r="FY14" s="861"/>
      <c r="FZ14" s="861"/>
      <c r="GA14" s="861"/>
      <c r="GB14" s="861"/>
      <c r="GC14" s="861"/>
      <c r="GD14" s="861"/>
      <c r="GE14" s="861"/>
      <c r="GF14" s="861"/>
      <c r="GG14" s="861"/>
      <c r="GH14" s="861"/>
      <c r="GI14" s="861"/>
      <c r="GJ14" s="861"/>
      <c r="GK14" s="861"/>
      <c r="GL14" s="861"/>
      <c r="GM14" s="861"/>
      <c r="GN14" s="861"/>
      <c r="GO14" s="861"/>
      <c r="GP14" s="861"/>
      <c r="GQ14" s="861"/>
      <c r="GR14" s="861"/>
      <c r="GS14" s="861"/>
      <c r="GT14" s="861"/>
      <c r="GU14" s="861"/>
      <c r="GV14" s="861"/>
      <c r="GW14" s="861"/>
      <c r="GX14" s="861"/>
      <c r="GY14" s="861"/>
      <c r="GZ14" s="861"/>
      <c r="HA14" s="861"/>
      <c r="HB14" s="861"/>
      <c r="HC14" s="861"/>
      <c r="HD14" s="861"/>
      <c r="HE14" s="861"/>
      <c r="HF14" s="861"/>
      <c r="HG14" s="861"/>
      <c r="HH14" s="861"/>
      <c r="HI14" s="861"/>
      <c r="HJ14" s="861"/>
      <c r="HK14" s="861"/>
      <c r="HL14" s="861"/>
      <c r="HM14" s="861"/>
      <c r="HN14" s="861"/>
      <c r="HO14" s="861"/>
      <c r="HP14" s="861"/>
      <c r="HQ14" s="861"/>
      <c r="HR14" s="861"/>
    </row>
    <row r="15" spans="1:228" ht="13.5" thickTop="1">
      <c r="B15" s="266"/>
      <c r="C15" s="349"/>
      <c r="D15" s="262"/>
      <c r="E15" s="267"/>
      <c r="F15" s="328"/>
      <c r="G15" s="1480"/>
    </row>
    <row r="16" spans="1:228" ht="15" customHeight="1">
      <c r="B16" s="430"/>
      <c r="C16" s="430" t="s">
        <v>5</v>
      </c>
      <c r="D16" s="431"/>
      <c r="E16" s="239" t="s">
        <v>6</v>
      </c>
      <c r="F16" s="432" t="s">
        <v>7</v>
      </c>
      <c r="G16" s="750" t="s">
        <v>8</v>
      </c>
    </row>
    <row r="17" spans="1:7">
      <c r="B17" s="266"/>
      <c r="C17" s="349"/>
      <c r="D17" s="262"/>
      <c r="E17" s="267"/>
      <c r="F17" s="328"/>
      <c r="G17" s="1480"/>
    </row>
    <row r="18" spans="1:7">
      <c r="C18" s="349"/>
    </row>
    <row r="19" spans="1:7">
      <c r="A19" s="35" t="s">
        <v>277</v>
      </c>
      <c r="B19" s="161"/>
      <c r="C19" s="253" t="s">
        <v>722</v>
      </c>
      <c r="D19" s="36"/>
      <c r="E19" s="37"/>
      <c r="F19" s="38"/>
      <c r="G19" s="669"/>
    </row>
    <row r="20" spans="1:7">
      <c r="B20" s="266"/>
      <c r="C20" s="349"/>
    </row>
    <row r="21" spans="1:7">
      <c r="B21" s="266" t="s">
        <v>730</v>
      </c>
      <c r="C21" s="1481" t="s">
        <v>276</v>
      </c>
      <c r="D21" s="1482"/>
      <c r="E21" s="1482"/>
      <c r="F21" s="1488"/>
      <c r="G21" s="1482"/>
    </row>
    <row r="22" spans="1:7">
      <c r="B22" s="266"/>
      <c r="C22" s="1481"/>
      <c r="D22" s="1482"/>
      <c r="E22" s="1482"/>
      <c r="F22" s="1488"/>
      <c r="G22" s="1482"/>
    </row>
    <row r="23" spans="1:7">
      <c r="B23" s="330" t="s">
        <v>275</v>
      </c>
      <c r="C23" s="1483" t="s">
        <v>2052</v>
      </c>
      <c r="D23" s="1483" t="s">
        <v>280</v>
      </c>
      <c r="E23" s="259">
        <v>700</v>
      </c>
      <c r="G23" s="259">
        <f>E23*F23</f>
        <v>0</v>
      </c>
    </row>
    <row r="24" spans="1:7">
      <c r="B24" s="266"/>
    </row>
    <row r="25" spans="1:7">
      <c r="B25" s="330" t="s">
        <v>274</v>
      </c>
      <c r="C25" s="1483" t="s">
        <v>792</v>
      </c>
      <c r="D25" s="1482"/>
      <c r="E25" s="1482"/>
      <c r="F25" s="1488"/>
      <c r="G25" s="1482"/>
    </row>
    <row r="26" spans="1:7">
      <c r="B26" s="1482"/>
      <c r="C26" s="1483" t="s">
        <v>273</v>
      </c>
      <c r="D26" s="1483" t="s">
        <v>142</v>
      </c>
      <c r="E26" s="259">
        <v>3</v>
      </c>
      <c r="G26" s="259">
        <f>E26*F26</f>
        <v>0</v>
      </c>
    </row>
    <row r="27" spans="1:7">
      <c r="B27" s="265"/>
      <c r="C27" s="346"/>
      <c r="D27" s="265"/>
      <c r="E27" s="265"/>
      <c r="F27" s="348"/>
    </row>
    <row r="28" spans="1:7">
      <c r="B28" s="330" t="s">
        <v>791</v>
      </c>
      <c r="C28" s="1483" t="s">
        <v>790</v>
      </c>
      <c r="D28" s="1482"/>
      <c r="E28" s="1482"/>
      <c r="F28" s="1488"/>
      <c r="G28" s="1482"/>
    </row>
    <row r="29" spans="1:7">
      <c r="B29" s="1482"/>
      <c r="C29" s="1483" t="s">
        <v>789</v>
      </c>
      <c r="D29" s="1482"/>
      <c r="E29" s="1482"/>
      <c r="F29" s="1488"/>
      <c r="G29" s="1482"/>
    </row>
    <row r="30" spans="1:7">
      <c r="B30" s="1482"/>
      <c r="C30" s="1483" t="s">
        <v>788</v>
      </c>
      <c r="D30" s="1482"/>
      <c r="E30" s="1482"/>
      <c r="F30" s="1488"/>
      <c r="G30" s="1482"/>
    </row>
    <row r="31" spans="1:7">
      <c r="B31" s="1482"/>
      <c r="C31" s="1483" t="s">
        <v>787</v>
      </c>
      <c r="D31" s="1483" t="s">
        <v>724</v>
      </c>
      <c r="E31" s="259">
        <v>1</v>
      </c>
      <c r="G31" s="259">
        <f>E31*F31</f>
        <v>0</v>
      </c>
    </row>
    <row r="32" spans="1:7">
      <c r="B32" s="265"/>
      <c r="C32" s="346"/>
      <c r="D32" s="265"/>
      <c r="E32" s="265"/>
      <c r="F32" s="348"/>
    </row>
    <row r="33" spans="2:7">
      <c r="B33" s="330" t="s">
        <v>786</v>
      </c>
      <c r="C33" s="1483" t="s">
        <v>785</v>
      </c>
      <c r="D33" s="1482"/>
      <c r="E33" s="1482"/>
      <c r="F33" s="1488"/>
      <c r="G33" s="1482"/>
    </row>
    <row r="34" spans="2:7">
      <c r="B34" s="1482"/>
      <c r="C34" s="1483" t="s">
        <v>784</v>
      </c>
      <c r="D34" s="1482"/>
      <c r="E34" s="1482"/>
      <c r="F34" s="1488"/>
      <c r="G34" s="1482"/>
    </row>
    <row r="35" spans="2:7">
      <c r="B35" s="1482"/>
      <c r="C35" s="1483" t="s">
        <v>783</v>
      </c>
      <c r="D35" s="1482"/>
      <c r="E35" s="1482"/>
      <c r="F35" s="1488"/>
      <c r="G35" s="1482"/>
    </row>
    <row r="36" spans="2:7">
      <c r="B36" s="1482"/>
      <c r="C36" s="1483" t="s">
        <v>782</v>
      </c>
      <c r="D36" s="1482"/>
      <c r="E36" s="1482"/>
      <c r="F36" s="1488"/>
      <c r="G36" s="1482"/>
    </row>
    <row r="37" spans="2:7">
      <c r="B37" s="1482"/>
      <c r="C37" s="1483" t="s">
        <v>781</v>
      </c>
      <c r="D37" s="1482"/>
      <c r="E37" s="1482"/>
      <c r="F37" s="1488"/>
      <c r="G37" s="1482"/>
    </row>
    <row r="38" spans="2:7">
      <c r="B38" s="1482"/>
      <c r="C38" s="1483" t="s">
        <v>780</v>
      </c>
      <c r="D38" s="1483" t="s">
        <v>724</v>
      </c>
      <c r="E38" s="259">
        <v>1</v>
      </c>
      <c r="G38" s="259">
        <f>E38*F38</f>
        <v>0</v>
      </c>
    </row>
    <row r="39" spans="2:7">
      <c r="B39" s="265"/>
      <c r="C39" s="346"/>
      <c r="D39" s="265"/>
      <c r="E39" s="265"/>
      <c r="F39" s="348"/>
    </row>
    <row r="40" spans="2:7">
      <c r="B40" s="330" t="s">
        <v>779</v>
      </c>
      <c r="C40" s="1483" t="s">
        <v>2053</v>
      </c>
      <c r="D40" s="1482"/>
      <c r="E40" s="1482"/>
      <c r="F40" s="1488"/>
      <c r="G40" s="1482"/>
    </row>
    <row r="41" spans="2:7">
      <c r="B41" s="1482"/>
      <c r="C41" s="1483" t="s">
        <v>2054</v>
      </c>
      <c r="D41" s="1482"/>
      <c r="E41" s="1482"/>
      <c r="F41" s="1488"/>
      <c r="G41" s="1482"/>
    </row>
    <row r="42" spans="2:7">
      <c r="B42" s="1482"/>
      <c r="C42" s="1483" t="s">
        <v>777</v>
      </c>
      <c r="D42" s="1483" t="s">
        <v>280</v>
      </c>
      <c r="E42" s="259">
        <v>635</v>
      </c>
      <c r="G42" s="259">
        <f>E42*F42</f>
        <v>0</v>
      </c>
    </row>
    <row r="43" spans="2:7">
      <c r="B43" s="265"/>
      <c r="C43" s="346"/>
      <c r="D43" s="265"/>
      <c r="E43" s="265"/>
      <c r="F43" s="348"/>
    </row>
    <row r="44" spans="2:7">
      <c r="B44" s="330" t="s">
        <v>778</v>
      </c>
      <c r="C44" s="1483" t="s">
        <v>2055</v>
      </c>
      <c r="D44" s="1482"/>
      <c r="E44" s="1482"/>
      <c r="F44" s="1488"/>
      <c r="G44" s="1482"/>
    </row>
    <row r="45" spans="2:7">
      <c r="B45" s="1482"/>
      <c r="C45" s="1483" t="s">
        <v>2056</v>
      </c>
      <c r="D45" s="1482"/>
      <c r="E45" s="1482"/>
      <c r="F45" s="1488"/>
      <c r="G45" s="1482"/>
    </row>
    <row r="46" spans="2:7">
      <c r="B46" s="1482"/>
      <c r="C46" s="1483" t="s">
        <v>2057</v>
      </c>
      <c r="D46" s="1483" t="s">
        <v>252</v>
      </c>
      <c r="E46" s="259">
        <v>150</v>
      </c>
      <c r="G46" s="259">
        <f>E46*F46</f>
        <v>0</v>
      </c>
    </row>
    <row r="47" spans="2:7">
      <c r="B47" s="265"/>
      <c r="C47" s="346"/>
      <c r="D47" s="265"/>
      <c r="E47" s="265"/>
      <c r="F47" s="348"/>
    </row>
    <row r="48" spans="2:7">
      <c r="B48" s="330" t="s">
        <v>776</v>
      </c>
      <c r="C48" s="1483" t="s">
        <v>2058</v>
      </c>
      <c r="D48" s="1482"/>
      <c r="E48" s="1482"/>
      <c r="F48" s="1488"/>
      <c r="G48" s="1482"/>
    </row>
    <row r="49" spans="2:7">
      <c r="B49" s="1482"/>
      <c r="C49" s="1483" t="s">
        <v>2059</v>
      </c>
      <c r="D49" s="1483" t="s">
        <v>142</v>
      </c>
      <c r="E49" s="259">
        <v>1</v>
      </c>
      <c r="G49" s="259">
        <f>E49*F49</f>
        <v>0</v>
      </c>
    </row>
    <row r="50" spans="2:7">
      <c r="B50" s="265"/>
      <c r="C50" s="346"/>
      <c r="D50" s="265"/>
      <c r="E50" s="265"/>
      <c r="F50" s="348"/>
    </row>
    <row r="51" spans="2:7">
      <c r="B51" s="330" t="s">
        <v>2060</v>
      </c>
      <c r="C51" s="1483" t="s">
        <v>2061</v>
      </c>
      <c r="D51" s="1482"/>
      <c r="E51" s="1482"/>
      <c r="F51" s="1488"/>
      <c r="G51" s="1482"/>
    </row>
    <row r="52" spans="2:7">
      <c r="B52" s="1482"/>
      <c r="C52" s="1483" t="s">
        <v>2062</v>
      </c>
      <c r="D52" s="1483" t="s">
        <v>142</v>
      </c>
      <c r="E52" s="259">
        <v>10</v>
      </c>
      <c r="G52" s="259">
        <f>E52*F52</f>
        <v>0</v>
      </c>
    </row>
    <row r="54" spans="2:7">
      <c r="B54" s="330" t="s">
        <v>2063</v>
      </c>
      <c r="C54" s="1483" t="s">
        <v>775</v>
      </c>
      <c r="D54" s="1483" t="s">
        <v>252</v>
      </c>
      <c r="E54" s="259">
        <v>18</v>
      </c>
      <c r="G54" s="259">
        <f>E54*F54</f>
        <v>0</v>
      </c>
    </row>
    <row r="55" spans="2:7" ht="13.5" thickBot="1">
      <c r="B55" s="1482"/>
      <c r="C55" s="1482"/>
      <c r="D55" s="1482"/>
      <c r="E55" s="1482"/>
      <c r="F55" s="1488"/>
      <c r="G55" s="1482"/>
    </row>
    <row r="56" spans="2:7" ht="13.5" thickBot="1">
      <c r="B56" s="266"/>
      <c r="C56" s="1484" t="s">
        <v>272</v>
      </c>
      <c r="D56" s="1485"/>
      <c r="E56" s="1486"/>
      <c r="F56" s="1489"/>
      <c r="G56" s="1487">
        <f>SUM(G22:G54)</f>
        <v>0</v>
      </c>
    </row>
    <row r="57" spans="2:7">
      <c r="B57" s="266"/>
      <c r="C57" s="1482"/>
      <c r="D57" s="1482"/>
      <c r="E57" s="1482"/>
      <c r="F57" s="1488"/>
      <c r="G57" s="1482"/>
    </row>
    <row r="58" spans="2:7">
      <c r="B58" s="266" t="s">
        <v>729</v>
      </c>
      <c r="C58" s="1481" t="s">
        <v>271</v>
      </c>
      <c r="D58" s="1482"/>
      <c r="E58" s="1482"/>
      <c r="F58" s="1488"/>
      <c r="G58" s="1482"/>
    </row>
    <row r="59" spans="2:7">
      <c r="B59" s="266"/>
      <c r="C59" s="1481"/>
      <c r="D59" s="1482"/>
      <c r="E59" s="1482"/>
      <c r="F59" s="1488"/>
      <c r="G59" s="1482"/>
    </row>
    <row r="60" spans="2:7">
      <c r="B60" s="330" t="s">
        <v>270</v>
      </c>
      <c r="C60" s="1483" t="s">
        <v>2064</v>
      </c>
      <c r="D60" s="1482"/>
      <c r="E60" s="1482"/>
      <c r="F60" s="1488"/>
      <c r="G60" s="1482"/>
    </row>
    <row r="61" spans="2:7">
      <c r="B61" s="1482"/>
      <c r="C61" s="1483" t="s">
        <v>2059</v>
      </c>
      <c r="D61" s="1483" t="s">
        <v>267</v>
      </c>
      <c r="E61" s="259">
        <v>280</v>
      </c>
      <c r="G61" s="259">
        <f>E61*F61</f>
        <v>0</v>
      </c>
    </row>
    <row r="62" spans="2:7">
      <c r="B62" s="266"/>
      <c r="C62" s="1481"/>
      <c r="D62" s="1482"/>
      <c r="E62" s="1482"/>
      <c r="F62" s="1488"/>
      <c r="G62" s="1482"/>
    </row>
    <row r="63" spans="2:7">
      <c r="B63" s="330" t="s">
        <v>269</v>
      </c>
      <c r="C63" s="1483" t="s">
        <v>774</v>
      </c>
      <c r="D63" s="1482"/>
      <c r="E63" s="1482"/>
      <c r="F63" s="1488"/>
      <c r="G63" s="1482"/>
    </row>
    <row r="64" spans="2:7">
      <c r="B64" s="1482"/>
      <c r="C64" s="1483" t="s">
        <v>773</v>
      </c>
      <c r="D64" s="1482"/>
      <c r="E64" s="1482"/>
      <c r="F64" s="1488"/>
      <c r="G64" s="1482"/>
    </row>
    <row r="65" spans="2:7">
      <c r="B65" s="1482"/>
      <c r="C65" s="1483" t="s">
        <v>772</v>
      </c>
      <c r="D65" s="1483" t="s">
        <v>267</v>
      </c>
      <c r="E65" s="259">
        <v>555</v>
      </c>
      <c r="G65" s="259">
        <f>E65*F65</f>
        <v>0</v>
      </c>
    </row>
    <row r="67" spans="2:7">
      <c r="B67" s="330" t="s">
        <v>268</v>
      </c>
      <c r="C67" s="1483" t="s">
        <v>771</v>
      </c>
      <c r="D67" s="1482"/>
      <c r="E67" s="1482"/>
      <c r="F67" s="1488"/>
      <c r="G67" s="1482"/>
    </row>
    <row r="68" spans="2:7">
      <c r="B68" s="1482"/>
      <c r="C68" s="1483" t="s">
        <v>770</v>
      </c>
      <c r="D68" s="1482"/>
      <c r="E68" s="1482"/>
      <c r="F68" s="1488"/>
      <c r="G68" s="1482"/>
    </row>
    <row r="69" spans="2:7">
      <c r="B69" s="1482"/>
      <c r="C69" s="1483" t="s">
        <v>769</v>
      </c>
      <c r="D69" s="1482"/>
      <c r="E69" s="1482"/>
      <c r="F69" s="1488"/>
      <c r="G69" s="1482"/>
    </row>
    <row r="70" spans="2:7">
      <c r="B70" s="1482"/>
      <c r="C70" s="1483" t="s">
        <v>726</v>
      </c>
      <c r="D70" s="1482"/>
      <c r="E70" s="1482"/>
      <c r="F70" s="1488"/>
      <c r="G70" s="1482"/>
    </row>
    <row r="71" spans="2:7">
      <c r="B71" s="1482"/>
      <c r="C71" s="1483" t="s">
        <v>768</v>
      </c>
      <c r="D71" s="1483" t="s">
        <v>267</v>
      </c>
      <c r="E71" s="259">
        <v>505</v>
      </c>
      <c r="G71" s="259">
        <f>E71*F71</f>
        <v>0</v>
      </c>
    </row>
    <row r="72" spans="2:7">
      <c r="B72" s="330" t="s">
        <v>728</v>
      </c>
      <c r="C72" s="1483" t="s">
        <v>767</v>
      </c>
      <c r="D72" s="1482"/>
      <c r="E72" s="1482"/>
      <c r="F72" s="1488"/>
      <c r="G72" s="1482"/>
    </row>
    <row r="73" spans="2:7">
      <c r="B73" s="1482"/>
      <c r="C73" s="1483" t="s">
        <v>766</v>
      </c>
      <c r="D73" s="1482"/>
      <c r="E73" s="1482"/>
      <c r="F73" s="1488"/>
      <c r="G73" s="1482"/>
    </row>
    <row r="74" spans="2:7">
      <c r="B74" s="1482"/>
      <c r="C74" s="1483" t="s">
        <v>765</v>
      </c>
      <c r="D74" s="1482"/>
      <c r="E74" s="1482"/>
      <c r="F74" s="1488"/>
      <c r="G74" s="1482"/>
    </row>
    <row r="75" spans="2:7">
      <c r="B75" s="1482"/>
      <c r="C75" s="1483" t="s">
        <v>764</v>
      </c>
      <c r="D75" s="1482"/>
      <c r="E75" s="1482"/>
      <c r="F75" s="1488"/>
      <c r="G75" s="1482"/>
    </row>
    <row r="76" spans="2:7">
      <c r="B76" s="1482"/>
      <c r="C76" s="1483" t="s">
        <v>763</v>
      </c>
      <c r="D76" s="1483" t="s">
        <v>280</v>
      </c>
      <c r="E76" s="259">
        <v>700</v>
      </c>
      <c r="G76" s="259">
        <f>E76*F76</f>
        <v>0</v>
      </c>
    </row>
    <row r="78" spans="2:7">
      <c r="B78" s="330" t="s">
        <v>727</v>
      </c>
      <c r="C78" s="1483" t="s">
        <v>2065</v>
      </c>
      <c r="D78" s="1483" t="s">
        <v>280</v>
      </c>
      <c r="E78" s="259">
        <v>700</v>
      </c>
      <c r="G78" s="259">
        <f>E78*F78</f>
        <v>0</v>
      </c>
    </row>
    <row r="79" spans="2:7" ht="13.5" thickBot="1">
      <c r="B79" s="1482"/>
      <c r="C79" s="1482"/>
      <c r="D79" s="1482"/>
      <c r="E79" s="1482"/>
      <c r="F79" s="1488"/>
      <c r="G79" s="1482"/>
    </row>
    <row r="80" spans="2:7" ht="13.5" thickBot="1">
      <c r="B80" s="266"/>
      <c r="C80" s="1484" t="s">
        <v>266</v>
      </c>
      <c r="D80" s="1485"/>
      <c r="E80" s="1486"/>
      <c r="F80" s="1489"/>
      <c r="G80" s="1487">
        <f>SUM(G60:G78)</f>
        <v>0</v>
      </c>
    </row>
    <row r="81" spans="2:7">
      <c r="B81" s="266"/>
      <c r="C81" s="1482"/>
      <c r="D81" s="1482"/>
      <c r="E81" s="1482"/>
      <c r="F81" s="1488"/>
      <c r="G81" s="1482"/>
    </row>
    <row r="82" spans="2:7">
      <c r="B82" s="266" t="s">
        <v>762</v>
      </c>
      <c r="C82" s="1481" t="s">
        <v>761</v>
      </c>
      <c r="D82" s="1482"/>
      <c r="E82" s="1482"/>
      <c r="F82" s="1488"/>
      <c r="G82" s="1482"/>
    </row>
    <row r="83" spans="2:7">
      <c r="B83" s="266"/>
      <c r="C83" s="1481"/>
      <c r="D83" s="1482"/>
      <c r="E83" s="1482"/>
      <c r="F83" s="1488"/>
      <c r="G83" s="1482"/>
    </row>
    <row r="84" spans="2:7">
      <c r="B84" s="330" t="s">
        <v>725</v>
      </c>
      <c r="C84" s="1483" t="s">
        <v>760</v>
      </c>
      <c r="D84" s="1482"/>
      <c r="E84" s="1482"/>
      <c r="F84" s="1488"/>
      <c r="G84" s="1482"/>
    </row>
    <row r="85" spans="2:7">
      <c r="B85" s="1482"/>
      <c r="C85" s="1483" t="s">
        <v>2066</v>
      </c>
      <c r="D85" s="1482"/>
      <c r="E85" s="1482"/>
      <c r="F85" s="1488"/>
      <c r="G85" s="1482"/>
    </row>
    <row r="86" spans="2:7">
      <c r="B86" s="1482"/>
      <c r="C86" s="1483" t="s">
        <v>2067</v>
      </c>
      <c r="D86" s="1482"/>
      <c r="E86" s="1482"/>
      <c r="F86" s="1488"/>
      <c r="G86" s="1482"/>
    </row>
    <row r="87" spans="2:7">
      <c r="B87" s="1482"/>
      <c r="C87" s="1483" t="s">
        <v>759</v>
      </c>
      <c r="D87" s="1483" t="s">
        <v>267</v>
      </c>
      <c r="E87" s="259">
        <v>245</v>
      </c>
      <c r="G87" s="259">
        <f>E87*F87</f>
        <v>0</v>
      </c>
    </row>
    <row r="89" spans="2:7">
      <c r="B89" s="330" t="s">
        <v>758</v>
      </c>
      <c r="C89" s="1483" t="s">
        <v>757</v>
      </c>
      <c r="D89" s="1482"/>
      <c r="E89" s="1482"/>
      <c r="F89" s="1488"/>
      <c r="G89" s="1482"/>
    </row>
    <row r="90" spans="2:7">
      <c r="B90" s="1482"/>
      <c r="C90" s="1483" t="s">
        <v>756</v>
      </c>
      <c r="D90" s="1482"/>
      <c r="E90" s="1482"/>
      <c r="F90" s="1488"/>
      <c r="G90" s="1482"/>
    </row>
    <row r="91" spans="2:7">
      <c r="B91" s="1482"/>
      <c r="C91" s="1483" t="s">
        <v>2068</v>
      </c>
      <c r="D91" s="1482"/>
      <c r="E91" s="1482"/>
      <c r="F91" s="1488"/>
      <c r="G91" s="1482"/>
    </row>
    <row r="92" spans="2:7">
      <c r="B92" s="1482"/>
      <c r="C92" s="1483" t="s">
        <v>2069</v>
      </c>
      <c r="D92" s="1483" t="s">
        <v>280</v>
      </c>
      <c r="E92" s="259">
        <v>700</v>
      </c>
      <c r="G92" s="259">
        <f>E92*F92</f>
        <v>0</v>
      </c>
    </row>
    <row r="94" spans="2:7">
      <c r="B94" s="330" t="s">
        <v>262</v>
      </c>
      <c r="C94" s="1483" t="s">
        <v>2070</v>
      </c>
      <c r="D94" s="1482"/>
      <c r="E94" s="1482"/>
      <c r="F94" s="1488"/>
      <c r="G94" s="1482"/>
    </row>
    <row r="95" spans="2:7">
      <c r="B95" s="1482"/>
      <c r="C95" s="1483" t="s">
        <v>2071</v>
      </c>
      <c r="D95" s="1482"/>
      <c r="E95" s="1482"/>
      <c r="F95" s="1488"/>
      <c r="G95" s="1482"/>
    </row>
    <row r="96" spans="2:7">
      <c r="B96" s="1482"/>
      <c r="C96" s="1483" t="s">
        <v>2072</v>
      </c>
      <c r="D96" s="1482"/>
      <c r="E96" s="1482"/>
      <c r="F96" s="1488"/>
      <c r="G96" s="1482"/>
    </row>
    <row r="97" spans="2:7">
      <c r="B97" s="1482"/>
      <c r="C97" s="1483" t="s">
        <v>2073</v>
      </c>
      <c r="D97" s="1482"/>
      <c r="E97" s="1482"/>
      <c r="F97" s="1488"/>
      <c r="G97" s="1482"/>
    </row>
    <row r="98" spans="2:7">
      <c r="B98" s="1482"/>
      <c r="C98" s="1483" t="s">
        <v>2074</v>
      </c>
      <c r="D98" s="1483" t="s">
        <v>280</v>
      </c>
      <c r="E98" s="259">
        <v>700</v>
      </c>
      <c r="G98" s="259">
        <f>E98*F98</f>
        <v>0</v>
      </c>
    </row>
    <row r="99" spans="2:7" ht="13.5" thickBot="1">
      <c r="B99" s="1482"/>
      <c r="C99" s="1482"/>
      <c r="D99" s="1482"/>
      <c r="E99" s="1482"/>
      <c r="F99" s="1488"/>
      <c r="G99" s="1482"/>
    </row>
    <row r="100" spans="2:7" ht="13.5" thickBot="1">
      <c r="B100" s="266"/>
      <c r="C100" s="1484" t="s">
        <v>755</v>
      </c>
      <c r="D100" s="1485"/>
      <c r="E100" s="1486"/>
      <c r="F100" s="1489"/>
      <c r="G100" s="1487">
        <f>SUM(G85:G98)</f>
        <v>0</v>
      </c>
    </row>
    <row r="101" spans="2:7">
      <c r="B101" s="266"/>
      <c r="C101" s="1482"/>
      <c r="D101" s="1482"/>
      <c r="E101" s="1482"/>
      <c r="F101" s="1488"/>
      <c r="G101" s="1482"/>
    </row>
    <row r="102" spans="2:7">
      <c r="B102" s="266" t="s">
        <v>754</v>
      </c>
      <c r="C102" s="1481" t="s">
        <v>753</v>
      </c>
      <c r="D102" s="1482"/>
      <c r="E102" s="1482"/>
      <c r="F102" s="1488"/>
      <c r="G102" s="1482"/>
    </row>
    <row r="103" spans="2:7">
      <c r="B103" s="266"/>
      <c r="C103" s="1481"/>
      <c r="D103" s="1482"/>
      <c r="E103" s="1482"/>
      <c r="F103" s="1488"/>
      <c r="G103" s="1482"/>
    </row>
    <row r="104" spans="2:7">
      <c r="B104" s="330" t="s">
        <v>256</v>
      </c>
      <c r="C104" s="1483" t="s">
        <v>264</v>
      </c>
      <c r="D104" s="1482"/>
      <c r="E104" s="1482"/>
      <c r="F104" s="1488"/>
      <c r="G104" s="1482"/>
    </row>
    <row r="105" spans="2:7">
      <c r="B105" s="1482"/>
      <c r="C105" s="1483" t="s">
        <v>263</v>
      </c>
      <c r="D105" s="1482"/>
      <c r="E105" s="1482"/>
      <c r="F105" s="1488"/>
      <c r="G105" s="1482"/>
    </row>
    <row r="106" spans="2:7">
      <c r="B106" s="1482"/>
      <c r="C106" s="1483" t="s">
        <v>747</v>
      </c>
      <c r="D106" s="1482"/>
      <c r="E106" s="1482"/>
      <c r="F106" s="1488"/>
      <c r="G106" s="1482"/>
    </row>
    <row r="107" spans="2:7">
      <c r="B107" s="1482"/>
      <c r="C107" s="1483" t="s">
        <v>2075</v>
      </c>
      <c r="D107" s="1483" t="s">
        <v>252</v>
      </c>
      <c r="E107" s="259">
        <v>18</v>
      </c>
      <c r="G107" s="259">
        <f>E107*F107</f>
        <v>0</v>
      </c>
    </row>
    <row r="109" spans="2:7">
      <c r="B109" s="330" t="s">
        <v>255</v>
      </c>
      <c r="C109" s="1483" t="s">
        <v>3295</v>
      </c>
      <c r="D109" s="1482"/>
      <c r="E109" s="1482"/>
      <c r="F109" s="1488"/>
      <c r="G109" s="1482"/>
    </row>
    <row r="110" spans="2:7">
      <c r="B110" s="1482"/>
      <c r="C110" s="1483" t="s">
        <v>2076</v>
      </c>
      <c r="D110" s="1483" t="s">
        <v>142</v>
      </c>
      <c r="E110" s="259">
        <v>2</v>
      </c>
      <c r="G110" s="259">
        <f>E110*F110</f>
        <v>0</v>
      </c>
    </row>
    <row r="112" spans="2:7">
      <c r="B112" s="330" t="s">
        <v>253</v>
      </c>
      <c r="C112" s="1483" t="s">
        <v>752</v>
      </c>
      <c r="D112" s="1482"/>
      <c r="E112" s="1482"/>
      <c r="F112" s="1488"/>
      <c r="G112" s="1482"/>
    </row>
    <row r="113" spans="2:7">
      <c r="B113" s="1482"/>
      <c r="C113" s="1483" t="s">
        <v>751</v>
      </c>
      <c r="D113" s="1482"/>
      <c r="E113" s="1482"/>
      <c r="F113" s="1488"/>
      <c r="G113" s="1482"/>
    </row>
    <row r="114" spans="2:7">
      <c r="B114" s="1482"/>
      <c r="C114" s="1483" t="s">
        <v>2077</v>
      </c>
      <c r="D114" s="1482"/>
      <c r="E114" s="1482"/>
      <c r="F114" s="1488"/>
      <c r="G114" s="1482"/>
    </row>
    <row r="115" spans="2:7">
      <c r="B115" s="1482"/>
      <c r="C115" s="1483" t="s">
        <v>2078</v>
      </c>
      <c r="D115" s="1483" t="s">
        <v>252</v>
      </c>
      <c r="E115" s="259">
        <v>33</v>
      </c>
      <c r="G115" s="259">
        <f>E115*F115</f>
        <v>0</v>
      </c>
    </row>
    <row r="116" spans="2:7" ht="13.5" thickBot="1">
      <c r="B116" s="1482"/>
      <c r="C116" s="1482"/>
      <c r="D116" s="1482"/>
      <c r="E116" s="1482"/>
      <c r="F116" s="1488"/>
      <c r="G116" s="1482"/>
    </row>
    <row r="117" spans="2:7" ht="13.5" thickBot="1">
      <c r="B117" s="266"/>
      <c r="C117" s="1484" t="s">
        <v>750</v>
      </c>
      <c r="D117" s="1485"/>
      <c r="E117" s="1486"/>
      <c r="F117" s="1489"/>
      <c r="G117" s="1487">
        <f>SUM(G107:G115)</f>
        <v>0</v>
      </c>
    </row>
    <row r="118" spans="2:7">
      <c r="B118" s="266"/>
      <c r="C118" s="1482"/>
      <c r="D118" s="1482"/>
      <c r="E118" s="1482"/>
      <c r="F118" s="1488"/>
      <c r="G118" s="1482"/>
    </row>
    <row r="119" spans="2:7">
      <c r="B119" s="266" t="s">
        <v>2079</v>
      </c>
      <c r="C119" s="1481" t="s">
        <v>265</v>
      </c>
      <c r="D119" s="1482"/>
      <c r="E119" s="1482"/>
      <c r="F119" s="1488"/>
      <c r="G119" s="1482"/>
    </row>
    <row r="120" spans="2:7">
      <c r="B120" s="266"/>
      <c r="C120" s="1481"/>
      <c r="D120" s="1482"/>
      <c r="E120" s="1482"/>
      <c r="F120" s="1488"/>
      <c r="G120" s="1482"/>
    </row>
    <row r="121" spans="2:7">
      <c r="B121" s="330" t="s">
        <v>749</v>
      </c>
      <c r="C121" s="1483" t="s">
        <v>264</v>
      </c>
      <c r="D121" s="1482"/>
      <c r="E121" s="1482"/>
      <c r="F121" s="1488"/>
      <c r="G121" s="1482"/>
    </row>
    <row r="122" spans="2:7">
      <c r="B122" s="1482"/>
      <c r="C122" s="1483" t="s">
        <v>263</v>
      </c>
      <c r="D122" s="1482"/>
      <c r="E122" s="1482"/>
      <c r="F122" s="1488"/>
      <c r="G122" s="1482"/>
    </row>
    <row r="123" spans="2:7">
      <c r="B123" s="1482"/>
      <c r="C123" s="1483" t="s">
        <v>2080</v>
      </c>
      <c r="D123" s="1482"/>
      <c r="E123" s="1482"/>
      <c r="F123" s="1488"/>
      <c r="G123" s="1482"/>
    </row>
    <row r="124" spans="2:7">
      <c r="B124" s="1482"/>
      <c r="C124" s="1483" t="s">
        <v>2081</v>
      </c>
      <c r="D124" s="1482"/>
      <c r="E124" s="1482"/>
      <c r="F124" s="1488"/>
      <c r="G124" s="1482"/>
    </row>
    <row r="125" spans="2:7">
      <c r="B125" s="1482"/>
      <c r="C125" s="1483" t="s">
        <v>2082</v>
      </c>
      <c r="D125" s="1482"/>
      <c r="E125" s="1482"/>
      <c r="F125" s="1488"/>
      <c r="G125" s="1482"/>
    </row>
    <row r="126" spans="2:7">
      <c r="B126" s="1482"/>
      <c r="C126" s="1483" t="s">
        <v>2083</v>
      </c>
      <c r="D126" s="1483" t="s">
        <v>252</v>
      </c>
      <c r="E126" s="259">
        <v>130</v>
      </c>
      <c r="G126" s="259">
        <f>E126*F126</f>
        <v>0</v>
      </c>
    </row>
    <row r="128" spans="2:7">
      <c r="B128" s="330" t="s">
        <v>748</v>
      </c>
      <c r="C128" s="1483" t="s">
        <v>264</v>
      </c>
      <c r="D128" s="1482"/>
      <c r="E128" s="1482"/>
      <c r="F128" s="1488"/>
      <c r="G128" s="1482"/>
    </row>
    <row r="129" spans="2:7">
      <c r="B129" s="1482"/>
      <c r="C129" s="1483" t="s">
        <v>263</v>
      </c>
      <c r="D129" s="1482"/>
      <c r="E129" s="1482"/>
      <c r="F129" s="1488"/>
      <c r="G129" s="1482"/>
    </row>
    <row r="130" spans="2:7">
      <c r="B130" s="1482"/>
      <c r="C130" s="1483" t="s">
        <v>2080</v>
      </c>
      <c r="D130" s="1482"/>
      <c r="E130" s="1482"/>
      <c r="F130" s="1488"/>
      <c r="G130" s="1482"/>
    </row>
    <row r="131" spans="2:7">
      <c r="B131" s="1482"/>
      <c r="C131" s="1483" t="s">
        <v>2084</v>
      </c>
      <c r="D131" s="1482"/>
      <c r="E131" s="1482"/>
      <c r="F131" s="1488"/>
      <c r="G131" s="1482"/>
    </row>
    <row r="132" spans="2:7">
      <c r="B132" s="1482"/>
      <c r="C132" s="1483" t="s">
        <v>2082</v>
      </c>
      <c r="D132" s="1482"/>
      <c r="E132" s="1482"/>
      <c r="F132" s="1488"/>
      <c r="G132" s="1482"/>
    </row>
    <row r="133" spans="2:7">
      <c r="B133" s="1482"/>
      <c r="C133" s="1483" t="s">
        <v>2083</v>
      </c>
      <c r="D133" s="1483" t="s">
        <v>252</v>
      </c>
      <c r="E133" s="259">
        <v>58</v>
      </c>
      <c r="G133" s="259">
        <f>E133*F133</f>
        <v>0</v>
      </c>
    </row>
    <row r="135" spans="2:7">
      <c r="B135" s="330" t="s">
        <v>746</v>
      </c>
      <c r="C135" s="1483" t="s">
        <v>261</v>
      </c>
      <c r="D135" s="1482"/>
      <c r="E135" s="1482"/>
      <c r="F135" s="1488"/>
      <c r="G135" s="1482"/>
    </row>
    <row r="136" spans="2:7">
      <c r="B136" s="1482"/>
      <c r="C136" s="1483" t="s">
        <v>2085</v>
      </c>
      <c r="D136" s="1482"/>
      <c r="E136" s="1482"/>
      <c r="F136" s="1488"/>
      <c r="G136" s="1482"/>
    </row>
    <row r="137" spans="2:7">
      <c r="B137" s="1482"/>
      <c r="C137" s="1483" t="s">
        <v>2086</v>
      </c>
      <c r="D137" s="1483" t="s">
        <v>142</v>
      </c>
      <c r="E137" s="259">
        <v>6</v>
      </c>
      <c r="G137" s="259">
        <f>E137*F137</f>
        <v>0</v>
      </c>
    </row>
    <row r="139" spans="2:7">
      <c r="B139" s="330" t="s">
        <v>745</v>
      </c>
      <c r="C139" s="1483" t="s">
        <v>2087</v>
      </c>
      <c r="D139" s="1482"/>
      <c r="E139" s="1482"/>
      <c r="F139" s="1488"/>
      <c r="G139" s="1482"/>
    </row>
    <row r="140" spans="2:7">
      <c r="B140" s="1482"/>
      <c r="C140" s="1483" t="s">
        <v>2088</v>
      </c>
      <c r="D140" s="1482"/>
      <c r="E140" s="1482"/>
      <c r="F140" s="1488"/>
      <c r="G140" s="1482"/>
    </row>
    <row r="141" spans="2:7">
      <c r="B141" s="1482"/>
      <c r="C141" s="1483" t="s">
        <v>2086</v>
      </c>
      <c r="D141" s="1483" t="s">
        <v>142</v>
      </c>
      <c r="E141" s="259">
        <v>3</v>
      </c>
      <c r="G141" s="259">
        <f>E141*F141</f>
        <v>0</v>
      </c>
    </row>
    <row r="143" spans="2:7">
      <c r="B143" s="330" t="s">
        <v>744</v>
      </c>
      <c r="C143" s="1483" t="s">
        <v>2087</v>
      </c>
      <c r="D143" s="1482"/>
      <c r="E143" s="1482"/>
      <c r="F143" s="1488"/>
      <c r="G143" s="1482"/>
    </row>
    <row r="144" spans="2:7">
      <c r="B144" s="1482"/>
      <c r="C144" s="1483" t="s">
        <v>2089</v>
      </c>
      <c r="D144" s="1482"/>
      <c r="E144" s="1482"/>
      <c r="F144" s="1488"/>
      <c r="G144" s="1482"/>
    </row>
    <row r="145" spans="2:7">
      <c r="B145" s="1482"/>
      <c r="C145" s="1483" t="s">
        <v>2086</v>
      </c>
      <c r="D145" s="1483" t="s">
        <v>142</v>
      </c>
      <c r="E145" s="259">
        <v>1</v>
      </c>
      <c r="G145" s="259">
        <f>E145*F145</f>
        <v>0</v>
      </c>
    </row>
    <row r="147" spans="2:7">
      <c r="B147" s="330" t="s">
        <v>743</v>
      </c>
      <c r="C147" s="1483" t="s">
        <v>2087</v>
      </c>
      <c r="D147" s="1482"/>
      <c r="E147" s="1482"/>
      <c r="F147" s="1488"/>
      <c r="G147" s="1482"/>
    </row>
    <row r="148" spans="2:7">
      <c r="B148" s="1482"/>
      <c r="C148" s="1483" t="s">
        <v>2090</v>
      </c>
      <c r="D148" s="1482"/>
      <c r="E148" s="1482"/>
      <c r="F148" s="1488"/>
      <c r="G148" s="1482"/>
    </row>
    <row r="149" spans="2:7">
      <c r="B149" s="1482"/>
      <c r="C149" s="1483" t="s">
        <v>2086</v>
      </c>
      <c r="D149" s="1483" t="s">
        <v>142</v>
      </c>
      <c r="E149" s="259">
        <v>1</v>
      </c>
      <c r="G149" s="259">
        <f>E149*F149</f>
        <v>0</v>
      </c>
    </row>
    <row r="151" spans="2:7">
      <c r="B151" s="330" t="s">
        <v>742</v>
      </c>
      <c r="C151" s="1483" t="s">
        <v>2091</v>
      </c>
      <c r="D151" s="1482"/>
      <c r="E151" s="1482"/>
      <c r="F151" s="1488"/>
      <c r="G151" s="1482"/>
    </row>
    <row r="152" spans="2:7">
      <c r="B152" s="1482"/>
      <c r="C152" s="1483" t="s">
        <v>2092</v>
      </c>
      <c r="D152" s="1483" t="s">
        <v>142</v>
      </c>
      <c r="E152" s="259">
        <v>2</v>
      </c>
      <c r="G152" s="259">
        <f>E152*F152</f>
        <v>0</v>
      </c>
    </row>
    <row r="154" spans="2:7">
      <c r="B154" s="330" t="s">
        <v>741</v>
      </c>
      <c r="C154" s="1483" t="s">
        <v>3296</v>
      </c>
      <c r="D154" s="1482"/>
      <c r="E154" s="1482"/>
      <c r="F154" s="1488"/>
      <c r="G154" s="1482"/>
    </row>
    <row r="155" spans="2:7">
      <c r="B155" s="1482"/>
      <c r="C155" s="1483" t="s">
        <v>2093</v>
      </c>
      <c r="D155" s="1483" t="s">
        <v>142</v>
      </c>
      <c r="E155" s="259">
        <v>1</v>
      </c>
      <c r="G155" s="259">
        <f>E155*F155</f>
        <v>0</v>
      </c>
    </row>
    <row r="157" spans="2:7">
      <c r="B157" s="330" t="s">
        <v>740</v>
      </c>
      <c r="C157" s="1483" t="s">
        <v>3297</v>
      </c>
      <c r="D157" s="1482"/>
      <c r="E157" s="1482"/>
      <c r="F157" s="1488"/>
      <c r="G157" s="1482"/>
    </row>
    <row r="158" spans="2:7">
      <c r="B158" s="1482"/>
      <c r="C158" s="1483" t="s">
        <v>2093</v>
      </c>
      <c r="D158" s="1483" t="s">
        <v>142</v>
      </c>
      <c r="E158" s="259">
        <v>4</v>
      </c>
      <c r="G158" s="259">
        <f>E158*F158</f>
        <v>0</v>
      </c>
    </row>
    <row r="160" spans="2:7">
      <c r="B160" s="330" t="s">
        <v>739</v>
      </c>
      <c r="C160" s="1483" t="s">
        <v>2094</v>
      </c>
      <c r="D160" s="1482"/>
      <c r="E160" s="1482"/>
      <c r="F160" s="1488"/>
      <c r="G160" s="1482"/>
    </row>
    <row r="161" spans="2:7">
      <c r="B161" s="1482"/>
      <c r="C161" s="1483" t="s">
        <v>2095</v>
      </c>
      <c r="D161" s="1483" t="s">
        <v>142</v>
      </c>
      <c r="E161" s="259">
        <v>2</v>
      </c>
      <c r="G161" s="259">
        <f>E161*F161</f>
        <v>0</v>
      </c>
    </row>
    <row r="163" spans="2:7">
      <c r="B163" s="330" t="s">
        <v>738</v>
      </c>
      <c r="C163" s="1483" t="s">
        <v>260</v>
      </c>
      <c r="D163" s="1482"/>
      <c r="E163" s="1482"/>
      <c r="F163" s="1488"/>
      <c r="G163" s="1482"/>
    </row>
    <row r="164" spans="2:7">
      <c r="B164" s="1482"/>
      <c r="C164" s="1483" t="s">
        <v>259</v>
      </c>
      <c r="D164" s="1482"/>
      <c r="E164" s="1482"/>
      <c r="F164" s="1488"/>
      <c r="G164" s="1482"/>
    </row>
    <row r="165" spans="2:7">
      <c r="B165" s="1482"/>
      <c r="C165" s="1483" t="s">
        <v>2096</v>
      </c>
      <c r="D165" s="1483" t="s">
        <v>142</v>
      </c>
      <c r="E165" s="259">
        <v>5</v>
      </c>
      <c r="G165" s="259">
        <f>E165*F165</f>
        <v>0</v>
      </c>
    </row>
    <row r="167" spans="2:7">
      <c r="B167" s="330" t="s">
        <v>2097</v>
      </c>
      <c r="C167" s="1483" t="s">
        <v>260</v>
      </c>
      <c r="D167" s="1482"/>
      <c r="E167" s="1482"/>
      <c r="F167" s="1488"/>
      <c r="G167" s="1482"/>
    </row>
    <row r="168" spans="2:7">
      <c r="B168" s="1482"/>
      <c r="C168" s="1483" t="s">
        <v>2098</v>
      </c>
      <c r="D168" s="1482"/>
      <c r="E168" s="1482"/>
      <c r="F168" s="1488"/>
      <c r="G168" s="1482"/>
    </row>
    <row r="169" spans="2:7">
      <c r="B169" s="1482"/>
      <c r="C169" s="1483" t="s">
        <v>2099</v>
      </c>
      <c r="D169" s="1483" t="s">
        <v>142</v>
      </c>
      <c r="E169" s="259">
        <v>2</v>
      </c>
      <c r="G169" s="259">
        <f>E169*F169</f>
        <v>0</v>
      </c>
    </row>
    <row r="170" spans="2:7" ht="13.5" thickBot="1">
      <c r="B170" s="1482"/>
      <c r="C170" s="1482"/>
      <c r="D170" s="1482"/>
      <c r="E170" s="1482"/>
      <c r="F170" s="1488"/>
      <c r="G170" s="1482"/>
    </row>
    <row r="171" spans="2:7" ht="13.5" thickBot="1">
      <c r="B171" s="266"/>
      <c r="C171" s="1484" t="s">
        <v>258</v>
      </c>
      <c r="D171" s="1485"/>
      <c r="E171" s="1486"/>
      <c r="F171" s="1489"/>
      <c r="G171" s="1487">
        <f>SUM(G121:G169)</f>
        <v>0</v>
      </c>
    </row>
    <row r="172" spans="2:7">
      <c r="B172" s="266"/>
      <c r="C172" s="1482"/>
      <c r="D172" s="1482"/>
      <c r="E172" s="1482"/>
      <c r="F172" s="1488"/>
      <c r="G172" s="1482"/>
    </row>
    <row r="173" spans="2:7">
      <c r="B173" s="266" t="s">
        <v>737</v>
      </c>
      <c r="C173" s="1481" t="s">
        <v>2100</v>
      </c>
      <c r="D173" s="1482"/>
      <c r="E173" s="1482"/>
      <c r="F173" s="1488"/>
      <c r="G173" s="1482"/>
    </row>
    <row r="174" spans="2:7">
      <c r="B174" s="266"/>
      <c r="C174" s="1482"/>
      <c r="D174" s="1482"/>
      <c r="E174" s="1482"/>
      <c r="F174" s="1488"/>
      <c r="G174" s="1482"/>
    </row>
    <row r="175" spans="2:7">
      <c r="B175" s="330" t="s">
        <v>736</v>
      </c>
      <c r="C175" s="1483" t="s">
        <v>2101</v>
      </c>
      <c r="D175" s="1482"/>
      <c r="E175" s="1482"/>
      <c r="F175" s="1488"/>
      <c r="G175" s="1482"/>
    </row>
    <row r="176" spans="2:7">
      <c r="C176" s="1483" t="s">
        <v>2102</v>
      </c>
      <c r="D176" s="1483" t="s">
        <v>280</v>
      </c>
      <c r="E176" s="259">
        <v>70</v>
      </c>
      <c r="G176" s="259">
        <f>E176*F176</f>
        <v>0</v>
      </c>
    </row>
    <row r="177" spans="2:7" ht="13.5" thickBot="1">
      <c r="C177" s="1483"/>
      <c r="D177" s="1482"/>
      <c r="E177" s="1482"/>
      <c r="F177" s="1488"/>
      <c r="G177" s="1482"/>
    </row>
    <row r="178" spans="2:7" ht="13.5" thickBot="1">
      <c r="B178" s="266"/>
      <c r="C178" s="1484" t="s">
        <v>2103</v>
      </c>
      <c r="D178" s="1485"/>
      <c r="E178" s="1486"/>
      <c r="F178" s="1489"/>
      <c r="G178" s="1487">
        <f>SUM(G176:G177)</f>
        <v>0</v>
      </c>
    </row>
    <row r="179" spans="2:7">
      <c r="B179" s="266"/>
      <c r="C179" s="1482"/>
      <c r="D179" s="1482"/>
      <c r="E179" s="1482"/>
      <c r="F179" s="1488"/>
      <c r="G179" s="1482"/>
    </row>
    <row r="180" spans="2:7">
      <c r="B180" s="266"/>
      <c r="C180" s="1482"/>
      <c r="D180" s="1482"/>
      <c r="E180" s="1482"/>
      <c r="F180" s="1488"/>
      <c r="G180" s="1482"/>
    </row>
    <row r="181" spans="2:7">
      <c r="B181" s="266"/>
      <c r="C181" s="1482"/>
      <c r="D181" s="1482"/>
      <c r="E181" s="1482"/>
      <c r="F181" s="1488"/>
      <c r="G181" s="1482"/>
    </row>
    <row r="182" spans="2:7">
      <c r="B182" s="266" t="s">
        <v>735</v>
      </c>
      <c r="C182" s="1481" t="s">
        <v>257</v>
      </c>
      <c r="D182" s="1482"/>
      <c r="E182" s="1482"/>
      <c r="F182" s="1488"/>
      <c r="G182" s="1482"/>
    </row>
    <row r="183" spans="2:7">
      <c r="B183" s="266"/>
      <c r="C183" s="1481"/>
      <c r="D183" s="1482"/>
      <c r="E183" s="1482"/>
      <c r="F183" s="1488"/>
      <c r="G183" s="1482"/>
    </row>
    <row r="184" spans="2:7">
      <c r="B184" s="330" t="s">
        <v>734</v>
      </c>
      <c r="C184" s="1483" t="s">
        <v>254</v>
      </c>
      <c r="D184" s="1482"/>
      <c r="E184" s="1482"/>
      <c r="F184" s="1488"/>
      <c r="G184" s="1482"/>
    </row>
    <row r="185" spans="2:7">
      <c r="B185" s="1482"/>
      <c r="C185" s="1483" t="s">
        <v>2104</v>
      </c>
      <c r="D185" s="1483" t="s">
        <v>252</v>
      </c>
      <c r="E185" s="259">
        <v>130</v>
      </c>
      <c r="G185" s="259">
        <f>E185*F185</f>
        <v>0</v>
      </c>
    </row>
    <row r="187" spans="2:7">
      <c r="B187" s="330" t="s">
        <v>733</v>
      </c>
      <c r="C187" s="1483" t="s">
        <v>254</v>
      </c>
      <c r="D187" s="1482"/>
      <c r="E187" s="1482"/>
      <c r="F187" s="1488"/>
      <c r="G187" s="1482"/>
    </row>
    <row r="188" spans="2:7">
      <c r="B188" s="1482"/>
      <c r="C188" s="1483" t="s">
        <v>2105</v>
      </c>
      <c r="D188" s="1483" t="s">
        <v>252</v>
      </c>
      <c r="E188" s="259">
        <v>58</v>
      </c>
      <c r="G188" s="259">
        <f>E188*F188</f>
        <v>0</v>
      </c>
    </row>
    <row r="190" spans="2:7">
      <c r="B190" s="330" t="s">
        <v>732</v>
      </c>
      <c r="C190" s="1483" t="s">
        <v>254</v>
      </c>
      <c r="D190" s="1482"/>
      <c r="E190" s="1482"/>
      <c r="F190" s="1488"/>
      <c r="G190" s="1482"/>
    </row>
    <row r="191" spans="2:7">
      <c r="B191" s="1482"/>
      <c r="C191" s="1483" t="s">
        <v>2106</v>
      </c>
      <c r="D191" s="1483" t="s">
        <v>142</v>
      </c>
      <c r="E191" s="259">
        <v>8</v>
      </c>
      <c r="G191" s="259">
        <f>E191*F191</f>
        <v>0</v>
      </c>
    </row>
    <row r="193" spans="2:7">
      <c r="B193" s="330" t="s">
        <v>731</v>
      </c>
      <c r="C193" s="1483" t="s">
        <v>2107</v>
      </c>
      <c r="D193" s="1482"/>
      <c r="E193" s="1482"/>
      <c r="F193" s="1488"/>
      <c r="G193" s="1482"/>
    </row>
    <row r="194" spans="2:7">
      <c r="B194" s="1482"/>
      <c r="C194" s="1483" t="s">
        <v>2108</v>
      </c>
      <c r="D194" s="1483" t="s">
        <v>252</v>
      </c>
      <c r="E194" s="259">
        <v>188</v>
      </c>
      <c r="G194" s="259">
        <f>E194*F194</f>
        <v>0</v>
      </c>
    </row>
    <row r="196" spans="2:7">
      <c r="B196" s="330" t="s">
        <v>2109</v>
      </c>
      <c r="C196" s="1483" t="s">
        <v>2110</v>
      </c>
      <c r="D196" s="1482"/>
      <c r="E196" s="1482"/>
      <c r="F196" s="1488"/>
      <c r="G196" s="1482"/>
    </row>
    <row r="197" spans="2:7">
      <c r="B197" s="1482"/>
      <c r="C197" s="1483" t="s">
        <v>2111</v>
      </c>
      <c r="D197" s="1483" t="s">
        <v>252</v>
      </c>
      <c r="E197" s="259">
        <v>188</v>
      </c>
      <c r="G197" s="259">
        <f>E197*F197</f>
        <v>0</v>
      </c>
    </row>
    <row r="199" spans="2:7" ht="13.5" thickBot="1">
      <c r="B199" s="266"/>
      <c r="C199" s="1481"/>
      <c r="D199" s="1482"/>
      <c r="E199" s="1482"/>
      <c r="F199" s="1488"/>
      <c r="G199" s="1482"/>
    </row>
    <row r="200" spans="2:7" ht="13.5" thickBot="1">
      <c r="B200" s="266"/>
      <c r="C200" s="1484" t="s">
        <v>250</v>
      </c>
      <c r="D200" s="1485"/>
      <c r="E200" s="1486"/>
      <c r="F200" s="1489"/>
      <c r="G200" s="1487">
        <f>SUM(G184:G198)</f>
        <v>0</v>
      </c>
    </row>
    <row r="201" spans="2:7">
      <c r="B201" s="266"/>
      <c r="C201" s="1482"/>
      <c r="D201" s="1482"/>
      <c r="E201" s="1482"/>
      <c r="F201" s="1488"/>
      <c r="G201" s="1482"/>
    </row>
  </sheetData>
  <sheetProtection algorithmName="SHA-512" hashValue="5BaO+Konae9/kvCP1lkdPJVPo2PY0dEflVFq8mCDNaZ7FP2/fmNxwsvmQgHFZBrcCESMb2g6R11IizZbOKsYbw==" saltValue="KeHmrl407yO/9BzYQo+5/w==" spinCount="100000" sheet="1" objects="1" scenarios="1" formatCells="0" formatColumns="0" formatRows="0"/>
  <pageMargins left="0.70866141732283472" right="0.70866141732283472" top="0.94488188976377963" bottom="0.74803149606299213" header="0.31496062992125984" footer="0.31496062992125984"/>
  <pageSetup paperSize="9" orientation="portrait" r:id="rId1"/>
  <rowBreaks count="1" manualBreakCount="1">
    <brk id="101" max="6"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H65"/>
  <sheetViews>
    <sheetView showZeros="0" zoomScale="90" zoomScaleNormal="90" zoomScaleSheetLayoutView="100" zoomScalePageLayoutView="85" workbookViewId="0">
      <selection activeCell="J70" sqref="J69:J70"/>
    </sheetView>
  </sheetViews>
  <sheetFormatPr defaultRowHeight="12.75"/>
  <cols>
    <col min="1" max="1" width="5.7109375" style="604" customWidth="1"/>
    <col min="2" max="2" width="5.7109375" style="189" customWidth="1"/>
    <col min="3" max="3" width="38" style="352" customWidth="1"/>
    <col min="4" max="4" width="6.7109375" style="115" customWidth="1"/>
    <col min="5" max="5" width="6" style="582" bestFit="1" customWidth="1"/>
    <col min="6" max="6" width="13.42578125" style="606" customWidth="1"/>
    <col min="7" max="7" width="10" style="582" bestFit="1" customWidth="1"/>
    <col min="8" max="8" width="11.5703125" style="582" customWidth="1"/>
    <col min="9" max="9" width="7.140625" style="582" customWidth="1"/>
    <col min="10" max="10" width="9.42578125" style="582" customWidth="1"/>
    <col min="11" max="11" width="6.85546875" style="582" customWidth="1"/>
    <col min="12" max="12" width="10.5703125" style="582" customWidth="1"/>
    <col min="13" max="13" width="8" style="582" customWidth="1"/>
    <col min="14" max="14" width="7.7109375" style="582" customWidth="1"/>
    <col min="15" max="15" width="8.42578125" style="582" customWidth="1"/>
    <col min="16" max="16" width="6.140625" style="582" customWidth="1"/>
    <col min="17" max="226" width="9.140625" style="582"/>
    <col min="227" max="228" width="5.7109375" style="582" customWidth="1"/>
    <col min="229" max="229" width="47" style="582" customWidth="1"/>
    <col min="230" max="230" width="6.7109375" style="582" customWidth="1"/>
    <col min="231" max="231" width="9.7109375" style="582" customWidth="1"/>
    <col min="232" max="232" width="12.7109375" style="582" customWidth="1"/>
    <col min="233" max="233" width="14.140625" style="582" customWidth="1"/>
    <col min="234" max="482" width="9.140625" style="582"/>
    <col min="483" max="484" width="5.7109375" style="582" customWidth="1"/>
    <col min="485" max="485" width="47" style="582" customWidth="1"/>
    <col min="486" max="486" width="6.7109375" style="582" customWidth="1"/>
    <col min="487" max="487" width="9.7109375" style="582" customWidth="1"/>
    <col min="488" max="488" width="12.7109375" style="582" customWidth="1"/>
    <col min="489" max="489" width="14.140625" style="582" customWidth="1"/>
    <col min="490" max="738" width="9.140625" style="582"/>
    <col min="739" max="740" width="5.7109375" style="582" customWidth="1"/>
    <col min="741" max="741" width="47" style="582" customWidth="1"/>
    <col min="742" max="742" width="6.7109375" style="582" customWidth="1"/>
    <col min="743" max="743" width="9.7109375" style="582" customWidth="1"/>
    <col min="744" max="744" width="12.7109375" style="582" customWidth="1"/>
    <col min="745" max="745" width="14.140625" style="582" customWidth="1"/>
    <col min="746" max="994" width="9.140625" style="582"/>
    <col min="995" max="996" width="5.7109375" style="582" customWidth="1"/>
    <col min="997" max="997" width="47" style="582" customWidth="1"/>
    <col min="998" max="998" width="6.7109375" style="582" customWidth="1"/>
    <col min="999" max="999" width="9.7109375" style="582" customWidth="1"/>
    <col min="1000" max="1000" width="12.7109375" style="582" customWidth="1"/>
    <col min="1001" max="1001" width="14.140625" style="582" customWidth="1"/>
    <col min="1002" max="1250" width="9.140625" style="582"/>
    <col min="1251" max="1252" width="5.7109375" style="582" customWidth="1"/>
    <col min="1253" max="1253" width="47" style="582" customWidth="1"/>
    <col min="1254" max="1254" width="6.7109375" style="582" customWidth="1"/>
    <col min="1255" max="1255" width="9.7109375" style="582" customWidth="1"/>
    <col min="1256" max="1256" width="12.7109375" style="582" customWidth="1"/>
    <col min="1257" max="1257" width="14.140625" style="582" customWidth="1"/>
    <col min="1258" max="1506" width="9.140625" style="582"/>
    <col min="1507" max="1508" width="5.7109375" style="582" customWidth="1"/>
    <col min="1509" max="1509" width="47" style="582" customWidth="1"/>
    <col min="1510" max="1510" width="6.7109375" style="582" customWidth="1"/>
    <col min="1511" max="1511" width="9.7109375" style="582" customWidth="1"/>
    <col min="1512" max="1512" width="12.7109375" style="582" customWidth="1"/>
    <col min="1513" max="1513" width="14.140625" style="582" customWidth="1"/>
    <col min="1514" max="1762" width="9.140625" style="582"/>
    <col min="1763" max="1764" width="5.7109375" style="582" customWidth="1"/>
    <col min="1765" max="1765" width="47" style="582" customWidth="1"/>
    <col min="1766" max="1766" width="6.7109375" style="582" customWidth="1"/>
    <col min="1767" max="1767" width="9.7109375" style="582" customWidth="1"/>
    <col min="1768" max="1768" width="12.7109375" style="582" customWidth="1"/>
    <col min="1769" max="1769" width="14.140625" style="582" customWidth="1"/>
    <col min="1770" max="2018" width="9.140625" style="582"/>
    <col min="2019" max="2020" width="5.7109375" style="582" customWidth="1"/>
    <col min="2021" max="2021" width="47" style="582" customWidth="1"/>
    <col min="2022" max="2022" width="6.7109375" style="582" customWidth="1"/>
    <col min="2023" max="2023" width="9.7109375" style="582" customWidth="1"/>
    <col min="2024" max="2024" width="12.7109375" style="582" customWidth="1"/>
    <col min="2025" max="2025" width="14.140625" style="582" customWidth="1"/>
    <col min="2026" max="2274" width="9.140625" style="582"/>
    <col min="2275" max="2276" width="5.7109375" style="582" customWidth="1"/>
    <col min="2277" max="2277" width="47" style="582" customWidth="1"/>
    <col min="2278" max="2278" width="6.7109375" style="582" customWidth="1"/>
    <col min="2279" max="2279" width="9.7109375" style="582" customWidth="1"/>
    <col min="2280" max="2280" width="12.7109375" style="582" customWidth="1"/>
    <col min="2281" max="2281" width="14.140625" style="582" customWidth="1"/>
    <col min="2282" max="2530" width="9.140625" style="582"/>
    <col min="2531" max="2532" width="5.7109375" style="582" customWidth="1"/>
    <col min="2533" max="2533" width="47" style="582" customWidth="1"/>
    <col min="2534" max="2534" width="6.7109375" style="582" customWidth="1"/>
    <col min="2535" max="2535" width="9.7109375" style="582" customWidth="1"/>
    <col min="2536" max="2536" width="12.7109375" style="582" customWidth="1"/>
    <col min="2537" max="2537" width="14.140625" style="582" customWidth="1"/>
    <col min="2538" max="2786" width="9.140625" style="582"/>
    <col min="2787" max="2788" width="5.7109375" style="582" customWidth="1"/>
    <col min="2789" max="2789" width="47" style="582" customWidth="1"/>
    <col min="2790" max="2790" width="6.7109375" style="582" customWidth="1"/>
    <col min="2791" max="2791" width="9.7109375" style="582" customWidth="1"/>
    <col min="2792" max="2792" width="12.7109375" style="582" customWidth="1"/>
    <col min="2793" max="2793" width="14.140625" style="582" customWidth="1"/>
    <col min="2794" max="3042" width="9.140625" style="582"/>
    <col min="3043" max="3044" width="5.7109375" style="582" customWidth="1"/>
    <col min="3045" max="3045" width="47" style="582" customWidth="1"/>
    <col min="3046" max="3046" width="6.7109375" style="582" customWidth="1"/>
    <col min="3047" max="3047" width="9.7109375" style="582" customWidth="1"/>
    <col min="3048" max="3048" width="12.7109375" style="582" customWidth="1"/>
    <col min="3049" max="3049" width="14.140625" style="582" customWidth="1"/>
    <col min="3050" max="3298" width="9.140625" style="582"/>
    <col min="3299" max="3300" width="5.7109375" style="582" customWidth="1"/>
    <col min="3301" max="3301" width="47" style="582" customWidth="1"/>
    <col min="3302" max="3302" width="6.7109375" style="582" customWidth="1"/>
    <col min="3303" max="3303" width="9.7109375" style="582" customWidth="1"/>
    <col min="3304" max="3304" width="12.7109375" style="582" customWidth="1"/>
    <col min="3305" max="3305" width="14.140625" style="582" customWidth="1"/>
    <col min="3306" max="3554" width="9.140625" style="582"/>
    <col min="3555" max="3556" width="5.7109375" style="582" customWidth="1"/>
    <col min="3557" max="3557" width="47" style="582" customWidth="1"/>
    <col min="3558" max="3558" width="6.7109375" style="582" customWidth="1"/>
    <col min="3559" max="3559" width="9.7109375" style="582" customWidth="1"/>
    <col min="3560" max="3560" width="12.7109375" style="582" customWidth="1"/>
    <col min="3561" max="3561" width="14.140625" style="582" customWidth="1"/>
    <col min="3562" max="3810" width="9.140625" style="582"/>
    <col min="3811" max="3812" width="5.7109375" style="582" customWidth="1"/>
    <col min="3813" max="3813" width="47" style="582" customWidth="1"/>
    <col min="3814" max="3814" width="6.7109375" style="582" customWidth="1"/>
    <col min="3815" max="3815" width="9.7109375" style="582" customWidth="1"/>
    <col min="3816" max="3816" width="12.7109375" style="582" customWidth="1"/>
    <col min="3817" max="3817" width="14.140625" style="582" customWidth="1"/>
    <col min="3818" max="4066" width="9.140625" style="582"/>
    <col min="4067" max="4068" width="5.7109375" style="582" customWidth="1"/>
    <col min="4069" max="4069" width="47" style="582" customWidth="1"/>
    <col min="4070" max="4070" width="6.7109375" style="582" customWidth="1"/>
    <col min="4071" max="4071" width="9.7109375" style="582" customWidth="1"/>
    <col min="4072" max="4072" width="12.7109375" style="582" customWidth="1"/>
    <col min="4073" max="4073" width="14.140625" style="582" customWidth="1"/>
    <col min="4074" max="4322" width="9.140625" style="582"/>
    <col min="4323" max="4324" width="5.7109375" style="582" customWidth="1"/>
    <col min="4325" max="4325" width="47" style="582" customWidth="1"/>
    <col min="4326" max="4326" width="6.7109375" style="582" customWidth="1"/>
    <col min="4327" max="4327" width="9.7109375" style="582" customWidth="1"/>
    <col min="4328" max="4328" width="12.7109375" style="582" customWidth="1"/>
    <col min="4329" max="4329" width="14.140625" style="582" customWidth="1"/>
    <col min="4330" max="4578" width="9.140625" style="582"/>
    <col min="4579" max="4580" width="5.7109375" style="582" customWidth="1"/>
    <col min="4581" max="4581" width="47" style="582" customWidth="1"/>
    <col min="4582" max="4582" width="6.7109375" style="582" customWidth="1"/>
    <col min="4583" max="4583" width="9.7109375" style="582" customWidth="1"/>
    <col min="4584" max="4584" width="12.7109375" style="582" customWidth="1"/>
    <col min="4585" max="4585" width="14.140625" style="582" customWidth="1"/>
    <col min="4586" max="4834" width="9.140625" style="582"/>
    <col min="4835" max="4836" width="5.7109375" style="582" customWidth="1"/>
    <col min="4837" max="4837" width="47" style="582" customWidth="1"/>
    <col min="4838" max="4838" width="6.7109375" style="582" customWidth="1"/>
    <col min="4839" max="4839" width="9.7109375" style="582" customWidth="1"/>
    <col min="4840" max="4840" width="12.7109375" style="582" customWidth="1"/>
    <col min="4841" max="4841" width="14.140625" style="582" customWidth="1"/>
    <col min="4842" max="5090" width="9.140625" style="582"/>
    <col min="5091" max="5092" width="5.7109375" style="582" customWidth="1"/>
    <col min="5093" max="5093" width="47" style="582" customWidth="1"/>
    <col min="5094" max="5094" width="6.7109375" style="582" customWidth="1"/>
    <col min="5095" max="5095" width="9.7109375" style="582" customWidth="1"/>
    <col min="5096" max="5096" width="12.7109375" style="582" customWidth="1"/>
    <col min="5097" max="5097" width="14.140625" style="582" customWidth="1"/>
    <col min="5098" max="5346" width="9.140625" style="582"/>
    <col min="5347" max="5348" width="5.7109375" style="582" customWidth="1"/>
    <col min="5349" max="5349" width="47" style="582" customWidth="1"/>
    <col min="5350" max="5350" width="6.7109375" style="582" customWidth="1"/>
    <col min="5351" max="5351" width="9.7109375" style="582" customWidth="1"/>
    <col min="5352" max="5352" width="12.7109375" style="582" customWidth="1"/>
    <col min="5353" max="5353" width="14.140625" style="582" customWidth="1"/>
    <col min="5354" max="5602" width="9.140625" style="582"/>
    <col min="5603" max="5604" width="5.7109375" style="582" customWidth="1"/>
    <col min="5605" max="5605" width="47" style="582" customWidth="1"/>
    <col min="5606" max="5606" width="6.7109375" style="582" customWidth="1"/>
    <col min="5607" max="5607" width="9.7109375" style="582" customWidth="1"/>
    <col min="5608" max="5608" width="12.7109375" style="582" customWidth="1"/>
    <col min="5609" max="5609" width="14.140625" style="582" customWidth="1"/>
    <col min="5610" max="5858" width="9.140625" style="582"/>
    <col min="5859" max="5860" width="5.7109375" style="582" customWidth="1"/>
    <col min="5861" max="5861" width="47" style="582" customWidth="1"/>
    <col min="5862" max="5862" width="6.7109375" style="582" customWidth="1"/>
    <col min="5863" max="5863" width="9.7109375" style="582" customWidth="1"/>
    <col min="5864" max="5864" width="12.7109375" style="582" customWidth="1"/>
    <col min="5865" max="5865" width="14.140625" style="582" customWidth="1"/>
    <col min="5866" max="6114" width="9.140625" style="582"/>
    <col min="6115" max="6116" width="5.7109375" style="582" customWidth="1"/>
    <col min="6117" max="6117" width="47" style="582" customWidth="1"/>
    <col min="6118" max="6118" width="6.7109375" style="582" customWidth="1"/>
    <col min="6119" max="6119" width="9.7109375" style="582" customWidth="1"/>
    <col min="6120" max="6120" width="12.7109375" style="582" customWidth="1"/>
    <col min="6121" max="6121" width="14.140625" style="582" customWidth="1"/>
    <col min="6122" max="6370" width="9.140625" style="582"/>
    <col min="6371" max="6372" width="5.7109375" style="582" customWidth="1"/>
    <col min="6373" max="6373" width="47" style="582" customWidth="1"/>
    <col min="6374" max="6374" width="6.7109375" style="582" customWidth="1"/>
    <col min="6375" max="6375" width="9.7109375" style="582" customWidth="1"/>
    <col min="6376" max="6376" width="12.7109375" style="582" customWidth="1"/>
    <col min="6377" max="6377" width="14.140625" style="582" customWidth="1"/>
    <col min="6378" max="6626" width="9.140625" style="582"/>
    <col min="6627" max="6628" width="5.7109375" style="582" customWidth="1"/>
    <col min="6629" max="6629" width="47" style="582" customWidth="1"/>
    <col min="6630" max="6630" width="6.7109375" style="582" customWidth="1"/>
    <col min="6631" max="6631" width="9.7109375" style="582" customWidth="1"/>
    <col min="6632" max="6632" width="12.7109375" style="582" customWidth="1"/>
    <col min="6633" max="6633" width="14.140625" style="582" customWidth="1"/>
    <col min="6634" max="6882" width="9.140625" style="582"/>
    <col min="6883" max="6884" width="5.7109375" style="582" customWidth="1"/>
    <col min="6885" max="6885" width="47" style="582" customWidth="1"/>
    <col min="6886" max="6886" width="6.7109375" style="582" customWidth="1"/>
    <col min="6887" max="6887" width="9.7109375" style="582" customWidth="1"/>
    <col min="6888" max="6888" width="12.7109375" style="582" customWidth="1"/>
    <col min="6889" max="6889" width="14.140625" style="582" customWidth="1"/>
    <col min="6890" max="7138" width="9.140625" style="582"/>
    <col min="7139" max="7140" width="5.7109375" style="582" customWidth="1"/>
    <col min="7141" max="7141" width="47" style="582" customWidth="1"/>
    <col min="7142" max="7142" width="6.7109375" style="582" customWidth="1"/>
    <col min="7143" max="7143" width="9.7109375" style="582" customWidth="1"/>
    <col min="7144" max="7144" width="12.7109375" style="582" customWidth="1"/>
    <col min="7145" max="7145" width="14.140625" style="582" customWidth="1"/>
    <col min="7146" max="7394" width="9.140625" style="582"/>
    <col min="7395" max="7396" width="5.7109375" style="582" customWidth="1"/>
    <col min="7397" max="7397" width="47" style="582" customWidth="1"/>
    <col min="7398" max="7398" width="6.7109375" style="582" customWidth="1"/>
    <col min="7399" max="7399" width="9.7109375" style="582" customWidth="1"/>
    <col min="7400" max="7400" width="12.7109375" style="582" customWidth="1"/>
    <col min="7401" max="7401" width="14.140625" style="582" customWidth="1"/>
    <col min="7402" max="7650" width="9.140625" style="582"/>
    <col min="7651" max="7652" width="5.7109375" style="582" customWidth="1"/>
    <col min="7653" max="7653" width="47" style="582" customWidth="1"/>
    <col min="7654" max="7654" width="6.7109375" style="582" customWidth="1"/>
    <col min="7655" max="7655" width="9.7109375" style="582" customWidth="1"/>
    <col min="7656" max="7656" width="12.7109375" style="582" customWidth="1"/>
    <col min="7657" max="7657" width="14.140625" style="582" customWidth="1"/>
    <col min="7658" max="7906" width="9.140625" style="582"/>
    <col min="7907" max="7908" width="5.7109375" style="582" customWidth="1"/>
    <col min="7909" max="7909" width="47" style="582" customWidth="1"/>
    <col min="7910" max="7910" width="6.7109375" style="582" customWidth="1"/>
    <col min="7911" max="7911" width="9.7109375" style="582" customWidth="1"/>
    <col min="7912" max="7912" width="12.7109375" style="582" customWidth="1"/>
    <col min="7913" max="7913" width="14.140625" style="582" customWidth="1"/>
    <col min="7914" max="8162" width="9.140625" style="582"/>
    <col min="8163" max="8164" width="5.7109375" style="582" customWidth="1"/>
    <col min="8165" max="8165" width="47" style="582" customWidth="1"/>
    <col min="8166" max="8166" width="6.7109375" style="582" customWidth="1"/>
    <col min="8167" max="8167" width="9.7109375" style="582" customWidth="1"/>
    <col min="8168" max="8168" width="12.7109375" style="582" customWidth="1"/>
    <col min="8169" max="8169" width="14.140625" style="582" customWidth="1"/>
    <col min="8170" max="8418" width="9.140625" style="582"/>
    <col min="8419" max="8420" width="5.7109375" style="582" customWidth="1"/>
    <col min="8421" max="8421" width="47" style="582" customWidth="1"/>
    <col min="8422" max="8422" width="6.7109375" style="582" customWidth="1"/>
    <col min="8423" max="8423" width="9.7109375" style="582" customWidth="1"/>
    <col min="8424" max="8424" width="12.7109375" style="582" customWidth="1"/>
    <col min="8425" max="8425" width="14.140625" style="582" customWidth="1"/>
    <col min="8426" max="8674" width="9.140625" style="582"/>
    <col min="8675" max="8676" width="5.7109375" style="582" customWidth="1"/>
    <col min="8677" max="8677" width="47" style="582" customWidth="1"/>
    <col min="8678" max="8678" width="6.7109375" style="582" customWidth="1"/>
    <col min="8679" max="8679" width="9.7109375" style="582" customWidth="1"/>
    <col min="8680" max="8680" width="12.7109375" style="582" customWidth="1"/>
    <col min="8681" max="8681" width="14.140625" style="582" customWidth="1"/>
    <col min="8682" max="8930" width="9.140625" style="582"/>
    <col min="8931" max="8932" width="5.7109375" style="582" customWidth="1"/>
    <col min="8933" max="8933" width="47" style="582" customWidth="1"/>
    <col min="8934" max="8934" width="6.7109375" style="582" customWidth="1"/>
    <col min="8935" max="8935" width="9.7109375" style="582" customWidth="1"/>
    <col min="8936" max="8936" width="12.7109375" style="582" customWidth="1"/>
    <col min="8937" max="8937" width="14.140625" style="582" customWidth="1"/>
    <col min="8938" max="9186" width="9.140625" style="582"/>
    <col min="9187" max="9188" width="5.7109375" style="582" customWidth="1"/>
    <col min="9189" max="9189" width="47" style="582" customWidth="1"/>
    <col min="9190" max="9190" width="6.7109375" style="582" customWidth="1"/>
    <col min="9191" max="9191" width="9.7109375" style="582" customWidth="1"/>
    <col min="9192" max="9192" width="12.7109375" style="582" customWidth="1"/>
    <col min="9193" max="9193" width="14.140625" style="582" customWidth="1"/>
    <col min="9194" max="9442" width="9.140625" style="582"/>
    <col min="9443" max="9444" width="5.7109375" style="582" customWidth="1"/>
    <col min="9445" max="9445" width="47" style="582" customWidth="1"/>
    <col min="9446" max="9446" width="6.7109375" style="582" customWidth="1"/>
    <col min="9447" max="9447" width="9.7109375" style="582" customWidth="1"/>
    <col min="9448" max="9448" width="12.7109375" style="582" customWidth="1"/>
    <col min="9449" max="9449" width="14.140625" style="582" customWidth="1"/>
    <col min="9450" max="9698" width="9.140625" style="582"/>
    <col min="9699" max="9700" width="5.7109375" style="582" customWidth="1"/>
    <col min="9701" max="9701" width="47" style="582" customWidth="1"/>
    <col min="9702" max="9702" width="6.7109375" style="582" customWidth="1"/>
    <col min="9703" max="9703" width="9.7109375" style="582" customWidth="1"/>
    <col min="9704" max="9704" width="12.7109375" style="582" customWidth="1"/>
    <col min="9705" max="9705" width="14.140625" style="582" customWidth="1"/>
    <col min="9706" max="9954" width="9.140625" style="582"/>
    <col min="9955" max="9956" width="5.7109375" style="582" customWidth="1"/>
    <col min="9957" max="9957" width="47" style="582" customWidth="1"/>
    <col min="9958" max="9958" width="6.7109375" style="582" customWidth="1"/>
    <col min="9959" max="9959" width="9.7109375" style="582" customWidth="1"/>
    <col min="9960" max="9960" width="12.7109375" style="582" customWidth="1"/>
    <col min="9961" max="9961" width="14.140625" style="582" customWidth="1"/>
    <col min="9962" max="10210" width="9.140625" style="582"/>
    <col min="10211" max="10212" width="5.7109375" style="582" customWidth="1"/>
    <col min="10213" max="10213" width="47" style="582" customWidth="1"/>
    <col min="10214" max="10214" width="6.7109375" style="582" customWidth="1"/>
    <col min="10215" max="10215" width="9.7109375" style="582" customWidth="1"/>
    <col min="10216" max="10216" width="12.7109375" style="582" customWidth="1"/>
    <col min="10217" max="10217" width="14.140625" style="582" customWidth="1"/>
    <col min="10218" max="10466" width="9.140625" style="582"/>
    <col min="10467" max="10468" width="5.7109375" style="582" customWidth="1"/>
    <col min="10469" max="10469" width="47" style="582" customWidth="1"/>
    <col min="10470" max="10470" width="6.7109375" style="582" customWidth="1"/>
    <col min="10471" max="10471" width="9.7109375" style="582" customWidth="1"/>
    <col min="10472" max="10472" width="12.7109375" style="582" customWidth="1"/>
    <col min="10473" max="10473" width="14.140625" style="582" customWidth="1"/>
    <col min="10474" max="10722" width="9.140625" style="582"/>
    <col min="10723" max="10724" width="5.7109375" style="582" customWidth="1"/>
    <col min="10725" max="10725" width="47" style="582" customWidth="1"/>
    <col min="10726" max="10726" width="6.7109375" style="582" customWidth="1"/>
    <col min="10727" max="10727" width="9.7109375" style="582" customWidth="1"/>
    <col min="10728" max="10728" width="12.7109375" style="582" customWidth="1"/>
    <col min="10729" max="10729" width="14.140625" style="582" customWidth="1"/>
    <col min="10730" max="10978" width="9.140625" style="582"/>
    <col min="10979" max="10980" width="5.7109375" style="582" customWidth="1"/>
    <col min="10981" max="10981" width="47" style="582" customWidth="1"/>
    <col min="10982" max="10982" width="6.7109375" style="582" customWidth="1"/>
    <col min="10983" max="10983" width="9.7109375" style="582" customWidth="1"/>
    <col min="10984" max="10984" width="12.7109375" style="582" customWidth="1"/>
    <col min="10985" max="10985" width="14.140625" style="582" customWidth="1"/>
    <col min="10986" max="11234" width="9.140625" style="582"/>
    <col min="11235" max="11236" width="5.7109375" style="582" customWidth="1"/>
    <col min="11237" max="11237" width="47" style="582" customWidth="1"/>
    <col min="11238" max="11238" width="6.7109375" style="582" customWidth="1"/>
    <col min="11239" max="11239" width="9.7109375" style="582" customWidth="1"/>
    <col min="11240" max="11240" width="12.7109375" style="582" customWidth="1"/>
    <col min="11241" max="11241" width="14.140625" style="582" customWidth="1"/>
    <col min="11242" max="11490" width="9.140625" style="582"/>
    <col min="11491" max="11492" width="5.7109375" style="582" customWidth="1"/>
    <col min="11493" max="11493" width="47" style="582" customWidth="1"/>
    <col min="11494" max="11494" width="6.7109375" style="582" customWidth="1"/>
    <col min="11495" max="11495" width="9.7109375" style="582" customWidth="1"/>
    <col min="11496" max="11496" width="12.7109375" style="582" customWidth="1"/>
    <col min="11497" max="11497" width="14.140625" style="582" customWidth="1"/>
    <col min="11498" max="11746" width="9.140625" style="582"/>
    <col min="11747" max="11748" width="5.7109375" style="582" customWidth="1"/>
    <col min="11749" max="11749" width="47" style="582" customWidth="1"/>
    <col min="11750" max="11750" width="6.7109375" style="582" customWidth="1"/>
    <col min="11751" max="11751" width="9.7109375" style="582" customWidth="1"/>
    <col min="11752" max="11752" width="12.7109375" style="582" customWidth="1"/>
    <col min="11753" max="11753" width="14.140625" style="582" customWidth="1"/>
    <col min="11754" max="12002" width="9.140625" style="582"/>
    <col min="12003" max="12004" width="5.7109375" style="582" customWidth="1"/>
    <col min="12005" max="12005" width="47" style="582" customWidth="1"/>
    <col min="12006" max="12006" width="6.7109375" style="582" customWidth="1"/>
    <col min="12007" max="12007" width="9.7109375" style="582" customWidth="1"/>
    <col min="12008" max="12008" width="12.7109375" style="582" customWidth="1"/>
    <col min="12009" max="12009" width="14.140625" style="582" customWidth="1"/>
    <col min="12010" max="12258" width="9.140625" style="582"/>
    <col min="12259" max="12260" width="5.7109375" style="582" customWidth="1"/>
    <col min="12261" max="12261" width="47" style="582" customWidth="1"/>
    <col min="12262" max="12262" width="6.7109375" style="582" customWidth="1"/>
    <col min="12263" max="12263" width="9.7109375" style="582" customWidth="1"/>
    <col min="12264" max="12264" width="12.7109375" style="582" customWidth="1"/>
    <col min="12265" max="12265" width="14.140625" style="582" customWidth="1"/>
    <col min="12266" max="12514" width="9.140625" style="582"/>
    <col min="12515" max="12516" width="5.7109375" style="582" customWidth="1"/>
    <col min="12517" max="12517" width="47" style="582" customWidth="1"/>
    <col min="12518" max="12518" width="6.7109375" style="582" customWidth="1"/>
    <col min="12519" max="12519" width="9.7109375" style="582" customWidth="1"/>
    <col min="12520" max="12520" width="12.7109375" style="582" customWidth="1"/>
    <col min="12521" max="12521" width="14.140625" style="582" customWidth="1"/>
    <col min="12522" max="12770" width="9.140625" style="582"/>
    <col min="12771" max="12772" width="5.7109375" style="582" customWidth="1"/>
    <col min="12773" max="12773" width="47" style="582" customWidth="1"/>
    <col min="12774" max="12774" width="6.7109375" style="582" customWidth="1"/>
    <col min="12775" max="12775" width="9.7109375" style="582" customWidth="1"/>
    <col min="12776" max="12776" width="12.7109375" style="582" customWidth="1"/>
    <col min="12777" max="12777" width="14.140625" style="582" customWidth="1"/>
    <col min="12778" max="13026" width="9.140625" style="582"/>
    <col min="13027" max="13028" width="5.7109375" style="582" customWidth="1"/>
    <col min="13029" max="13029" width="47" style="582" customWidth="1"/>
    <col min="13030" max="13030" width="6.7109375" style="582" customWidth="1"/>
    <col min="13031" max="13031" width="9.7109375" style="582" customWidth="1"/>
    <col min="13032" max="13032" width="12.7109375" style="582" customWidth="1"/>
    <col min="13033" max="13033" width="14.140625" style="582" customWidth="1"/>
    <col min="13034" max="13282" width="9.140625" style="582"/>
    <col min="13283" max="13284" width="5.7109375" style="582" customWidth="1"/>
    <col min="13285" max="13285" width="47" style="582" customWidth="1"/>
    <col min="13286" max="13286" width="6.7109375" style="582" customWidth="1"/>
    <col min="13287" max="13287" width="9.7109375" style="582" customWidth="1"/>
    <col min="13288" max="13288" width="12.7109375" style="582" customWidth="1"/>
    <col min="13289" max="13289" width="14.140625" style="582" customWidth="1"/>
    <col min="13290" max="13538" width="9.140625" style="582"/>
    <col min="13539" max="13540" width="5.7109375" style="582" customWidth="1"/>
    <col min="13541" max="13541" width="47" style="582" customWidth="1"/>
    <col min="13542" max="13542" width="6.7109375" style="582" customWidth="1"/>
    <col min="13543" max="13543" width="9.7109375" style="582" customWidth="1"/>
    <col min="13544" max="13544" width="12.7109375" style="582" customWidth="1"/>
    <col min="13545" max="13545" width="14.140625" style="582" customWidth="1"/>
    <col min="13546" max="13794" width="9.140625" style="582"/>
    <col min="13795" max="13796" width="5.7109375" style="582" customWidth="1"/>
    <col min="13797" max="13797" width="47" style="582" customWidth="1"/>
    <col min="13798" max="13798" width="6.7109375" style="582" customWidth="1"/>
    <col min="13799" max="13799" width="9.7109375" style="582" customWidth="1"/>
    <col min="13800" max="13800" width="12.7109375" style="582" customWidth="1"/>
    <col min="13801" max="13801" width="14.140625" style="582" customWidth="1"/>
    <col min="13802" max="14050" width="9.140625" style="582"/>
    <col min="14051" max="14052" width="5.7109375" style="582" customWidth="1"/>
    <col min="14053" max="14053" width="47" style="582" customWidth="1"/>
    <col min="14054" max="14054" width="6.7109375" style="582" customWidth="1"/>
    <col min="14055" max="14055" width="9.7109375" style="582" customWidth="1"/>
    <col min="14056" max="14056" width="12.7109375" style="582" customWidth="1"/>
    <col min="14057" max="14057" width="14.140625" style="582" customWidth="1"/>
    <col min="14058" max="14306" width="9.140625" style="582"/>
    <col min="14307" max="14308" width="5.7109375" style="582" customWidth="1"/>
    <col min="14309" max="14309" width="47" style="582" customWidth="1"/>
    <col min="14310" max="14310" width="6.7109375" style="582" customWidth="1"/>
    <col min="14311" max="14311" width="9.7109375" style="582" customWidth="1"/>
    <col min="14312" max="14312" width="12.7109375" style="582" customWidth="1"/>
    <col min="14313" max="14313" width="14.140625" style="582" customWidth="1"/>
    <col min="14314" max="14562" width="9.140625" style="582"/>
    <col min="14563" max="14564" width="5.7109375" style="582" customWidth="1"/>
    <col min="14565" max="14565" width="47" style="582" customWidth="1"/>
    <col min="14566" max="14566" width="6.7109375" style="582" customWidth="1"/>
    <col min="14567" max="14567" width="9.7109375" style="582" customWidth="1"/>
    <col min="14568" max="14568" width="12.7109375" style="582" customWidth="1"/>
    <col min="14569" max="14569" width="14.140625" style="582" customWidth="1"/>
    <col min="14570" max="14818" width="9.140625" style="582"/>
    <col min="14819" max="14820" width="5.7109375" style="582" customWidth="1"/>
    <col min="14821" max="14821" width="47" style="582" customWidth="1"/>
    <col min="14822" max="14822" width="6.7109375" style="582" customWidth="1"/>
    <col min="14823" max="14823" width="9.7109375" style="582" customWidth="1"/>
    <col min="14824" max="14824" width="12.7109375" style="582" customWidth="1"/>
    <col min="14825" max="14825" width="14.140625" style="582" customWidth="1"/>
    <col min="14826" max="15074" width="9.140625" style="582"/>
    <col min="15075" max="15076" width="5.7109375" style="582" customWidth="1"/>
    <col min="15077" max="15077" width="47" style="582" customWidth="1"/>
    <col min="15078" max="15078" width="6.7109375" style="582" customWidth="1"/>
    <col min="15079" max="15079" width="9.7109375" style="582" customWidth="1"/>
    <col min="15080" max="15080" width="12.7109375" style="582" customWidth="1"/>
    <col min="15081" max="15081" width="14.140625" style="582" customWidth="1"/>
    <col min="15082" max="15330" width="9.140625" style="582"/>
    <col min="15331" max="15332" width="5.7109375" style="582" customWidth="1"/>
    <col min="15333" max="15333" width="47" style="582" customWidth="1"/>
    <col min="15334" max="15334" width="6.7109375" style="582" customWidth="1"/>
    <col min="15335" max="15335" width="9.7109375" style="582" customWidth="1"/>
    <col min="15336" max="15336" width="12.7109375" style="582" customWidth="1"/>
    <col min="15337" max="15337" width="14.140625" style="582" customWidth="1"/>
    <col min="15338" max="15586" width="9.140625" style="582"/>
    <col min="15587" max="15588" width="5.7109375" style="582" customWidth="1"/>
    <col min="15589" max="15589" width="47" style="582" customWidth="1"/>
    <col min="15590" max="15590" width="6.7109375" style="582" customWidth="1"/>
    <col min="15591" max="15591" width="9.7109375" style="582" customWidth="1"/>
    <col min="15592" max="15592" width="12.7109375" style="582" customWidth="1"/>
    <col min="15593" max="15593" width="14.140625" style="582" customWidth="1"/>
    <col min="15594" max="15842" width="9.140625" style="582"/>
    <col min="15843" max="15844" width="5.7109375" style="582" customWidth="1"/>
    <col min="15845" max="15845" width="47" style="582" customWidth="1"/>
    <col min="15846" max="15846" width="6.7109375" style="582" customWidth="1"/>
    <col min="15847" max="15847" width="9.7109375" style="582" customWidth="1"/>
    <col min="15848" max="15848" width="12.7109375" style="582" customWidth="1"/>
    <col min="15849" max="15849" width="14.140625" style="582" customWidth="1"/>
    <col min="15850" max="16098" width="9.140625" style="582"/>
    <col min="16099" max="16100" width="5.7109375" style="582" customWidth="1"/>
    <col min="16101" max="16101" width="47" style="582" customWidth="1"/>
    <col min="16102" max="16102" width="6.7109375" style="582" customWidth="1"/>
    <col min="16103" max="16103" width="9.7109375" style="582" customWidth="1"/>
    <col min="16104" max="16104" width="12.7109375" style="582" customWidth="1"/>
    <col min="16105" max="16105" width="14.140625" style="582" customWidth="1"/>
    <col min="16106" max="16384" width="9.140625" style="582"/>
  </cols>
  <sheetData>
    <row r="1" spans="1:7">
      <c r="A1" s="98"/>
      <c r="B1" s="25"/>
      <c r="C1" s="317"/>
      <c r="D1" s="26"/>
    </row>
    <row r="2" spans="1:7" s="1491" customFormat="1" ht="18.75" thickBot="1">
      <c r="A2" s="233" t="s">
        <v>802</v>
      </c>
      <c r="B2" s="234" t="s">
        <v>801</v>
      </c>
      <c r="C2" s="282"/>
      <c r="D2" s="235"/>
      <c r="E2" s="235"/>
      <c r="F2" s="236"/>
      <c r="G2" s="1490"/>
    </row>
    <row r="3" spans="1:7" s="660" customFormat="1">
      <c r="A3" s="228"/>
      <c r="B3" s="229"/>
      <c r="C3" s="275"/>
      <c r="D3" s="230"/>
      <c r="E3" s="1492"/>
      <c r="F3" s="27"/>
      <c r="G3" s="659"/>
    </row>
    <row r="4" spans="1:7" s="731" customFormat="1">
      <c r="A4" s="102"/>
      <c r="B4" s="103"/>
      <c r="C4" s="264" t="s">
        <v>816</v>
      </c>
      <c r="D4" s="28"/>
      <c r="E4" s="1493"/>
      <c r="F4" s="29"/>
      <c r="G4" s="1494"/>
    </row>
    <row r="5" spans="1:7">
      <c r="B5" s="481"/>
      <c r="C5" s="319"/>
      <c r="D5" s="581"/>
      <c r="E5" s="1495"/>
      <c r="F5" s="30"/>
      <c r="G5" s="661"/>
    </row>
    <row r="6" spans="1:7">
      <c r="B6" s="31" t="str">
        <f>B11</f>
        <v>XII.</v>
      </c>
      <c r="C6" s="278" t="str">
        <f>C11</f>
        <v>PROJEKT:</v>
      </c>
      <c r="D6" s="31">
        <f>D11</f>
        <v>0</v>
      </c>
      <c r="E6" s="31">
        <f>E11</f>
        <v>0</v>
      </c>
      <c r="F6" s="83">
        <f>F11</f>
        <v>0</v>
      </c>
      <c r="G6" s="662">
        <f>G38</f>
        <v>0</v>
      </c>
    </row>
    <row r="7" spans="1:7">
      <c r="B7" s="186"/>
      <c r="C7" s="486"/>
      <c r="D7" s="581"/>
      <c r="E7" s="1495"/>
      <c r="F7" s="30"/>
      <c r="G7" s="661"/>
    </row>
    <row r="8" spans="1:7" s="409" customFormat="1" ht="13.5" thickBot="1">
      <c r="A8" s="104"/>
      <c r="B8" s="582"/>
      <c r="C8" s="441" t="s">
        <v>160</v>
      </c>
      <c r="D8" s="412"/>
      <c r="E8" s="32"/>
      <c r="F8" s="406"/>
      <c r="G8" s="663">
        <f>SUM(G6:G6)</f>
        <v>0</v>
      </c>
    </row>
    <row r="9" spans="1:7" ht="13.5" thickTop="1">
      <c r="B9" s="481"/>
      <c r="C9" s="319"/>
      <c r="D9" s="581"/>
      <c r="E9" s="1495"/>
      <c r="F9" s="33"/>
      <c r="G9" s="661"/>
    </row>
    <row r="10" spans="1:7">
      <c r="E10" s="716"/>
      <c r="F10" s="42"/>
      <c r="G10" s="717"/>
    </row>
    <row r="11" spans="1:7">
      <c r="B11" s="159" t="s">
        <v>158</v>
      </c>
      <c r="C11" s="351" t="s">
        <v>159</v>
      </c>
      <c r="D11" s="40"/>
      <c r="E11" s="673"/>
      <c r="F11" s="84"/>
      <c r="G11" s="674"/>
    </row>
    <row r="12" spans="1:7">
      <c r="E12" s="716"/>
      <c r="F12" s="88"/>
      <c r="G12" s="717"/>
    </row>
    <row r="13" spans="1:7" ht="89.25">
      <c r="A13" s="582"/>
      <c r="B13" s="578" t="s">
        <v>14</v>
      </c>
      <c r="C13" s="584" t="s">
        <v>814</v>
      </c>
      <c r="D13" s="581" t="s">
        <v>15</v>
      </c>
      <c r="E13" s="716">
        <v>1</v>
      </c>
      <c r="F13" s="605"/>
      <c r="G13" s="662">
        <f>ROUND(F13*E13,2)</f>
        <v>0</v>
      </c>
    </row>
    <row r="14" spans="1:7">
      <c r="A14" s="582"/>
      <c r="B14" s="578"/>
      <c r="C14" s="584"/>
      <c r="D14" s="581"/>
      <c r="E14" s="716"/>
      <c r="F14" s="605"/>
      <c r="G14" s="662"/>
    </row>
    <row r="15" spans="1:7" ht="51">
      <c r="A15" s="582"/>
      <c r="B15" s="578" t="s">
        <v>14</v>
      </c>
      <c r="C15" s="584" t="s">
        <v>3147</v>
      </c>
      <c r="D15" s="581" t="s">
        <v>15</v>
      </c>
      <c r="E15" s="716">
        <v>1</v>
      </c>
      <c r="F15" s="605"/>
      <c r="G15" s="662">
        <f>ROUND(F15*E15,2)</f>
        <v>0</v>
      </c>
    </row>
    <row r="16" spans="1:7">
      <c r="A16" s="582"/>
      <c r="B16" s="578"/>
      <c r="C16" s="584"/>
      <c r="D16" s="581"/>
      <c r="E16" s="716"/>
      <c r="F16" s="605"/>
      <c r="G16" s="662"/>
    </row>
    <row r="17" spans="1:8" ht="96.75" customHeight="1">
      <c r="A17" s="582"/>
      <c r="B17" s="578" t="s">
        <v>36</v>
      </c>
      <c r="C17" s="490" t="s">
        <v>806</v>
      </c>
      <c r="D17" s="581" t="s">
        <v>15</v>
      </c>
      <c r="E17" s="716">
        <v>1</v>
      </c>
      <c r="F17" s="605"/>
      <c r="G17" s="662">
        <f>ROUND(F17*E17,2)</f>
        <v>0</v>
      </c>
    </row>
    <row r="18" spans="1:8">
      <c r="A18" s="582"/>
      <c r="B18" s="578"/>
      <c r="C18" s="584"/>
      <c r="D18" s="581"/>
      <c r="E18" s="716"/>
      <c r="F18" s="605"/>
      <c r="G18" s="662"/>
    </row>
    <row r="19" spans="1:8">
      <c r="A19" s="582"/>
      <c r="B19" s="578" t="s">
        <v>16</v>
      </c>
      <c r="C19" s="304" t="s">
        <v>651</v>
      </c>
      <c r="D19" s="582"/>
      <c r="F19" s="312"/>
      <c r="G19" s="1496"/>
    </row>
    <row r="20" spans="1:8">
      <c r="A20" s="582"/>
      <c r="B20" s="578"/>
      <c r="C20" s="304" t="s">
        <v>657</v>
      </c>
      <c r="D20" s="582"/>
      <c r="F20" s="312"/>
      <c r="G20" s="1496"/>
    </row>
    <row r="21" spans="1:8">
      <c r="A21" s="582"/>
      <c r="B21" s="578"/>
      <c r="C21" s="304" t="s">
        <v>652</v>
      </c>
      <c r="D21" s="482" t="s">
        <v>251</v>
      </c>
      <c r="E21" s="1497">
        <v>0</v>
      </c>
      <c r="F21" s="192"/>
      <c r="G21" s="662">
        <f>ROUND(F21*E21,2)</f>
        <v>0</v>
      </c>
    </row>
    <row r="22" spans="1:8">
      <c r="A22" s="582"/>
      <c r="B22" s="578"/>
      <c r="C22" s="304" t="s">
        <v>653</v>
      </c>
      <c r="D22" s="482" t="s">
        <v>251</v>
      </c>
      <c r="E22" s="1497">
        <v>0</v>
      </c>
      <c r="F22" s="192"/>
      <c r="G22" s="662">
        <f>ROUND(F22*E22,2)</f>
        <v>0</v>
      </c>
    </row>
    <row r="23" spans="1:8">
      <c r="A23" s="582"/>
      <c r="B23" s="578"/>
      <c r="C23" s="304" t="s">
        <v>654</v>
      </c>
      <c r="D23" s="482" t="s">
        <v>251</v>
      </c>
      <c r="E23" s="1497">
        <v>0</v>
      </c>
      <c r="F23" s="192"/>
      <c r="G23" s="662">
        <f>ROUND(F23*E23,2)</f>
        <v>0</v>
      </c>
    </row>
    <row r="24" spans="1:8">
      <c r="A24" s="582"/>
      <c r="B24" s="578"/>
      <c r="C24" s="304" t="s">
        <v>655</v>
      </c>
      <c r="D24" s="482" t="s">
        <v>251</v>
      </c>
      <c r="E24" s="1497">
        <v>0</v>
      </c>
      <c r="F24" s="192"/>
      <c r="G24" s="662">
        <f>ROUND(F24*E24,2)</f>
        <v>0</v>
      </c>
    </row>
    <row r="25" spans="1:8">
      <c r="A25" s="582"/>
      <c r="B25" s="578"/>
      <c r="C25" s="304"/>
      <c r="D25" s="482"/>
      <c r="E25" s="1497"/>
      <c r="F25" s="192"/>
      <c r="G25" s="1495"/>
      <c r="H25" s="1498"/>
    </row>
    <row r="26" spans="1:8">
      <c r="A26" s="582"/>
      <c r="B26" s="578"/>
      <c r="C26" s="304"/>
      <c r="D26" s="482"/>
      <c r="E26" s="1497"/>
      <c r="F26" s="192"/>
      <c r="G26" s="1495"/>
      <c r="H26" s="1498"/>
    </row>
    <row r="27" spans="1:8" ht="38.25">
      <c r="A27" s="582"/>
      <c r="B27" s="578" t="s">
        <v>17</v>
      </c>
      <c r="C27" s="304" t="s">
        <v>656</v>
      </c>
      <c r="D27" s="482" t="s">
        <v>15</v>
      </c>
      <c r="E27" s="1497">
        <v>0</v>
      </c>
      <c r="F27" s="192"/>
      <c r="G27" s="662">
        <f>ROUND(F27*E27,2)</f>
        <v>0</v>
      </c>
    </row>
    <row r="28" spans="1:8">
      <c r="A28" s="582"/>
      <c r="B28" s="578"/>
      <c r="C28" s="304"/>
      <c r="D28" s="482"/>
      <c r="E28" s="1497"/>
      <c r="F28" s="192"/>
      <c r="G28" s="1495"/>
    </row>
    <row r="29" spans="1:8" ht="51">
      <c r="A29" s="582"/>
      <c r="B29" s="578" t="s">
        <v>21</v>
      </c>
      <c r="C29" s="304" t="s">
        <v>718</v>
      </c>
      <c r="D29" s="582"/>
    </row>
    <row r="30" spans="1:8">
      <c r="A30" s="582"/>
      <c r="B30" s="578"/>
      <c r="C30" s="304" t="s">
        <v>715</v>
      </c>
      <c r="D30" s="581" t="s">
        <v>15</v>
      </c>
      <c r="E30" s="716">
        <v>0</v>
      </c>
      <c r="F30" s="605"/>
      <c r="G30" s="662">
        <f>ROUND(F30*E30,2)</f>
        <v>0</v>
      </c>
    </row>
    <row r="31" spans="1:8">
      <c r="A31" s="582"/>
      <c r="B31" s="578"/>
      <c r="C31" s="304" t="s">
        <v>717</v>
      </c>
      <c r="D31" s="581" t="s">
        <v>15</v>
      </c>
      <c r="E31" s="716">
        <v>0</v>
      </c>
      <c r="F31" s="605"/>
      <c r="G31" s="662">
        <f>ROUND(F31*E31,2)</f>
        <v>0</v>
      </c>
    </row>
    <row r="32" spans="1:8">
      <c r="A32" s="582"/>
      <c r="B32" s="578"/>
      <c r="C32" s="304" t="s">
        <v>2350</v>
      </c>
      <c r="D32" s="581" t="s">
        <v>15</v>
      </c>
      <c r="E32" s="716">
        <v>0</v>
      </c>
      <c r="F32" s="605"/>
      <c r="G32" s="662">
        <f>ROUND(F32*E32,2)</f>
        <v>0</v>
      </c>
    </row>
    <row r="33" spans="1:8" ht="25.5">
      <c r="A33" s="582"/>
      <c r="B33" s="578"/>
      <c r="C33" s="304" t="s">
        <v>803</v>
      </c>
      <c r="D33" s="581" t="s">
        <v>15</v>
      </c>
      <c r="E33" s="716">
        <v>0</v>
      </c>
      <c r="F33" s="605"/>
      <c r="G33" s="662">
        <f>ROUND(F33*E33,2)</f>
        <v>0</v>
      </c>
    </row>
    <row r="34" spans="1:8">
      <c r="A34" s="582"/>
      <c r="B34" s="578"/>
      <c r="C34" s="304" t="s">
        <v>716</v>
      </c>
      <c r="D34" s="581" t="s">
        <v>15</v>
      </c>
      <c r="E34" s="716">
        <v>0</v>
      </c>
      <c r="F34" s="605"/>
      <c r="G34" s="662">
        <f>ROUND(F34*E34,2)</f>
        <v>0</v>
      </c>
    </row>
    <row r="35" spans="1:8">
      <c r="A35" s="582"/>
      <c r="B35" s="578"/>
      <c r="C35" s="304"/>
      <c r="D35" s="581"/>
      <c r="E35" s="716"/>
      <c r="F35" s="605"/>
      <c r="G35" s="662"/>
    </row>
    <row r="36" spans="1:8" ht="25.5">
      <c r="A36" s="582"/>
      <c r="B36" s="578" t="s">
        <v>21</v>
      </c>
      <c r="C36" s="304" t="s">
        <v>719</v>
      </c>
      <c r="D36" s="581" t="s">
        <v>15</v>
      </c>
      <c r="E36" s="716">
        <v>0</v>
      </c>
      <c r="F36" s="605"/>
      <c r="G36" s="662">
        <f>ROUND(F36*E36,2)</f>
        <v>0</v>
      </c>
      <c r="H36" s="1498"/>
    </row>
    <row r="37" spans="1:8">
      <c r="A37" s="582"/>
      <c r="B37" s="578"/>
      <c r="C37" s="584"/>
      <c r="D37" s="581"/>
      <c r="E37" s="716"/>
      <c r="F37" s="605"/>
      <c r="G37" s="662"/>
    </row>
    <row r="38" spans="1:8" ht="13.5" thickBot="1">
      <c r="A38" s="582"/>
      <c r="C38" s="441" t="s">
        <v>160</v>
      </c>
      <c r="D38" s="412"/>
      <c r="E38" s="1499"/>
      <c r="F38" s="43"/>
      <c r="G38" s="663">
        <f>SUM(G13:G37)</f>
        <v>0</v>
      </c>
    </row>
    <row r="39" spans="1:8" ht="13.5" thickTop="1">
      <c r="A39" s="582"/>
    </row>
    <row r="65" spans="3:3">
      <c r="C65" s="322"/>
    </row>
  </sheetData>
  <sheetProtection algorithmName="SHA-512" hashValue="edf5IsjoGMHuR4QYAS+53+k8GUwAxD9GCiK+TJZe5xCSdpTJeqvD4rzmAhH4K66EotWNdyDfLvupIxgsLyUX9Q==" saltValue="vfcyTQm30IZuy/0ptUs0Dw==" spinCount="100000" sheet="1" objects="1" scenarios="1" formatCells="0" formatColumns="0" formatRows="0"/>
  <pageMargins left="0.70866141732283472" right="0.70866141732283472" top="0.94488188976377963" bottom="0.74803149606299213" header="0.31496062992125984" footer="0.31496062992125984"/>
  <pageSetup paperSize="9" firstPageNumber="0" orientation="portrait" r:id="rId1"/>
  <rowBreaks count="1" manualBreakCount="1">
    <brk id="26"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CR854"/>
  <sheetViews>
    <sheetView view="pageBreakPreview" zoomScale="60" zoomScaleNormal="100" workbookViewId="0">
      <selection activeCell="L32" sqref="L32"/>
    </sheetView>
  </sheetViews>
  <sheetFormatPr defaultRowHeight="12.75"/>
  <cols>
    <col min="1" max="1" width="5.7109375" style="168" customWidth="1"/>
    <col min="2" max="2" width="5.7109375" style="71" customWidth="1"/>
    <col min="3" max="3" width="80.5703125" style="47" customWidth="1"/>
    <col min="4" max="4" width="6.7109375" style="153" customWidth="1"/>
    <col min="5" max="5" width="9.7109375" style="58" customWidth="1"/>
    <col min="6" max="7" width="12.7109375" style="58" customWidth="1"/>
    <col min="8" max="16384" width="9.140625" style="18"/>
  </cols>
  <sheetData>
    <row r="2" spans="1:7">
      <c r="B2" s="185"/>
      <c r="C2" s="7" t="s">
        <v>197</v>
      </c>
      <c r="D2" s="172"/>
      <c r="E2" s="6"/>
      <c r="F2" s="48"/>
      <c r="G2" s="48"/>
    </row>
    <row r="3" spans="1:7" s="173" customFormat="1">
      <c r="A3" s="168"/>
      <c r="B3" s="185"/>
      <c r="C3" s="151" t="s">
        <v>198</v>
      </c>
      <c r="D3" s="172"/>
      <c r="E3" s="48"/>
      <c r="F3" s="48"/>
      <c r="G3" s="48"/>
    </row>
    <row r="4" spans="1:7" s="173" customFormat="1">
      <c r="A4" s="168"/>
      <c r="B4" s="185"/>
      <c r="C4" s="151" t="s">
        <v>199</v>
      </c>
      <c r="D4" s="172"/>
      <c r="E4" s="48"/>
      <c r="F4" s="48"/>
      <c r="G4" s="48"/>
    </row>
    <row r="5" spans="1:7" s="173" customFormat="1">
      <c r="A5" s="168"/>
      <c r="B5" s="185"/>
      <c r="C5" s="151" t="s">
        <v>200</v>
      </c>
      <c r="D5" s="172"/>
      <c r="E5" s="48"/>
      <c r="F5" s="48"/>
      <c r="G5" s="48"/>
    </row>
    <row r="6" spans="1:7" s="173" customFormat="1">
      <c r="A6" s="168"/>
      <c r="B6" s="185"/>
      <c r="C6" s="151" t="s">
        <v>201</v>
      </c>
      <c r="D6" s="172"/>
      <c r="E6" s="48"/>
      <c r="F6" s="48"/>
      <c r="G6" s="48"/>
    </row>
    <row r="7" spans="1:7" s="173" customFormat="1">
      <c r="A7" s="168"/>
      <c r="B7" s="185"/>
      <c r="C7" s="151" t="s">
        <v>202</v>
      </c>
      <c r="D7" s="172"/>
      <c r="E7" s="48"/>
      <c r="F7" s="48"/>
      <c r="G7" s="48"/>
    </row>
    <row r="8" spans="1:7" s="173" customFormat="1">
      <c r="A8" s="168"/>
      <c r="B8" s="185"/>
      <c r="C8" s="151" t="s">
        <v>203</v>
      </c>
      <c r="D8" s="172"/>
      <c r="E8" s="48"/>
      <c r="F8" s="48"/>
      <c r="G8" s="48"/>
    </row>
    <row r="9" spans="1:7" s="173" customFormat="1">
      <c r="A9" s="168"/>
      <c r="B9" s="21"/>
      <c r="C9" s="151" t="s">
        <v>204</v>
      </c>
      <c r="D9" s="172"/>
      <c r="E9" s="48"/>
      <c r="F9" s="48"/>
      <c r="G9" s="48"/>
    </row>
    <row r="10" spans="1:7" s="173" customFormat="1">
      <c r="A10" s="168"/>
      <c r="B10" s="21"/>
      <c r="C10" s="151" t="s">
        <v>205</v>
      </c>
      <c r="D10" s="172"/>
      <c r="E10" s="48"/>
      <c r="F10" s="48"/>
      <c r="G10" s="48"/>
    </row>
    <row r="11" spans="1:7" s="173" customFormat="1">
      <c r="A11" s="168"/>
      <c r="B11" s="185"/>
      <c r="C11" s="151" t="s">
        <v>206</v>
      </c>
      <c r="D11" s="172"/>
      <c r="E11" s="48"/>
      <c r="F11" s="48"/>
      <c r="G11" s="48"/>
    </row>
    <row r="12" spans="1:7" s="173" customFormat="1">
      <c r="A12" s="168"/>
      <c r="B12" s="185"/>
      <c r="C12" s="151" t="s">
        <v>207</v>
      </c>
      <c r="D12" s="172"/>
      <c r="E12" s="48"/>
      <c r="F12" s="48"/>
      <c r="G12" s="48"/>
    </row>
    <row r="13" spans="1:7" s="173" customFormat="1">
      <c r="A13" s="168"/>
      <c r="B13" s="185"/>
      <c r="C13" s="151" t="s">
        <v>208</v>
      </c>
      <c r="D13" s="172"/>
      <c r="E13" s="48"/>
      <c r="F13" s="48"/>
      <c r="G13" s="48"/>
    </row>
    <row r="14" spans="1:7" s="173" customFormat="1">
      <c r="A14" s="168"/>
      <c r="B14" s="185"/>
      <c r="C14" s="151" t="s">
        <v>209</v>
      </c>
      <c r="D14" s="172"/>
      <c r="E14" s="48"/>
      <c r="F14" s="48"/>
      <c r="G14" s="48"/>
    </row>
    <row r="15" spans="1:7" s="173" customFormat="1">
      <c r="A15" s="168"/>
      <c r="B15" s="185"/>
      <c r="C15" s="151" t="s">
        <v>210</v>
      </c>
      <c r="D15" s="172"/>
      <c r="E15" s="48"/>
      <c r="F15" s="48"/>
      <c r="G15" s="48"/>
    </row>
    <row r="16" spans="1:7" s="173" customFormat="1">
      <c r="A16" s="168"/>
      <c r="B16" s="185"/>
      <c r="C16" s="174" t="s">
        <v>211</v>
      </c>
      <c r="D16" s="172"/>
      <c r="E16" s="48"/>
      <c r="F16" s="48"/>
      <c r="G16" s="48"/>
    </row>
    <row r="17" spans="1:96" s="173" customFormat="1">
      <c r="A17" s="168"/>
      <c r="B17" s="185"/>
      <c r="C17" s="151"/>
      <c r="D17" s="172"/>
      <c r="E17" s="6"/>
      <c r="F17" s="48"/>
      <c r="G17" s="48"/>
    </row>
    <row r="18" spans="1:96" s="173" customFormat="1">
      <c r="A18" s="168"/>
      <c r="B18" s="156"/>
      <c r="C18" s="174"/>
      <c r="D18" s="175"/>
      <c r="E18" s="176"/>
      <c r="F18" s="170"/>
      <c r="G18" s="170"/>
    </row>
    <row r="19" spans="1:96" s="173" customFormat="1">
      <c r="A19" s="168"/>
      <c r="B19" s="156"/>
      <c r="C19" s="7" t="s">
        <v>10</v>
      </c>
      <c r="D19" s="175"/>
      <c r="E19" s="176"/>
      <c r="F19" s="170"/>
      <c r="G19" s="170"/>
    </row>
    <row r="20" spans="1:96" s="163" customFormat="1">
      <c r="A20" s="49"/>
      <c r="B20" s="167"/>
      <c r="C20" s="7" t="s">
        <v>212</v>
      </c>
      <c r="D20" s="177"/>
      <c r="E20" s="50"/>
      <c r="F20" s="50"/>
      <c r="G20" s="50"/>
      <c r="H20" s="153"/>
      <c r="I20" s="153"/>
      <c r="J20" s="153"/>
      <c r="K20" s="153"/>
      <c r="L20" s="153"/>
      <c r="M20" s="153"/>
      <c r="N20" s="153"/>
      <c r="O20" s="153"/>
      <c r="P20" s="153"/>
      <c r="Q20" s="153"/>
      <c r="R20" s="153"/>
      <c r="S20" s="153"/>
      <c r="T20" s="153"/>
      <c r="U20" s="153"/>
      <c r="V20" s="153"/>
      <c r="W20" s="153"/>
      <c r="X20" s="153"/>
      <c r="Y20" s="153"/>
      <c r="Z20" s="153"/>
      <c r="AA20" s="153"/>
      <c r="AB20" s="153"/>
      <c r="AC20" s="153"/>
      <c r="AD20" s="153"/>
      <c r="AE20" s="153"/>
      <c r="AF20" s="153"/>
      <c r="AG20" s="153"/>
      <c r="AH20" s="153"/>
      <c r="AI20" s="153"/>
      <c r="AJ20" s="153"/>
      <c r="AK20" s="153"/>
      <c r="AL20" s="153"/>
      <c r="AM20" s="153"/>
      <c r="AN20" s="153"/>
      <c r="AO20" s="153"/>
      <c r="AP20" s="153"/>
      <c r="AQ20" s="153"/>
      <c r="AR20" s="153"/>
      <c r="AS20" s="153"/>
      <c r="AT20" s="153"/>
      <c r="AU20" s="153"/>
      <c r="AV20" s="153"/>
      <c r="AW20" s="153"/>
      <c r="AX20" s="153"/>
      <c r="AY20" s="153"/>
      <c r="AZ20" s="153"/>
      <c r="BA20" s="153"/>
      <c r="BB20" s="153"/>
      <c r="BC20" s="153"/>
      <c r="BD20" s="153"/>
      <c r="BE20" s="153"/>
      <c r="BF20" s="153"/>
      <c r="BG20" s="153"/>
      <c r="BH20" s="153"/>
      <c r="BI20" s="153"/>
      <c r="BJ20" s="153"/>
      <c r="BK20" s="153"/>
      <c r="BL20" s="153"/>
      <c r="BM20" s="153"/>
      <c r="BN20" s="153"/>
      <c r="BO20" s="153"/>
      <c r="BP20" s="153"/>
      <c r="BQ20" s="153"/>
      <c r="BR20" s="153"/>
      <c r="BS20" s="153"/>
      <c r="BT20" s="153"/>
      <c r="BU20" s="153"/>
      <c r="BV20" s="153"/>
      <c r="BW20" s="153"/>
      <c r="BX20" s="153"/>
      <c r="BY20" s="153"/>
      <c r="BZ20" s="153"/>
      <c r="CA20" s="153"/>
      <c r="CB20" s="153"/>
      <c r="CC20" s="153"/>
      <c r="CD20" s="153"/>
      <c r="CE20" s="153"/>
      <c r="CF20" s="153"/>
      <c r="CG20" s="153"/>
      <c r="CH20" s="153"/>
      <c r="CI20" s="153"/>
      <c r="CJ20" s="153"/>
      <c r="CK20" s="153"/>
      <c r="CL20" s="153"/>
      <c r="CM20" s="153"/>
      <c r="CN20" s="153"/>
      <c r="CO20" s="153"/>
      <c r="CP20" s="153"/>
      <c r="CQ20" s="153"/>
      <c r="CR20" s="153"/>
    </row>
    <row r="21" spans="1:96" s="163" customFormat="1">
      <c r="A21" s="49"/>
      <c r="B21" s="141" t="s">
        <v>213</v>
      </c>
      <c r="C21" s="151" t="s">
        <v>214</v>
      </c>
      <c r="D21" s="177"/>
      <c r="E21" s="50"/>
      <c r="F21" s="50"/>
      <c r="G21" s="50"/>
      <c r="H21" s="153"/>
      <c r="I21" s="153"/>
      <c r="J21" s="153"/>
      <c r="K21" s="153"/>
      <c r="L21" s="153"/>
      <c r="M21" s="153"/>
      <c r="N21" s="153"/>
      <c r="O21" s="153"/>
      <c r="P21" s="153"/>
      <c r="Q21" s="153"/>
      <c r="R21" s="153"/>
      <c r="S21" s="153"/>
      <c r="T21" s="153"/>
      <c r="U21" s="153"/>
      <c r="V21" s="153"/>
      <c r="W21" s="153"/>
      <c r="X21" s="153"/>
      <c r="Y21" s="153"/>
      <c r="Z21" s="153"/>
      <c r="AA21" s="153"/>
      <c r="AB21" s="153"/>
      <c r="AC21" s="153"/>
      <c r="AD21" s="153"/>
      <c r="AE21" s="153"/>
      <c r="AF21" s="153"/>
      <c r="AG21" s="153"/>
      <c r="AH21" s="153"/>
      <c r="AI21" s="153"/>
      <c r="AJ21" s="153"/>
      <c r="AK21" s="153"/>
      <c r="AL21" s="153"/>
      <c r="AM21" s="153"/>
      <c r="AN21" s="153"/>
      <c r="AO21" s="153"/>
      <c r="AP21" s="153"/>
      <c r="AQ21" s="153"/>
      <c r="AR21" s="153"/>
      <c r="AS21" s="153"/>
      <c r="AT21" s="153"/>
      <c r="AU21" s="153"/>
      <c r="AV21" s="153"/>
      <c r="AW21" s="153"/>
      <c r="AX21" s="153"/>
      <c r="AY21" s="153"/>
      <c r="AZ21" s="153"/>
      <c r="BA21" s="153"/>
      <c r="BB21" s="153"/>
      <c r="BC21" s="153"/>
      <c r="BD21" s="153"/>
      <c r="BE21" s="153"/>
      <c r="BF21" s="153"/>
      <c r="BG21" s="153"/>
      <c r="BH21" s="153"/>
      <c r="BI21" s="153"/>
      <c r="BJ21" s="153"/>
      <c r="BK21" s="153"/>
      <c r="BL21" s="153"/>
      <c r="BM21" s="153"/>
      <c r="BN21" s="153"/>
      <c r="BO21" s="153"/>
      <c r="BP21" s="153"/>
      <c r="BQ21" s="153"/>
      <c r="BR21" s="153"/>
      <c r="BS21" s="153"/>
      <c r="BT21" s="153"/>
      <c r="BU21" s="153"/>
      <c r="BV21" s="153"/>
      <c r="BW21" s="153"/>
      <c r="BX21" s="153"/>
      <c r="BY21" s="153"/>
      <c r="BZ21" s="153"/>
      <c r="CA21" s="153"/>
      <c r="CB21" s="153"/>
      <c r="CC21" s="153"/>
      <c r="CD21" s="153"/>
      <c r="CE21" s="153"/>
      <c r="CF21" s="153"/>
      <c r="CG21" s="153"/>
      <c r="CH21" s="153"/>
      <c r="CI21" s="153"/>
      <c r="CJ21" s="153"/>
      <c r="CK21" s="153"/>
      <c r="CL21" s="153"/>
      <c r="CM21" s="153"/>
      <c r="CN21" s="153"/>
      <c r="CO21" s="153"/>
      <c r="CP21" s="153"/>
      <c r="CQ21" s="153"/>
      <c r="CR21" s="153"/>
    </row>
    <row r="22" spans="1:96" s="163" customFormat="1">
      <c r="A22" s="154"/>
      <c r="B22" s="141" t="s">
        <v>213</v>
      </c>
      <c r="C22" s="151" t="s">
        <v>215</v>
      </c>
      <c r="D22" s="20"/>
      <c r="E22" s="155"/>
      <c r="F22" s="155"/>
      <c r="G22" s="155"/>
      <c r="H22" s="153"/>
      <c r="I22" s="153"/>
      <c r="J22" s="153"/>
      <c r="K22" s="153"/>
      <c r="L22" s="153"/>
      <c r="M22" s="153"/>
      <c r="N22" s="153"/>
      <c r="O22" s="153"/>
      <c r="P22" s="153"/>
      <c r="Q22" s="153"/>
      <c r="R22" s="153"/>
      <c r="S22" s="153"/>
      <c r="T22" s="153"/>
      <c r="U22" s="153"/>
      <c r="V22" s="153"/>
      <c r="W22" s="153"/>
      <c r="X22" s="153"/>
      <c r="Y22" s="153"/>
      <c r="Z22" s="153"/>
      <c r="AA22" s="153"/>
      <c r="AB22" s="153"/>
      <c r="AC22" s="153"/>
      <c r="AD22" s="153"/>
      <c r="AE22" s="153"/>
      <c r="AF22" s="153"/>
      <c r="AG22" s="153"/>
      <c r="AH22" s="153"/>
      <c r="AI22" s="153"/>
      <c r="AJ22" s="153"/>
      <c r="AK22" s="153"/>
      <c r="AL22" s="153"/>
      <c r="AM22" s="153"/>
      <c r="AN22" s="153"/>
      <c r="AO22" s="153"/>
      <c r="AP22" s="153"/>
      <c r="AQ22" s="153"/>
      <c r="AR22" s="153"/>
      <c r="AS22" s="153"/>
      <c r="AT22" s="153"/>
      <c r="AU22" s="153"/>
      <c r="AV22" s="153"/>
      <c r="AW22" s="153"/>
      <c r="AX22" s="153"/>
      <c r="AY22" s="153"/>
      <c r="AZ22" s="153"/>
      <c r="BA22" s="153"/>
      <c r="BB22" s="153"/>
      <c r="BC22" s="153"/>
      <c r="BD22" s="153"/>
      <c r="BE22" s="153"/>
      <c r="BF22" s="153"/>
      <c r="BG22" s="153"/>
      <c r="BH22" s="153"/>
      <c r="BI22" s="153"/>
      <c r="BJ22" s="153"/>
      <c r="BK22" s="153"/>
      <c r="BL22" s="153"/>
      <c r="BM22" s="153"/>
      <c r="BN22" s="153"/>
      <c r="BO22" s="153"/>
      <c r="BP22" s="153"/>
      <c r="BQ22" s="153"/>
      <c r="BR22" s="153"/>
      <c r="BS22" s="153"/>
      <c r="BT22" s="153"/>
      <c r="BU22" s="153"/>
      <c r="BV22" s="153"/>
      <c r="BW22" s="153"/>
      <c r="BX22" s="153"/>
      <c r="BY22" s="153"/>
      <c r="BZ22" s="153"/>
      <c r="CA22" s="153"/>
      <c r="CB22" s="153"/>
      <c r="CC22" s="153"/>
      <c r="CD22" s="153"/>
      <c r="CE22" s="153"/>
      <c r="CF22" s="153"/>
      <c r="CG22" s="153"/>
      <c r="CH22" s="153"/>
      <c r="CI22" s="153"/>
      <c r="CJ22" s="153"/>
      <c r="CK22" s="153"/>
      <c r="CL22" s="153"/>
      <c r="CM22" s="153"/>
      <c r="CN22" s="153"/>
      <c r="CO22" s="153"/>
      <c r="CP22" s="153"/>
      <c r="CQ22" s="153"/>
      <c r="CR22" s="153"/>
    </row>
    <row r="23" spans="1:96" s="163" customFormat="1">
      <c r="A23" s="154"/>
      <c r="B23" s="141" t="s">
        <v>213</v>
      </c>
      <c r="C23" s="151" t="s">
        <v>216</v>
      </c>
      <c r="D23" s="20"/>
      <c r="E23" s="155"/>
      <c r="F23" s="155"/>
      <c r="G23" s="155"/>
      <c r="H23" s="153"/>
      <c r="I23" s="153"/>
      <c r="J23" s="153"/>
      <c r="K23" s="153"/>
      <c r="L23" s="153"/>
      <c r="M23" s="153"/>
      <c r="N23" s="153"/>
      <c r="O23" s="153"/>
      <c r="P23" s="153"/>
      <c r="Q23" s="153"/>
      <c r="R23" s="153"/>
      <c r="S23" s="153"/>
      <c r="T23" s="153"/>
      <c r="U23" s="153"/>
      <c r="V23" s="153"/>
      <c r="W23" s="153"/>
      <c r="X23" s="153"/>
      <c r="Y23" s="153"/>
      <c r="Z23" s="153"/>
      <c r="AA23" s="153"/>
      <c r="AB23" s="153"/>
      <c r="AC23" s="153"/>
      <c r="AD23" s="153"/>
      <c r="AE23" s="153"/>
      <c r="AF23" s="153"/>
      <c r="AG23" s="153"/>
      <c r="AH23" s="153"/>
      <c r="AI23" s="153"/>
      <c r="AJ23" s="153"/>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53"/>
      <c r="BO23" s="153"/>
      <c r="BP23" s="153"/>
      <c r="BQ23" s="153"/>
      <c r="BR23" s="153"/>
      <c r="BS23" s="153"/>
      <c r="BT23" s="153"/>
      <c r="BU23" s="153"/>
      <c r="BV23" s="153"/>
      <c r="BW23" s="153"/>
      <c r="BX23" s="153"/>
      <c r="BY23" s="153"/>
      <c r="BZ23" s="153"/>
      <c r="CA23" s="153"/>
      <c r="CB23" s="153"/>
      <c r="CC23" s="153"/>
      <c r="CD23" s="153"/>
      <c r="CE23" s="153"/>
      <c r="CF23" s="153"/>
      <c r="CG23" s="153"/>
      <c r="CH23" s="153"/>
      <c r="CI23" s="153"/>
      <c r="CJ23" s="153"/>
      <c r="CK23" s="153"/>
      <c r="CL23" s="153"/>
      <c r="CM23" s="153"/>
      <c r="CN23" s="153"/>
      <c r="CO23" s="153"/>
      <c r="CP23" s="153"/>
      <c r="CQ23" s="153"/>
      <c r="CR23" s="153"/>
    </row>
    <row r="24" spans="1:96" s="163" customFormat="1">
      <c r="A24" s="154"/>
      <c r="B24" s="141" t="s">
        <v>213</v>
      </c>
      <c r="C24" s="151" t="s">
        <v>217</v>
      </c>
      <c r="D24" s="20"/>
      <c r="E24" s="155"/>
      <c r="F24" s="155"/>
      <c r="G24" s="155"/>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3"/>
      <c r="BM24" s="153"/>
      <c r="BN24" s="153"/>
      <c r="BO24" s="153"/>
      <c r="BP24" s="153"/>
      <c r="BQ24" s="153"/>
      <c r="BR24" s="153"/>
      <c r="BS24" s="153"/>
      <c r="BT24" s="153"/>
      <c r="BU24" s="153"/>
      <c r="BV24" s="153"/>
      <c r="BW24" s="153"/>
      <c r="BX24" s="153"/>
      <c r="BY24" s="153"/>
      <c r="BZ24" s="153"/>
      <c r="CA24" s="153"/>
      <c r="CB24" s="153"/>
      <c r="CC24" s="153"/>
      <c r="CD24" s="153"/>
      <c r="CE24" s="153"/>
      <c r="CF24" s="153"/>
      <c r="CG24" s="153"/>
      <c r="CH24" s="153"/>
      <c r="CI24" s="153"/>
      <c r="CJ24" s="153"/>
      <c r="CK24" s="153"/>
      <c r="CL24" s="153"/>
      <c r="CM24" s="153"/>
      <c r="CN24" s="153"/>
      <c r="CO24" s="153"/>
      <c r="CP24" s="153"/>
      <c r="CQ24" s="153"/>
      <c r="CR24" s="153"/>
    </row>
    <row r="25" spans="1:96" s="163" customFormat="1">
      <c r="A25" s="154"/>
      <c r="B25" s="141" t="s">
        <v>213</v>
      </c>
      <c r="C25" s="151" t="s">
        <v>218</v>
      </c>
      <c r="D25" s="20"/>
      <c r="E25" s="155"/>
      <c r="F25" s="155"/>
      <c r="G25" s="155"/>
      <c r="H25" s="153"/>
      <c r="I25" s="153"/>
      <c r="J25" s="153"/>
      <c r="K25" s="153"/>
      <c r="L25" s="153"/>
      <c r="M25" s="153"/>
      <c r="N25" s="153"/>
      <c r="O25" s="153"/>
      <c r="P25" s="153"/>
      <c r="Q25" s="153"/>
      <c r="R25" s="153"/>
      <c r="S25" s="153"/>
      <c r="T25" s="153"/>
      <c r="U25" s="153"/>
      <c r="V25" s="153"/>
      <c r="W25" s="153"/>
      <c r="X25" s="153"/>
      <c r="Y25" s="153"/>
      <c r="Z25" s="153"/>
      <c r="AA25" s="153"/>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3"/>
      <c r="BI25" s="153"/>
      <c r="BJ25" s="153"/>
      <c r="BK25" s="153"/>
      <c r="BL25" s="153"/>
      <c r="BM25" s="153"/>
      <c r="BN25" s="153"/>
      <c r="BO25" s="153"/>
      <c r="BP25" s="153"/>
      <c r="BQ25" s="153"/>
      <c r="BR25" s="153"/>
      <c r="BS25" s="153"/>
      <c r="BT25" s="153"/>
      <c r="BU25" s="153"/>
      <c r="BV25" s="153"/>
      <c r="BW25" s="153"/>
      <c r="BX25" s="153"/>
      <c r="BY25" s="153"/>
      <c r="BZ25" s="153"/>
      <c r="CA25" s="153"/>
      <c r="CB25" s="153"/>
      <c r="CC25" s="153"/>
      <c r="CD25" s="153"/>
      <c r="CE25" s="153"/>
      <c r="CF25" s="153"/>
      <c r="CG25" s="153"/>
      <c r="CH25" s="153"/>
      <c r="CI25" s="153"/>
      <c r="CJ25" s="153"/>
      <c r="CK25" s="153"/>
      <c r="CL25" s="153"/>
      <c r="CM25" s="153"/>
      <c r="CN25" s="153"/>
      <c r="CO25" s="153"/>
      <c r="CP25" s="153"/>
      <c r="CQ25" s="153"/>
      <c r="CR25" s="153"/>
    </row>
    <row r="26" spans="1:96" s="163" customFormat="1">
      <c r="A26" s="154"/>
      <c r="B26" s="141" t="s">
        <v>213</v>
      </c>
      <c r="C26" s="151" t="s">
        <v>219</v>
      </c>
      <c r="D26" s="20"/>
      <c r="E26" s="155"/>
      <c r="F26" s="155"/>
      <c r="G26" s="155"/>
      <c r="H26" s="153"/>
      <c r="I26" s="153"/>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row>
    <row r="27" spans="1:96" s="163" customFormat="1">
      <c r="A27" s="154"/>
      <c r="B27" s="141" t="s">
        <v>213</v>
      </c>
      <c r="C27" s="151" t="s">
        <v>220</v>
      </c>
      <c r="D27" s="20"/>
      <c r="E27" s="155"/>
      <c r="F27" s="155"/>
      <c r="G27" s="155"/>
      <c r="H27" s="153"/>
      <c r="I27" s="153"/>
      <c r="J27" s="153"/>
      <c r="K27" s="153"/>
      <c r="L27" s="153"/>
      <c r="M27" s="153"/>
      <c r="N27" s="153"/>
      <c r="O27" s="153"/>
      <c r="P27" s="153"/>
      <c r="Q27" s="153"/>
      <c r="R27" s="153"/>
      <c r="S27" s="153"/>
      <c r="T27" s="153"/>
      <c r="U27" s="153"/>
      <c r="V27" s="153"/>
      <c r="W27" s="153"/>
      <c r="X27" s="153"/>
      <c r="Y27" s="153"/>
      <c r="Z27" s="153"/>
      <c r="AA27" s="153"/>
      <c r="AB27" s="153"/>
      <c r="AC27" s="153"/>
      <c r="AD27" s="153"/>
      <c r="AE27" s="153"/>
      <c r="AF27" s="153"/>
      <c r="AG27" s="153"/>
      <c r="AH27" s="153"/>
      <c r="AI27" s="153"/>
      <c r="AJ27" s="153"/>
      <c r="AK27" s="153"/>
      <c r="AL27" s="153"/>
      <c r="AM27" s="153"/>
      <c r="AN27" s="153"/>
      <c r="AO27" s="153"/>
      <c r="AP27" s="153"/>
      <c r="AQ27" s="153"/>
      <c r="AR27" s="153"/>
      <c r="AS27" s="153"/>
      <c r="AT27" s="153"/>
      <c r="AU27" s="153"/>
      <c r="AV27" s="153"/>
      <c r="AW27" s="153"/>
      <c r="AX27" s="153"/>
      <c r="AY27" s="153"/>
      <c r="AZ27" s="153"/>
      <c r="BA27" s="153"/>
      <c r="BB27" s="153"/>
      <c r="BC27" s="153"/>
      <c r="BD27" s="153"/>
      <c r="BE27" s="153"/>
      <c r="BF27" s="153"/>
      <c r="BG27" s="153"/>
      <c r="BH27" s="153"/>
      <c r="BI27" s="153"/>
      <c r="BJ27" s="153"/>
      <c r="BK27" s="153"/>
      <c r="BL27" s="153"/>
      <c r="BM27" s="153"/>
      <c r="BN27" s="153"/>
      <c r="BO27" s="153"/>
      <c r="BP27" s="153"/>
      <c r="BQ27" s="153"/>
      <c r="BR27" s="153"/>
      <c r="BS27" s="153"/>
      <c r="BT27" s="153"/>
      <c r="BU27" s="153"/>
      <c r="BV27" s="153"/>
      <c r="BW27" s="153"/>
      <c r="BX27" s="153"/>
      <c r="BY27" s="153"/>
      <c r="BZ27" s="153"/>
      <c r="CA27" s="153"/>
      <c r="CB27" s="153"/>
      <c r="CC27" s="153"/>
      <c r="CD27" s="153"/>
      <c r="CE27" s="153"/>
      <c r="CF27" s="153"/>
      <c r="CG27" s="153"/>
      <c r="CH27" s="153"/>
      <c r="CI27" s="153"/>
      <c r="CJ27" s="153"/>
      <c r="CK27" s="153"/>
      <c r="CL27" s="153"/>
      <c r="CM27" s="153"/>
      <c r="CN27" s="153"/>
      <c r="CO27" s="153"/>
      <c r="CP27" s="153"/>
      <c r="CQ27" s="153"/>
      <c r="CR27" s="153"/>
    </row>
    <row r="28" spans="1:96" s="163" customFormat="1" ht="25.5">
      <c r="A28" s="154"/>
      <c r="B28" s="141" t="s">
        <v>213</v>
      </c>
      <c r="C28" s="151" t="s">
        <v>221</v>
      </c>
      <c r="D28" s="20"/>
      <c r="E28" s="155"/>
      <c r="F28" s="155"/>
      <c r="G28" s="155"/>
      <c r="H28" s="153"/>
      <c r="I28" s="153"/>
      <c r="J28" s="153"/>
      <c r="K28" s="153"/>
      <c r="L28" s="153"/>
      <c r="M28" s="153"/>
      <c r="N28" s="153"/>
      <c r="O28" s="153"/>
      <c r="P28" s="153"/>
      <c r="Q28" s="153"/>
      <c r="R28" s="153"/>
      <c r="S28" s="153"/>
      <c r="T28" s="153"/>
      <c r="U28" s="153"/>
      <c r="V28" s="153"/>
      <c r="W28" s="153"/>
      <c r="X28" s="153"/>
      <c r="Y28" s="153"/>
      <c r="Z28" s="153"/>
      <c r="AA28" s="153"/>
      <c r="AB28" s="153"/>
      <c r="AC28" s="153"/>
      <c r="AD28" s="153"/>
      <c r="AE28" s="153"/>
      <c r="AF28" s="153"/>
      <c r="AG28" s="153"/>
      <c r="AH28" s="153"/>
      <c r="AI28" s="153"/>
      <c r="AJ28" s="153"/>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53"/>
      <c r="BO28" s="153"/>
      <c r="BP28" s="153"/>
      <c r="BQ28" s="153"/>
      <c r="BR28" s="153"/>
      <c r="BS28" s="153"/>
      <c r="BT28" s="153"/>
      <c r="BU28" s="153"/>
      <c r="BV28" s="153"/>
      <c r="BW28" s="153"/>
      <c r="BX28" s="153"/>
      <c r="BY28" s="153"/>
      <c r="BZ28" s="153"/>
      <c r="CA28" s="153"/>
      <c r="CB28" s="153"/>
      <c r="CC28" s="153"/>
      <c r="CD28" s="153"/>
      <c r="CE28" s="153"/>
      <c r="CF28" s="153"/>
      <c r="CG28" s="153"/>
      <c r="CH28" s="153"/>
      <c r="CI28" s="153"/>
      <c r="CJ28" s="153"/>
      <c r="CK28" s="153"/>
      <c r="CL28" s="153"/>
      <c r="CM28" s="153"/>
      <c r="CN28" s="153"/>
      <c r="CO28" s="153"/>
      <c r="CP28" s="153"/>
      <c r="CQ28" s="153"/>
      <c r="CR28" s="153"/>
    </row>
    <row r="29" spans="1:96" s="163" customFormat="1">
      <c r="A29" s="154"/>
      <c r="B29" s="141" t="s">
        <v>213</v>
      </c>
      <c r="C29" s="151" t="s">
        <v>222</v>
      </c>
      <c r="D29" s="20"/>
      <c r="E29" s="155"/>
      <c r="F29" s="155"/>
      <c r="G29" s="155"/>
      <c r="H29" s="153"/>
      <c r="I29" s="153"/>
      <c r="J29" s="153"/>
      <c r="K29" s="153"/>
      <c r="L29" s="153"/>
      <c r="M29" s="153"/>
      <c r="N29" s="153"/>
      <c r="O29" s="153"/>
      <c r="P29" s="153"/>
      <c r="Q29" s="153"/>
      <c r="R29" s="153"/>
      <c r="S29" s="153"/>
      <c r="T29" s="153"/>
      <c r="U29" s="153"/>
      <c r="V29" s="153"/>
      <c r="W29" s="153"/>
      <c r="X29" s="153"/>
      <c r="Y29" s="153"/>
      <c r="Z29" s="153"/>
      <c r="AA29" s="153"/>
      <c r="AB29" s="153"/>
      <c r="AC29" s="153"/>
      <c r="AD29" s="153"/>
      <c r="AE29" s="153"/>
      <c r="AF29" s="153"/>
      <c r="AG29" s="153"/>
      <c r="AH29" s="153"/>
      <c r="AI29" s="153"/>
      <c r="AJ29" s="153"/>
      <c r="AK29" s="153"/>
      <c r="AL29" s="153"/>
      <c r="AM29" s="153"/>
      <c r="AN29" s="153"/>
      <c r="AO29" s="153"/>
      <c r="AP29" s="153"/>
      <c r="AQ29" s="153"/>
      <c r="AR29" s="153"/>
      <c r="AS29" s="153"/>
      <c r="AT29" s="153"/>
      <c r="AU29" s="153"/>
      <c r="AV29" s="153"/>
      <c r="AW29" s="153"/>
      <c r="AX29" s="153"/>
      <c r="AY29" s="153"/>
      <c r="AZ29" s="153"/>
      <c r="BA29" s="153"/>
      <c r="BB29" s="153"/>
      <c r="BC29" s="153"/>
      <c r="BD29" s="153"/>
      <c r="BE29" s="153"/>
      <c r="BF29" s="153"/>
      <c r="BG29" s="153"/>
      <c r="BH29" s="153"/>
      <c r="BI29" s="153"/>
      <c r="BJ29" s="153"/>
      <c r="BK29" s="153"/>
      <c r="BL29" s="153"/>
      <c r="BM29" s="153"/>
      <c r="BN29" s="153"/>
      <c r="BO29" s="153"/>
      <c r="BP29" s="153"/>
      <c r="BQ29" s="153"/>
      <c r="BR29" s="153"/>
      <c r="BS29" s="153"/>
      <c r="BT29" s="153"/>
      <c r="BU29" s="153"/>
      <c r="BV29" s="153"/>
      <c r="BW29" s="153"/>
      <c r="BX29" s="153"/>
      <c r="BY29" s="153"/>
      <c r="BZ29" s="153"/>
      <c r="CA29" s="153"/>
      <c r="CB29" s="153"/>
      <c r="CC29" s="153"/>
      <c r="CD29" s="153"/>
      <c r="CE29" s="153"/>
      <c r="CF29" s="153"/>
      <c r="CG29" s="153"/>
      <c r="CH29" s="153"/>
      <c r="CI29" s="153"/>
      <c r="CJ29" s="153"/>
      <c r="CK29" s="153"/>
      <c r="CL29" s="153"/>
      <c r="CM29" s="153"/>
      <c r="CN29" s="153"/>
      <c r="CO29" s="153"/>
      <c r="CP29" s="153"/>
      <c r="CQ29" s="153"/>
      <c r="CR29" s="153"/>
    </row>
    <row r="30" spans="1:96" s="163" customFormat="1">
      <c r="A30" s="154"/>
      <c r="B30" s="141" t="s">
        <v>213</v>
      </c>
      <c r="C30" s="151" t="s">
        <v>223</v>
      </c>
      <c r="D30" s="20"/>
      <c r="E30" s="155"/>
      <c r="F30" s="155"/>
      <c r="G30" s="155"/>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3"/>
      <c r="AK30" s="153"/>
      <c r="AL30" s="153"/>
      <c r="AM30" s="153"/>
      <c r="AN30" s="153"/>
      <c r="AO30" s="153"/>
      <c r="AP30" s="153"/>
      <c r="AQ30" s="153"/>
      <c r="AR30" s="153"/>
      <c r="AS30" s="153"/>
      <c r="AT30" s="153"/>
      <c r="AU30" s="153"/>
      <c r="AV30" s="153"/>
      <c r="AW30" s="153"/>
      <c r="AX30" s="153"/>
      <c r="AY30" s="153"/>
      <c r="AZ30" s="153"/>
      <c r="BA30" s="153"/>
      <c r="BB30" s="153"/>
      <c r="BC30" s="153"/>
      <c r="BD30" s="153"/>
      <c r="BE30" s="153"/>
      <c r="BF30" s="153"/>
      <c r="BG30" s="153"/>
      <c r="BH30" s="153"/>
      <c r="BI30" s="153"/>
      <c r="BJ30" s="153"/>
      <c r="BK30" s="153"/>
      <c r="BL30" s="153"/>
      <c r="BM30" s="153"/>
      <c r="BN30" s="153"/>
      <c r="BO30" s="153"/>
      <c r="BP30" s="153"/>
      <c r="BQ30" s="153"/>
      <c r="BR30" s="153"/>
      <c r="BS30" s="153"/>
      <c r="BT30" s="153"/>
      <c r="BU30" s="153"/>
      <c r="BV30" s="153"/>
      <c r="BW30" s="153"/>
      <c r="BX30" s="153"/>
      <c r="BY30" s="153"/>
      <c r="BZ30" s="153"/>
      <c r="CA30" s="153"/>
      <c r="CB30" s="153"/>
      <c r="CC30" s="153"/>
      <c r="CD30" s="153"/>
      <c r="CE30" s="153"/>
      <c r="CF30" s="153"/>
      <c r="CG30" s="153"/>
      <c r="CH30" s="153"/>
      <c r="CI30" s="153"/>
      <c r="CJ30" s="153"/>
      <c r="CK30" s="153"/>
      <c r="CL30" s="153"/>
      <c r="CM30" s="153"/>
      <c r="CN30" s="153"/>
      <c r="CO30" s="153"/>
      <c r="CP30" s="153"/>
      <c r="CQ30" s="153"/>
      <c r="CR30" s="153"/>
    </row>
    <row r="31" spans="1:96" s="173" customFormat="1">
      <c r="A31" s="154"/>
      <c r="B31" s="141" t="s">
        <v>213</v>
      </c>
      <c r="C31" s="151" t="s">
        <v>224</v>
      </c>
      <c r="D31" s="20"/>
      <c r="E31" s="155"/>
      <c r="F31" s="155"/>
      <c r="G31" s="155"/>
    </row>
    <row r="32" spans="1:96" s="173" customFormat="1">
      <c r="A32" s="168"/>
      <c r="B32" s="141" t="s">
        <v>213</v>
      </c>
      <c r="C32" s="151" t="s">
        <v>225</v>
      </c>
      <c r="D32" s="175"/>
      <c r="E32" s="176"/>
      <c r="F32" s="170"/>
      <c r="G32" s="170"/>
    </row>
    <row r="33" spans="1:96" s="173" customFormat="1">
      <c r="A33" s="168"/>
      <c r="B33" s="141" t="s">
        <v>213</v>
      </c>
      <c r="C33" s="151" t="s">
        <v>226</v>
      </c>
      <c r="D33" s="175"/>
      <c r="E33" s="176"/>
      <c r="F33" s="170"/>
      <c r="G33" s="170"/>
    </row>
    <row r="34" spans="1:96" s="173" customFormat="1" ht="25.5">
      <c r="A34" s="168"/>
      <c r="B34" s="141" t="s">
        <v>213</v>
      </c>
      <c r="C34" s="151" t="s">
        <v>227</v>
      </c>
      <c r="D34" s="175"/>
      <c r="E34" s="176"/>
      <c r="F34" s="170"/>
      <c r="G34" s="170"/>
    </row>
    <row r="35" spans="1:96" s="173" customFormat="1">
      <c r="A35" s="168"/>
      <c r="B35" s="141" t="s">
        <v>213</v>
      </c>
      <c r="C35" s="151" t="s">
        <v>228</v>
      </c>
      <c r="D35" s="175"/>
      <c r="E35" s="176"/>
      <c r="F35" s="170"/>
      <c r="G35" s="170"/>
    </row>
    <row r="36" spans="1:96" s="173" customFormat="1" ht="25.5">
      <c r="A36" s="168"/>
      <c r="B36" s="141" t="s">
        <v>213</v>
      </c>
      <c r="C36" s="151" t="s">
        <v>229</v>
      </c>
      <c r="D36" s="175"/>
      <c r="E36" s="176"/>
      <c r="F36" s="170"/>
      <c r="G36" s="170"/>
    </row>
    <row r="37" spans="1:96" s="173" customFormat="1" ht="156.75" customHeight="1">
      <c r="A37" s="168"/>
      <c r="B37" s="141" t="s">
        <v>213</v>
      </c>
      <c r="C37" s="145" t="s">
        <v>341</v>
      </c>
      <c r="D37" s="175"/>
      <c r="E37" s="176"/>
      <c r="F37" s="170"/>
      <c r="G37" s="170"/>
    </row>
    <row r="38" spans="1:96" s="173" customFormat="1">
      <c r="A38" s="168"/>
      <c r="B38" s="141"/>
      <c r="C38" s="145"/>
      <c r="D38" s="175"/>
      <c r="E38" s="176"/>
      <c r="F38" s="170"/>
      <c r="G38" s="170"/>
    </row>
    <row r="39" spans="1:96" s="163" customFormat="1">
      <c r="A39" s="154"/>
      <c r="B39" s="167"/>
      <c r="C39" s="178" t="s">
        <v>230</v>
      </c>
      <c r="D39" s="51"/>
      <c r="E39" s="155"/>
      <c r="F39" s="155"/>
      <c r="G39" s="155"/>
      <c r="H39" s="153"/>
      <c r="I39" s="153"/>
      <c r="J39" s="153"/>
      <c r="K39" s="153"/>
      <c r="L39" s="153"/>
      <c r="M39" s="153"/>
      <c r="N39" s="153"/>
      <c r="O39" s="153"/>
      <c r="P39" s="153"/>
      <c r="Q39" s="153"/>
      <c r="R39" s="153"/>
      <c r="S39" s="153"/>
      <c r="T39" s="153"/>
      <c r="U39" s="153"/>
      <c r="V39" s="153"/>
      <c r="W39" s="153"/>
      <c r="X39" s="153"/>
      <c r="Y39" s="153"/>
      <c r="Z39" s="153"/>
      <c r="AA39" s="153"/>
      <c r="AB39" s="153"/>
      <c r="AC39" s="153"/>
      <c r="AD39" s="153"/>
      <c r="AE39" s="153"/>
      <c r="AF39" s="153"/>
      <c r="AG39" s="153"/>
      <c r="AH39" s="153"/>
      <c r="AI39" s="153"/>
      <c r="AJ39" s="153"/>
      <c r="AK39" s="153"/>
      <c r="AL39" s="153"/>
      <c r="AM39" s="153"/>
      <c r="AN39" s="153"/>
      <c r="AO39" s="153"/>
      <c r="AP39" s="153"/>
      <c r="AQ39" s="153"/>
      <c r="AR39" s="153"/>
      <c r="AS39" s="153"/>
      <c r="AT39" s="153"/>
      <c r="AU39" s="153"/>
      <c r="AV39" s="153"/>
      <c r="AW39" s="153"/>
      <c r="AX39" s="153"/>
      <c r="AY39" s="153"/>
      <c r="AZ39" s="153"/>
      <c r="BA39" s="153"/>
      <c r="BB39" s="153"/>
      <c r="BC39" s="153"/>
      <c r="BD39" s="153"/>
      <c r="BE39" s="153"/>
      <c r="BF39" s="153"/>
      <c r="BG39" s="153"/>
      <c r="BH39" s="153"/>
      <c r="BI39" s="153"/>
      <c r="BJ39" s="153"/>
      <c r="BK39" s="153"/>
      <c r="BL39" s="153"/>
      <c r="BM39" s="153"/>
      <c r="BN39" s="153"/>
      <c r="BO39" s="153"/>
      <c r="BP39" s="153"/>
      <c r="BQ39" s="153"/>
      <c r="BR39" s="153"/>
      <c r="BS39" s="153"/>
      <c r="BT39" s="153"/>
      <c r="BU39" s="153"/>
      <c r="BV39" s="153"/>
      <c r="BW39" s="153"/>
      <c r="BX39" s="153"/>
      <c r="BY39" s="153"/>
      <c r="BZ39" s="153"/>
      <c r="CA39" s="153"/>
      <c r="CB39" s="153"/>
      <c r="CC39" s="153"/>
      <c r="CD39" s="153"/>
      <c r="CE39" s="153"/>
      <c r="CF39" s="153"/>
      <c r="CG39" s="153"/>
      <c r="CH39" s="153"/>
      <c r="CI39" s="153"/>
      <c r="CJ39" s="153"/>
      <c r="CK39" s="153"/>
      <c r="CL39" s="153"/>
      <c r="CM39" s="153"/>
      <c r="CN39" s="153"/>
      <c r="CO39" s="153"/>
      <c r="CP39" s="153"/>
      <c r="CQ39" s="153"/>
      <c r="CR39" s="153"/>
    </row>
    <row r="40" spans="1:96" s="163" customFormat="1" ht="25.5">
      <c r="A40" s="154"/>
      <c r="B40" s="167"/>
      <c r="C40" s="174" t="s">
        <v>343</v>
      </c>
      <c r="D40" s="51"/>
      <c r="E40" s="155"/>
      <c r="F40" s="155"/>
      <c r="G40" s="155"/>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3"/>
      <c r="AI40" s="153"/>
      <c r="AJ40" s="153"/>
      <c r="AK40" s="153"/>
      <c r="AL40" s="153"/>
      <c r="AM40" s="153"/>
      <c r="AN40" s="153"/>
      <c r="AO40" s="153"/>
      <c r="AP40" s="153"/>
      <c r="AQ40" s="153"/>
      <c r="AR40" s="153"/>
      <c r="AS40" s="153"/>
      <c r="AT40" s="153"/>
      <c r="AU40" s="153"/>
      <c r="AV40" s="153"/>
      <c r="AW40" s="153"/>
      <c r="AX40" s="153"/>
      <c r="AY40" s="153"/>
      <c r="AZ40" s="153"/>
      <c r="BA40" s="153"/>
      <c r="BB40" s="153"/>
      <c r="BC40" s="153"/>
      <c r="BD40" s="153"/>
      <c r="BE40" s="153"/>
      <c r="BF40" s="153"/>
      <c r="BG40" s="153"/>
      <c r="BH40" s="153"/>
      <c r="BI40" s="153"/>
      <c r="BJ40" s="153"/>
      <c r="BK40" s="153"/>
      <c r="BL40" s="153"/>
      <c r="BM40" s="153"/>
      <c r="BN40" s="153"/>
      <c r="BO40" s="153"/>
      <c r="BP40" s="153"/>
      <c r="BQ40" s="153"/>
      <c r="BR40" s="153"/>
      <c r="BS40" s="153"/>
      <c r="BT40" s="153"/>
      <c r="BU40" s="153"/>
      <c r="BV40" s="153"/>
      <c r="BW40" s="153"/>
      <c r="BX40" s="153"/>
      <c r="BY40" s="153"/>
      <c r="BZ40" s="153"/>
      <c r="CA40" s="153"/>
      <c r="CB40" s="153"/>
      <c r="CC40" s="153"/>
      <c r="CD40" s="153"/>
      <c r="CE40" s="153"/>
      <c r="CF40" s="153"/>
      <c r="CG40" s="153"/>
      <c r="CH40" s="153"/>
      <c r="CI40" s="153"/>
      <c r="CJ40" s="153"/>
      <c r="CK40" s="153"/>
      <c r="CL40" s="153"/>
      <c r="CM40" s="153"/>
      <c r="CN40" s="153"/>
      <c r="CO40" s="153"/>
      <c r="CP40" s="153"/>
      <c r="CQ40" s="153"/>
      <c r="CR40" s="153"/>
    </row>
    <row r="41" spans="1:96" s="163" customFormat="1" ht="42.75" customHeight="1">
      <c r="A41" s="154"/>
      <c r="B41" s="167"/>
      <c r="C41" s="174" t="s">
        <v>231</v>
      </c>
      <c r="D41" s="51"/>
      <c r="E41" s="155"/>
      <c r="F41" s="155"/>
      <c r="G41" s="155"/>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3"/>
      <c r="AJ41" s="153"/>
      <c r="AK41" s="153"/>
      <c r="AL41" s="153"/>
      <c r="AM41" s="153"/>
      <c r="AN41" s="153"/>
      <c r="AO41" s="153"/>
      <c r="AP41" s="153"/>
      <c r="AQ41" s="153"/>
      <c r="AR41" s="153"/>
      <c r="AS41" s="153"/>
      <c r="AT41" s="153"/>
      <c r="AU41" s="153"/>
      <c r="AV41" s="153"/>
      <c r="AW41" s="153"/>
      <c r="AX41" s="153"/>
      <c r="AY41" s="153"/>
      <c r="AZ41" s="153"/>
      <c r="BA41" s="153"/>
      <c r="BB41" s="153"/>
      <c r="BC41" s="153"/>
      <c r="BD41" s="153"/>
      <c r="BE41" s="153"/>
      <c r="BF41" s="153"/>
      <c r="BG41" s="153"/>
      <c r="BH41" s="153"/>
      <c r="BI41" s="153"/>
      <c r="BJ41" s="153"/>
      <c r="BK41" s="153"/>
      <c r="BL41" s="153"/>
      <c r="BM41" s="153"/>
      <c r="BN41" s="153"/>
      <c r="BO41" s="153"/>
      <c r="BP41" s="153"/>
      <c r="BQ41" s="153"/>
      <c r="BR41" s="153"/>
      <c r="BS41" s="153"/>
      <c r="BT41" s="153"/>
      <c r="BU41" s="153"/>
      <c r="BV41" s="153"/>
      <c r="BW41" s="153"/>
      <c r="BX41" s="153"/>
      <c r="BY41" s="153"/>
      <c r="BZ41" s="153"/>
      <c r="CA41" s="153"/>
      <c r="CB41" s="153"/>
      <c r="CC41" s="153"/>
      <c r="CD41" s="153"/>
      <c r="CE41" s="153"/>
      <c r="CF41" s="153"/>
      <c r="CG41" s="153"/>
      <c r="CH41" s="153"/>
      <c r="CI41" s="153"/>
      <c r="CJ41" s="153"/>
      <c r="CK41" s="153"/>
      <c r="CL41" s="153"/>
      <c r="CM41" s="153"/>
      <c r="CN41" s="153"/>
      <c r="CO41" s="153"/>
      <c r="CP41" s="153"/>
      <c r="CQ41" s="153"/>
      <c r="CR41" s="153"/>
    </row>
    <row r="42" spans="1:96" s="163" customFormat="1" ht="48" customHeight="1">
      <c r="A42" s="154"/>
      <c r="B42" s="167"/>
      <c r="C42" s="174" t="s">
        <v>232</v>
      </c>
      <c r="D42" s="51"/>
      <c r="E42" s="155"/>
      <c r="F42" s="155"/>
      <c r="G42" s="155"/>
      <c r="H42" s="153"/>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153"/>
      <c r="AH42" s="153"/>
      <c r="AI42" s="153"/>
      <c r="AJ42" s="153"/>
      <c r="AK42" s="153"/>
      <c r="AL42" s="153"/>
      <c r="AM42" s="153"/>
      <c r="AN42" s="153"/>
      <c r="AO42" s="153"/>
      <c r="AP42" s="153"/>
      <c r="AQ42" s="153"/>
      <c r="AR42" s="153"/>
      <c r="AS42" s="153"/>
      <c r="AT42" s="153"/>
      <c r="AU42" s="153"/>
      <c r="AV42" s="153"/>
      <c r="AW42" s="153"/>
      <c r="AX42" s="153"/>
      <c r="AY42" s="153"/>
      <c r="AZ42" s="153"/>
      <c r="BA42" s="153"/>
      <c r="BB42" s="153"/>
      <c r="BC42" s="153"/>
      <c r="BD42" s="153"/>
      <c r="BE42" s="153"/>
      <c r="BF42" s="153"/>
      <c r="BG42" s="153"/>
      <c r="BH42" s="153"/>
      <c r="BI42" s="153"/>
      <c r="BJ42" s="153"/>
      <c r="BK42" s="153"/>
      <c r="BL42" s="153"/>
      <c r="BM42" s="153"/>
      <c r="BN42" s="153"/>
      <c r="BO42" s="153"/>
      <c r="BP42" s="153"/>
      <c r="BQ42" s="153"/>
      <c r="BR42" s="153"/>
      <c r="BS42" s="153"/>
      <c r="BT42" s="153"/>
      <c r="BU42" s="153"/>
      <c r="BV42" s="153"/>
      <c r="BW42" s="153"/>
      <c r="BX42" s="153"/>
      <c r="BY42" s="153"/>
      <c r="BZ42" s="153"/>
      <c r="CA42" s="153"/>
      <c r="CB42" s="153"/>
      <c r="CC42" s="153"/>
      <c r="CD42" s="153"/>
      <c r="CE42" s="153"/>
      <c r="CF42" s="153"/>
      <c r="CG42" s="153"/>
      <c r="CH42" s="153"/>
      <c r="CI42" s="153"/>
      <c r="CJ42" s="153"/>
      <c r="CK42" s="153"/>
      <c r="CL42" s="153"/>
      <c r="CM42" s="153"/>
      <c r="CN42" s="153"/>
      <c r="CO42" s="153"/>
      <c r="CP42" s="153"/>
      <c r="CQ42" s="153"/>
      <c r="CR42" s="153"/>
    </row>
    <row r="43" spans="1:96" s="163" customFormat="1" ht="119.25" customHeight="1">
      <c r="A43" s="154"/>
      <c r="B43" s="167"/>
      <c r="C43" s="174" t="s">
        <v>826</v>
      </c>
      <c r="D43" s="51"/>
      <c r="E43" s="155"/>
      <c r="F43" s="155"/>
      <c r="G43" s="155"/>
      <c r="H43" s="153"/>
      <c r="I43" s="153"/>
      <c r="J43" s="153"/>
      <c r="K43" s="153"/>
      <c r="L43" s="153"/>
      <c r="M43" s="153"/>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3"/>
      <c r="AN43" s="153"/>
      <c r="AO43" s="153"/>
      <c r="AP43" s="153"/>
      <c r="AQ43" s="153"/>
      <c r="AR43" s="153"/>
      <c r="AS43" s="153"/>
      <c r="AT43" s="153"/>
      <c r="AU43" s="153"/>
      <c r="AV43" s="153"/>
      <c r="AW43" s="153"/>
      <c r="AX43" s="153"/>
      <c r="AY43" s="153"/>
      <c r="AZ43" s="153"/>
      <c r="BA43" s="153"/>
      <c r="BB43" s="153"/>
      <c r="BC43" s="153"/>
      <c r="BD43" s="153"/>
      <c r="BE43" s="153"/>
      <c r="BF43" s="153"/>
      <c r="BG43" s="153"/>
      <c r="BH43" s="153"/>
      <c r="BI43" s="153"/>
      <c r="BJ43" s="153"/>
      <c r="BK43" s="153"/>
      <c r="BL43" s="153"/>
      <c r="BM43" s="153"/>
      <c r="BN43" s="153"/>
      <c r="BO43" s="153"/>
      <c r="BP43" s="153"/>
      <c r="BQ43" s="153"/>
      <c r="BR43" s="153"/>
      <c r="BS43" s="153"/>
      <c r="BT43" s="153"/>
      <c r="BU43" s="153"/>
      <c r="BV43" s="153"/>
      <c r="BW43" s="153"/>
      <c r="BX43" s="153"/>
      <c r="BY43" s="153"/>
      <c r="BZ43" s="153"/>
      <c r="CA43" s="153"/>
      <c r="CB43" s="153"/>
      <c r="CC43" s="153"/>
      <c r="CD43" s="153"/>
      <c r="CE43" s="153"/>
      <c r="CF43" s="153"/>
      <c r="CG43" s="153"/>
      <c r="CH43" s="153"/>
      <c r="CI43" s="153"/>
      <c r="CJ43" s="153"/>
      <c r="CK43" s="153"/>
      <c r="CL43" s="153"/>
      <c r="CM43" s="153"/>
      <c r="CN43" s="153"/>
      <c r="CO43" s="153"/>
      <c r="CP43" s="153"/>
      <c r="CQ43" s="153"/>
      <c r="CR43" s="153"/>
    </row>
    <row r="44" spans="1:96" s="163" customFormat="1" ht="78.75" customHeight="1">
      <c r="A44" s="154"/>
      <c r="B44" s="167"/>
      <c r="C44" s="174" t="s">
        <v>344</v>
      </c>
      <c r="D44" s="51"/>
      <c r="E44" s="155"/>
      <c r="F44" s="155"/>
      <c r="G44" s="155"/>
      <c r="H44" s="153"/>
      <c r="I44" s="153"/>
      <c r="J44" s="153"/>
      <c r="K44" s="153"/>
      <c r="L44" s="153"/>
      <c r="M44" s="153"/>
      <c r="N44" s="153"/>
      <c r="O44" s="153"/>
      <c r="P44" s="153"/>
      <c r="Q44" s="153"/>
      <c r="R44" s="153"/>
      <c r="S44" s="153"/>
      <c r="T44" s="153"/>
      <c r="U44" s="153"/>
      <c r="V44" s="153"/>
      <c r="W44" s="153"/>
      <c r="X44" s="153"/>
      <c r="Y44" s="153"/>
      <c r="Z44" s="153"/>
      <c r="AA44" s="153"/>
      <c r="AB44" s="153"/>
      <c r="AC44" s="153"/>
      <c r="AD44" s="153"/>
      <c r="AE44" s="153"/>
      <c r="AF44" s="153"/>
      <c r="AG44" s="153"/>
      <c r="AH44" s="153"/>
      <c r="AI44" s="153"/>
      <c r="AJ44" s="153"/>
      <c r="AK44" s="153"/>
      <c r="AL44" s="153"/>
      <c r="AM44" s="153"/>
      <c r="AN44" s="153"/>
      <c r="AO44" s="153"/>
      <c r="AP44" s="153"/>
      <c r="AQ44" s="153"/>
      <c r="AR44" s="153"/>
      <c r="AS44" s="153"/>
      <c r="AT44" s="153"/>
      <c r="AU44" s="153"/>
      <c r="AV44" s="153"/>
      <c r="AW44" s="153"/>
      <c r="AX44" s="153"/>
      <c r="AY44" s="153"/>
      <c r="AZ44" s="153"/>
      <c r="BA44" s="153"/>
      <c r="BB44" s="153"/>
      <c r="BC44" s="153"/>
      <c r="BD44" s="153"/>
      <c r="BE44" s="153"/>
      <c r="BF44" s="153"/>
      <c r="BG44" s="153"/>
      <c r="BH44" s="153"/>
      <c r="BI44" s="153"/>
      <c r="BJ44" s="153"/>
      <c r="BK44" s="153"/>
      <c r="BL44" s="153"/>
      <c r="BM44" s="153"/>
      <c r="BN44" s="153"/>
      <c r="BO44" s="153"/>
      <c r="BP44" s="153"/>
      <c r="BQ44" s="153"/>
      <c r="BR44" s="153"/>
      <c r="BS44" s="153"/>
      <c r="BT44" s="153"/>
      <c r="BU44" s="153"/>
      <c r="BV44" s="153"/>
      <c r="BW44" s="153"/>
      <c r="BX44" s="153"/>
      <c r="BY44" s="153"/>
      <c r="BZ44" s="153"/>
      <c r="CA44" s="153"/>
      <c r="CB44" s="153"/>
      <c r="CC44" s="153"/>
      <c r="CD44" s="153"/>
      <c r="CE44" s="153"/>
      <c r="CF44" s="153"/>
      <c r="CG44" s="153"/>
      <c r="CH44" s="153"/>
      <c r="CI44" s="153"/>
      <c r="CJ44" s="153"/>
      <c r="CK44" s="153"/>
      <c r="CL44" s="153"/>
      <c r="CM44" s="153"/>
      <c r="CN44" s="153"/>
      <c r="CO44" s="153"/>
      <c r="CP44" s="153"/>
      <c r="CQ44" s="153"/>
      <c r="CR44" s="153"/>
    </row>
    <row r="45" spans="1:96" s="163" customFormat="1" ht="141.75" customHeight="1">
      <c r="A45" s="154"/>
      <c r="B45" s="167"/>
      <c r="C45" s="174" t="s">
        <v>828</v>
      </c>
      <c r="D45" s="51"/>
      <c r="E45" s="155"/>
      <c r="F45" s="155"/>
      <c r="G45" s="155"/>
      <c r="H45" s="153"/>
      <c r="I45" s="153"/>
      <c r="J45" s="153"/>
      <c r="K45" s="153"/>
      <c r="L45" s="153"/>
      <c r="M45" s="153"/>
      <c r="N45" s="153"/>
      <c r="O45" s="153"/>
      <c r="P45" s="153"/>
      <c r="Q45" s="153"/>
      <c r="R45" s="153"/>
      <c r="S45" s="153"/>
      <c r="T45" s="153"/>
      <c r="U45" s="153"/>
      <c r="V45" s="153"/>
      <c r="W45" s="153"/>
      <c r="X45" s="153"/>
      <c r="Y45" s="153"/>
      <c r="Z45" s="153"/>
      <c r="AA45" s="153"/>
      <c r="AB45" s="153"/>
      <c r="AC45" s="153"/>
      <c r="AD45" s="153"/>
      <c r="AE45" s="153"/>
      <c r="AF45" s="153"/>
      <c r="AG45" s="153"/>
      <c r="AH45" s="153"/>
      <c r="AI45" s="153"/>
      <c r="AJ45" s="153"/>
      <c r="AK45" s="153"/>
      <c r="AL45" s="153"/>
      <c r="AM45" s="153"/>
      <c r="AN45" s="153"/>
      <c r="AO45" s="153"/>
      <c r="AP45" s="153"/>
      <c r="AQ45" s="153"/>
      <c r="AR45" s="153"/>
      <c r="AS45" s="153"/>
      <c r="AT45" s="153"/>
      <c r="AU45" s="153"/>
      <c r="AV45" s="153"/>
      <c r="AW45" s="153"/>
      <c r="AX45" s="153"/>
      <c r="AY45" s="153"/>
      <c r="AZ45" s="153"/>
      <c r="BA45" s="153"/>
      <c r="BB45" s="153"/>
      <c r="BC45" s="153"/>
      <c r="BD45" s="153"/>
      <c r="BE45" s="153"/>
      <c r="BF45" s="153"/>
      <c r="BG45" s="153"/>
      <c r="BH45" s="153"/>
      <c r="BI45" s="153"/>
      <c r="BJ45" s="153"/>
      <c r="BK45" s="153"/>
      <c r="BL45" s="153"/>
      <c r="BM45" s="153"/>
      <c r="BN45" s="153"/>
      <c r="BO45" s="153"/>
      <c r="BP45" s="153"/>
      <c r="BQ45" s="153"/>
      <c r="BR45" s="153"/>
      <c r="BS45" s="153"/>
      <c r="BT45" s="153"/>
      <c r="BU45" s="153"/>
      <c r="BV45" s="153"/>
      <c r="BW45" s="153"/>
      <c r="BX45" s="153"/>
      <c r="BY45" s="153"/>
      <c r="BZ45" s="153"/>
      <c r="CA45" s="153"/>
      <c r="CB45" s="153"/>
      <c r="CC45" s="153"/>
      <c r="CD45" s="153"/>
      <c r="CE45" s="153"/>
      <c r="CF45" s="153"/>
      <c r="CG45" s="153"/>
      <c r="CH45" s="153"/>
      <c r="CI45" s="153"/>
      <c r="CJ45" s="153"/>
      <c r="CK45" s="153"/>
      <c r="CL45" s="153"/>
      <c r="CM45" s="153"/>
      <c r="CN45" s="153"/>
      <c r="CO45" s="153"/>
      <c r="CP45" s="153"/>
      <c r="CQ45" s="153"/>
      <c r="CR45" s="153"/>
    </row>
    <row r="46" spans="1:96" s="163" customFormat="1" ht="141.75" customHeight="1">
      <c r="A46" s="154"/>
      <c r="B46" s="167"/>
      <c r="C46" s="174" t="s">
        <v>827</v>
      </c>
      <c r="D46" s="51"/>
      <c r="E46" s="155"/>
      <c r="F46" s="155"/>
      <c r="G46" s="155"/>
      <c r="H46" s="153"/>
      <c r="I46" s="153"/>
      <c r="J46" s="153"/>
      <c r="K46" s="153"/>
      <c r="L46" s="153"/>
      <c r="M46" s="153"/>
      <c r="N46" s="153"/>
      <c r="O46" s="153"/>
      <c r="P46" s="153"/>
      <c r="Q46" s="153"/>
      <c r="R46" s="153"/>
      <c r="S46" s="153"/>
      <c r="T46" s="153"/>
      <c r="U46" s="153"/>
      <c r="V46" s="153"/>
      <c r="W46" s="153"/>
      <c r="X46" s="153"/>
      <c r="Y46" s="153"/>
      <c r="Z46" s="153"/>
      <c r="AA46" s="153"/>
      <c r="AB46" s="153"/>
      <c r="AC46" s="153"/>
      <c r="AD46" s="153"/>
      <c r="AE46" s="153"/>
      <c r="AF46" s="153"/>
      <c r="AG46" s="153"/>
      <c r="AH46" s="153"/>
      <c r="AI46" s="153"/>
      <c r="AJ46" s="153"/>
      <c r="AK46" s="153"/>
      <c r="AL46" s="153"/>
      <c r="AM46" s="153"/>
      <c r="AN46" s="153"/>
      <c r="AO46" s="153"/>
      <c r="AP46" s="153"/>
      <c r="AQ46" s="153"/>
      <c r="AR46" s="153"/>
      <c r="AS46" s="153"/>
      <c r="AT46" s="153"/>
      <c r="AU46" s="153"/>
      <c r="AV46" s="153"/>
      <c r="AW46" s="153"/>
      <c r="AX46" s="153"/>
      <c r="AY46" s="153"/>
      <c r="AZ46" s="153"/>
      <c r="BA46" s="153"/>
      <c r="BB46" s="153"/>
      <c r="BC46" s="153"/>
      <c r="BD46" s="153"/>
      <c r="BE46" s="153"/>
      <c r="BF46" s="153"/>
      <c r="BG46" s="153"/>
      <c r="BH46" s="153"/>
      <c r="BI46" s="153"/>
      <c r="BJ46" s="153"/>
      <c r="BK46" s="153"/>
      <c r="BL46" s="153"/>
      <c r="BM46" s="153"/>
      <c r="BN46" s="153"/>
      <c r="BO46" s="153"/>
      <c r="BP46" s="153"/>
      <c r="BQ46" s="153"/>
      <c r="BR46" s="153"/>
      <c r="BS46" s="153"/>
      <c r="BT46" s="153"/>
      <c r="BU46" s="153"/>
      <c r="BV46" s="153"/>
      <c r="BW46" s="153"/>
      <c r="BX46" s="153"/>
      <c r="BY46" s="153"/>
      <c r="BZ46" s="153"/>
      <c r="CA46" s="153"/>
      <c r="CB46" s="153"/>
      <c r="CC46" s="153"/>
      <c r="CD46" s="153"/>
      <c r="CE46" s="153"/>
      <c r="CF46" s="153"/>
      <c r="CG46" s="153"/>
      <c r="CH46" s="153"/>
      <c r="CI46" s="153"/>
      <c r="CJ46" s="153"/>
      <c r="CK46" s="153"/>
      <c r="CL46" s="153"/>
      <c r="CM46" s="153"/>
      <c r="CN46" s="153"/>
      <c r="CO46" s="153"/>
      <c r="CP46" s="153"/>
      <c r="CQ46" s="153"/>
      <c r="CR46" s="153"/>
    </row>
    <row r="47" spans="1:96" s="163" customFormat="1" ht="198" customHeight="1">
      <c r="A47" s="154"/>
      <c r="B47" s="167"/>
      <c r="C47" s="174" t="s">
        <v>345</v>
      </c>
      <c r="D47" s="51"/>
      <c r="E47" s="155"/>
      <c r="F47" s="155"/>
      <c r="G47" s="155"/>
      <c r="H47" s="153"/>
      <c r="I47" s="153"/>
      <c r="J47" s="153"/>
      <c r="K47" s="153"/>
      <c r="L47" s="153"/>
      <c r="M47" s="153"/>
      <c r="N47" s="153"/>
      <c r="O47" s="153"/>
      <c r="P47" s="153"/>
      <c r="Q47" s="153"/>
      <c r="R47" s="153"/>
      <c r="S47" s="153"/>
      <c r="T47" s="153"/>
      <c r="U47" s="153"/>
      <c r="V47" s="153"/>
      <c r="W47" s="153"/>
      <c r="X47" s="153"/>
      <c r="Y47" s="153"/>
      <c r="Z47" s="153"/>
      <c r="AA47" s="153"/>
      <c r="AB47" s="153"/>
      <c r="AC47" s="153"/>
      <c r="AD47" s="153"/>
      <c r="AE47" s="153"/>
      <c r="AF47" s="153"/>
      <c r="AG47" s="153"/>
      <c r="AH47" s="153"/>
      <c r="AI47" s="153"/>
      <c r="AJ47" s="153"/>
      <c r="AK47" s="153"/>
      <c r="AL47" s="153"/>
      <c r="AM47" s="153"/>
      <c r="AN47" s="153"/>
      <c r="AO47" s="153"/>
      <c r="AP47" s="153"/>
      <c r="AQ47" s="153"/>
      <c r="AR47" s="153"/>
      <c r="AS47" s="153"/>
      <c r="AT47" s="153"/>
      <c r="AU47" s="153"/>
      <c r="AV47" s="153"/>
      <c r="AW47" s="153"/>
      <c r="AX47" s="153"/>
      <c r="AY47" s="153"/>
      <c r="AZ47" s="153"/>
      <c r="BA47" s="153"/>
      <c r="BB47" s="153"/>
      <c r="BC47" s="153"/>
      <c r="BD47" s="153"/>
      <c r="BE47" s="153"/>
      <c r="BF47" s="153"/>
      <c r="BG47" s="153"/>
      <c r="BH47" s="153"/>
      <c r="BI47" s="153"/>
      <c r="BJ47" s="153"/>
      <c r="BK47" s="153"/>
      <c r="BL47" s="153"/>
      <c r="BM47" s="153"/>
      <c r="BN47" s="153"/>
      <c r="BO47" s="153"/>
      <c r="BP47" s="153"/>
      <c r="BQ47" s="153"/>
      <c r="BR47" s="153"/>
      <c r="BS47" s="153"/>
      <c r="BT47" s="153"/>
      <c r="BU47" s="153"/>
      <c r="BV47" s="153"/>
      <c r="BW47" s="153"/>
      <c r="BX47" s="153"/>
      <c r="BY47" s="153"/>
      <c r="BZ47" s="153"/>
      <c r="CA47" s="153"/>
      <c r="CB47" s="153"/>
      <c r="CC47" s="153"/>
      <c r="CD47" s="153"/>
      <c r="CE47" s="153"/>
      <c r="CF47" s="153"/>
      <c r="CG47" s="153"/>
      <c r="CH47" s="153"/>
      <c r="CI47" s="153"/>
      <c r="CJ47" s="153"/>
      <c r="CK47" s="153"/>
      <c r="CL47" s="153"/>
      <c r="CM47" s="153"/>
      <c r="CN47" s="153"/>
      <c r="CO47" s="153"/>
      <c r="CP47" s="153"/>
      <c r="CQ47" s="153"/>
      <c r="CR47" s="153"/>
    </row>
    <row r="48" spans="1:96" s="163" customFormat="1" ht="57" customHeight="1">
      <c r="A48" s="154"/>
      <c r="B48" s="167"/>
      <c r="C48" s="193" t="s">
        <v>606</v>
      </c>
      <c r="D48" s="51"/>
      <c r="E48" s="155"/>
      <c r="F48" s="155"/>
      <c r="G48" s="155"/>
      <c r="H48" s="153"/>
      <c r="I48" s="153"/>
      <c r="J48" s="153"/>
      <c r="K48" s="153"/>
      <c r="L48" s="153"/>
      <c r="M48" s="153"/>
      <c r="N48" s="153"/>
      <c r="O48" s="153"/>
      <c r="P48" s="153"/>
      <c r="Q48" s="153"/>
      <c r="R48" s="153"/>
      <c r="S48" s="153"/>
      <c r="T48" s="153"/>
      <c r="U48" s="153"/>
      <c r="V48" s="153"/>
      <c r="W48" s="153"/>
      <c r="X48" s="153"/>
      <c r="Y48" s="153"/>
      <c r="Z48" s="153"/>
      <c r="AA48" s="153"/>
      <c r="AB48" s="153"/>
      <c r="AC48" s="153"/>
      <c r="AD48" s="153"/>
      <c r="AE48" s="153"/>
      <c r="AF48" s="153"/>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3"/>
      <c r="BQ48" s="153"/>
      <c r="BR48" s="153"/>
      <c r="BS48" s="153"/>
      <c r="BT48" s="153"/>
      <c r="BU48" s="153"/>
      <c r="BV48" s="153"/>
      <c r="BW48" s="153"/>
      <c r="BX48" s="153"/>
      <c r="BY48" s="153"/>
      <c r="BZ48" s="153"/>
      <c r="CA48" s="153"/>
      <c r="CB48" s="153"/>
      <c r="CC48" s="153"/>
      <c r="CD48" s="153"/>
      <c r="CE48" s="153"/>
      <c r="CF48" s="153"/>
      <c r="CG48" s="153"/>
      <c r="CH48" s="153"/>
      <c r="CI48" s="153"/>
      <c r="CJ48" s="153"/>
      <c r="CK48" s="153"/>
      <c r="CL48" s="153"/>
      <c r="CM48" s="153"/>
      <c r="CN48" s="153"/>
      <c r="CO48" s="153"/>
      <c r="CP48" s="153"/>
      <c r="CQ48" s="153"/>
      <c r="CR48" s="153"/>
    </row>
    <row r="49" spans="1:96" s="163" customFormat="1" ht="171" customHeight="1">
      <c r="A49" s="154"/>
      <c r="B49" s="167"/>
      <c r="C49" s="193" t="s">
        <v>807</v>
      </c>
      <c r="D49" s="51"/>
      <c r="E49" s="155"/>
      <c r="F49" s="155"/>
      <c r="G49" s="155"/>
      <c r="H49" s="153"/>
      <c r="I49" s="153"/>
      <c r="J49" s="153"/>
      <c r="K49" s="153"/>
      <c r="L49" s="153"/>
      <c r="M49" s="153"/>
      <c r="N49" s="153"/>
      <c r="O49" s="153"/>
      <c r="P49" s="153"/>
      <c r="Q49" s="153"/>
      <c r="R49" s="153"/>
      <c r="S49" s="153"/>
      <c r="T49" s="153"/>
      <c r="U49" s="153"/>
      <c r="V49" s="153"/>
      <c r="W49" s="153"/>
      <c r="X49" s="153"/>
      <c r="Y49" s="153"/>
      <c r="Z49" s="153"/>
      <c r="AA49" s="153"/>
      <c r="AB49" s="153"/>
      <c r="AC49" s="153"/>
      <c r="AD49" s="153"/>
      <c r="AE49" s="153"/>
      <c r="AF49" s="153"/>
      <c r="AG49" s="153"/>
      <c r="AH49" s="153"/>
      <c r="AI49" s="153"/>
      <c r="AJ49" s="153"/>
      <c r="AK49" s="153"/>
      <c r="AL49" s="153"/>
      <c r="AM49" s="153"/>
      <c r="AN49" s="153"/>
      <c r="AO49" s="153"/>
      <c r="AP49" s="153"/>
      <c r="AQ49" s="153"/>
      <c r="AR49" s="153"/>
      <c r="AS49" s="153"/>
      <c r="AT49" s="153"/>
      <c r="AU49" s="153"/>
      <c r="AV49" s="153"/>
      <c r="AW49" s="153"/>
      <c r="AX49" s="153"/>
      <c r="AY49" s="153"/>
      <c r="AZ49" s="153"/>
      <c r="BA49" s="153"/>
      <c r="BB49" s="153"/>
      <c r="BC49" s="153"/>
      <c r="BD49" s="153"/>
      <c r="BE49" s="153"/>
      <c r="BF49" s="153"/>
      <c r="BG49" s="153"/>
      <c r="BH49" s="153"/>
      <c r="BI49" s="153"/>
      <c r="BJ49" s="153"/>
      <c r="BK49" s="153"/>
      <c r="BL49" s="153"/>
      <c r="BM49" s="153"/>
      <c r="BN49" s="153"/>
      <c r="BO49" s="153"/>
      <c r="BP49" s="153"/>
      <c r="BQ49" s="153"/>
      <c r="BR49" s="153"/>
      <c r="BS49" s="153"/>
      <c r="BT49" s="153"/>
      <c r="BU49" s="153"/>
      <c r="BV49" s="153"/>
      <c r="BW49" s="153"/>
      <c r="BX49" s="153"/>
      <c r="BY49" s="153"/>
      <c r="BZ49" s="153"/>
      <c r="CA49" s="153"/>
      <c r="CB49" s="153"/>
      <c r="CC49" s="153"/>
      <c r="CD49" s="153"/>
      <c r="CE49" s="153"/>
      <c r="CF49" s="153"/>
      <c r="CG49" s="153"/>
      <c r="CH49" s="153"/>
      <c r="CI49" s="153"/>
      <c r="CJ49" s="153"/>
      <c r="CK49" s="153"/>
      <c r="CL49" s="153"/>
      <c r="CM49" s="153"/>
      <c r="CN49" s="153"/>
      <c r="CO49" s="153"/>
      <c r="CP49" s="153"/>
      <c r="CQ49" s="153"/>
      <c r="CR49" s="153"/>
    </row>
    <row r="50" spans="1:96" s="163" customFormat="1" ht="115.5" customHeight="1">
      <c r="A50" s="154"/>
      <c r="B50" s="167"/>
      <c r="C50" s="193" t="s">
        <v>808</v>
      </c>
      <c r="D50" s="51"/>
      <c r="E50" s="155"/>
      <c r="F50" s="155"/>
      <c r="G50" s="155"/>
      <c r="H50" s="153"/>
      <c r="I50" s="153"/>
      <c r="J50" s="153"/>
      <c r="K50" s="153"/>
      <c r="L50" s="153"/>
      <c r="M50" s="153"/>
      <c r="N50" s="153"/>
      <c r="O50" s="153"/>
      <c r="P50" s="153"/>
      <c r="Q50" s="153"/>
      <c r="R50" s="153"/>
      <c r="S50" s="153"/>
      <c r="T50" s="153"/>
      <c r="U50" s="153"/>
      <c r="V50" s="153"/>
      <c r="W50" s="153"/>
      <c r="X50" s="153"/>
      <c r="Y50" s="153"/>
      <c r="Z50" s="153"/>
      <c r="AA50" s="153"/>
      <c r="AB50" s="153"/>
      <c r="AC50" s="153"/>
      <c r="AD50" s="153"/>
      <c r="AE50" s="153"/>
      <c r="AF50" s="153"/>
      <c r="AG50" s="153"/>
      <c r="AH50" s="153"/>
      <c r="AI50" s="153"/>
      <c r="AJ50" s="153"/>
      <c r="AK50" s="153"/>
      <c r="AL50" s="153"/>
      <c r="AM50" s="153"/>
      <c r="AN50" s="153"/>
      <c r="AO50" s="153"/>
      <c r="AP50" s="153"/>
      <c r="AQ50" s="153"/>
      <c r="AR50" s="153"/>
      <c r="AS50" s="153"/>
      <c r="AT50" s="153"/>
      <c r="AU50" s="153"/>
      <c r="AV50" s="153"/>
      <c r="AW50" s="153"/>
      <c r="AX50" s="153"/>
      <c r="AY50" s="153"/>
      <c r="AZ50" s="153"/>
      <c r="BA50" s="153"/>
      <c r="BB50" s="153"/>
      <c r="BC50" s="153"/>
      <c r="BD50" s="153"/>
      <c r="BE50" s="153"/>
      <c r="BF50" s="153"/>
      <c r="BG50" s="153"/>
      <c r="BH50" s="153"/>
      <c r="BI50" s="153"/>
      <c r="BJ50" s="153"/>
      <c r="BK50" s="153"/>
      <c r="BL50" s="153"/>
      <c r="BM50" s="153"/>
      <c r="BN50" s="153"/>
      <c r="BO50" s="153"/>
      <c r="BP50" s="153"/>
      <c r="BQ50" s="153"/>
      <c r="BR50" s="153"/>
      <c r="BS50" s="153"/>
      <c r="BT50" s="153"/>
      <c r="BU50" s="153"/>
      <c r="BV50" s="153"/>
      <c r="BW50" s="153"/>
      <c r="BX50" s="153"/>
      <c r="BY50" s="153"/>
      <c r="BZ50" s="153"/>
      <c r="CA50" s="153"/>
      <c r="CB50" s="153"/>
      <c r="CC50" s="153"/>
      <c r="CD50" s="153"/>
      <c r="CE50" s="153"/>
      <c r="CF50" s="153"/>
      <c r="CG50" s="153"/>
      <c r="CH50" s="153"/>
      <c r="CI50" s="153"/>
      <c r="CJ50" s="153"/>
      <c r="CK50" s="153"/>
      <c r="CL50" s="153"/>
      <c r="CM50" s="153"/>
      <c r="CN50" s="153"/>
      <c r="CO50" s="153"/>
      <c r="CP50" s="153"/>
      <c r="CQ50" s="153"/>
      <c r="CR50" s="153"/>
    </row>
    <row r="51" spans="1:96" s="163" customFormat="1" ht="44.25" customHeight="1">
      <c r="A51" s="154"/>
      <c r="B51" s="167"/>
      <c r="C51" s="151" t="s">
        <v>233</v>
      </c>
      <c r="D51" s="51"/>
      <c r="E51" s="155"/>
      <c r="F51" s="155"/>
      <c r="G51" s="155"/>
      <c r="H51" s="153"/>
      <c r="I51" s="153"/>
      <c r="J51" s="153"/>
      <c r="K51" s="153"/>
      <c r="L51" s="153"/>
      <c r="M51" s="153"/>
      <c r="N51" s="153"/>
      <c r="O51" s="153"/>
      <c r="P51" s="153"/>
      <c r="Q51" s="153"/>
      <c r="R51" s="153"/>
      <c r="S51" s="153"/>
      <c r="T51" s="153"/>
      <c r="U51" s="153"/>
      <c r="V51" s="153"/>
      <c r="W51" s="153"/>
      <c r="X51" s="153"/>
      <c r="Y51" s="153"/>
      <c r="Z51" s="153"/>
      <c r="AA51" s="153"/>
      <c r="AB51" s="153"/>
      <c r="AC51" s="153"/>
      <c r="AD51" s="153"/>
      <c r="AE51" s="153"/>
      <c r="AF51" s="153"/>
      <c r="AG51" s="153"/>
      <c r="AH51" s="153"/>
      <c r="AI51" s="153"/>
      <c r="AJ51" s="153"/>
      <c r="AK51" s="153"/>
      <c r="AL51" s="153"/>
      <c r="AM51" s="153"/>
      <c r="AN51" s="153"/>
      <c r="AO51" s="153"/>
      <c r="AP51" s="153"/>
      <c r="AQ51" s="153"/>
      <c r="AR51" s="153"/>
      <c r="AS51" s="153"/>
      <c r="AT51" s="153"/>
      <c r="AU51" s="153"/>
      <c r="AV51" s="153"/>
      <c r="AW51" s="153"/>
      <c r="AX51" s="153"/>
      <c r="AY51" s="153"/>
      <c r="AZ51" s="153"/>
      <c r="BA51" s="153"/>
      <c r="BB51" s="153"/>
      <c r="BC51" s="153"/>
      <c r="BD51" s="153"/>
      <c r="BE51" s="153"/>
      <c r="BF51" s="153"/>
      <c r="BG51" s="153"/>
      <c r="BH51" s="153"/>
      <c r="BI51" s="153"/>
      <c r="BJ51" s="153"/>
      <c r="BK51" s="153"/>
      <c r="BL51" s="153"/>
      <c r="BM51" s="153"/>
      <c r="BN51" s="153"/>
      <c r="BO51" s="153"/>
      <c r="BP51" s="153"/>
      <c r="BQ51" s="153"/>
      <c r="BR51" s="153"/>
      <c r="BS51" s="153"/>
      <c r="BT51" s="153"/>
      <c r="BU51" s="153"/>
      <c r="BV51" s="153"/>
      <c r="BW51" s="153"/>
      <c r="BX51" s="153"/>
      <c r="BY51" s="153"/>
      <c r="BZ51" s="153"/>
      <c r="CA51" s="153"/>
      <c r="CB51" s="153"/>
      <c r="CC51" s="153"/>
      <c r="CD51" s="153"/>
      <c r="CE51" s="153"/>
      <c r="CF51" s="153"/>
      <c r="CG51" s="153"/>
      <c r="CH51" s="153"/>
      <c r="CI51" s="153"/>
      <c r="CJ51" s="153"/>
      <c r="CK51" s="153"/>
      <c r="CL51" s="153"/>
      <c r="CM51" s="153"/>
      <c r="CN51" s="153"/>
      <c r="CO51" s="153"/>
      <c r="CP51" s="153"/>
      <c r="CQ51" s="153"/>
      <c r="CR51" s="153"/>
    </row>
    <row r="52" spans="1:96" s="163" customFormat="1" ht="31.5" customHeight="1">
      <c r="A52" s="154"/>
      <c r="B52" s="167"/>
      <c r="C52" s="151" t="s">
        <v>234</v>
      </c>
      <c r="D52" s="51"/>
      <c r="E52" s="155"/>
      <c r="F52" s="155"/>
      <c r="G52" s="155"/>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c r="AE52" s="153"/>
      <c r="AF52" s="153"/>
      <c r="AG52" s="153"/>
      <c r="AH52" s="153"/>
      <c r="AI52" s="153"/>
      <c r="AJ52" s="153"/>
      <c r="AK52" s="153"/>
      <c r="AL52" s="153"/>
      <c r="AM52" s="153"/>
      <c r="AN52" s="153"/>
      <c r="AO52" s="153"/>
      <c r="AP52" s="153"/>
      <c r="AQ52" s="153"/>
      <c r="AR52" s="153"/>
      <c r="AS52" s="153"/>
      <c r="AT52" s="153"/>
      <c r="AU52" s="153"/>
      <c r="AV52" s="153"/>
      <c r="AW52" s="153"/>
      <c r="AX52" s="153"/>
      <c r="AY52" s="153"/>
      <c r="AZ52" s="153"/>
      <c r="BA52" s="153"/>
      <c r="BB52" s="153"/>
      <c r="BC52" s="153"/>
      <c r="BD52" s="153"/>
      <c r="BE52" s="153"/>
      <c r="BF52" s="153"/>
      <c r="BG52" s="153"/>
      <c r="BH52" s="153"/>
      <c r="BI52" s="153"/>
      <c r="BJ52" s="153"/>
      <c r="BK52" s="153"/>
      <c r="BL52" s="153"/>
      <c r="BM52" s="153"/>
      <c r="BN52" s="153"/>
      <c r="BO52" s="153"/>
      <c r="BP52" s="153"/>
      <c r="BQ52" s="153"/>
      <c r="BR52" s="153"/>
      <c r="BS52" s="153"/>
      <c r="BT52" s="153"/>
      <c r="BU52" s="153"/>
      <c r="BV52" s="153"/>
      <c r="BW52" s="153"/>
      <c r="BX52" s="153"/>
      <c r="BY52" s="153"/>
      <c r="BZ52" s="153"/>
      <c r="CA52" s="153"/>
      <c r="CB52" s="153"/>
      <c r="CC52" s="153"/>
      <c r="CD52" s="153"/>
      <c r="CE52" s="153"/>
      <c r="CF52" s="153"/>
      <c r="CG52" s="153"/>
      <c r="CH52" s="153"/>
      <c r="CI52" s="153"/>
      <c r="CJ52" s="153"/>
      <c r="CK52" s="153"/>
      <c r="CL52" s="153"/>
      <c r="CM52" s="153"/>
      <c r="CN52" s="153"/>
      <c r="CO52" s="153"/>
      <c r="CP52" s="153"/>
      <c r="CQ52" s="153"/>
      <c r="CR52" s="153"/>
    </row>
    <row r="53" spans="1:96" s="163" customFormat="1" ht="46.5" customHeight="1">
      <c r="A53" s="154"/>
      <c r="B53" s="167"/>
      <c r="C53" s="151" t="s">
        <v>235</v>
      </c>
      <c r="D53" s="51"/>
      <c r="E53" s="155"/>
      <c r="F53" s="155"/>
      <c r="G53" s="155"/>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3"/>
      <c r="AP53" s="153"/>
      <c r="AQ53" s="153"/>
      <c r="AR53" s="153"/>
      <c r="AS53" s="153"/>
      <c r="AT53" s="153"/>
      <c r="AU53" s="153"/>
      <c r="AV53" s="153"/>
      <c r="AW53" s="153"/>
      <c r="AX53" s="153"/>
      <c r="AY53" s="153"/>
      <c r="AZ53" s="153"/>
      <c r="BA53" s="153"/>
      <c r="BB53" s="153"/>
      <c r="BC53" s="153"/>
      <c r="BD53" s="153"/>
      <c r="BE53" s="153"/>
      <c r="BF53" s="153"/>
      <c r="BG53" s="153"/>
      <c r="BH53" s="153"/>
      <c r="BI53" s="153"/>
      <c r="BJ53" s="153"/>
      <c r="BK53" s="153"/>
      <c r="BL53" s="153"/>
      <c r="BM53" s="153"/>
      <c r="BN53" s="153"/>
      <c r="BO53" s="153"/>
      <c r="BP53" s="153"/>
      <c r="BQ53" s="153"/>
      <c r="BR53" s="153"/>
      <c r="BS53" s="153"/>
      <c r="BT53" s="153"/>
      <c r="BU53" s="153"/>
      <c r="BV53" s="153"/>
      <c r="BW53" s="153"/>
      <c r="BX53" s="153"/>
      <c r="BY53" s="153"/>
      <c r="BZ53" s="153"/>
      <c r="CA53" s="153"/>
      <c r="CB53" s="153"/>
      <c r="CC53" s="153"/>
      <c r="CD53" s="153"/>
      <c r="CE53" s="153"/>
      <c r="CF53" s="153"/>
      <c r="CG53" s="153"/>
      <c r="CH53" s="153"/>
      <c r="CI53" s="153"/>
      <c r="CJ53" s="153"/>
      <c r="CK53" s="153"/>
      <c r="CL53" s="153"/>
      <c r="CM53" s="153"/>
      <c r="CN53" s="153"/>
      <c r="CO53" s="153"/>
      <c r="CP53" s="153"/>
      <c r="CQ53" s="153"/>
      <c r="CR53" s="153"/>
    </row>
    <row r="54" spans="1:96" s="57" customFormat="1" ht="15.75">
      <c r="A54" s="52"/>
      <c r="B54" s="53"/>
      <c r="C54" s="54"/>
      <c r="D54" s="55"/>
      <c r="E54" s="56"/>
      <c r="F54" s="324"/>
      <c r="G54" s="324"/>
    </row>
    <row r="55" spans="1:96" s="153" customFormat="1">
      <c r="A55" s="4"/>
      <c r="B55" s="171"/>
      <c r="C55" s="148"/>
      <c r="D55" s="5"/>
      <c r="E55" s="58"/>
      <c r="F55" s="310"/>
      <c r="G55" s="310"/>
    </row>
    <row r="56" spans="1:96">
      <c r="B56" s="156"/>
      <c r="C56" s="174"/>
      <c r="D56" s="175"/>
      <c r="E56" s="176"/>
      <c r="F56" s="170"/>
      <c r="G56" s="170"/>
    </row>
    <row r="57" spans="1:96">
      <c r="B57" s="149"/>
      <c r="C57" s="178"/>
      <c r="D57" s="175"/>
      <c r="E57" s="176"/>
      <c r="F57" s="170"/>
      <c r="G57" s="170"/>
    </row>
    <row r="58" spans="1:96">
      <c r="B58" s="149"/>
      <c r="C58" s="178"/>
      <c r="D58" s="175"/>
      <c r="E58" s="176"/>
      <c r="F58" s="170"/>
      <c r="G58" s="170"/>
    </row>
    <row r="59" spans="1:96">
      <c r="B59" s="156"/>
      <c r="C59" s="174"/>
      <c r="D59" s="175"/>
      <c r="E59" s="176"/>
      <c r="F59" s="170"/>
      <c r="G59" s="354"/>
    </row>
    <row r="60" spans="1:96">
      <c r="B60" s="156"/>
      <c r="C60" s="174"/>
      <c r="D60" s="175"/>
      <c r="E60" s="176"/>
      <c r="G60" s="354"/>
    </row>
    <row r="61" spans="1:96">
      <c r="B61" s="156"/>
      <c r="C61" s="174"/>
      <c r="D61" s="175"/>
      <c r="E61" s="176"/>
      <c r="G61" s="354"/>
    </row>
    <row r="62" spans="1:96">
      <c r="B62" s="156"/>
      <c r="C62" s="174"/>
      <c r="D62" s="175"/>
      <c r="E62" s="176"/>
      <c r="G62" s="354"/>
    </row>
    <row r="63" spans="1:96">
      <c r="B63" s="156"/>
      <c r="C63" s="174"/>
      <c r="D63" s="175"/>
      <c r="E63" s="176"/>
      <c r="G63" s="354"/>
    </row>
    <row r="64" spans="1:96">
      <c r="B64" s="156"/>
      <c r="C64" s="174"/>
      <c r="D64" s="175"/>
      <c r="E64" s="176"/>
      <c r="G64" s="354"/>
    </row>
    <row r="65" spans="1:7">
      <c r="B65" s="18"/>
      <c r="C65" s="174"/>
      <c r="D65" s="175"/>
      <c r="E65" s="176"/>
      <c r="G65" s="354"/>
    </row>
    <row r="66" spans="1:7">
      <c r="B66" s="156"/>
      <c r="C66" s="178"/>
      <c r="D66" s="175"/>
      <c r="E66" s="176"/>
      <c r="F66" s="18"/>
      <c r="G66" s="170"/>
    </row>
    <row r="67" spans="1:7" s="15" customFormat="1">
      <c r="A67" s="9"/>
      <c r="B67" s="149"/>
      <c r="C67" s="178"/>
      <c r="D67" s="179"/>
      <c r="E67" s="23"/>
      <c r="F67" s="75"/>
      <c r="G67" s="283"/>
    </row>
    <row r="68" spans="1:7">
      <c r="B68" s="156"/>
      <c r="C68" s="178"/>
      <c r="D68" s="175"/>
      <c r="E68" s="176"/>
      <c r="F68" s="18"/>
      <c r="G68" s="170"/>
    </row>
    <row r="69" spans="1:7">
      <c r="B69" s="156"/>
      <c r="C69" s="178"/>
      <c r="D69" s="175"/>
      <c r="E69" s="176"/>
      <c r="F69" s="170"/>
      <c r="G69" s="170"/>
    </row>
    <row r="70" spans="1:7">
      <c r="B70" s="156"/>
      <c r="C70" s="178"/>
      <c r="D70" s="175"/>
      <c r="E70" s="176"/>
      <c r="F70" s="170"/>
      <c r="G70" s="170"/>
    </row>
    <row r="71" spans="1:7">
      <c r="B71" s="156"/>
      <c r="C71" s="174"/>
      <c r="D71" s="175"/>
      <c r="E71" s="170"/>
      <c r="F71" s="170"/>
      <c r="G71" s="170"/>
    </row>
    <row r="72" spans="1:7">
      <c r="B72" s="156"/>
      <c r="C72" s="174"/>
      <c r="D72" s="175"/>
      <c r="E72" s="170"/>
      <c r="F72" s="170"/>
      <c r="G72" s="170"/>
    </row>
    <row r="73" spans="1:7">
      <c r="B73" s="156"/>
      <c r="C73" s="174"/>
      <c r="D73" s="175"/>
      <c r="E73" s="170"/>
      <c r="F73" s="170"/>
      <c r="G73" s="170"/>
    </row>
    <row r="74" spans="1:7">
      <c r="B74" s="156"/>
      <c r="C74" s="174"/>
      <c r="D74" s="175"/>
      <c r="E74" s="170"/>
      <c r="F74" s="170"/>
      <c r="G74" s="170"/>
    </row>
    <row r="75" spans="1:7">
      <c r="B75" s="156"/>
      <c r="C75" s="174"/>
      <c r="D75" s="175"/>
      <c r="E75" s="170"/>
      <c r="F75" s="170"/>
      <c r="G75" s="170"/>
    </row>
    <row r="76" spans="1:7">
      <c r="B76" s="156"/>
      <c r="C76" s="174"/>
      <c r="D76" s="175"/>
      <c r="E76" s="170"/>
      <c r="F76" s="170"/>
      <c r="G76" s="170"/>
    </row>
    <row r="77" spans="1:7">
      <c r="B77" s="158"/>
      <c r="C77" s="174"/>
      <c r="D77" s="175"/>
      <c r="E77" s="170"/>
      <c r="F77" s="170"/>
      <c r="G77" s="170"/>
    </row>
    <row r="78" spans="1:7">
      <c r="B78" s="158"/>
      <c r="C78" s="174"/>
      <c r="D78" s="175"/>
      <c r="E78" s="170"/>
      <c r="F78" s="170"/>
      <c r="G78" s="170"/>
    </row>
    <row r="79" spans="1:7">
      <c r="B79" s="156"/>
      <c r="C79" s="174"/>
      <c r="D79" s="175"/>
      <c r="E79" s="170"/>
      <c r="F79" s="170"/>
      <c r="G79" s="170"/>
    </row>
    <row r="80" spans="1:7">
      <c r="B80" s="156"/>
      <c r="C80" s="174"/>
      <c r="D80" s="175"/>
      <c r="E80" s="170"/>
      <c r="F80" s="170"/>
      <c r="G80" s="170"/>
    </row>
    <row r="81" spans="1:7">
      <c r="B81" s="156"/>
      <c r="C81" s="174"/>
      <c r="D81" s="175"/>
      <c r="E81" s="170"/>
      <c r="F81" s="170"/>
      <c r="G81" s="170"/>
    </row>
    <row r="82" spans="1:7">
      <c r="B82" s="156"/>
      <c r="C82" s="174"/>
      <c r="D82" s="175"/>
      <c r="E82" s="170"/>
      <c r="F82" s="170"/>
      <c r="G82" s="170"/>
    </row>
    <row r="83" spans="1:7">
      <c r="B83" s="156"/>
      <c r="C83" s="174"/>
      <c r="D83" s="175"/>
      <c r="E83" s="170"/>
      <c r="F83" s="170"/>
      <c r="G83" s="170"/>
    </row>
    <row r="84" spans="1:7">
      <c r="B84" s="156"/>
      <c r="C84" s="174"/>
      <c r="D84" s="175"/>
      <c r="E84" s="170"/>
      <c r="F84" s="170"/>
      <c r="G84" s="170"/>
    </row>
    <row r="85" spans="1:7">
      <c r="B85" s="156"/>
      <c r="C85" s="174"/>
      <c r="D85" s="175"/>
      <c r="E85" s="176"/>
      <c r="F85" s="170"/>
      <c r="G85" s="170"/>
    </row>
    <row r="86" spans="1:7">
      <c r="B86" s="156"/>
      <c r="C86" s="174"/>
      <c r="D86" s="175"/>
      <c r="E86" s="176"/>
      <c r="F86" s="170"/>
      <c r="G86" s="170"/>
    </row>
    <row r="87" spans="1:7">
      <c r="B87" s="156"/>
      <c r="C87" s="178"/>
      <c r="D87" s="175"/>
      <c r="E87" s="176"/>
      <c r="F87" s="170"/>
      <c r="G87" s="170"/>
    </row>
    <row r="88" spans="1:7" s="153" customFormat="1">
      <c r="A88" s="49"/>
      <c r="B88" s="59"/>
      <c r="C88" s="178"/>
      <c r="D88" s="51"/>
      <c r="E88" s="60"/>
      <c r="F88" s="60"/>
      <c r="G88" s="60"/>
    </row>
    <row r="89" spans="1:7" s="153" customFormat="1">
      <c r="A89" s="154"/>
      <c r="B89" s="150"/>
      <c r="C89" s="174"/>
      <c r="D89" s="47"/>
      <c r="E89" s="61"/>
      <c r="F89" s="61"/>
      <c r="G89" s="61"/>
    </row>
    <row r="90" spans="1:7" s="153" customFormat="1">
      <c r="A90" s="154"/>
      <c r="B90" s="150"/>
      <c r="C90" s="174"/>
      <c r="D90" s="47"/>
      <c r="E90" s="61"/>
      <c r="F90" s="61"/>
      <c r="G90" s="61"/>
    </row>
    <row r="91" spans="1:7" s="153" customFormat="1">
      <c r="A91" s="154"/>
      <c r="B91" s="150"/>
      <c r="C91" s="174"/>
      <c r="D91" s="47"/>
      <c r="E91" s="61"/>
      <c r="F91" s="61"/>
      <c r="G91" s="61"/>
    </row>
    <row r="92" spans="1:7" s="153" customFormat="1">
      <c r="A92" s="154"/>
      <c r="B92" s="150"/>
      <c r="C92" s="174"/>
      <c r="D92" s="47"/>
      <c r="E92" s="61"/>
      <c r="F92" s="61"/>
      <c r="G92" s="61"/>
    </row>
    <row r="93" spans="1:7" s="153" customFormat="1">
      <c r="A93" s="154"/>
      <c r="B93" s="150"/>
      <c r="C93" s="174"/>
      <c r="D93" s="47"/>
      <c r="E93" s="61"/>
      <c r="F93" s="61"/>
      <c r="G93" s="61"/>
    </row>
    <row r="94" spans="1:7" s="153" customFormat="1">
      <c r="A94" s="154"/>
      <c r="B94" s="150"/>
      <c r="C94" s="174"/>
      <c r="D94" s="47"/>
      <c r="E94" s="61"/>
      <c r="F94" s="61"/>
      <c r="G94" s="61"/>
    </row>
    <row r="95" spans="1:7" s="153" customFormat="1">
      <c r="A95" s="154"/>
      <c r="B95" s="150"/>
      <c r="C95" s="174"/>
      <c r="D95" s="47"/>
      <c r="E95" s="61"/>
      <c r="F95" s="61"/>
      <c r="G95" s="61"/>
    </row>
    <row r="96" spans="1:7" s="153" customFormat="1">
      <c r="A96" s="154"/>
      <c r="B96" s="150"/>
      <c r="C96" s="174"/>
      <c r="D96" s="47"/>
      <c r="E96" s="61"/>
      <c r="F96" s="61"/>
      <c r="G96" s="61"/>
    </row>
    <row r="97" spans="1:7" s="153" customFormat="1">
      <c r="A97" s="154"/>
      <c r="B97" s="150"/>
      <c r="C97" s="174"/>
      <c r="D97" s="47"/>
      <c r="E97" s="61"/>
      <c r="F97" s="61"/>
      <c r="G97" s="61"/>
    </row>
    <row r="98" spans="1:7">
      <c r="A98" s="154"/>
      <c r="B98" s="150"/>
      <c r="C98" s="174"/>
      <c r="D98" s="47"/>
      <c r="E98" s="61"/>
      <c r="F98" s="61"/>
      <c r="G98" s="61"/>
    </row>
    <row r="99" spans="1:7">
      <c r="B99" s="150"/>
      <c r="C99" s="174"/>
      <c r="D99" s="175"/>
      <c r="E99" s="176"/>
      <c r="F99" s="170"/>
      <c r="G99" s="170"/>
    </row>
    <row r="100" spans="1:7">
      <c r="B100" s="150"/>
      <c r="C100" s="174"/>
      <c r="D100" s="175"/>
      <c r="E100" s="176"/>
      <c r="F100" s="170"/>
      <c r="G100" s="170"/>
    </row>
    <row r="101" spans="1:7">
      <c r="B101" s="150"/>
      <c r="C101" s="174"/>
      <c r="D101" s="175"/>
      <c r="E101" s="176"/>
      <c r="F101" s="170"/>
      <c r="G101" s="170"/>
    </row>
    <row r="102" spans="1:7">
      <c r="B102" s="150"/>
      <c r="C102" s="174"/>
      <c r="D102" s="175"/>
      <c r="E102" s="176"/>
      <c r="F102" s="170"/>
      <c r="G102" s="170"/>
    </row>
    <row r="103" spans="1:7">
      <c r="B103" s="150"/>
      <c r="C103" s="174"/>
      <c r="D103" s="175"/>
      <c r="E103" s="176"/>
      <c r="F103" s="170"/>
      <c r="G103" s="170"/>
    </row>
    <row r="104" spans="1:7">
      <c r="B104" s="150"/>
      <c r="C104" s="174"/>
      <c r="D104" s="175"/>
      <c r="E104" s="176"/>
      <c r="F104" s="170"/>
      <c r="G104" s="170"/>
    </row>
    <row r="105" spans="1:7" s="153" customFormat="1">
      <c r="A105" s="154"/>
      <c r="B105" s="59"/>
      <c r="C105" s="178"/>
      <c r="D105" s="51"/>
      <c r="E105" s="61"/>
      <c r="F105" s="61"/>
      <c r="G105" s="61"/>
    </row>
    <row r="106" spans="1:7" s="153" customFormat="1">
      <c r="A106" s="154"/>
      <c r="B106" s="59"/>
      <c r="C106" s="174"/>
      <c r="D106" s="51"/>
      <c r="E106" s="61"/>
      <c r="F106" s="61"/>
      <c r="G106" s="61"/>
    </row>
    <row r="107" spans="1:7" s="153" customFormat="1">
      <c r="A107" s="154"/>
      <c r="B107" s="59"/>
      <c r="C107" s="174"/>
      <c r="D107" s="51"/>
      <c r="E107" s="61"/>
      <c r="F107" s="61"/>
      <c r="G107" s="61"/>
    </row>
    <row r="108" spans="1:7" s="153" customFormat="1">
      <c r="A108" s="154"/>
      <c r="B108" s="59"/>
      <c r="C108" s="174"/>
      <c r="D108" s="51"/>
      <c r="E108" s="61"/>
      <c r="F108" s="61"/>
      <c r="G108" s="61"/>
    </row>
    <row r="109" spans="1:7" s="153" customFormat="1">
      <c r="A109" s="154"/>
      <c r="B109" s="59"/>
      <c r="C109" s="174"/>
      <c r="D109" s="51"/>
      <c r="E109" s="61"/>
      <c r="F109" s="61"/>
      <c r="G109" s="61"/>
    </row>
    <row r="110" spans="1:7" s="153" customFormat="1">
      <c r="A110" s="154"/>
      <c r="B110" s="59"/>
      <c r="C110" s="174"/>
      <c r="D110" s="51"/>
      <c r="E110" s="61"/>
      <c r="F110" s="61"/>
      <c r="G110" s="61"/>
    </row>
    <row r="111" spans="1:7" s="153" customFormat="1">
      <c r="A111" s="154"/>
      <c r="B111" s="59"/>
      <c r="C111" s="174"/>
      <c r="D111" s="51"/>
      <c r="E111" s="61"/>
      <c r="F111" s="61"/>
      <c r="G111" s="61"/>
    </row>
    <row r="112" spans="1:7" s="153" customFormat="1">
      <c r="A112" s="154"/>
      <c r="B112" s="59"/>
      <c r="C112" s="174"/>
      <c r="D112" s="51"/>
      <c r="E112" s="61"/>
      <c r="F112" s="61"/>
      <c r="G112" s="61"/>
    </row>
    <row r="113" spans="1:7">
      <c r="A113" s="62"/>
      <c r="B113" s="63"/>
      <c r="C113" s="64"/>
      <c r="D113" s="65"/>
      <c r="E113" s="66"/>
      <c r="F113" s="325"/>
      <c r="G113" s="325"/>
    </row>
    <row r="114" spans="1:7">
      <c r="A114" s="62"/>
      <c r="B114" s="63"/>
      <c r="C114" s="67"/>
      <c r="D114" s="68"/>
      <c r="E114" s="69"/>
      <c r="F114" s="326"/>
      <c r="G114" s="326"/>
    </row>
    <row r="115" spans="1:7">
      <c r="A115" s="70"/>
      <c r="B115" s="156"/>
      <c r="C115" s="10"/>
      <c r="D115" s="11"/>
      <c r="E115" s="12"/>
      <c r="F115" s="12"/>
      <c r="G115" s="12"/>
    </row>
    <row r="116" spans="1:7" s="15" customFormat="1">
      <c r="A116" s="16"/>
      <c r="B116" s="16"/>
      <c r="C116" s="169"/>
      <c r="D116" s="184"/>
      <c r="E116" s="144"/>
      <c r="F116" s="144"/>
      <c r="G116" s="144"/>
    </row>
    <row r="117" spans="1:7" s="15" customFormat="1">
      <c r="A117" s="16"/>
      <c r="B117" s="16"/>
      <c r="C117" s="169"/>
      <c r="D117" s="184"/>
      <c r="E117" s="144"/>
      <c r="F117" s="144"/>
      <c r="G117" s="144"/>
    </row>
    <row r="118" spans="1:7" s="15" customFormat="1">
      <c r="A118" s="16"/>
      <c r="B118" s="16"/>
      <c r="C118" s="169"/>
      <c r="D118" s="184"/>
      <c r="E118" s="144"/>
      <c r="F118" s="144"/>
      <c r="G118" s="144"/>
    </row>
    <row r="119" spans="1:7" s="15" customFormat="1">
      <c r="A119" s="16"/>
      <c r="B119" s="16"/>
      <c r="C119" s="169"/>
      <c r="D119" s="184"/>
      <c r="E119" s="144"/>
      <c r="F119" s="144"/>
      <c r="G119" s="144"/>
    </row>
    <row r="120" spans="1:7" s="15" customFormat="1">
      <c r="A120" s="16"/>
      <c r="B120" s="71"/>
      <c r="C120" s="169"/>
      <c r="D120" s="153"/>
      <c r="E120" s="58"/>
      <c r="F120" s="58"/>
      <c r="G120" s="58"/>
    </row>
    <row r="121" spans="1:7" s="15" customFormat="1" ht="51" customHeight="1">
      <c r="A121" s="16"/>
      <c r="B121" s="71"/>
      <c r="C121" s="183"/>
      <c r="D121" s="153"/>
      <c r="E121" s="58"/>
      <c r="F121" s="58"/>
      <c r="G121" s="58"/>
    </row>
    <row r="122" spans="1:7" s="15" customFormat="1">
      <c r="A122" s="16"/>
      <c r="B122" s="71"/>
      <c r="C122" s="183"/>
      <c r="D122" s="153"/>
      <c r="E122" s="58"/>
      <c r="F122" s="58"/>
      <c r="G122" s="58"/>
    </row>
    <row r="123" spans="1:7">
      <c r="A123" s="158"/>
      <c r="B123" s="158"/>
      <c r="C123" s="183"/>
      <c r="D123" s="180"/>
      <c r="E123" s="170"/>
      <c r="F123" s="170"/>
      <c r="G123" s="170"/>
    </row>
    <row r="124" spans="1:7">
      <c r="A124" s="158"/>
      <c r="B124" s="158"/>
      <c r="C124" s="18"/>
      <c r="D124" s="18"/>
      <c r="E124" s="18"/>
      <c r="F124" s="18"/>
      <c r="G124" s="18"/>
    </row>
    <row r="125" spans="1:7">
      <c r="A125" s="158"/>
      <c r="B125" s="158"/>
      <c r="C125" s="18"/>
      <c r="D125" s="180"/>
      <c r="E125" s="170"/>
      <c r="F125" s="305"/>
      <c r="G125" s="354"/>
    </row>
    <row r="126" spans="1:7">
      <c r="A126" s="158"/>
      <c r="B126" s="158"/>
      <c r="C126" s="18"/>
      <c r="D126" s="18"/>
      <c r="E126" s="18"/>
      <c r="F126" s="18"/>
      <c r="G126" s="18"/>
    </row>
    <row r="127" spans="1:7">
      <c r="A127" s="158"/>
      <c r="B127" s="158"/>
      <c r="C127" s="18"/>
      <c r="D127" s="180"/>
      <c r="E127" s="170"/>
      <c r="F127" s="305"/>
      <c r="G127" s="354"/>
    </row>
    <row r="128" spans="1:7">
      <c r="A128" s="158"/>
      <c r="B128" s="158"/>
      <c r="C128" s="18"/>
      <c r="D128" s="180"/>
      <c r="E128" s="170"/>
      <c r="F128" s="305"/>
      <c r="G128" s="354"/>
    </row>
    <row r="129" spans="1:7">
      <c r="A129" s="158"/>
      <c r="B129" s="158"/>
      <c r="C129" s="18"/>
      <c r="D129" s="180"/>
      <c r="E129" s="170"/>
      <c r="F129" s="305"/>
      <c r="G129" s="354"/>
    </row>
    <row r="130" spans="1:7">
      <c r="A130" s="158"/>
      <c r="B130" s="158"/>
      <c r="C130" s="18"/>
      <c r="D130" s="180"/>
      <c r="E130" s="170"/>
      <c r="F130" s="305"/>
      <c r="G130" s="354"/>
    </row>
    <row r="131" spans="1:7">
      <c r="A131" s="158"/>
      <c r="B131" s="18"/>
      <c r="C131" s="18"/>
      <c r="D131" s="180"/>
      <c r="E131" s="170"/>
      <c r="F131" s="305"/>
      <c r="G131" s="354"/>
    </row>
    <row r="132" spans="1:7">
      <c r="A132" s="158"/>
      <c r="B132" s="158"/>
      <c r="C132" s="183"/>
      <c r="D132" s="180"/>
      <c r="E132" s="170"/>
      <c r="F132" s="170"/>
      <c r="G132" s="170"/>
    </row>
    <row r="133" spans="1:7">
      <c r="A133" s="158"/>
      <c r="B133" s="158"/>
      <c r="C133" s="183"/>
      <c r="D133" s="180"/>
      <c r="E133" s="170"/>
      <c r="F133" s="305"/>
      <c r="G133" s="354"/>
    </row>
    <row r="134" spans="1:7">
      <c r="A134" s="158"/>
      <c r="B134" s="158"/>
      <c r="C134" s="183"/>
      <c r="D134" s="180"/>
      <c r="E134" s="170"/>
      <c r="F134" s="170"/>
      <c r="G134" s="170"/>
    </row>
    <row r="135" spans="1:7">
      <c r="A135" s="158"/>
      <c r="B135" s="158"/>
      <c r="C135" s="183"/>
      <c r="D135" s="180"/>
      <c r="E135" s="170"/>
      <c r="F135" s="170"/>
      <c r="G135" s="170"/>
    </row>
    <row r="136" spans="1:7">
      <c r="A136" s="158"/>
      <c r="B136" s="158"/>
      <c r="C136" s="183"/>
      <c r="D136" s="180"/>
      <c r="E136" s="170"/>
      <c r="F136" s="305"/>
      <c r="G136" s="354"/>
    </row>
    <row r="137" spans="1:7">
      <c r="A137" s="158"/>
      <c r="B137" s="158"/>
      <c r="C137" s="183"/>
      <c r="D137" s="18"/>
      <c r="E137" s="18"/>
      <c r="F137" s="18"/>
      <c r="G137" s="18"/>
    </row>
    <row r="138" spans="1:7">
      <c r="B138" s="158"/>
      <c r="C138" s="183"/>
      <c r="D138" s="180"/>
      <c r="E138" s="170"/>
      <c r="F138" s="305"/>
      <c r="G138" s="354"/>
    </row>
    <row r="139" spans="1:7">
      <c r="B139" s="158"/>
      <c r="C139" s="183"/>
      <c r="D139" s="180"/>
      <c r="E139" s="170"/>
      <c r="F139" s="305"/>
      <c r="G139" s="354"/>
    </row>
    <row r="140" spans="1:7">
      <c r="B140" s="158"/>
      <c r="C140" s="183"/>
      <c r="D140" s="180"/>
      <c r="E140" s="170"/>
      <c r="F140" s="305"/>
      <c r="G140" s="354"/>
    </row>
    <row r="141" spans="1:7">
      <c r="B141" s="158"/>
      <c r="C141" s="183"/>
      <c r="D141" s="18"/>
      <c r="E141" s="18"/>
      <c r="F141" s="18"/>
      <c r="G141" s="18"/>
    </row>
    <row r="142" spans="1:7">
      <c r="B142" s="158"/>
      <c r="C142" s="183"/>
      <c r="D142" s="18"/>
      <c r="E142" s="18"/>
      <c r="F142" s="18"/>
      <c r="G142" s="18"/>
    </row>
    <row r="143" spans="1:7">
      <c r="B143" s="158"/>
      <c r="C143" s="157"/>
      <c r="D143" s="180"/>
      <c r="E143" s="170"/>
      <c r="F143" s="305"/>
      <c r="G143" s="354"/>
    </row>
    <row r="144" spans="1:7">
      <c r="B144" s="158"/>
      <c r="C144" s="157"/>
      <c r="D144" s="180"/>
      <c r="E144" s="170"/>
      <c r="F144" s="305"/>
      <c r="G144" s="354"/>
    </row>
    <row r="145" spans="1:7">
      <c r="B145" s="158"/>
      <c r="C145" s="157"/>
      <c r="D145" s="180"/>
      <c r="E145" s="170"/>
      <c r="F145" s="305"/>
      <c r="G145" s="354"/>
    </row>
    <row r="146" spans="1:7">
      <c r="B146" s="158"/>
      <c r="C146" s="169"/>
      <c r="D146" s="180"/>
      <c r="E146" s="170"/>
      <c r="F146" s="305"/>
      <c r="G146" s="354"/>
    </row>
    <row r="147" spans="1:7">
      <c r="B147" s="158"/>
      <c r="C147" s="183"/>
      <c r="D147" s="180"/>
      <c r="E147" s="170"/>
      <c r="F147" s="305"/>
      <c r="G147" s="354"/>
    </row>
    <row r="148" spans="1:7">
      <c r="B148" s="158"/>
      <c r="C148" s="183"/>
      <c r="D148" s="180"/>
      <c r="E148" s="170"/>
      <c r="F148" s="305"/>
      <c r="G148" s="354"/>
    </row>
    <row r="149" spans="1:7">
      <c r="B149" s="158"/>
      <c r="C149" s="183"/>
      <c r="D149" s="180"/>
      <c r="E149" s="170"/>
      <c r="F149" s="305"/>
      <c r="G149" s="354"/>
    </row>
    <row r="150" spans="1:7">
      <c r="B150" s="158"/>
      <c r="C150" s="183"/>
      <c r="D150" s="180"/>
      <c r="E150" s="170"/>
      <c r="F150" s="305"/>
      <c r="G150" s="354"/>
    </row>
    <row r="151" spans="1:7">
      <c r="B151" s="158"/>
      <c r="C151" s="183"/>
      <c r="D151" s="180"/>
      <c r="E151" s="170"/>
      <c r="F151" s="305"/>
      <c r="G151" s="354"/>
    </row>
    <row r="152" spans="1:7">
      <c r="B152" s="158"/>
      <c r="C152" s="183"/>
    </row>
    <row r="153" spans="1:7" s="15" customFormat="1">
      <c r="A153" s="164"/>
      <c r="B153" s="16"/>
      <c r="C153" s="169"/>
      <c r="D153" s="184"/>
      <c r="E153" s="144"/>
      <c r="F153" s="144"/>
      <c r="G153" s="144"/>
    </row>
    <row r="154" spans="1:7" s="15" customFormat="1">
      <c r="A154" s="164"/>
      <c r="B154" s="16"/>
      <c r="C154" s="169"/>
      <c r="D154" s="184"/>
      <c r="E154" s="144"/>
      <c r="F154" s="144"/>
      <c r="G154" s="144"/>
    </row>
    <row r="155" spans="1:7">
      <c r="B155" s="150"/>
      <c r="C155" s="169"/>
    </row>
    <row r="156" spans="1:7">
      <c r="B156" s="150"/>
      <c r="C156" s="183"/>
    </row>
    <row r="157" spans="1:7">
      <c r="B157" s="150"/>
      <c r="C157" s="183"/>
    </row>
    <row r="158" spans="1:7">
      <c r="B158" s="150"/>
      <c r="C158" s="183"/>
    </row>
    <row r="159" spans="1:7">
      <c r="B159" s="150"/>
      <c r="C159" s="183"/>
    </row>
    <row r="160" spans="1:7">
      <c r="B160" s="150"/>
      <c r="C160" s="183"/>
    </row>
    <row r="161" spans="2:7">
      <c r="B161" s="150"/>
      <c r="C161" s="183"/>
    </row>
    <row r="162" spans="2:7" ht="13.5">
      <c r="B162" s="150"/>
      <c r="C162" s="72"/>
    </row>
    <row r="163" spans="2:7">
      <c r="B163" s="150"/>
      <c r="C163" s="183"/>
      <c r="D163" s="180"/>
      <c r="E163" s="170"/>
      <c r="F163" s="305"/>
      <c r="G163" s="354"/>
    </row>
    <row r="164" spans="2:7">
      <c r="B164" s="150"/>
      <c r="C164" s="183"/>
    </row>
    <row r="165" spans="2:7">
      <c r="B165" s="150"/>
      <c r="C165" s="183"/>
      <c r="D165" s="18"/>
      <c r="E165" s="18"/>
      <c r="F165" s="18"/>
      <c r="G165" s="18"/>
    </row>
    <row r="166" spans="2:7">
      <c r="B166" s="150"/>
      <c r="C166" s="183"/>
      <c r="D166" s="180"/>
      <c r="E166" s="170"/>
      <c r="F166" s="305"/>
      <c r="G166" s="354"/>
    </row>
    <row r="167" spans="2:7">
      <c r="B167" s="150"/>
      <c r="C167" s="183"/>
    </row>
    <row r="168" spans="2:7">
      <c r="B168" s="150"/>
      <c r="C168" s="183"/>
      <c r="D168" s="180"/>
      <c r="E168" s="170"/>
      <c r="F168" s="305"/>
      <c r="G168" s="354"/>
    </row>
    <row r="169" spans="2:7">
      <c r="B169" s="150"/>
      <c r="C169" s="183"/>
    </row>
    <row r="170" spans="2:7" ht="40.5" customHeight="1">
      <c r="B170" s="150"/>
      <c r="C170" s="183"/>
      <c r="D170" s="180"/>
      <c r="E170" s="170"/>
      <c r="F170" s="305"/>
      <c r="G170" s="354"/>
    </row>
    <row r="171" spans="2:7">
      <c r="B171" s="150"/>
      <c r="C171" s="183"/>
    </row>
    <row r="172" spans="2:7">
      <c r="B172" s="150"/>
      <c r="C172" s="183"/>
      <c r="D172" s="180"/>
      <c r="E172" s="170"/>
      <c r="F172" s="305"/>
      <c r="G172" s="354"/>
    </row>
    <row r="173" spans="2:7">
      <c r="B173" s="150"/>
      <c r="C173" s="183"/>
    </row>
    <row r="174" spans="2:7">
      <c r="B174" s="150"/>
      <c r="C174" s="183"/>
      <c r="D174" s="180"/>
      <c r="E174" s="170"/>
      <c r="F174" s="305"/>
      <c r="G174" s="354"/>
    </row>
    <row r="175" spans="2:7">
      <c r="B175" s="150"/>
      <c r="C175" s="183"/>
    </row>
    <row r="176" spans="2:7">
      <c r="B176" s="150"/>
      <c r="C176" s="183"/>
    </row>
    <row r="177" spans="2:7">
      <c r="B177" s="150"/>
      <c r="C177" s="157"/>
      <c r="D177" s="180"/>
      <c r="E177" s="170"/>
      <c r="F177" s="305"/>
      <c r="G177" s="354"/>
    </row>
    <row r="178" spans="2:7">
      <c r="B178" s="150"/>
      <c r="C178" s="157"/>
      <c r="D178" s="180"/>
      <c r="E178" s="170"/>
      <c r="F178" s="305"/>
      <c r="G178" s="354"/>
    </row>
    <row r="179" spans="2:7">
      <c r="B179" s="150"/>
      <c r="C179" s="157"/>
      <c r="D179" s="180"/>
      <c r="E179" s="170"/>
      <c r="F179" s="305"/>
      <c r="G179" s="354"/>
    </row>
    <row r="180" spans="2:7">
      <c r="B180" s="150"/>
      <c r="C180" s="157"/>
      <c r="D180" s="180"/>
      <c r="E180" s="170"/>
      <c r="F180" s="305"/>
      <c r="G180" s="354"/>
    </row>
    <row r="181" spans="2:7">
      <c r="B181" s="150"/>
      <c r="C181" s="157"/>
      <c r="D181" s="180"/>
      <c r="E181" s="170"/>
      <c r="F181" s="305"/>
      <c r="G181" s="354"/>
    </row>
    <row r="182" spans="2:7">
      <c r="B182" s="150"/>
      <c r="C182" s="157"/>
      <c r="D182" s="180"/>
      <c r="E182" s="170"/>
      <c r="F182" s="305"/>
      <c r="G182" s="354"/>
    </row>
    <row r="183" spans="2:7">
      <c r="B183" s="150"/>
      <c r="C183" s="157"/>
      <c r="D183" s="180"/>
      <c r="E183" s="170"/>
      <c r="F183" s="305"/>
      <c r="G183" s="354"/>
    </row>
    <row r="184" spans="2:7">
      <c r="B184" s="150"/>
      <c r="C184" s="157"/>
      <c r="D184" s="180"/>
      <c r="E184" s="170"/>
      <c r="F184" s="305"/>
      <c r="G184" s="354"/>
    </row>
    <row r="185" spans="2:7">
      <c r="B185" s="150"/>
      <c r="C185" s="157"/>
      <c r="D185" s="180"/>
      <c r="E185" s="170"/>
      <c r="F185" s="305"/>
      <c r="G185" s="354"/>
    </row>
    <row r="186" spans="2:7">
      <c r="B186" s="150"/>
      <c r="C186" s="157"/>
      <c r="D186" s="180"/>
      <c r="E186" s="170"/>
      <c r="F186" s="305"/>
      <c r="G186" s="354"/>
    </row>
    <row r="187" spans="2:7">
      <c r="B187" s="150"/>
      <c r="C187" s="157"/>
      <c r="D187" s="180"/>
      <c r="E187" s="170"/>
      <c r="F187" s="305"/>
      <c r="G187" s="354"/>
    </row>
    <row r="188" spans="2:7">
      <c r="B188" s="150"/>
      <c r="C188" s="73"/>
      <c r="D188" s="18"/>
      <c r="E188" s="18"/>
      <c r="F188" s="18"/>
      <c r="G188" s="18"/>
    </row>
    <row r="189" spans="2:7">
      <c r="B189" s="150"/>
      <c r="C189" s="157"/>
      <c r="D189" s="180"/>
      <c r="E189" s="170"/>
      <c r="F189" s="305"/>
      <c r="G189" s="354"/>
    </row>
    <row r="190" spans="2:7">
      <c r="B190" s="150"/>
      <c r="C190" s="157"/>
      <c r="D190" s="180"/>
      <c r="E190" s="170"/>
      <c r="F190" s="305"/>
      <c r="G190" s="354"/>
    </row>
    <row r="191" spans="2:7">
      <c r="B191" s="150"/>
      <c r="C191" s="157"/>
      <c r="D191" s="180"/>
      <c r="E191" s="170"/>
      <c r="F191" s="305"/>
      <c r="G191" s="354"/>
    </row>
    <row r="192" spans="2:7">
      <c r="B192" s="150"/>
      <c r="C192" s="157"/>
      <c r="D192" s="180"/>
      <c r="E192" s="170"/>
      <c r="F192" s="305"/>
      <c r="G192" s="354"/>
    </row>
    <row r="193" spans="2:7">
      <c r="B193" s="150"/>
      <c r="C193" s="73"/>
      <c r="D193" s="18"/>
      <c r="E193" s="18"/>
      <c r="F193" s="18"/>
      <c r="G193" s="18"/>
    </row>
    <row r="194" spans="2:7">
      <c r="B194" s="150"/>
      <c r="C194" s="157"/>
      <c r="D194" s="180"/>
      <c r="E194" s="170"/>
      <c r="F194" s="305"/>
      <c r="G194" s="354"/>
    </row>
    <row r="195" spans="2:7">
      <c r="B195" s="150"/>
      <c r="C195" s="157"/>
      <c r="D195" s="180"/>
      <c r="E195" s="170"/>
      <c r="F195" s="305"/>
      <c r="G195" s="354"/>
    </row>
    <row r="196" spans="2:7">
      <c r="B196" s="150"/>
      <c r="C196" s="157"/>
      <c r="D196" s="180"/>
      <c r="E196" s="170"/>
      <c r="F196" s="305"/>
      <c r="G196" s="354"/>
    </row>
    <row r="197" spans="2:7">
      <c r="B197" s="150"/>
      <c r="C197" s="73"/>
      <c r="D197" s="18"/>
      <c r="E197" s="18"/>
      <c r="F197" s="18"/>
      <c r="G197" s="18"/>
    </row>
    <row r="198" spans="2:7">
      <c r="B198" s="150"/>
      <c r="C198" s="157"/>
      <c r="D198" s="180"/>
      <c r="E198" s="170"/>
      <c r="F198" s="305"/>
      <c r="G198" s="354"/>
    </row>
    <row r="199" spans="2:7">
      <c r="B199" s="150"/>
      <c r="C199" s="157"/>
      <c r="D199" s="180"/>
      <c r="E199" s="170"/>
      <c r="F199" s="305"/>
      <c r="G199" s="354"/>
    </row>
    <row r="200" spans="2:7">
      <c r="B200" s="150"/>
      <c r="C200" s="157"/>
      <c r="D200" s="180"/>
      <c r="E200" s="170"/>
      <c r="F200" s="305"/>
      <c r="G200" s="354"/>
    </row>
    <row r="201" spans="2:7">
      <c r="B201" s="150"/>
      <c r="C201" s="157"/>
      <c r="D201" s="180"/>
      <c r="E201" s="170"/>
      <c r="F201" s="305"/>
      <c r="G201" s="354"/>
    </row>
    <row r="202" spans="2:7">
      <c r="B202" s="150"/>
      <c r="C202" s="73"/>
      <c r="D202" s="180"/>
      <c r="E202" s="170"/>
      <c r="F202" s="305"/>
      <c r="G202" s="354"/>
    </row>
    <row r="203" spans="2:7">
      <c r="B203" s="150"/>
      <c r="C203" s="157"/>
      <c r="D203" s="18"/>
      <c r="E203" s="18"/>
      <c r="F203" s="18"/>
      <c r="G203" s="18"/>
    </row>
    <row r="204" spans="2:7">
      <c r="B204" s="150"/>
      <c r="C204" s="73"/>
      <c r="D204" s="180"/>
      <c r="E204" s="170"/>
      <c r="F204" s="305"/>
      <c r="G204" s="354"/>
    </row>
    <row r="205" spans="2:7">
      <c r="B205" s="150"/>
      <c r="C205" s="157"/>
      <c r="D205" s="180"/>
      <c r="E205" s="170"/>
      <c r="F205" s="305"/>
      <c r="G205" s="354"/>
    </row>
    <row r="206" spans="2:7">
      <c r="B206" s="150"/>
      <c r="C206" s="73"/>
      <c r="D206" s="180"/>
      <c r="E206" s="170"/>
      <c r="F206" s="305"/>
      <c r="G206" s="354"/>
    </row>
    <row r="207" spans="2:7">
      <c r="B207" s="150"/>
      <c r="C207" s="157"/>
      <c r="D207" s="180"/>
      <c r="E207" s="170"/>
      <c r="F207" s="305"/>
      <c r="G207" s="354"/>
    </row>
    <row r="208" spans="2:7">
      <c r="B208" s="150"/>
      <c r="C208" s="73"/>
      <c r="D208" s="180"/>
      <c r="E208" s="170"/>
      <c r="F208" s="305"/>
      <c r="G208" s="354"/>
    </row>
    <row r="209" spans="2:7">
      <c r="B209" s="150"/>
      <c r="C209" s="73"/>
      <c r="D209" s="180"/>
      <c r="E209" s="170"/>
      <c r="F209" s="305"/>
      <c r="G209" s="354"/>
    </row>
    <row r="210" spans="2:7">
      <c r="B210" s="150"/>
      <c r="C210" s="73"/>
      <c r="D210" s="180"/>
      <c r="E210" s="170"/>
      <c r="F210" s="305"/>
      <c r="G210" s="354"/>
    </row>
    <row r="211" spans="2:7">
      <c r="B211" s="150"/>
      <c r="C211" s="73"/>
      <c r="D211" s="180"/>
      <c r="E211" s="170"/>
      <c r="F211" s="305"/>
      <c r="G211" s="354"/>
    </row>
    <row r="212" spans="2:7">
      <c r="B212" s="150"/>
      <c r="C212" s="73"/>
      <c r="D212" s="180"/>
      <c r="E212" s="170"/>
      <c r="F212" s="305"/>
      <c r="G212" s="354"/>
    </row>
    <row r="213" spans="2:7">
      <c r="B213" s="150"/>
      <c r="C213" s="73"/>
      <c r="D213" s="180"/>
      <c r="E213" s="170"/>
      <c r="F213" s="305"/>
      <c r="G213" s="354"/>
    </row>
    <row r="214" spans="2:7">
      <c r="B214" s="150"/>
      <c r="C214" s="73"/>
      <c r="D214" s="180"/>
      <c r="E214" s="170"/>
      <c r="F214" s="305"/>
      <c r="G214" s="354"/>
    </row>
    <row r="215" spans="2:7">
      <c r="B215" s="150"/>
      <c r="C215" s="73"/>
      <c r="D215" s="180"/>
      <c r="E215" s="170"/>
      <c r="F215" s="305"/>
      <c r="G215" s="354"/>
    </row>
    <row r="216" spans="2:7">
      <c r="B216" s="150"/>
      <c r="C216" s="73"/>
      <c r="D216" s="180"/>
      <c r="E216" s="170"/>
      <c r="F216" s="305"/>
      <c r="G216" s="354"/>
    </row>
    <row r="217" spans="2:7">
      <c r="B217" s="150"/>
      <c r="C217" s="73"/>
      <c r="D217" s="180"/>
      <c r="E217" s="170"/>
      <c r="F217" s="305"/>
      <c r="G217" s="354"/>
    </row>
    <row r="218" spans="2:7">
      <c r="B218" s="150"/>
      <c r="C218" s="73"/>
      <c r="D218" s="180"/>
      <c r="E218" s="170"/>
      <c r="F218" s="305"/>
      <c r="G218" s="354"/>
    </row>
    <row r="219" spans="2:7">
      <c r="B219" s="150"/>
      <c r="C219" s="73"/>
      <c r="D219" s="180"/>
      <c r="E219" s="170"/>
      <c r="F219" s="305"/>
      <c r="G219" s="354"/>
    </row>
    <row r="220" spans="2:7">
      <c r="B220" s="150"/>
      <c r="C220" s="73"/>
      <c r="D220" s="180"/>
      <c r="E220" s="170"/>
      <c r="F220" s="305"/>
      <c r="G220" s="354"/>
    </row>
    <row r="221" spans="2:7">
      <c r="B221" s="150"/>
      <c r="C221" s="73"/>
      <c r="D221" s="180"/>
      <c r="E221" s="170"/>
      <c r="F221" s="305"/>
      <c r="G221" s="354"/>
    </row>
    <row r="222" spans="2:7">
      <c r="B222" s="150"/>
      <c r="C222" s="73"/>
      <c r="D222" s="180"/>
      <c r="E222" s="170"/>
      <c r="F222" s="305"/>
      <c r="G222" s="354"/>
    </row>
    <row r="223" spans="2:7">
      <c r="B223" s="150"/>
      <c r="C223" s="73"/>
      <c r="D223" s="180"/>
      <c r="E223" s="170"/>
      <c r="F223" s="305"/>
      <c r="G223" s="354"/>
    </row>
    <row r="224" spans="2:7">
      <c r="B224" s="150"/>
      <c r="C224" s="73"/>
      <c r="D224" s="180"/>
      <c r="E224" s="170"/>
      <c r="F224" s="305"/>
      <c r="G224" s="354"/>
    </row>
    <row r="225" spans="1:7">
      <c r="A225" s="154"/>
      <c r="B225" s="150"/>
      <c r="C225" s="174"/>
      <c r="D225" s="180"/>
      <c r="E225" s="170"/>
      <c r="F225" s="305"/>
      <c r="G225" s="305"/>
    </row>
    <row r="226" spans="1:7" s="15" customFormat="1">
      <c r="A226" s="9"/>
      <c r="B226" s="150"/>
      <c r="C226" s="178"/>
      <c r="D226" s="179"/>
      <c r="E226" s="144"/>
      <c r="F226" s="305"/>
      <c r="G226" s="283"/>
    </row>
    <row r="229" spans="1:7" s="15" customFormat="1">
      <c r="A229" s="164"/>
      <c r="B229" s="16"/>
      <c r="C229" s="169"/>
      <c r="D229" s="184"/>
      <c r="E229" s="144"/>
      <c r="F229" s="305"/>
      <c r="G229" s="305"/>
    </row>
    <row r="230" spans="1:7">
      <c r="A230" s="19"/>
      <c r="B230" s="158"/>
      <c r="C230" s="183"/>
      <c r="D230" s="180"/>
      <c r="E230" s="170"/>
      <c r="F230" s="305"/>
      <c r="G230" s="305"/>
    </row>
    <row r="231" spans="1:7" ht="13.5">
      <c r="A231" s="19"/>
      <c r="B231" s="158"/>
      <c r="C231" s="72"/>
      <c r="D231" s="180"/>
      <c r="E231" s="170"/>
      <c r="F231" s="305"/>
      <c r="G231" s="305"/>
    </row>
    <row r="232" spans="1:7">
      <c r="A232" s="19"/>
      <c r="B232" s="158"/>
      <c r="C232" s="183"/>
      <c r="D232" s="180"/>
      <c r="E232" s="170"/>
      <c r="F232" s="305"/>
      <c r="G232" s="305"/>
    </row>
    <row r="233" spans="1:7">
      <c r="A233" s="19"/>
      <c r="B233" s="158"/>
      <c r="C233" s="183"/>
      <c r="D233" s="180"/>
      <c r="E233" s="170"/>
      <c r="F233" s="305"/>
      <c r="G233" s="305"/>
    </row>
    <row r="234" spans="1:7">
      <c r="A234" s="19"/>
      <c r="B234" s="158"/>
      <c r="C234" s="183"/>
      <c r="D234" s="180"/>
      <c r="E234" s="170"/>
      <c r="F234" s="305"/>
      <c r="G234" s="305"/>
    </row>
    <row r="235" spans="1:7">
      <c r="A235" s="19"/>
      <c r="B235" s="158"/>
      <c r="C235" s="183"/>
      <c r="D235" s="180"/>
      <c r="E235" s="170"/>
      <c r="F235" s="305"/>
      <c r="G235" s="305"/>
    </row>
    <row r="236" spans="1:7">
      <c r="A236" s="19"/>
      <c r="B236" s="158"/>
      <c r="C236" s="183"/>
      <c r="D236" s="180"/>
      <c r="E236" s="170"/>
      <c r="F236" s="305"/>
      <c r="G236" s="305"/>
    </row>
    <row r="237" spans="1:7">
      <c r="A237" s="19"/>
      <c r="B237" s="158"/>
      <c r="C237" s="183"/>
      <c r="D237" s="180"/>
      <c r="E237" s="170"/>
      <c r="F237" s="305"/>
      <c r="G237" s="305"/>
    </row>
    <row r="238" spans="1:7">
      <c r="A238" s="19"/>
      <c r="B238" s="158"/>
      <c r="C238" s="183"/>
      <c r="D238" s="180"/>
      <c r="E238" s="170"/>
      <c r="F238" s="305"/>
      <c r="G238" s="305"/>
    </row>
    <row r="239" spans="1:7">
      <c r="A239" s="19"/>
      <c r="B239" s="158"/>
      <c r="C239" s="183"/>
      <c r="D239" s="180"/>
      <c r="E239" s="170"/>
      <c r="F239" s="305"/>
      <c r="G239" s="305"/>
    </row>
    <row r="240" spans="1:7">
      <c r="A240" s="19"/>
      <c r="B240" s="158"/>
      <c r="C240" s="183"/>
      <c r="D240" s="180"/>
      <c r="E240" s="170"/>
      <c r="F240" s="305"/>
      <c r="G240" s="305"/>
    </row>
    <row r="241" spans="1:7">
      <c r="A241" s="19"/>
      <c r="B241" s="158"/>
      <c r="C241" s="183"/>
      <c r="D241" s="180"/>
      <c r="E241" s="170"/>
      <c r="F241" s="305"/>
      <c r="G241" s="354"/>
    </row>
    <row r="242" spans="1:7" ht="13.5">
      <c r="A242" s="19"/>
      <c r="B242" s="158"/>
      <c r="C242" s="72"/>
      <c r="D242" s="180"/>
      <c r="E242" s="170"/>
      <c r="F242" s="305"/>
      <c r="G242" s="354"/>
    </row>
    <row r="243" spans="1:7">
      <c r="A243" s="19"/>
      <c r="B243" s="158"/>
      <c r="C243" s="16"/>
      <c r="D243" s="180"/>
      <c r="E243" s="170"/>
      <c r="F243" s="305"/>
      <c r="G243" s="354"/>
    </row>
    <row r="244" spans="1:7">
      <c r="A244" s="19"/>
      <c r="B244" s="158"/>
      <c r="C244" s="97"/>
      <c r="D244" s="284"/>
      <c r="E244" s="342"/>
      <c r="F244" s="305"/>
      <c r="G244" s="354"/>
    </row>
    <row r="245" spans="1:7">
      <c r="A245" s="19"/>
      <c r="B245" s="158"/>
      <c r="C245" s="97"/>
      <c r="D245" s="284"/>
      <c r="E245" s="342"/>
      <c r="F245" s="305"/>
      <c r="G245" s="354"/>
    </row>
    <row r="246" spans="1:7" ht="40.5" customHeight="1">
      <c r="A246" s="19"/>
      <c r="B246" s="158"/>
      <c r="C246" s="183"/>
      <c r="D246" s="180"/>
      <c r="E246" s="170"/>
      <c r="F246" s="305"/>
      <c r="G246" s="354"/>
    </row>
    <row r="247" spans="1:7">
      <c r="A247" s="19"/>
      <c r="B247" s="158"/>
      <c r="C247" s="183"/>
      <c r="D247" s="180"/>
      <c r="E247" s="170"/>
      <c r="F247" s="305"/>
      <c r="G247" s="354"/>
    </row>
    <row r="248" spans="1:7">
      <c r="A248" s="19"/>
      <c r="B248" s="158"/>
      <c r="C248" s="183"/>
      <c r="D248" s="180"/>
      <c r="E248" s="170"/>
      <c r="F248" s="305"/>
      <c r="G248" s="354"/>
    </row>
    <row r="249" spans="1:7">
      <c r="A249" s="19"/>
      <c r="B249" s="158"/>
      <c r="C249" s="183"/>
      <c r="D249" s="180"/>
      <c r="E249" s="170"/>
      <c r="F249" s="305"/>
      <c r="G249" s="354"/>
    </row>
    <row r="250" spans="1:7">
      <c r="A250" s="19"/>
      <c r="B250" s="158"/>
      <c r="C250" s="183"/>
      <c r="D250" s="180"/>
      <c r="E250" s="170"/>
      <c r="F250" s="305"/>
      <c r="G250" s="354"/>
    </row>
    <row r="251" spans="1:7">
      <c r="A251" s="19"/>
      <c r="B251" s="158"/>
      <c r="C251" s="183"/>
      <c r="D251" s="180"/>
      <c r="E251" s="170"/>
      <c r="F251" s="305"/>
      <c r="G251" s="354"/>
    </row>
    <row r="252" spans="1:7">
      <c r="A252" s="19"/>
      <c r="B252" s="158"/>
      <c r="C252" s="183"/>
      <c r="D252" s="180"/>
      <c r="E252" s="170"/>
      <c r="F252" s="305"/>
      <c r="G252" s="354"/>
    </row>
    <row r="253" spans="1:7">
      <c r="A253" s="19"/>
      <c r="B253" s="158"/>
      <c r="C253" s="183"/>
      <c r="D253" s="180"/>
      <c r="E253" s="170"/>
      <c r="F253" s="305"/>
      <c r="G253" s="354"/>
    </row>
    <row r="254" spans="1:7">
      <c r="A254" s="19"/>
      <c r="B254" s="158"/>
      <c r="C254" s="183"/>
      <c r="D254" s="180"/>
      <c r="E254" s="170"/>
      <c r="F254" s="305"/>
      <c r="G254" s="354"/>
    </row>
    <row r="255" spans="1:7">
      <c r="A255" s="19"/>
      <c r="B255" s="158"/>
      <c r="C255" s="183"/>
      <c r="D255" s="180"/>
      <c r="E255" s="170"/>
      <c r="F255" s="305"/>
      <c r="G255" s="305"/>
    </row>
    <row r="256" spans="1:7">
      <c r="A256" s="19"/>
      <c r="B256" s="158"/>
      <c r="C256" s="183"/>
      <c r="D256" s="180"/>
      <c r="E256" s="170"/>
      <c r="F256" s="305"/>
      <c r="G256" s="354"/>
    </row>
    <row r="257" spans="1:7">
      <c r="A257" s="19"/>
      <c r="B257" s="158"/>
      <c r="C257" s="183"/>
      <c r="D257" s="180"/>
      <c r="E257" s="170"/>
      <c r="F257" s="305"/>
      <c r="G257" s="305"/>
    </row>
    <row r="258" spans="1:7">
      <c r="A258" s="19"/>
      <c r="B258" s="158"/>
      <c r="C258" s="183"/>
      <c r="D258" s="180"/>
      <c r="E258" s="170"/>
      <c r="F258" s="305"/>
      <c r="G258" s="354"/>
    </row>
    <row r="259" spans="1:7">
      <c r="A259" s="19"/>
      <c r="B259" s="158"/>
      <c r="C259" s="183"/>
      <c r="D259" s="180"/>
      <c r="E259" s="170"/>
      <c r="F259" s="305"/>
      <c r="G259" s="354"/>
    </row>
    <row r="260" spans="1:7">
      <c r="A260" s="19"/>
      <c r="B260" s="158"/>
      <c r="C260" s="183"/>
      <c r="D260" s="180"/>
      <c r="E260" s="170"/>
      <c r="F260" s="305"/>
      <c r="G260" s="354"/>
    </row>
    <row r="261" spans="1:7">
      <c r="A261" s="19"/>
      <c r="B261" s="158"/>
      <c r="C261" s="183"/>
      <c r="D261" s="180"/>
      <c r="E261" s="170"/>
      <c r="F261" s="305"/>
      <c r="G261" s="354"/>
    </row>
    <row r="262" spans="1:7">
      <c r="A262" s="19"/>
      <c r="B262" s="158"/>
      <c r="C262" s="183"/>
      <c r="D262" s="180"/>
      <c r="E262" s="170"/>
      <c r="F262" s="305"/>
      <c r="G262" s="354"/>
    </row>
    <row r="263" spans="1:7">
      <c r="A263" s="19"/>
      <c r="B263" s="158"/>
      <c r="C263" s="183"/>
      <c r="D263" s="180"/>
      <c r="E263" s="170"/>
      <c r="F263" s="305"/>
      <c r="G263" s="354"/>
    </row>
    <row r="264" spans="1:7">
      <c r="A264" s="19"/>
      <c r="B264" s="158"/>
      <c r="C264" s="183"/>
      <c r="D264" s="180"/>
      <c r="E264" s="170"/>
      <c r="F264" s="305"/>
      <c r="G264" s="354"/>
    </row>
    <row r="265" spans="1:7">
      <c r="A265" s="19"/>
      <c r="B265" s="158"/>
      <c r="C265" s="183"/>
      <c r="D265" s="180"/>
      <c r="E265" s="170"/>
      <c r="F265" s="305"/>
      <c r="G265" s="354"/>
    </row>
    <row r="266" spans="1:7">
      <c r="A266" s="19"/>
      <c r="B266" s="158"/>
      <c r="C266" s="183"/>
      <c r="D266" s="180"/>
      <c r="E266" s="170"/>
      <c r="F266" s="305"/>
      <c r="G266" s="354"/>
    </row>
    <row r="267" spans="1:7">
      <c r="A267" s="19"/>
      <c r="B267" s="158"/>
      <c r="C267" s="183"/>
      <c r="D267" s="180"/>
      <c r="E267" s="170"/>
      <c r="F267" s="305"/>
      <c r="G267" s="354"/>
    </row>
    <row r="268" spans="1:7">
      <c r="A268" s="19"/>
      <c r="B268" s="18"/>
      <c r="C268" s="183"/>
      <c r="D268" s="180"/>
      <c r="E268" s="170"/>
      <c r="F268" s="305"/>
      <c r="G268" s="354"/>
    </row>
    <row r="269" spans="1:7">
      <c r="A269" s="19"/>
      <c r="B269" s="156"/>
    </row>
    <row r="270" spans="1:7" s="15" customFormat="1">
      <c r="A270" s="164"/>
      <c r="B270" s="149"/>
      <c r="C270" s="169"/>
      <c r="D270" s="184"/>
      <c r="E270" s="144"/>
      <c r="F270" s="305"/>
      <c r="G270" s="283"/>
    </row>
    <row r="271" spans="1:7" s="15" customFormat="1">
      <c r="A271" s="164"/>
      <c r="B271" s="149"/>
      <c r="C271" s="169"/>
      <c r="D271" s="184"/>
      <c r="E271" s="144"/>
      <c r="F271" s="305"/>
      <c r="G271" s="283"/>
    </row>
    <row r="273" spans="1:7">
      <c r="A273" s="164"/>
      <c r="B273" s="149"/>
      <c r="C273" s="169"/>
      <c r="D273" s="184"/>
      <c r="E273" s="144"/>
      <c r="F273" s="305"/>
      <c r="G273" s="305"/>
    </row>
    <row r="274" spans="1:7">
      <c r="A274" s="19"/>
      <c r="B274" s="156"/>
      <c r="C274" s="183"/>
      <c r="D274" s="180"/>
      <c r="E274" s="170"/>
      <c r="F274" s="305"/>
      <c r="G274" s="354"/>
    </row>
    <row r="275" spans="1:7">
      <c r="A275" s="19"/>
      <c r="B275" s="156"/>
      <c r="C275" s="183"/>
      <c r="D275" s="180"/>
      <c r="E275" s="170"/>
      <c r="F275" s="305"/>
      <c r="G275" s="354"/>
    </row>
    <row r="276" spans="1:7">
      <c r="A276" s="19"/>
      <c r="B276" s="156"/>
      <c r="C276" s="183"/>
      <c r="D276" s="180"/>
      <c r="E276" s="170"/>
      <c r="F276" s="305"/>
      <c r="G276" s="354"/>
    </row>
    <row r="277" spans="1:7" ht="13.5">
      <c r="A277" s="164"/>
      <c r="B277" s="158"/>
      <c r="C277" s="72"/>
      <c r="D277" s="184"/>
      <c r="E277" s="22"/>
      <c r="F277" s="305"/>
      <c r="G277" s="305"/>
    </row>
    <row r="278" spans="1:7">
      <c r="A278" s="164"/>
      <c r="B278" s="158"/>
      <c r="C278" s="183"/>
      <c r="D278" s="184"/>
      <c r="E278" s="22"/>
      <c r="F278" s="305"/>
      <c r="G278" s="305"/>
    </row>
    <row r="279" spans="1:7">
      <c r="A279" s="164"/>
      <c r="B279" s="158"/>
      <c r="C279" s="183"/>
      <c r="D279" s="180"/>
      <c r="E279" s="170"/>
      <c r="F279" s="305"/>
      <c r="G279" s="354"/>
    </row>
    <row r="280" spans="1:7">
      <c r="A280" s="164"/>
      <c r="B280" s="158"/>
      <c r="C280" s="183"/>
      <c r="D280" s="180"/>
      <c r="E280" s="170"/>
      <c r="F280" s="305"/>
      <c r="G280" s="354"/>
    </row>
    <row r="281" spans="1:7">
      <c r="A281" s="164"/>
      <c r="B281" s="158"/>
      <c r="C281" s="183"/>
      <c r="D281" s="180"/>
      <c r="E281" s="74"/>
      <c r="F281" s="305"/>
      <c r="G281" s="354"/>
    </row>
    <row r="282" spans="1:7">
      <c r="A282" s="164"/>
      <c r="B282" s="158"/>
      <c r="C282" s="183"/>
      <c r="D282" s="180"/>
      <c r="E282" s="170"/>
      <c r="F282" s="305"/>
      <c r="G282" s="354"/>
    </row>
    <row r="283" spans="1:7">
      <c r="A283" s="164"/>
      <c r="B283" s="158"/>
      <c r="C283" s="183"/>
      <c r="D283" s="180"/>
      <c r="E283" s="170"/>
      <c r="F283" s="305"/>
      <c r="G283" s="354"/>
    </row>
    <row r="284" spans="1:7">
      <c r="A284" s="164"/>
      <c r="B284" s="158"/>
      <c r="C284" s="183"/>
      <c r="D284" s="184"/>
      <c r="E284" s="22"/>
      <c r="F284" s="305"/>
      <c r="G284" s="305"/>
    </row>
    <row r="285" spans="1:7">
      <c r="A285" s="164"/>
      <c r="B285" s="158"/>
      <c r="C285" s="183"/>
      <c r="D285" s="180"/>
      <c r="E285" s="170"/>
      <c r="F285" s="305"/>
      <c r="G285" s="354"/>
    </row>
    <row r="286" spans="1:7">
      <c r="A286" s="164"/>
      <c r="B286" s="158"/>
      <c r="C286" s="183"/>
      <c r="D286" s="180"/>
      <c r="E286" s="170"/>
      <c r="F286" s="305"/>
      <c r="G286" s="354"/>
    </row>
    <row r="287" spans="1:7">
      <c r="A287" s="164"/>
      <c r="B287" s="158"/>
      <c r="C287" s="183"/>
      <c r="D287" s="184"/>
      <c r="E287" s="22"/>
      <c r="F287" s="305"/>
      <c r="G287" s="305"/>
    </row>
    <row r="288" spans="1:7">
      <c r="A288" s="164"/>
      <c r="B288" s="158"/>
      <c r="C288" s="183"/>
      <c r="D288" s="180"/>
      <c r="E288" s="170"/>
      <c r="F288" s="305"/>
      <c r="G288" s="354"/>
    </row>
    <row r="289" spans="1:7">
      <c r="A289" s="164"/>
      <c r="B289" s="158"/>
      <c r="C289" s="183"/>
      <c r="D289" s="180"/>
      <c r="E289" s="170"/>
      <c r="F289" s="305"/>
      <c r="G289" s="354"/>
    </row>
    <row r="290" spans="1:7">
      <c r="A290" s="164"/>
      <c r="B290" s="158"/>
      <c r="C290" s="183"/>
      <c r="D290" s="180"/>
      <c r="E290" s="170"/>
      <c r="F290" s="305"/>
      <c r="G290" s="354"/>
    </row>
    <row r="291" spans="1:7">
      <c r="A291" s="164"/>
      <c r="B291" s="158"/>
      <c r="C291" s="183"/>
      <c r="D291" s="180"/>
      <c r="E291" s="170"/>
      <c r="F291" s="305"/>
      <c r="G291" s="354"/>
    </row>
    <row r="292" spans="1:7">
      <c r="A292" s="164"/>
      <c r="B292" s="158"/>
      <c r="C292" s="183"/>
      <c r="D292" s="180"/>
      <c r="E292" s="170"/>
      <c r="F292" s="305"/>
      <c r="G292" s="354"/>
    </row>
    <row r="293" spans="1:7">
      <c r="A293" s="164"/>
      <c r="B293" s="158"/>
      <c r="C293" s="183"/>
      <c r="D293" s="180"/>
      <c r="E293" s="170"/>
      <c r="F293" s="305"/>
      <c r="G293" s="354"/>
    </row>
    <row r="294" spans="1:7">
      <c r="A294" s="164"/>
      <c r="B294" s="158"/>
      <c r="C294" s="183"/>
      <c r="D294" s="180"/>
      <c r="E294" s="170"/>
      <c r="F294" s="305"/>
      <c r="G294" s="354"/>
    </row>
    <row r="295" spans="1:7">
      <c r="A295" s="164"/>
      <c r="B295" s="158"/>
      <c r="C295" s="183"/>
      <c r="D295" s="180"/>
      <c r="E295" s="170"/>
      <c r="F295" s="305"/>
      <c r="G295" s="354"/>
    </row>
    <row r="296" spans="1:7">
      <c r="A296" s="164"/>
      <c r="B296" s="158"/>
      <c r="C296" s="183"/>
      <c r="D296" s="180"/>
      <c r="E296" s="170"/>
      <c r="F296" s="305"/>
      <c r="G296" s="354"/>
    </row>
    <row r="297" spans="1:7">
      <c r="A297" s="164"/>
      <c r="B297" s="158"/>
      <c r="C297" s="183"/>
      <c r="D297" s="180"/>
      <c r="E297" s="170"/>
      <c r="F297" s="305"/>
      <c r="G297" s="354"/>
    </row>
    <row r="298" spans="1:7">
      <c r="A298" s="164"/>
      <c r="B298" s="158"/>
      <c r="C298" s="183"/>
      <c r="D298" s="180"/>
      <c r="E298" s="170"/>
      <c r="F298" s="305"/>
      <c r="G298" s="354"/>
    </row>
    <row r="299" spans="1:7">
      <c r="A299" s="164"/>
      <c r="B299" s="158"/>
      <c r="C299" s="183"/>
      <c r="D299" s="180"/>
      <c r="E299" s="170"/>
      <c r="F299" s="305"/>
      <c r="G299" s="354"/>
    </row>
    <row r="300" spans="1:7" ht="13.5">
      <c r="A300" s="164"/>
      <c r="B300" s="158"/>
      <c r="C300" s="72"/>
      <c r="D300" s="180"/>
      <c r="E300" s="170"/>
      <c r="F300" s="305"/>
      <c r="G300" s="354"/>
    </row>
    <row r="301" spans="1:7">
      <c r="A301" s="164"/>
      <c r="B301" s="158"/>
      <c r="C301" s="183"/>
      <c r="D301" s="180"/>
      <c r="E301" s="170"/>
      <c r="F301" s="305"/>
      <c r="G301" s="354"/>
    </row>
    <row r="302" spans="1:7">
      <c r="A302" s="164"/>
      <c r="B302" s="158"/>
      <c r="C302" s="183"/>
      <c r="D302" s="180"/>
      <c r="E302" s="170"/>
      <c r="F302" s="305"/>
      <c r="G302" s="354"/>
    </row>
    <row r="303" spans="1:7">
      <c r="A303" s="164"/>
      <c r="B303" s="158"/>
      <c r="C303" s="183"/>
      <c r="D303" s="180"/>
      <c r="E303" s="170"/>
      <c r="F303" s="305"/>
      <c r="G303" s="354"/>
    </row>
    <row r="304" spans="1:7">
      <c r="A304" s="164"/>
      <c r="B304" s="156"/>
      <c r="C304" s="183"/>
      <c r="D304" s="180"/>
      <c r="E304" s="170"/>
      <c r="F304" s="305"/>
      <c r="G304" s="354"/>
    </row>
    <row r="305" spans="1:7">
      <c r="A305" s="164"/>
      <c r="B305" s="158"/>
      <c r="C305" s="183"/>
      <c r="D305" s="180"/>
      <c r="E305" s="170"/>
      <c r="F305" s="305"/>
      <c r="G305" s="354"/>
    </row>
    <row r="306" spans="1:7">
      <c r="A306" s="164"/>
      <c r="B306" s="158"/>
      <c r="C306" s="183"/>
      <c r="D306" s="180"/>
      <c r="E306" s="170"/>
      <c r="F306" s="305"/>
      <c r="G306" s="354"/>
    </row>
    <row r="307" spans="1:7">
      <c r="A307" s="164"/>
      <c r="B307" s="158"/>
      <c r="C307" s="183"/>
      <c r="D307" s="180"/>
      <c r="E307" s="170"/>
      <c r="F307" s="305"/>
      <c r="G307" s="354"/>
    </row>
    <row r="308" spans="1:7">
      <c r="A308" s="164"/>
      <c r="B308" s="158"/>
      <c r="C308" s="183"/>
      <c r="D308" s="180"/>
      <c r="E308" s="170"/>
      <c r="F308" s="305"/>
      <c r="G308" s="354"/>
    </row>
    <row r="309" spans="1:7">
      <c r="A309" s="164"/>
      <c r="B309" s="158"/>
      <c r="C309" s="183"/>
      <c r="D309" s="180"/>
      <c r="E309" s="170"/>
      <c r="F309" s="305"/>
      <c r="G309" s="354"/>
    </row>
    <row r="310" spans="1:7">
      <c r="A310" s="164"/>
      <c r="B310" s="156"/>
      <c r="C310" s="183"/>
      <c r="D310" s="180"/>
      <c r="E310" s="170"/>
      <c r="F310" s="305"/>
      <c r="G310" s="354"/>
    </row>
    <row r="311" spans="1:7" ht="13.5">
      <c r="A311" s="164"/>
      <c r="B311" s="18"/>
      <c r="C311" s="72"/>
      <c r="D311" s="180"/>
      <c r="E311" s="74"/>
      <c r="F311" s="305"/>
      <c r="G311" s="305"/>
    </row>
    <row r="312" spans="1:7">
      <c r="A312" s="164"/>
      <c r="B312" s="18"/>
      <c r="C312" s="183"/>
      <c r="D312" s="180"/>
      <c r="E312" s="74"/>
      <c r="F312" s="305"/>
      <c r="G312" s="305"/>
    </row>
    <row r="313" spans="1:7">
      <c r="A313" s="164"/>
      <c r="B313" s="158"/>
      <c r="C313" s="183"/>
      <c r="D313" s="180"/>
      <c r="E313" s="170"/>
      <c r="F313" s="305"/>
      <c r="G313" s="354"/>
    </row>
    <row r="314" spans="1:7">
      <c r="A314" s="164"/>
      <c r="B314" s="158"/>
      <c r="C314" s="183"/>
      <c r="D314" s="180"/>
      <c r="E314" s="170"/>
      <c r="F314" s="305"/>
      <c r="G314" s="354"/>
    </row>
    <row r="315" spans="1:7">
      <c r="A315" s="164"/>
      <c r="B315" s="158"/>
      <c r="C315" s="183"/>
      <c r="D315" s="180"/>
      <c r="E315" s="74"/>
      <c r="F315" s="305"/>
      <c r="G315" s="354"/>
    </row>
    <row r="316" spans="1:7">
      <c r="A316" s="164"/>
      <c r="B316" s="158"/>
      <c r="C316" s="183"/>
      <c r="D316" s="180"/>
      <c r="E316" s="170"/>
      <c r="F316" s="305"/>
      <c r="G316" s="354"/>
    </row>
    <row r="317" spans="1:7">
      <c r="A317" s="164"/>
      <c r="B317" s="158"/>
      <c r="C317" s="183"/>
      <c r="D317" s="180"/>
      <c r="E317" s="170"/>
      <c r="F317" s="305"/>
      <c r="G317" s="354"/>
    </row>
    <row r="318" spans="1:7">
      <c r="A318" s="164"/>
      <c r="B318" s="158"/>
      <c r="C318" s="183"/>
      <c r="D318" s="180"/>
      <c r="E318" s="74"/>
      <c r="F318" s="305"/>
      <c r="G318" s="354"/>
    </row>
    <row r="319" spans="1:7">
      <c r="A319" s="164"/>
      <c r="B319" s="158"/>
      <c r="C319" s="183"/>
      <c r="D319" s="180"/>
      <c r="E319" s="170"/>
      <c r="F319" s="305"/>
      <c r="G319" s="354"/>
    </row>
    <row r="320" spans="1:7">
      <c r="A320" s="164"/>
      <c r="B320" s="18"/>
      <c r="C320" s="183"/>
      <c r="D320" s="180"/>
      <c r="E320" s="170"/>
      <c r="F320" s="305"/>
      <c r="G320" s="354"/>
    </row>
    <row r="321" spans="1:7">
      <c r="A321" s="164"/>
      <c r="B321" s="18"/>
      <c r="C321" s="183"/>
      <c r="D321" s="180"/>
      <c r="E321" s="170"/>
      <c r="F321" s="305"/>
      <c r="G321" s="354"/>
    </row>
    <row r="322" spans="1:7">
      <c r="A322" s="164"/>
      <c r="B322" s="158"/>
      <c r="C322" s="183"/>
      <c r="D322" s="180"/>
      <c r="E322" s="170"/>
      <c r="F322" s="305"/>
      <c r="G322" s="354"/>
    </row>
    <row r="323" spans="1:7">
      <c r="A323" s="164"/>
      <c r="B323" s="18"/>
      <c r="C323" s="183"/>
      <c r="D323" s="180"/>
      <c r="E323" s="170"/>
      <c r="F323" s="305"/>
      <c r="G323" s="354"/>
    </row>
    <row r="324" spans="1:7">
      <c r="A324" s="164"/>
      <c r="B324" s="18"/>
      <c r="C324" s="183"/>
      <c r="D324" s="180"/>
      <c r="E324" s="74"/>
      <c r="F324" s="305"/>
      <c r="G324" s="305"/>
    </row>
    <row r="325" spans="1:7">
      <c r="A325" s="164"/>
      <c r="B325" s="158"/>
      <c r="C325" s="183"/>
      <c r="D325" s="180"/>
      <c r="E325" s="170"/>
      <c r="F325" s="305"/>
      <c r="G325" s="354"/>
    </row>
    <row r="326" spans="1:7">
      <c r="A326" s="164"/>
      <c r="B326" s="18"/>
      <c r="C326" s="183"/>
      <c r="D326" s="180"/>
      <c r="E326" s="170"/>
      <c r="F326" s="305"/>
      <c r="G326" s="354"/>
    </row>
    <row r="327" spans="1:7">
      <c r="A327" s="164"/>
      <c r="B327" s="18"/>
      <c r="C327" s="18"/>
      <c r="D327" s="18"/>
      <c r="E327" s="18"/>
      <c r="F327" s="18"/>
      <c r="G327" s="18"/>
    </row>
    <row r="328" spans="1:7" ht="13.5">
      <c r="A328" s="164"/>
      <c r="B328" s="18"/>
      <c r="C328" s="72"/>
      <c r="D328" s="180"/>
      <c r="E328" s="74"/>
      <c r="F328" s="305"/>
      <c r="G328" s="305"/>
    </row>
    <row r="329" spans="1:7">
      <c r="A329" s="164"/>
      <c r="B329" s="18"/>
      <c r="C329" s="183"/>
      <c r="D329" s="180"/>
      <c r="E329" s="74"/>
      <c r="F329" s="305"/>
      <c r="G329" s="305"/>
    </row>
    <row r="330" spans="1:7">
      <c r="A330" s="164"/>
      <c r="B330" s="158"/>
      <c r="C330" s="183"/>
      <c r="D330" s="180"/>
      <c r="E330" s="170"/>
      <c r="F330" s="305"/>
      <c r="G330" s="354"/>
    </row>
    <row r="331" spans="1:7">
      <c r="A331" s="164"/>
      <c r="B331" s="158"/>
      <c r="C331" s="183"/>
      <c r="D331" s="180"/>
      <c r="E331" s="170"/>
      <c r="F331" s="305"/>
      <c r="G331" s="354"/>
    </row>
    <row r="332" spans="1:7">
      <c r="A332" s="164"/>
      <c r="B332" s="158"/>
      <c r="C332" s="183"/>
      <c r="D332" s="180"/>
      <c r="E332" s="74"/>
      <c r="F332" s="305"/>
      <c r="G332" s="305"/>
    </row>
    <row r="333" spans="1:7">
      <c r="A333" s="164"/>
      <c r="B333" s="158"/>
      <c r="C333" s="183"/>
      <c r="D333" s="180"/>
      <c r="E333" s="170"/>
      <c r="F333" s="305"/>
      <c r="G333" s="354"/>
    </row>
    <row r="334" spans="1:7">
      <c r="A334" s="164"/>
      <c r="B334" s="158"/>
      <c r="C334" s="183"/>
      <c r="D334" s="180"/>
      <c r="E334" s="170"/>
      <c r="F334" s="305"/>
      <c r="G334" s="354"/>
    </row>
    <row r="335" spans="1:7">
      <c r="A335" s="164"/>
      <c r="B335" s="158"/>
      <c r="C335" s="183"/>
      <c r="D335" s="180"/>
      <c r="E335" s="170"/>
      <c r="F335" s="305"/>
      <c r="G335" s="354"/>
    </row>
    <row r="336" spans="1:7">
      <c r="A336" s="164"/>
      <c r="B336" s="158"/>
      <c r="C336" s="183"/>
      <c r="D336" s="180"/>
      <c r="E336" s="170"/>
      <c r="F336" s="305"/>
      <c r="G336" s="354"/>
    </row>
    <row r="337" spans="1:7">
      <c r="A337" s="164"/>
      <c r="B337" s="158"/>
      <c r="C337" s="183"/>
      <c r="D337" s="180"/>
      <c r="E337" s="170"/>
      <c r="F337" s="305"/>
      <c r="G337" s="354"/>
    </row>
    <row r="338" spans="1:7">
      <c r="A338" s="164"/>
      <c r="B338" s="158"/>
      <c r="C338" s="183"/>
      <c r="D338" s="180"/>
      <c r="E338" s="74"/>
      <c r="F338" s="305"/>
      <c r="G338" s="305"/>
    </row>
    <row r="339" spans="1:7">
      <c r="A339" s="164"/>
      <c r="B339" s="158"/>
      <c r="C339" s="183"/>
      <c r="D339" s="180"/>
      <c r="E339" s="170"/>
      <c r="F339" s="305"/>
      <c r="G339" s="354"/>
    </row>
    <row r="340" spans="1:7">
      <c r="A340" s="164"/>
      <c r="B340" s="158"/>
      <c r="C340" s="183"/>
      <c r="D340" s="180"/>
      <c r="E340" s="170"/>
      <c r="F340" s="305"/>
      <c r="G340" s="354"/>
    </row>
    <row r="341" spans="1:7">
      <c r="A341" s="164"/>
      <c r="B341" s="156"/>
      <c r="C341" s="183"/>
      <c r="D341" s="180"/>
      <c r="E341" s="74"/>
      <c r="F341" s="305"/>
      <c r="G341" s="305"/>
    </row>
    <row r="342" spans="1:7">
      <c r="A342" s="164"/>
      <c r="B342" s="158"/>
      <c r="C342" s="183"/>
      <c r="D342" s="180"/>
      <c r="E342" s="170"/>
      <c r="F342" s="305"/>
      <c r="G342" s="354"/>
    </row>
    <row r="343" spans="1:7" ht="16.5" customHeight="1">
      <c r="A343" s="164"/>
      <c r="B343" s="18"/>
      <c r="C343" s="183"/>
      <c r="D343" s="180"/>
      <c r="E343" s="170"/>
      <c r="F343" s="305"/>
      <c r="G343" s="354"/>
    </row>
    <row r="344" spans="1:7">
      <c r="A344" s="164"/>
      <c r="B344" s="158"/>
      <c r="C344" s="183"/>
      <c r="D344" s="180"/>
      <c r="E344" s="170"/>
      <c r="F344" s="305"/>
      <c r="G344" s="354"/>
    </row>
    <row r="345" spans="1:7">
      <c r="A345" s="164"/>
      <c r="B345" s="158"/>
      <c r="C345" s="183"/>
      <c r="D345" s="180"/>
      <c r="E345" s="170"/>
      <c r="F345" s="305"/>
      <c r="G345" s="354"/>
    </row>
    <row r="346" spans="1:7" ht="15.75" customHeight="1">
      <c r="A346" s="164"/>
      <c r="B346" s="18"/>
      <c r="C346" s="183"/>
      <c r="D346" s="180"/>
      <c r="E346" s="170"/>
      <c r="F346" s="305"/>
      <c r="G346" s="354"/>
    </row>
    <row r="347" spans="1:7">
      <c r="A347" s="164"/>
      <c r="B347" s="18"/>
      <c r="C347" s="18"/>
      <c r="D347" s="18"/>
      <c r="E347" s="18"/>
      <c r="F347" s="18"/>
      <c r="G347" s="18"/>
    </row>
    <row r="348" spans="1:7">
      <c r="A348" s="164"/>
      <c r="B348" s="18"/>
      <c r="C348" s="183"/>
      <c r="D348" s="180"/>
      <c r="E348" s="170"/>
      <c r="F348" s="305"/>
      <c r="G348" s="354"/>
    </row>
    <row r="349" spans="1:7">
      <c r="A349" s="164"/>
      <c r="B349" s="18"/>
      <c r="C349" s="183"/>
      <c r="D349" s="180"/>
      <c r="E349" s="170"/>
      <c r="F349" s="305"/>
      <c r="G349" s="354"/>
    </row>
    <row r="350" spans="1:7">
      <c r="A350" s="164"/>
      <c r="B350" s="18"/>
      <c r="C350" s="183"/>
      <c r="D350" s="180"/>
      <c r="E350" s="170"/>
      <c r="F350" s="305"/>
      <c r="G350" s="354"/>
    </row>
    <row r="351" spans="1:7">
      <c r="A351" s="164"/>
      <c r="B351" s="158"/>
      <c r="C351" s="183"/>
      <c r="D351" s="180"/>
      <c r="E351" s="170"/>
      <c r="F351" s="305"/>
      <c r="G351" s="354"/>
    </row>
    <row r="352" spans="1:7" ht="15.75" customHeight="1">
      <c r="A352" s="164"/>
      <c r="B352" s="158"/>
      <c r="C352" s="183"/>
      <c r="D352" s="180"/>
      <c r="E352" s="170"/>
      <c r="F352" s="305"/>
      <c r="G352" s="354"/>
    </row>
    <row r="353" spans="1:7">
      <c r="A353" s="164"/>
      <c r="B353" s="158"/>
      <c r="C353" s="18"/>
      <c r="D353" s="18"/>
      <c r="E353" s="18"/>
      <c r="F353" s="18"/>
      <c r="G353" s="18"/>
    </row>
    <row r="354" spans="1:7" ht="13.5">
      <c r="A354" s="164"/>
      <c r="B354" s="158"/>
      <c r="C354" s="72"/>
      <c r="D354" s="18"/>
      <c r="E354" s="18"/>
      <c r="F354" s="18"/>
      <c r="G354" s="18"/>
    </row>
    <row r="355" spans="1:7">
      <c r="A355" s="164"/>
      <c r="B355" s="156"/>
      <c r="C355" s="18"/>
      <c r="D355" s="18"/>
      <c r="E355" s="18"/>
      <c r="F355" s="18"/>
      <c r="G355" s="18"/>
    </row>
    <row r="356" spans="1:7">
      <c r="A356" s="19"/>
      <c r="B356" s="158"/>
      <c r="C356" s="183"/>
      <c r="D356" s="180"/>
      <c r="E356" s="170"/>
      <c r="F356" s="305"/>
      <c r="G356" s="354"/>
    </row>
    <row r="357" spans="1:7">
      <c r="A357" s="19"/>
      <c r="B357" s="158"/>
      <c r="C357" s="183"/>
      <c r="D357" s="180"/>
      <c r="E357" s="170"/>
      <c r="F357" s="305"/>
      <c r="G357" s="354"/>
    </row>
    <row r="358" spans="1:7">
      <c r="A358" s="164"/>
      <c r="B358" s="158"/>
      <c r="C358" s="18"/>
      <c r="D358" s="18"/>
      <c r="E358" s="18"/>
      <c r="F358" s="18"/>
      <c r="G358" s="18"/>
    </row>
    <row r="359" spans="1:7">
      <c r="A359" s="19"/>
      <c r="B359" s="158"/>
      <c r="C359" s="183"/>
      <c r="D359" s="180"/>
      <c r="E359" s="170"/>
      <c r="F359" s="305"/>
      <c r="G359" s="354"/>
    </row>
    <row r="360" spans="1:7">
      <c r="A360" s="19"/>
      <c r="B360" s="18"/>
      <c r="C360" s="183"/>
      <c r="D360" s="180"/>
      <c r="E360" s="170"/>
      <c r="F360" s="305"/>
      <c r="G360" s="354"/>
    </row>
    <row r="361" spans="1:7">
      <c r="A361" s="19"/>
      <c r="B361" s="18"/>
      <c r="C361" s="18"/>
      <c r="D361" s="18"/>
      <c r="E361" s="18"/>
      <c r="F361" s="18"/>
      <c r="G361" s="18"/>
    </row>
    <row r="362" spans="1:7">
      <c r="A362" s="19"/>
      <c r="B362" s="158"/>
      <c r="C362" s="183"/>
      <c r="D362" s="180"/>
      <c r="E362" s="170"/>
      <c r="F362" s="305"/>
      <c r="G362" s="354"/>
    </row>
    <row r="363" spans="1:7">
      <c r="A363" s="19"/>
      <c r="B363" s="158"/>
      <c r="C363" s="183"/>
      <c r="D363" s="180"/>
      <c r="E363" s="170"/>
      <c r="F363" s="305"/>
      <c r="G363" s="354"/>
    </row>
    <row r="364" spans="1:7">
      <c r="A364" s="19"/>
      <c r="B364" s="158"/>
      <c r="C364" s="18"/>
      <c r="D364" s="18"/>
      <c r="E364" s="18"/>
      <c r="F364" s="18"/>
      <c r="G364" s="18"/>
    </row>
    <row r="365" spans="1:7" ht="13.5">
      <c r="A365" s="19"/>
      <c r="B365" s="158"/>
      <c r="C365" s="72"/>
      <c r="D365" s="18"/>
      <c r="E365" s="18"/>
      <c r="F365" s="18"/>
      <c r="G365" s="18"/>
    </row>
    <row r="366" spans="1:7">
      <c r="A366" s="19"/>
      <c r="B366" s="158"/>
      <c r="C366" s="183"/>
      <c r="D366" s="18"/>
      <c r="E366" s="18"/>
      <c r="F366" s="18"/>
      <c r="G366" s="18"/>
    </row>
    <row r="367" spans="1:7">
      <c r="A367" s="19"/>
      <c r="B367" s="158"/>
      <c r="C367" s="18"/>
      <c r="D367" s="18"/>
      <c r="E367" s="18"/>
      <c r="F367" s="18"/>
      <c r="G367" s="18"/>
    </row>
    <row r="368" spans="1:7">
      <c r="A368" s="19"/>
      <c r="B368" s="158"/>
      <c r="C368" s="183"/>
      <c r="D368" s="180"/>
      <c r="E368" s="170"/>
      <c r="F368" s="18"/>
      <c r="G368" s="18"/>
    </row>
    <row r="369" spans="1:7">
      <c r="A369" s="19"/>
      <c r="B369" s="158"/>
      <c r="C369" s="183"/>
      <c r="D369" s="180"/>
      <c r="E369" s="170"/>
      <c r="F369" s="18"/>
      <c r="G369" s="354"/>
    </row>
    <row r="370" spans="1:7">
      <c r="A370" s="19"/>
      <c r="B370" s="158"/>
      <c r="C370" s="183"/>
      <c r="D370" s="180"/>
      <c r="E370" s="170"/>
      <c r="F370" s="18"/>
      <c r="G370" s="354"/>
    </row>
    <row r="371" spans="1:7">
      <c r="A371" s="19"/>
      <c r="B371" s="158"/>
      <c r="C371" s="18"/>
      <c r="D371" s="18"/>
      <c r="E371" s="18"/>
      <c r="F371" s="18"/>
      <c r="G371" s="18"/>
    </row>
    <row r="372" spans="1:7">
      <c r="A372" s="19"/>
      <c r="B372" s="158"/>
      <c r="C372" s="183"/>
      <c r="D372" s="180"/>
      <c r="E372" s="170"/>
      <c r="F372" s="18"/>
      <c r="G372" s="18"/>
    </row>
    <row r="373" spans="1:7">
      <c r="A373" s="19"/>
      <c r="B373" s="158"/>
      <c r="C373" s="183"/>
      <c r="D373" s="180"/>
      <c r="E373" s="170"/>
      <c r="F373" s="18"/>
      <c r="G373" s="354"/>
    </row>
    <row r="374" spans="1:7">
      <c r="A374" s="19"/>
      <c r="B374" s="158"/>
      <c r="C374" s="183"/>
      <c r="D374" s="180"/>
      <c r="E374" s="170"/>
      <c r="F374" s="18"/>
      <c r="G374" s="354"/>
    </row>
    <row r="375" spans="1:7">
      <c r="A375" s="19"/>
      <c r="B375" s="158"/>
      <c r="C375" s="18"/>
      <c r="D375" s="18"/>
      <c r="E375" s="18"/>
      <c r="F375" s="18"/>
      <c r="G375" s="18"/>
    </row>
    <row r="376" spans="1:7">
      <c r="A376" s="19"/>
      <c r="B376" s="158"/>
      <c r="C376" s="183"/>
      <c r="D376" s="180"/>
      <c r="E376" s="170"/>
      <c r="F376" s="18"/>
      <c r="G376" s="354"/>
    </row>
    <row r="377" spans="1:7">
      <c r="A377" s="19"/>
      <c r="B377" s="158"/>
      <c r="C377" s="183"/>
      <c r="D377" s="180"/>
      <c r="E377" s="170"/>
      <c r="F377" s="18"/>
      <c r="G377" s="354"/>
    </row>
    <row r="378" spans="1:7">
      <c r="A378" s="19"/>
      <c r="B378" s="158"/>
      <c r="C378" s="18"/>
      <c r="D378" s="18"/>
      <c r="E378" s="18"/>
      <c r="F378" s="18"/>
      <c r="G378" s="18"/>
    </row>
    <row r="379" spans="1:7">
      <c r="A379" s="19"/>
      <c r="B379" s="158"/>
      <c r="C379" s="183"/>
      <c r="D379" s="180"/>
      <c r="E379" s="170"/>
      <c r="F379" s="18"/>
      <c r="G379" s="18"/>
    </row>
    <row r="380" spans="1:7">
      <c r="A380" s="19"/>
      <c r="B380" s="158"/>
      <c r="C380" s="183"/>
      <c r="D380" s="180"/>
      <c r="E380" s="170"/>
      <c r="F380" s="18"/>
      <c r="G380" s="354"/>
    </row>
    <row r="381" spans="1:7">
      <c r="A381" s="19"/>
      <c r="B381" s="158"/>
      <c r="C381" s="183"/>
      <c r="D381" s="180"/>
      <c r="E381" s="170"/>
      <c r="F381" s="18"/>
      <c r="G381" s="354"/>
    </row>
    <row r="382" spans="1:7">
      <c r="A382" s="19"/>
      <c r="B382" s="158"/>
      <c r="C382" s="18"/>
      <c r="D382" s="18"/>
      <c r="E382" s="18"/>
      <c r="F382" s="305"/>
      <c r="G382" s="354"/>
    </row>
    <row r="383" spans="1:7">
      <c r="A383" s="19"/>
      <c r="B383" s="158"/>
      <c r="C383" s="183"/>
      <c r="D383" s="180"/>
      <c r="E383" s="170"/>
      <c r="F383" s="18"/>
      <c r="G383" s="354"/>
    </row>
    <row r="384" spans="1:7">
      <c r="A384" s="19"/>
      <c r="B384" s="158"/>
      <c r="C384" s="183"/>
      <c r="D384" s="180"/>
      <c r="E384" s="170"/>
      <c r="F384" s="18"/>
      <c r="G384" s="354"/>
    </row>
    <row r="385" spans="1:7">
      <c r="A385" s="19"/>
      <c r="B385" s="158"/>
      <c r="C385" s="183"/>
      <c r="D385" s="180"/>
      <c r="E385" s="170"/>
      <c r="F385" s="305"/>
      <c r="G385" s="354"/>
    </row>
    <row r="386" spans="1:7">
      <c r="A386" s="19"/>
      <c r="B386" s="158"/>
      <c r="C386" s="183"/>
      <c r="D386" s="180"/>
      <c r="E386" s="170"/>
      <c r="F386" s="305"/>
      <c r="G386" s="354"/>
    </row>
    <row r="387" spans="1:7">
      <c r="A387" s="19"/>
      <c r="B387" s="158"/>
      <c r="C387" s="183"/>
      <c r="D387" s="180"/>
      <c r="E387" s="170"/>
      <c r="F387" s="305"/>
      <c r="G387" s="354"/>
    </row>
    <row r="388" spans="1:7">
      <c r="A388" s="19"/>
      <c r="B388" s="158"/>
      <c r="C388" s="183"/>
      <c r="D388" s="180"/>
      <c r="E388" s="170"/>
      <c r="F388" s="305"/>
      <c r="G388" s="354"/>
    </row>
    <row r="389" spans="1:7">
      <c r="A389" s="19"/>
      <c r="B389" s="158"/>
      <c r="C389" s="183"/>
      <c r="D389" s="180"/>
      <c r="E389" s="170"/>
      <c r="F389" s="305"/>
      <c r="G389" s="354"/>
    </row>
    <row r="390" spans="1:7">
      <c r="A390" s="19"/>
      <c r="B390" s="158"/>
      <c r="C390" s="183"/>
      <c r="D390" s="180"/>
      <c r="E390" s="170"/>
      <c r="F390" s="305"/>
      <c r="G390" s="354"/>
    </row>
    <row r="391" spans="1:7">
      <c r="A391" s="19"/>
      <c r="B391" s="158"/>
      <c r="C391" s="183"/>
      <c r="D391" s="180"/>
      <c r="E391" s="170"/>
      <c r="F391" s="305"/>
      <c r="G391" s="354"/>
    </row>
    <row r="392" spans="1:7">
      <c r="A392" s="19"/>
      <c r="B392" s="158"/>
      <c r="C392" s="183"/>
      <c r="D392" s="180"/>
      <c r="E392" s="170"/>
      <c r="F392" s="305"/>
      <c r="G392" s="354"/>
    </row>
    <row r="393" spans="1:7">
      <c r="A393" s="19"/>
      <c r="B393" s="158"/>
      <c r="C393" s="183"/>
      <c r="D393" s="180"/>
      <c r="E393" s="170"/>
      <c r="F393" s="305"/>
      <c r="G393" s="354"/>
    </row>
    <row r="394" spans="1:7">
      <c r="A394" s="19"/>
      <c r="B394" s="158"/>
      <c r="C394" s="183"/>
      <c r="D394" s="180"/>
      <c r="E394" s="170"/>
      <c r="F394" s="305"/>
      <c r="G394" s="354"/>
    </row>
    <row r="395" spans="1:7">
      <c r="A395" s="19"/>
      <c r="B395" s="158"/>
      <c r="C395" s="183"/>
      <c r="D395" s="180"/>
      <c r="E395" s="170"/>
      <c r="F395" s="305"/>
      <c r="G395" s="354"/>
    </row>
    <row r="396" spans="1:7">
      <c r="A396" s="19"/>
      <c r="B396" s="158"/>
      <c r="C396" s="183"/>
      <c r="D396" s="180"/>
      <c r="E396" s="170"/>
      <c r="F396" s="305"/>
      <c r="G396" s="354"/>
    </row>
    <row r="397" spans="1:7">
      <c r="A397" s="19"/>
      <c r="B397" s="158"/>
      <c r="C397" s="183"/>
      <c r="D397" s="180"/>
      <c r="E397" s="170"/>
      <c r="F397" s="305"/>
      <c r="G397" s="354"/>
    </row>
    <row r="398" spans="1:7">
      <c r="A398" s="19"/>
      <c r="B398" s="18"/>
      <c r="C398" s="183"/>
      <c r="D398" s="180"/>
      <c r="E398" s="170"/>
      <c r="F398" s="305"/>
      <c r="G398" s="354"/>
    </row>
    <row r="399" spans="1:7">
      <c r="A399" s="19"/>
      <c r="B399" s="18"/>
      <c r="C399" s="183"/>
      <c r="D399" s="180"/>
      <c r="E399" s="170"/>
      <c r="F399" s="305"/>
      <c r="G399" s="354"/>
    </row>
    <row r="400" spans="1:7">
      <c r="A400" s="19"/>
      <c r="B400" s="18"/>
      <c r="C400" s="183"/>
      <c r="D400" s="180"/>
      <c r="E400" s="170"/>
      <c r="F400" s="305"/>
      <c r="G400" s="354"/>
    </row>
    <row r="401" spans="1:7">
      <c r="A401" s="19"/>
      <c r="B401" s="158"/>
      <c r="C401" s="183"/>
      <c r="D401" s="180"/>
      <c r="E401" s="170"/>
      <c r="F401" s="305"/>
      <c r="G401" s="354"/>
    </row>
    <row r="402" spans="1:7">
      <c r="A402" s="19"/>
      <c r="B402" s="158"/>
      <c r="C402" s="183"/>
      <c r="D402" s="180"/>
      <c r="E402" s="170"/>
      <c r="F402" s="305"/>
      <c r="G402" s="354"/>
    </row>
    <row r="403" spans="1:7">
      <c r="A403" s="19"/>
      <c r="B403" s="158"/>
      <c r="C403" s="183"/>
      <c r="D403" s="180"/>
      <c r="E403" s="170"/>
      <c r="F403" s="305"/>
      <c r="G403" s="354"/>
    </row>
    <row r="404" spans="1:7">
      <c r="A404" s="19"/>
      <c r="B404" s="158"/>
      <c r="C404" s="183"/>
      <c r="D404" s="180"/>
      <c r="E404" s="170"/>
      <c r="F404" s="305"/>
      <c r="G404" s="354"/>
    </row>
    <row r="405" spans="1:7">
      <c r="A405" s="19"/>
      <c r="B405" s="158"/>
      <c r="C405" s="183"/>
      <c r="D405" s="180"/>
      <c r="E405" s="170"/>
      <c r="F405" s="305"/>
      <c r="G405" s="354"/>
    </row>
    <row r="406" spans="1:7">
      <c r="A406" s="19"/>
      <c r="B406" s="158"/>
      <c r="C406" s="183"/>
      <c r="D406" s="180"/>
      <c r="E406" s="170"/>
      <c r="F406" s="305"/>
      <c r="G406" s="354"/>
    </row>
    <row r="407" spans="1:7">
      <c r="A407" s="19"/>
      <c r="B407" s="158"/>
      <c r="C407" s="183"/>
      <c r="D407" s="180"/>
      <c r="E407" s="170"/>
      <c r="F407" s="305"/>
      <c r="G407" s="354"/>
    </row>
    <row r="408" spans="1:7">
      <c r="A408" s="19"/>
      <c r="B408" s="158"/>
      <c r="C408" s="183"/>
      <c r="D408" s="180"/>
      <c r="E408" s="170"/>
      <c r="F408" s="305"/>
      <c r="G408" s="354"/>
    </row>
    <row r="409" spans="1:7">
      <c r="A409" s="19"/>
      <c r="B409" s="158"/>
      <c r="C409" s="183"/>
      <c r="D409" s="180"/>
      <c r="E409" s="170"/>
      <c r="F409" s="305"/>
      <c r="G409" s="354"/>
    </row>
    <row r="410" spans="1:7">
      <c r="A410" s="19"/>
      <c r="B410" s="158"/>
      <c r="C410" s="183"/>
      <c r="D410" s="180"/>
      <c r="E410" s="170"/>
      <c r="F410" s="305"/>
      <c r="G410" s="354"/>
    </row>
    <row r="411" spans="1:7">
      <c r="A411" s="19"/>
      <c r="B411" s="158"/>
      <c r="C411" s="183"/>
      <c r="D411" s="180"/>
      <c r="E411" s="170"/>
      <c r="F411" s="305"/>
      <c r="G411" s="354"/>
    </row>
    <row r="412" spans="1:7">
      <c r="A412" s="19"/>
      <c r="B412" s="158"/>
      <c r="C412" s="183"/>
      <c r="D412" s="180"/>
      <c r="E412" s="170"/>
      <c r="F412" s="305"/>
      <c r="G412" s="354"/>
    </row>
    <row r="413" spans="1:7">
      <c r="A413" s="19"/>
      <c r="B413" s="158"/>
      <c r="C413" s="183"/>
      <c r="D413" s="180"/>
      <c r="E413" s="170"/>
      <c r="F413" s="305"/>
      <c r="G413" s="354"/>
    </row>
    <row r="414" spans="1:7">
      <c r="A414" s="19"/>
      <c r="B414" s="158"/>
      <c r="C414" s="183"/>
      <c r="D414" s="180"/>
      <c r="E414" s="170"/>
      <c r="F414" s="305"/>
      <c r="G414" s="354"/>
    </row>
    <row r="415" spans="1:7">
      <c r="A415" s="19"/>
      <c r="B415" s="158"/>
      <c r="C415" s="183"/>
      <c r="D415" s="180"/>
      <c r="E415" s="170"/>
      <c r="F415" s="305"/>
      <c r="G415" s="354"/>
    </row>
    <row r="416" spans="1:7">
      <c r="A416" s="19"/>
      <c r="B416" s="18"/>
      <c r="C416" s="183"/>
      <c r="D416" s="180"/>
      <c r="E416" s="170"/>
      <c r="F416" s="305"/>
      <c r="G416" s="354"/>
    </row>
    <row r="417" spans="1:7">
      <c r="A417" s="19"/>
      <c r="B417" s="158"/>
      <c r="C417" s="183"/>
      <c r="D417" s="180"/>
      <c r="E417" s="170"/>
      <c r="F417" s="305"/>
      <c r="G417" s="354"/>
    </row>
    <row r="418" spans="1:7">
      <c r="A418" s="19"/>
      <c r="B418" s="158"/>
      <c r="C418" s="183"/>
      <c r="D418" s="180"/>
      <c r="E418" s="170"/>
      <c r="F418" s="305"/>
      <c r="G418" s="354"/>
    </row>
    <row r="419" spans="1:7">
      <c r="A419" s="19"/>
      <c r="B419" s="158"/>
      <c r="C419" s="183"/>
      <c r="D419" s="180"/>
      <c r="E419" s="170"/>
      <c r="F419" s="305"/>
      <c r="G419" s="354"/>
    </row>
    <row r="420" spans="1:7">
      <c r="A420" s="19"/>
      <c r="B420" s="158"/>
      <c r="C420" s="183"/>
      <c r="D420" s="180"/>
      <c r="E420" s="170"/>
      <c r="F420" s="18"/>
      <c r="G420" s="354"/>
    </row>
    <row r="421" spans="1:7">
      <c r="A421" s="19"/>
      <c r="B421" s="156"/>
      <c r="C421" s="183"/>
      <c r="D421" s="180"/>
      <c r="E421" s="170"/>
      <c r="F421" s="305"/>
      <c r="G421" s="354"/>
    </row>
    <row r="422" spans="1:7">
      <c r="A422" s="19"/>
      <c r="B422" s="156"/>
      <c r="C422" s="183"/>
      <c r="D422" s="180"/>
      <c r="E422" s="170"/>
      <c r="F422" s="305"/>
      <c r="G422" s="305"/>
    </row>
    <row r="423" spans="1:7">
      <c r="A423" s="19"/>
      <c r="B423" s="156"/>
      <c r="C423" s="183"/>
      <c r="D423" s="180"/>
      <c r="E423" s="170"/>
      <c r="F423" s="305"/>
      <c r="G423" s="305"/>
    </row>
    <row r="424" spans="1:7">
      <c r="A424" s="19"/>
      <c r="B424" s="156"/>
      <c r="C424" s="183"/>
      <c r="D424" s="180"/>
      <c r="E424" s="170"/>
      <c r="F424" s="305"/>
      <c r="G424" s="354"/>
    </row>
    <row r="425" spans="1:7">
      <c r="A425" s="19"/>
      <c r="B425" s="156"/>
      <c r="C425" s="183"/>
      <c r="D425" s="180"/>
      <c r="E425" s="170"/>
      <c r="F425" s="305"/>
      <c r="G425" s="354"/>
    </row>
    <row r="426" spans="1:7">
      <c r="A426" s="19"/>
      <c r="B426" s="156"/>
      <c r="C426" s="183"/>
      <c r="D426" s="180"/>
      <c r="E426" s="170"/>
      <c r="F426" s="305"/>
      <c r="G426" s="305"/>
    </row>
    <row r="427" spans="1:7">
      <c r="A427" s="19"/>
      <c r="B427" s="156"/>
      <c r="C427" s="183"/>
      <c r="D427" s="180"/>
      <c r="E427" s="170"/>
      <c r="F427" s="305"/>
      <c r="G427" s="305"/>
    </row>
    <row r="428" spans="1:7">
      <c r="A428" s="19"/>
      <c r="B428" s="156"/>
      <c r="C428" s="183"/>
      <c r="D428" s="180"/>
      <c r="E428" s="170"/>
      <c r="F428" s="305"/>
      <c r="G428" s="354"/>
    </row>
    <row r="429" spans="1:7">
      <c r="A429" s="19"/>
      <c r="B429" s="156"/>
      <c r="C429" s="183"/>
      <c r="D429" s="180"/>
      <c r="E429" s="170"/>
      <c r="F429" s="305"/>
      <c r="G429" s="354"/>
    </row>
    <row r="430" spans="1:7">
      <c r="A430" s="19"/>
      <c r="B430" s="156"/>
      <c r="C430" s="183"/>
      <c r="D430" s="180"/>
      <c r="E430" s="170"/>
      <c r="F430" s="305"/>
      <c r="G430" s="305"/>
    </row>
    <row r="431" spans="1:7">
      <c r="A431" s="19"/>
      <c r="B431" s="156"/>
      <c r="C431" s="183"/>
      <c r="D431" s="180"/>
      <c r="E431" s="170"/>
      <c r="F431" s="305"/>
      <c r="G431" s="354"/>
    </row>
    <row r="432" spans="1:7">
      <c r="A432" s="19"/>
      <c r="B432" s="156"/>
      <c r="C432" s="183"/>
      <c r="D432" s="180"/>
      <c r="E432" s="170"/>
      <c r="F432" s="305"/>
      <c r="G432" s="354"/>
    </row>
    <row r="433" spans="1:7">
      <c r="A433" s="19"/>
      <c r="B433" s="156"/>
      <c r="C433" s="183"/>
      <c r="D433" s="180"/>
      <c r="E433" s="170"/>
      <c r="F433" s="305"/>
      <c r="G433" s="305"/>
    </row>
    <row r="434" spans="1:7">
      <c r="A434" s="19"/>
      <c r="B434" s="156"/>
      <c r="C434" s="183"/>
      <c r="D434" s="180"/>
      <c r="E434" s="170"/>
      <c r="F434" s="305"/>
      <c r="G434" s="305"/>
    </row>
    <row r="435" spans="1:7">
      <c r="A435" s="19"/>
      <c r="B435" s="156"/>
      <c r="C435" s="183"/>
      <c r="D435" s="180"/>
      <c r="E435" s="170"/>
      <c r="F435" s="305"/>
      <c r="G435" s="354"/>
    </row>
    <row r="436" spans="1:7">
      <c r="A436" s="19"/>
      <c r="B436" s="156"/>
      <c r="C436" s="183"/>
      <c r="D436" s="180"/>
      <c r="E436" s="170"/>
      <c r="F436" s="305"/>
      <c r="G436" s="354"/>
    </row>
    <row r="437" spans="1:7">
      <c r="A437" s="19"/>
      <c r="B437" s="156"/>
      <c r="C437" s="183"/>
      <c r="D437" s="180"/>
      <c r="E437" s="170"/>
      <c r="F437" s="305"/>
      <c r="G437" s="305"/>
    </row>
    <row r="438" spans="1:7">
      <c r="A438" s="19"/>
      <c r="B438" s="156"/>
      <c r="C438" s="183"/>
      <c r="D438" s="180"/>
      <c r="E438" s="170"/>
      <c r="F438" s="305"/>
      <c r="G438" s="305"/>
    </row>
    <row r="439" spans="1:7">
      <c r="A439" s="19"/>
      <c r="B439" s="156"/>
      <c r="C439" s="183"/>
      <c r="D439" s="180"/>
      <c r="E439" s="170"/>
      <c r="F439" s="305"/>
      <c r="G439" s="354"/>
    </row>
    <row r="440" spans="1:7">
      <c r="A440" s="19"/>
      <c r="B440" s="156"/>
      <c r="C440" s="183"/>
      <c r="D440" s="180"/>
      <c r="E440" s="170"/>
      <c r="F440" s="305"/>
      <c r="G440" s="354"/>
    </row>
    <row r="441" spans="1:7">
      <c r="A441" s="19"/>
      <c r="B441" s="156"/>
      <c r="C441" s="183"/>
      <c r="D441" s="180"/>
      <c r="E441" s="170"/>
      <c r="F441" s="305"/>
      <c r="G441" s="305"/>
    </row>
    <row r="442" spans="1:7">
      <c r="A442" s="19"/>
      <c r="B442" s="156"/>
      <c r="C442" s="183"/>
      <c r="D442" s="180"/>
      <c r="E442" s="170"/>
      <c r="F442" s="305"/>
      <c r="G442" s="305"/>
    </row>
    <row r="443" spans="1:7">
      <c r="A443" s="19"/>
      <c r="B443" s="156"/>
      <c r="C443" s="183"/>
      <c r="D443" s="180"/>
      <c r="E443" s="170"/>
      <c r="F443" s="305"/>
      <c r="G443" s="354"/>
    </row>
    <row r="444" spans="1:7">
      <c r="A444" s="19"/>
      <c r="B444" s="156"/>
      <c r="C444" s="183"/>
      <c r="D444" s="180"/>
      <c r="E444" s="170"/>
      <c r="F444" s="305"/>
      <c r="G444" s="354"/>
    </row>
    <row r="445" spans="1:7">
      <c r="A445" s="19"/>
      <c r="B445" s="156"/>
      <c r="C445" s="183"/>
      <c r="D445" s="180"/>
      <c r="E445" s="170"/>
      <c r="F445" s="305"/>
      <c r="G445" s="305"/>
    </row>
    <row r="446" spans="1:7">
      <c r="A446" s="19"/>
      <c r="B446" s="156"/>
      <c r="C446" s="183"/>
      <c r="D446" s="180"/>
      <c r="E446" s="170"/>
      <c r="F446" s="305"/>
      <c r="G446" s="305"/>
    </row>
    <row r="447" spans="1:7">
      <c r="A447" s="19"/>
      <c r="B447" s="156"/>
      <c r="C447" s="183"/>
      <c r="D447" s="180"/>
      <c r="E447" s="170"/>
      <c r="F447" s="305"/>
      <c r="G447" s="354"/>
    </row>
    <row r="448" spans="1:7">
      <c r="A448" s="19"/>
      <c r="B448" s="156"/>
      <c r="C448" s="183"/>
      <c r="D448" s="180"/>
      <c r="E448" s="170"/>
      <c r="F448" s="305"/>
      <c r="G448" s="354"/>
    </row>
    <row r="449" spans="1:7">
      <c r="A449" s="19"/>
      <c r="B449" s="156"/>
      <c r="C449" s="183"/>
      <c r="D449" s="180"/>
      <c r="E449" s="170"/>
      <c r="F449" s="305"/>
      <c r="G449" s="305"/>
    </row>
    <row r="450" spans="1:7">
      <c r="A450" s="19"/>
      <c r="B450" s="156"/>
      <c r="C450" s="183"/>
      <c r="D450" s="180"/>
      <c r="E450" s="170"/>
      <c r="F450" s="305"/>
      <c r="G450" s="305"/>
    </row>
    <row r="451" spans="1:7">
      <c r="A451" s="19"/>
      <c r="B451" s="156"/>
      <c r="C451" s="183"/>
      <c r="D451" s="180"/>
      <c r="E451" s="170"/>
      <c r="F451" s="305"/>
      <c r="G451" s="354"/>
    </row>
    <row r="452" spans="1:7">
      <c r="A452" s="19"/>
      <c r="B452" s="156"/>
      <c r="C452" s="183"/>
      <c r="D452" s="180"/>
      <c r="E452" s="170"/>
      <c r="F452" s="305"/>
      <c r="G452" s="354"/>
    </row>
    <row r="453" spans="1:7">
      <c r="A453" s="19"/>
      <c r="B453" s="156"/>
      <c r="C453" s="183"/>
      <c r="D453" s="180"/>
      <c r="E453" s="170"/>
      <c r="F453" s="305"/>
      <c r="G453" s="305"/>
    </row>
    <row r="454" spans="1:7">
      <c r="A454" s="19"/>
      <c r="B454" s="156"/>
      <c r="C454" s="183"/>
      <c r="D454" s="180"/>
      <c r="E454" s="170"/>
      <c r="F454" s="305"/>
      <c r="G454" s="305"/>
    </row>
    <row r="455" spans="1:7">
      <c r="A455" s="19"/>
      <c r="B455" s="156"/>
      <c r="C455" s="183"/>
      <c r="D455" s="180"/>
      <c r="E455" s="170"/>
      <c r="F455" s="305"/>
      <c r="G455" s="354"/>
    </row>
    <row r="456" spans="1:7">
      <c r="A456" s="19"/>
      <c r="B456" s="156"/>
      <c r="C456" s="183"/>
      <c r="D456" s="180"/>
      <c r="E456" s="170"/>
      <c r="F456" s="305"/>
      <c r="G456" s="354"/>
    </row>
    <row r="457" spans="1:7">
      <c r="A457" s="19"/>
      <c r="B457" s="156"/>
      <c r="C457" s="183"/>
      <c r="D457" s="180"/>
      <c r="E457" s="170"/>
      <c r="F457" s="305"/>
      <c r="G457" s="305"/>
    </row>
    <row r="458" spans="1:7">
      <c r="A458" s="19"/>
      <c r="B458" s="156"/>
      <c r="C458" s="183"/>
      <c r="D458" s="180"/>
      <c r="E458" s="170"/>
      <c r="F458" s="305"/>
      <c r="G458" s="305"/>
    </row>
    <row r="459" spans="1:7">
      <c r="A459" s="19"/>
      <c r="B459" s="156"/>
      <c r="C459" s="183"/>
      <c r="D459" s="180"/>
      <c r="E459" s="170"/>
      <c r="F459" s="305"/>
      <c r="G459" s="354"/>
    </row>
    <row r="460" spans="1:7">
      <c r="A460" s="19"/>
      <c r="B460" s="156"/>
      <c r="C460" s="183"/>
      <c r="D460" s="180"/>
      <c r="E460" s="170"/>
      <c r="F460" s="305"/>
      <c r="G460" s="354"/>
    </row>
    <row r="461" spans="1:7">
      <c r="A461" s="19"/>
      <c r="B461" s="156"/>
      <c r="C461" s="183"/>
      <c r="D461" s="180"/>
      <c r="E461" s="170"/>
      <c r="F461" s="305"/>
      <c r="G461" s="305"/>
    </row>
    <row r="462" spans="1:7">
      <c r="A462" s="19"/>
      <c r="B462" s="156"/>
      <c r="C462" s="183"/>
      <c r="D462" s="180"/>
      <c r="E462" s="170"/>
      <c r="F462" s="305"/>
      <c r="G462" s="305"/>
    </row>
    <row r="463" spans="1:7">
      <c r="A463" s="19"/>
      <c r="B463" s="156"/>
      <c r="C463" s="183"/>
      <c r="D463" s="180"/>
      <c r="E463" s="170"/>
      <c r="F463" s="305"/>
      <c r="G463" s="354"/>
    </row>
    <row r="464" spans="1:7">
      <c r="A464" s="19"/>
      <c r="B464" s="156"/>
      <c r="C464" s="183"/>
      <c r="D464" s="180"/>
      <c r="E464" s="170"/>
      <c r="F464" s="305"/>
      <c r="G464" s="354"/>
    </row>
    <row r="465" spans="1:7">
      <c r="A465" s="19"/>
      <c r="B465" s="156"/>
      <c r="C465" s="183"/>
      <c r="D465" s="180"/>
      <c r="E465" s="170"/>
      <c r="F465" s="305"/>
      <c r="G465" s="305"/>
    </row>
    <row r="466" spans="1:7">
      <c r="A466" s="19"/>
      <c r="B466" s="156"/>
      <c r="C466" s="183"/>
      <c r="D466" s="180"/>
      <c r="E466" s="170"/>
      <c r="F466" s="305"/>
      <c r="G466" s="354"/>
    </row>
    <row r="467" spans="1:7">
      <c r="A467" s="19"/>
      <c r="B467" s="156"/>
      <c r="C467" s="183"/>
      <c r="D467" s="180"/>
      <c r="E467" s="170"/>
      <c r="F467" s="305"/>
      <c r="G467" s="354"/>
    </row>
    <row r="468" spans="1:7">
      <c r="A468" s="19"/>
      <c r="B468" s="156"/>
      <c r="C468" s="183"/>
      <c r="D468" s="180"/>
      <c r="E468" s="170"/>
      <c r="F468" s="305"/>
      <c r="G468" s="305"/>
    </row>
    <row r="469" spans="1:7">
      <c r="A469" s="19"/>
      <c r="B469" s="156"/>
      <c r="C469" s="183"/>
      <c r="D469" s="180"/>
      <c r="E469" s="170"/>
      <c r="F469" s="305"/>
      <c r="G469" s="354"/>
    </row>
    <row r="470" spans="1:7">
      <c r="A470" s="19"/>
      <c r="B470" s="156"/>
      <c r="C470" s="183"/>
      <c r="D470" s="180"/>
      <c r="E470" s="170"/>
      <c r="F470" s="305"/>
      <c r="G470" s="354"/>
    </row>
    <row r="471" spans="1:7">
      <c r="A471" s="19"/>
      <c r="B471" s="156"/>
      <c r="C471" s="183"/>
      <c r="D471" s="180"/>
      <c r="E471" s="170"/>
      <c r="F471" s="305"/>
      <c r="G471" s="305"/>
    </row>
    <row r="472" spans="1:7">
      <c r="A472" s="19"/>
      <c r="B472" s="156"/>
      <c r="C472" s="183"/>
      <c r="D472" s="180"/>
      <c r="E472" s="170"/>
      <c r="F472" s="305"/>
      <c r="G472" s="305"/>
    </row>
    <row r="473" spans="1:7">
      <c r="A473" s="19"/>
      <c r="B473" s="156"/>
      <c r="C473" s="183"/>
      <c r="D473" s="180"/>
      <c r="E473" s="170"/>
      <c r="F473" s="305"/>
      <c r="G473" s="354"/>
    </row>
    <row r="474" spans="1:7">
      <c r="A474" s="19"/>
      <c r="B474" s="156"/>
      <c r="C474" s="183"/>
      <c r="D474" s="180"/>
      <c r="E474" s="170"/>
      <c r="F474" s="305"/>
      <c r="G474" s="354"/>
    </row>
    <row r="475" spans="1:7">
      <c r="A475" s="19"/>
      <c r="B475" s="156"/>
      <c r="C475" s="18"/>
      <c r="D475" s="180"/>
      <c r="E475" s="74"/>
      <c r="F475" s="305"/>
      <c r="G475" s="305"/>
    </row>
    <row r="476" spans="1:7">
      <c r="A476" s="19"/>
      <c r="B476" s="156"/>
      <c r="C476" s="183"/>
      <c r="D476" s="180"/>
      <c r="E476" s="170"/>
      <c r="F476" s="305"/>
      <c r="G476" s="354"/>
    </row>
    <row r="477" spans="1:7">
      <c r="A477" s="19"/>
      <c r="B477" s="158"/>
      <c r="C477" s="183"/>
      <c r="D477" s="180"/>
      <c r="E477" s="170"/>
    </row>
    <row r="478" spans="1:7">
      <c r="A478" s="19"/>
      <c r="B478" s="158"/>
      <c r="C478" s="183"/>
      <c r="D478" s="180"/>
      <c r="E478" s="170"/>
      <c r="F478" s="305"/>
      <c r="G478" s="305"/>
    </row>
    <row r="479" spans="1:7">
      <c r="A479" s="19"/>
      <c r="B479" s="158"/>
      <c r="C479" s="183"/>
      <c r="D479" s="180"/>
      <c r="E479" s="170"/>
      <c r="F479" s="305"/>
      <c r="G479" s="354"/>
    </row>
    <row r="480" spans="1:7">
      <c r="A480" s="19"/>
      <c r="B480" s="158"/>
      <c r="C480" s="183"/>
      <c r="D480" s="180"/>
      <c r="E480" s="170"/>
      <c r="F480" s="305"/>
      <c r="G480" s="354"/>
    </row>
    <row r="481" spans="1:7">
      <c r="A481" s="19"/>
      <c r="B481" s="158"/>
      <c r="C481" s="183"/>
      <c r="D481" s="180"/>
      <c r="E481" s="170"/>
      <c r="F481" s="305"/>
      <c r="G481" s="354"/>
    </row>
    <row r="482" spans="1:7">
      <c r="A482" s="19"/>
      <c r="B482" s="158"/>
      <c r="C482" s="183"/>
      <c r="D482" s="180"/>
      <c r="E482" s="170"/>
      <c r="F482" s="305"/>
      <c r="G482" s="305"/>
    </row>
    <row r="483" spans="1:7">
      <c r="A483" s="19"/>
      <c r="B483" s="158"/>
      <c r="C483" s="183"/>
      <c r="D483" s="180"/>
      <c r="E483" s="170"/>
      <c r="F483" s="305"/>
      <c r="G483" s="354"/>
    </row>
    <row r="484" spans="1:7">
      <c r="A484" s="19"/>
      <c r="B484" s="158"/>
      <c r="C484" s="183"/>
      <c r="D484" s="180"/>
      <c r="E484" s="170"/>
      <c r="F484" s="305"/>
      <c r="G484" s="354"/>
    </row>
    <row r="485" spans="1:7">
      <c r="A485" s="19"/>
      <c r="B485" s="158"/>
      <c r="C485" s="183"/>
      <c r="D485" s="180"/>
      <c r="E485" s="170"/>
    </row>
    <row r="486" spans="1:7">
      <c r="A486" s="19"/>
      <c r="B486" s="158"/>
      <c r="C486" s="183"/>
      <c r="D486" s="180"/>
      <c r="E486" s="170"/>
    </row>
    <row r="487" spans="1:7">
      <c r="A487" s="19"/>
      <c r="B487" s="158"/>
      <c r="C487" s="183"/>
      <c r="D487" s="180"/>
      <c r="E487" s="170"/>
      <c r="F487" s="305"/>
      <c r="G487" s="354"/>
    </row>
    <row r="488" spans="1:7">
      <c r="A488" s="19"/>
      <c r="B488" s="18"/>
      <c r="C488" s="183"/>
      <c r="D488" s="180"/>
      <c r="E488" s="170"/>
      <c r="F488" s="305"/>
      <c r="G488" s="305"/>
    </row>
    <row r="489" spans="1:7">
      <c r="A489" s="19"/>
      <c r="B489" s="158"/>
      <c r="C489" s="183"/>
      <c r="D489" s="180"/>
      <c r="E489" s="170"/>
      <c r="F489" s="305"/>
      <c r="G489" s="354"/>
    </row>
    <row r="490" spans="1:7">
      <c r="A490" s="19"/>
      <c r="B490" s="158"/>
      <c r="C490" s="183"/>
      <c r="D490" s="180"/>
      <c r="E490" s="170"/>
      <c r="F490" s="305"/>
      <c r="G490" s="354"/>
    </row>
    <row r="491" spans="1:7">
      <c r="A491" s="19"/>
      <c r="B491" s="158"/>
      <c r="C491" s="183"/>
      <c r="D491" s="180"/>
      <c r="E491" s="170"/>
      <c r="F491" s="305"/>
      <c r="G491" s="354"/>
    </row>
    <row r="492" spans="1:7" ht="13.5">
      <c r="A492" s="19"/>
      <c r="B492" s="158"/>
      <c r="C492" s="72"/>
      <c r="D492" s="180"/>
      <c r="E492" s="170"/>
      <c r="F492" s="305"/>
      <c r="G492" s="354"/>
    </row>
    <row r="493" spans="1:7">
      <c r="A493" s="19"/>
      <c r="B493" s="158"/>
      <c r="C493" s="183"/>
      <c r="D493" s="180"/>
      <c r="E493" s="170"/>
      <c r="F493" s="305"/>
      <c r="G493" s="354"/>
    </row>
    <row r="494" spans="1:7">
      <c r="A494" s="19"/>
      <c r="B494" s="156"/>
      <c r="C494" s="183"/>
      <c r="D494" s="180"/>
      <c r="E494" s="170"/>
      <c r="F494" s="305"/>
      <c r="G494" s="305"/>
    </row>
    <row r="495" spans="1:7">
      <c r="A495" s="19"/>
      <c r="B495" s="158"/>
      <c r="C495" s="183"/>
      <c r="D495" s="180"/>
      <c r="E495" s="170"/>
      <c r="F495" s="305"/>
      <c r="G495" s="354"/>
    </row>
    <row r="496" spans="1:7">
      <c r="A496" s="19"/>
      <c r="B496" s="158"/>
      <c r="C496" s="183"/>
      <c r="D496" s="180"/>
      <c r="E496" s="170"/>
      <c r="F496" s="305"/>
      <c r="G496" s="354"/>
    </row>
    <row r="497" spans="1:7">
      <c r="A497" s="19"/>
      <c r="B497" s="158"/>
      <c r="C497" s="157"/>
      <c r="D497" s="180"/>
      <c r="E497" s="170"/>
      <c r="F497" s="305"/>
      <c r="G497" s="354"/>
    </row>
    <row r="498" spans="1:7">
      <c r="A498" s="19"/>
      <c r="B498" s="158"/>
      <c r="C498" s="178"/>
      <c r="D498" s="179"/>
      <c r="E498" s="23"/>
      <c r="F498" s="285"/>
      <c r="G498" s="283"/>
    </row>
    <row r="501" spans="1:7">
      <c r="A501" s="164"/>
      <c r="B501" s="149"/>
      <c r="C501" s="169"/>
      <c r="D501" s="184"/>
      <c r="E501" s="144"/>
      <c r="F501" s="305"/>
      <c r="G501" s="305"/>
    </row>
    <row r="502" spans="1:7">
      <c r="A502" s="19"/>
      <c r="B502" s="158"/>
      <c r="C502" s="183"/>
      <c r="D502" s="180"/>
      <c r="E502" s="170"/>
      <c r="F502" s="305"/>
      <c r="G502" s="354"/>
    </row>
    <row r="503" spans="1:7">
      <c r="A503" s="19"/>
      <c r="B503" s="158"/>
      <c r="C503" s="183"/>
      <c r="D503" s="180"/>
      <c r="E503" s="170"/>
      <c r="F503" s="305"/>
      <c r="G503" s="354"/>
    </row>
    <row r="504" spans="1:7">
      <c r="A504" s="19"/>
      <c r="B504" s="158"/>
      <c r="C504" s="183"/>
      <c r="D504" s="180"/>
      <c r="E504" s="170"/>
      <c r="F504" s="305"/>
      <c r="G504" s="354"/>
    </row>
    <row r="505" spans="1:7" ht="13.5">
      <c r="A505" s="164"/>
      <c r="B505" s="158"/>
      <c r="C505" s="72"/>
      <c r="D505" s="180"/>
      <c r="E505" s="170"/>
      <c r="F505" s="305"/>
      <c r="G505" s="354"/>
    </row>
    <row r="506" spans="1:7">
      <c r="A506" s="164"/>
      <c r="B506" s="158"/>
      <c r="C506" s="183"/>
      <c r="D506" s="180"/>
      <c r="E506" s="170"/>
      <c r="F506" s="305"/>
      <c r="G506" s="354"/>
    </row>
    <row r="507" spans="1:7">
      <c r="A507" s="164"/>
      <c r="B507" s="158"/>
      <c r="C507" s="183"/>
      <c r="D507" s="18"/>
      <c r="E507" s="18"/>
      <c r="F507" s="18"/>
      <c r="G507" s="18"/>
    </row>
    <row r="508" spans="1:7">
      <c r="A508" s="164"/>
      <c r="B508" s="158"/>
      <c r="C508" s="183"/>
      <c r="D508" s="180"/>
      <c r="E508" s="170"/>
      <c r="F508" s="305"/>
      <c r="G508" s="354"/>
    </row>
    <row r="509" spans="1:7">
      <c r="A509" s="164"/>
      <c r="B509" s="158"/>
      <c r="C509" s="183"/>
      <c r="D509" s="180"/>
      <c r="E509" s="170"/>
      <c r="F509" s="305"/>
      <c r="G509" s="354"/>
    </row>
    <row r="510" spans="1:7">
      <c r="A510" s="164"/>
      <c r="B510" s="158"/>
      <c r="C510" s="183"/>
      <c r="D510" s="180"/>
      <c r="E510" s="170"/>
      <c r="F510" s="305"/>
      <c r="G510" s="354"/>
    </row>
    <row r="511" spans="1:7">
      <c r="A511" s="164"/>
      <c r="B511" s="158"/>
      <c r="C511" s="183"/>
      <c r="D511" s="180"/>
      <c r="E511" s="170"/>
      <c r="F511" s="305"/>
      <c r="G511" s="354"/>
    </row>
    <row r="512" spans="1:7">
      <c r="A512" s="164"/>
      <c r="B512" s="158"/>
      <c r="C512" s="183"/>
      <c r="D512" s="180"/>
      <c r="E512" s="170"/>
      <c r="F512" s="305"/>
      <c r="G512" s="354"/>
    </row>
    <row r="513" spans="1:7">
      <c r="A513" s="164"/>
      <c r="B513" s="158"/>
      <c r="C513" s="183"/>
      <c r="D513" s="180"/>
      <c r="E513" s="170"/>
      <c r="F513" s="305"/>
      <c r="G513" s="354"/>
    </row>
    <row r="514" spans="1:7">
      <c r="A514" s="164"/>
      <c r="B514" s="158"/>
      <c r="C514" s="183"/>
      <c r="D514" s="180"/>
      <c r="E514" s="170"/>
      <c r="F514" s="305"/>
      <c r="G514" s="354"/>
    </row>
    <row r="515" spans="1:7">
      <c r="A515" s="164"/>
      <c r="B515" s="158"/>
      <c r="C515" s="183"/>
      <c r="D515" s="180"/>
      <c r="E515" s="170"/>
      <c r="F515" s="305"/>
      <c r="G515" s="354"/>
    </row>
    <row r="516" spans="1:7">
      <c r="A516" s="164"/>
      <c r="B516" s="158"/>
      <c r="C516" s="183"/>
      <c r="D516" s="180"/>
      <c r="E516" s="170"/>
      <c r="F516" s="305"/>
      <c r="G516" s="354"/>
    </row>
    <row r="517" spans="1:7">
      <c r="A517" s="164"/>
      <c r="B517" s="158"/>
      <c r="C517" s="183"/>
      <c r="D517" s="180"/>
      <c r="E517" s="170"/>
      <c r="F517" s="305"/>
      <c r="G517" s="354"/>
    </row>
    <row r="518" spans="1:7">
      <c r="A518" s="164"/>
      <c r="B518" s="158"/>
      <c r="C518" s="183"/>
      <c r="D518" s="180"/>
      <c r="E518" s="170"/>
      <c r="F518" s="305"/>
      <c r="G518" s="354"/>
    </row>
    <row r="519" spans="1:7">
      <c r="A519" s="164"/>
      <c r="B519" s="156"/>
      <c r="C519" s="183"/>
      <c r="D519" s="18"/>
      <c r="E519" s="18"/>
      <c r="F519" s="18"/>
      <c r="G519" s="18"/>
    </row>
    <row r="520" spans="1:7">
      <c r="A520" s="164"/>
      <c r="B520" s="156"/>
      <c r="C520" s="183"/>
      <c r="D520" s="180"/>
      <c r="E520" s="170"/>
      <c r="F520" s="305"/>
      <c r="G520" s="354"/>
    </row>
    <row r="521" spans="1:7">
      <c r="A521" s="164"/>
      <c r="B521" s="156"/>
      <c r="C521" s="183"/>
      <c r="D521" s="180"/>
      <c r="E521" s="170"/>
      <c r="F521" s="305"/>
      <c r="G521" s="354"/>
    </row>
    <row r="522" spans="1:7">
      <c r="A522" s="164"/>
      <c r="B522" s="156"/>
      <c r="C522" s="183"/>
      <c r="D522" s="18"/>
      <c r="E522" s="18"/>
      <c r="F522" s="18"/>
      <c r="G522" s="18"/>
    </row>
    <row r="523" spans="1:7" ht="31.5" customHeight="1">
      <c r="A523" s="164"/>
      <c r="B523" s="156"/>
      <c r="C523" s="183"/>
      <c r="D523" s="18"/>
      <c r="E523" s="18"/>
      <c r="F523" s="18"/>
      <c r="G523" s="18"/>
    </row>
    <row r="524" spans="1:7">
      <c r="A524" s="164"/>
      <c r="B524" s="158"/>
      <c r="C524" s="183"/>
      <c r="D524" s="180"/>
      <c r="E524" s="170"/>
      <c r="F524" s="305"/>
      <c r="G524" s="354"/>
    </row>
    <row r="525" spans="1:7">
      <c r="A525" s="164"/>
      <c r="B525" s="158"/>
      <c r="C525" s="183"/>
      <c r="D525" s="180"/>
      <c r="E525" s="170"/>
      <c r="F525" s="305"/>
      <c r="G525" s="354"/>
    </row>
    <row r="526" spans="1:7">
      <c r="A526" s="164"/>
      <c r="B526" s="156"/>
      <c r="C526" s="183"/>
      <c r="D526" s="180"/>
      <c r="E526" s="170"/>
      <c r="F526" s="305"/>
      <c r="G526" s="354"/>
    </row>
    <row r="527" spans="1:7" ht="13.5">
      <c r="A527" s="164"/>
      <c r="B527" s="18"/>
      <c r="C527" s="72"/>
      <c r="D527" s="180"/>
      <c r="E527" s="74"/>
      <c r="F527" s="305"/>
      <c r="G527" s="305"/>
    </row>
    <row r="528" spans="1:7">
      <c r="A528" s="164"/>
      <c r="B528" s="18"/>
      <c r="C528" s="183"/>
      <c r="D528" s="180"/>
      <c r="E528" s="74"/>
      <c r="F528" s="305"/>
      <c r="G528" s="305"/>
    </row>
    <row r="529" spans="1:7">
      <c r="A529" s="164"/>
      <c r="B529" s="18"/>
      <c r="C529" s="183"/>
      <c r="D529" s="18"/>
      <c r="E529" s="18"/>
      <c r="F529" s="18"/>
      <c r="G529" s="18"/>
    </row>
    <row r="530" spans="1:7">
      <c r="A530" s="164"/>
      <c r="B530" s="18"/>
      <c r="C530" s="183"/>
      <c r="D530" s="180"/>
      <c r="E530" s="170"/>
      <c r="F530" s="305"/>
      <c r="G530" s="354"/>
    </row>
    <row r="531" spans="1:7">
      <c r="A531" s="164"/>
      <c r="B531" s="158"/>
      <c r="C531" s="183"/>
      <c r="D531" s="180"/>
      <c r="E531" s="74"/>
      <c r="F531" s="305"/>
      <c r="G531" s="354"/>
    </row>
    <row r="532" spans="1:7">
      <c r="A532" s="164"/>
      <c r="B532" s="158"/>
      <c r="C532" s="183"/>
      <c r="D532" s="18"/>
      <c r="E532" s="18"/>
      <c r="F532" s="18"/>
      <c r="G532" s="18"/>
    </row>
    <row r="533" spans="1:7">
      <c r="A533" s="164"/>
      <c r="B533" s="158"/>
      <c r="C533" s="183"/>
      <c r="D533" s="180"/>
      <c r="E533" s="170"/>
      <c r="F533" s="305"/>
      <c r="G533" s="354"/>
    </row>
    <row r="534" spans="1:7">
      <c r="A534" s="164"/>
      <c r="B534" s="158"/>
      <c r="C534" s="183"/>
      <c r="D534" s="180"/>
      <c r="E534" s="74"/>
      <c r="F534" s="305"/>
      <c r="G534" s="354"/>
    </row>
    <row r="535" spans="1:7">
      <c r="A535" s="164"/>
      <c r="B535" s="158"/>
      <c r="C535" s="183"/>
      <c r="D535" s="18"/>
      <c r="E535" s="18"/>
      <c r="F535" s="18"/>
      <c r="G535" s="18"/>
    </row>
    <row r="536" spans="1:7">
      <c r="A536" s="164"/>
      <c r="B536" s="158"/>
      <c r="C536" s="183"/>
      <c r="D536" s="180"/>
      <c r="E536" s="170"/>
      <c r="F536" s="305"/>
      <c r="G536" s="354"/>
    </row>
    <row r="537" spans="1:7">
      <c r="A537" s="164"/>
      <c r="B537" s="158"/>
      <c r="C537" s="183"/>
      <c r="D537" s="180"/>
      <c r="E537" s="74"/>
      <c r="F537" s="305"/>
      <c r="G537" s="354"/>
    </row>
    <row r="538" spans="1:7">
      <c r="A538" s="164"/>
      <c r="B538" s="158"/>
      <c r="C538" s="183"/>
      <c r="D538" s="18"/>
      <c r="E538" s="18"/>
      <c r="F538" s="18"/>
      <c r="G538" s="18"/>
    </row>
    <row r="539" spans="1:7">
      <c r="A539" s="164"/>
      <c r="B539" s="18"/>
      <c r="C539" s="183"/>
      <c r="D539" s="180"/>
      <c r="E539" s="170"/>
      <c r="F539" s="305"/>
      <c r="G539" s="354"/>
    </row>
    <row r="540" spans="1:7">
      <c r="A540" s="164"/>
      <c r="B540" s="18"/>
      <c r="C540" s="18"/>
      <c r="D540" s="18"/>
      <c r="E540" s="18"/>
      <c r="F540" s="18"/>
      <c r="G540" s="18"/>
    </row>
    <row r="541" spans="1:7" ht="13.5">
      <c r="A541" s="164"/>
      <c r="B541" s="18"/>
      <c r="C541" s="72"/>
      <c r="D541" s="180"/>
      <c r="E541" s="74"/>
      <c r="F541" s="305"/>
      <c r="G541" s="305"/>
    </row>
    <row r="542" spans="1:7">
      <c r="A542" s="164"/>
      <c r="B542" s="18"/>
      <c r="C542" s="183"/>
      <c r="D542" s="180"/>
      <c r="E542" s="74"/>
      <c r="F542" s="305"/>
      <c r="G542" s="305"/>
    </row>
    <row r="543" spans="1:7">
      <c r="A543" s="164"/>
      <c r="B543" s="18"/>
      <c r="C543" s="183"/>
      <c r="D543" s="18"/>
      <c r="E543" s="18"/>
      <c r="F543" s="18"/>
      <c r="G543" s="18"/>
    </row>
    <row r="544" spans="1:7">
      <c r="A544" s="164"/>
      <c r="B544" s="18"/>
      <c r="C544" s="183"/>
      <c r="D544" s="180"/>
      <c r="E544" s="170"/>
      <c r="F544" s="305"/>
      <c r="G544" s="354"/>
    </row>
    <row r="545" spans="1:7">
      <c r="A545" s="164"/>
      <c r="B545" s="18"/>
      <c r="C545" s="183"/>
      <c r="D545" s="180"/>
      <c r="E545" s="170"/>
      <c r="F545" s="305"/>
      <c r="G545" s="354"/>
    </row>
    <row r="546" spans="1:7">
      <c r="A546" s="164"/>
      <c r="B546" s="18"/>
      <c r="C546" s="183"/>
      <c r="D546" s="180"/>
      <c r="E546" s="170"/>
      <c r="F546" s="305"/>
      <c r="G546" s="354"/>
    </row>
    <row r="547" spans="1:7">
      <c r="A547" s="164"/>
      <c r="B547" s="18"/>
      <c r="C547" s="183"/>
      <c r="D547" s="18"/>
      <c r="E547" s="18"/>
      <c r="F547" s="18"/>
      <c r="G547" s="18"/>
    </row>
    <row r="548" spans="1:7">
      <c r="A548" s="164"/>
      <c r="B548" s="18"/>
      <c r="C548" s="183"/>
      <c r="D548" s="180"/>
      <c r="E548" s="170"/>
      <c r="F548" s="305"/>
      <c r="G548" s="354"/>
    </row>
    <row r="549" spans="1:7">
      <c r="A549" s="164"/>
      <c r="B549" s="18"/>
      <c r="C549" s="183"/>
      <c r="D549" s="180"/>
      <c r="E549" s="170"/>
      <c r="F549" s="305"/>
      <c r="G549" s="354"/>
    </row>
    <row r="550" spans="1:7">
      <c r="A550" s="164"/>
      <c r="B550" s="18"/>
      <c r="C550" s="183"/>
      <c r="D550" s="180"/>
      <c r="E550" s="74"/>
      <c r="F550" s="305"/>
      <c r="G550" s="305"/>
    </row>
    <row r="551" spans="1:7" ht="30" customHeight="1">
      <c r="A551" s="164"/>
      <c r="B551" s="158"/>
      <c r="C551" s="183"/>
      <c r="D551" s="18"/>
      <c r="E551" s="18"/>
      <c r="F551" s="18"/>
      <c r="G551" s="18"/>
    </row>
    <row r="552" spans="1:7">
      <c r="A552" s="164"/>
      <c r="B552" s="158"/>
      <c r="C552" s="183"/>
      <c r="D552" s="180"/>
      <c r="E552" s="170"/>
      <c r="F552" s="305"/>
      <c r="G552" s="354"/>
    </row>
    <row r="553" spans="1:7">
      <c r="A553" s="164"/>
      <c r="B553" s="158"/>
      <c r="C553" s="183"/>
      <c r="D553" s="180"/>
      <c r="E553" s="170"/>
      <c r="F553" s="305"/>
      <c r="G553" s="354"/>
    </row>
    <row r="554" spans="1:7">
      <c r="A554" s="164"/>
      <c r="B554" s="158"/>
      <c r="C554" s="183"/>
      <c r="D554" s="180"/>
      <c r="E554" s="170"/>
      <c r="F554" s="305"/>
      <c r="G554" s="354"/>
    </row>
    <row r="555" spans="1:7" ht="30" customHeight="1">
      <c r="A555" s="164"/>
      <c r="B555" s="158"/>
      <c r="C555" s="183"/>
      <c r="D555" s="18"/>
      <c r="E555" s="18"/>
      <c r="F555" s="18"/>
      <c r="G555" s="18"/>
    </row>
    <row r="556" spans="1:7">
      <c r="A556" s="164"/>
      <c r="B556" s="158"/>
      <c r="C556" s="183"/>
      <c r="D556" s="180"/>
      <c r="E556" s="170"/>
      <c r="F556" s="305"/>
      <c r="G556" s="354"/>
    </row>
    <row r="557" spans="1:7">
      <c r="A557" s="164"/>
      <c r="B557" s="158"/>
      <c r="C557" s="183"/>
      <c r="D557" s="180"/>
      <c r="E557" s="170"/>
      <c r="F557" s="305"/>
      <c r="G557" s="354"/>
    </row>
    <row r="558" spans="1:7">
      <c r="A558" s="164"/>
      <c r="B558" s="158"/>
      <c r="C558" s="183"/>
      <c r="D558" s="180"/>
      <c r="E558" s="170"/>
      <c r="F558" s="305"/>
      <c r="G558" s="354"/>
    </row>
    <row r="559" spans="1:7">
      <c r="A559" s="164"/>
      <c r="B559" s="158"/>
      <c r="C559" s="183"/>
      <c r="D559" s="18"/>
      <c r="E559" s="18"/>
      <c r="F559" s="18"/>
      <c r="G559" s="18"/>
    </row>
    <row r="560" spans="1:7">
      <c r="A560" s="164"/>
      <c r="B560" s="158"/>
      <c r="C560" s="183"/>
      <c r="D560" s="180"/>
      <c r="E560" s="170"/>
      <c r="F560" s="305"/>
      <c r="G560" s="354"/>
    </row>
    <row r="561" spans="1:7">
      <c r="A561" s="164"/>
      <c r="B561" s="158"/>
      <c r="C561" s="183"/>
      <c r="D561" s="180"/>
      <c r="E561" s="170"/>
      <c r="F561" s="305"/>
      <c r="G561" s="354"/>
    </row>
    <row r="562" spans="1:7">
      <c r="A562" s="164"/>
      <c r="B562" s="158"/>
      <c r="C562" s="183"/>
      <c r="D562" s="180"/>
      <c r="E562" s="170"/>
      <c r="F562" s="305"/>
      <c r="G562" s="354"/>
    </row>
    <row r="563" spans="1:7">
      <c r="A563" s="164"/>
      <c r="B563" s="158"/>
      <c r="C563" s="183"/>
      <c r="D563" s="18"/>
      <c r="E563" s="18"/>
      <c r="F563" s="18"/>
      <c r="G563" s="18"/>
    </row>
    <row r="564" spans="1:7">
      <c r="A564" s="164"/>
      <c r="B564" s="158"/>
      <c r="C564" s="183"/>
      <c r="D564" s="180"/>
      <c r="E564" s="170"/>
      <c r="F564" s="305"/>
      <c r="G564" s="354"/>
    </row>
    <row r="565" spans="1:7">
      <c r="A565" s="164"/>
      <c r="B565" s="158"/>
      <c r="C565" s="183"/>
      <c r="D565" s="180"/>
      <c r="E565" s="170"/>
      <c r="F565" s="305"/>
      <c r="G565" s="354"/>
    </row>
    <row r="566" spans="1:7">
      <c r="A566" s="164"/>
      <c r="B566" s="156"/>
      <c r="C566" s="183"/>
      <c r="D566" s="180"/>
      <c r="E566" s="74"/>
      <c r="F566" s="305"/>
      <c r="G566" s="305"/>
    </row>
    <row r="567" spans="1:7">
      <c r="A567" s="164"/>
      <c r="B567" s="158"/>
      <c r="C567" s="183"/>
      <c r="D567" s="18"/>
      <c r="E567" s="18"/>
      <c r="F567" s="18"/>
      <c r="G567" s="18"/>
    </row>
    <row r="568" spans="1:7">
      <c r="A568" s="164"/>
      <c r="B568" s="158"/>
      <c r="C568" s="183"/>
      <c r="D568" s="180"/>
      <c r="E568" s="170"/>
      <c r="F568" s="305"/>
      <c r="G568" s="354"/>
    </row>
    <row r="569" spans="1:7">
      <c r="A569" s="164"/>
      <c r="B569" s="18"/>
      <c r="C569" s="183"/>
      <c r="D569" s="180"/>
      <c r="E569" s="170"/>
      <c r="F569" s="305"/>
      <c r="G569" s="354"/>
    </row>
    <row r="570" spans="1:7">
      <c r="A570" s="164"/>
      <c r="B570" s="18"/>
      <c r="C570" s="18"/>
      <c r="D570" s="18"/>
      <c r="E570" s="18"/>
      <c r="F570" s="18"/>
      <c r="G570" s="18"/>
    </row>
    <row r="571" spans="1:7">
      <c r="A571" s="164"/>
      <c r="B571" s="18"/>
      <c r="C571" s="183"/>
      <c r="D571" s="18"/>
      <c r="E571" s="18"/>
      <c r="F571" s="18"/>
      <c r="G571" s="18"/>
    </row>
    <row r="572" spans="1:7">
      <c r="A572" s="164"/>
      <c r="B572" s="18"/>
      <c r="C572" s="183"/>
      <c r="D572" s="180"/>
      <c r="E572" s="170"/>
      <c r="F572" s="305"/>
      <c r="G572" s="354"/>
    </row>
    <row r="573" spans="1:7">
      <c r="A573" s="164"/>
      <c r="B573" s="18"/>
      <c r="C573" s="183"/>
      <c r="D573" s="180"/>
      <c r="E573" s="170"/>
      <c r="F573" s="305"/>
      <c r="G573" s="354"/>
    </row>
    <row r="574" spans="1:7">
      <c r="A574" s="164"/>
      <c r="B574" s="158"/>
      <c r="C574" s="183"/>
      <c r="D574" s="180"/>
      <c r="E574" s="170"/>
      <c r="F574" s="305"/>
      <c r="G574" s="354"/>
    </row>
    <row r="575" spans="1:7" ht="13.5">
      <c r="A575" s="164"/>
      <c r="B575" s="158"/>
      <c r="C575" s="72"/>
      <c r="D575" s="18"/>
      <c r="E575" s="18"/>
      <c r="F575" s="18"/>
      <c r="G575" s="18"/>
    </row>
    <row r="576" spans="1:7">
      <c r="A576" s="164"/>
      <c r="B576" s="158"/>
      <c r="C576" s="183"/>
      <c r="D576" s="18"/>
      <c r="E576" s="18"/>
      <c r="F576" s="18"/>
      <c r="G576" s="18"/>
    </row>
    <row r="577" spans="1:7">
      <c r="A577" s="164"/>
      <c r="B577" s="158"/>
      <c r="C577" s="183"/>
      <c r="D577" s="18"/>
      <c r="E577" s="18"/>
      <c r="F577" s="18"/>
      <c r="G577" s="18"/>
    </row>
    <row r="578" spans="1:7">
      <c r="A578" s="164"/>
      <c r="B578" s="158"/>
      <c r="C578" s="157"/>
      <c r="D578" s="180"/>
      <c r="E578" s="170"/>
      <c r="F578" s="305"/>
      <c r="G578" s="354"/>
    </row>
    <row r="579" spans="1:7">
      <c r="A579" s="164"/>
      <c r="B579" s="158"/>
      <c r="C579" s="157"/>
      <c r="D579" s="180"/>
      <c r="E579" s="170"/>
      <c r="F579" s="305"/>
      <c r="G579" s="354"/>
    </row>
    <row r="580" spans="1:7">
      <c r="A580" s="164"/>
      <c r="B580" s="158"/>
      <c r="C580" s="157"/>
      <c r="D580" s="180"/>
      <c r="E580" s="170"/>
      <c r="F580" s="305"/>
      <c r="G580" s="354"/>
    </row>
    <row r="581" spans="1:7">
      <c r="A581" s="164"/>
      <c r="B581" s="158"/>
      <c r="C581" s="157"/>
      <c r="D581" s="180"/>
      <c r="E581" s="170"/>
      <c r="F581" s="305"/>
      <c r="G581" s="354"/>
    </row>
    <row r="582" spans="1:7">
      <c r="A582" s="164"/>
      <c r="B582" s="158"/>
      <c r="C582" s="157"/>
      <c r="D582" s="18"/>
      <c r="E582" s="18"/>
      <c r="F582" s="18"/>
      <c r="G582" s="18"/>
    </row>
    <row r="583" spans="1:7">
      <c r="A583" s="164"/>
      <c r="B583" s="158"/>
      <c r="C583" s="183"/>
      <c r="D583" s="18"/>
      <c r="E583" s="18"/>
      <c r="F583" s="18"/>
      <c r="G583" s="18"/>
    </row>
    <row r="584" spans="1:7">
      <c r="A584" s="164"/>
      <c r="B584" s="158"/>
      <c r="C584" s="157"/>
      <c r="D584" s="180"/>
      <c r="E584" s="170"/>
      <c r="F584" s="305"/>
      <c r="G584" s="354"/>
    </row>
    <row r="585" spans="1:7">
      <c r="A585" s="164"/>
      <c r="B585" s="158"/>
      <c r="C585" s="157"/>
      <c r="D585" s="18"/>
      <c r="E585" s="18"/>
      <c r="F585" s="18"/>
      <c r="G585" s="18"/>
    </row>
    <row r="586" spans="1:7">
      <c r="A586" s="164"/>
      <c r="B586" s="158"/>
      <c r="C586" s="183"/>
      <c r="D586" s="18"/>
      <c r="E586" s="18"/>
      <c r="F586" s="18"/>
      <c r="G586" s="18"/>
    </row>
    <row r="587" spans="1:7">
      <c r="A587" s="164"/>
      <c r="B587" s="158"/>
      <c r="C587" s="157"/>
      <c r="D587" s="180"/>
      <c r="E587" s="170"/>
      <c r="F587" s="305"/>
      <c r="G587" s="354"/>
    </row>
    <row r="588" spans="1:7">
      <c r="A588" s="164"/>
      <c r="B588" s="158"/>
      <c r="C588" s="157"/>
      <c r="D588" s="180"/>
      <c r="E588" s="170"/>
      <c r="F588" s="305"/>
      <c r="G588" s="354"/>
    </row>
    <row r="589" spans="1:7">
      <c r="A589" s="164"/>
      <c r="B589" s="158"/>
      <c r="C589" s="157"/>
      <c r="D589" s="180"/>
      <c r="E589" s="170"/>
      <c r="F589" s="305"/>
      <c r="G589" s="354"/>
    </row>
    <row r="590" spans="1:7">
      <c r="A590" s="164"/>
      <c r="B590" s="158"/>
      <c r="C590" s="157"/>
      <c r="D590" s="180"/>
      <c r="E590" s="170"/>
      <c r="F590" s="305"/>
      <c r="G590" s="354"/>
    </row>
    <row r="591" spans="1:7">
      <c r="A591" s="164"/>
      <c r="B591" s="158"/>
      <c r="C591" s="157"/>
      <c r="D591" s="180"/>
      <c r="E591" s="170"/>
      <c r="F591" s="305"/>
      <c r="G591" s="354"/>
    </row>
    <row r="592" spans="1:7" ht="13.5">
      <c r="A592" s="164"/>
      <c r="B592" s="158"/>
      <c r="C592" s="72"/>
      <c r="D592" s="180"/>
      <c r="E592" s="170"/>
      <c r="F592" s="305"/>
      <c r="G592" s="354"/>
    </row>
    <row r="593" spans="1:7">
      <c r="A593" s="164"/>
      <c r="B593" s="158"/>
      <c r="C593" s="157"/>
      <c r="D593" s="180"/>
      <c r="E593" s="170"/>
      <c r="F593" s="305"/>
      <c r="G593" s="354"/>
    </row>
    <row r="594" spans="1:7">
      <c r="A594" s="164"/>
      <c r="B594" s="158"/>
      <c r="C594" s="183"/>
      <c r="D594" s="180"/>
      <c r="E594" s="170"/>
      <c r="F594" s="305"/>
      <c r="G594" s="354"/>
    </row>
    <row r="595" spans="1:7">
      <c r="A595" s="164"/>
      <c r="B595" s="158"/>
      <c r="C595" s="157"/>
      <c r="D595" s="180"/>
      <c r="E595" s="170"/>
      <c r="F595" s="305"/>
      <c r="G595" s="354"/>
    </row>
    <row r="596" spans="1:7">
      <c r="A596" s="164"/>
      <c r="B596" s="158"/>
      <c r="C596" s="183"/>
      <c r="D596" s="180"/>
      <c r="E596" s="170"/>
      <c r="F596" s="305"/>
      <c r="G596" s="354"/>
    </row>
    <row r="597" spans="1:7">
      <c r="A597" s="164"/>
      <c r="B597" s="158"/>
      <c r="C597" s="157"/>
      <c r="D597" s="180"/>
      <c r="E597" s="170"/>
      <c r="F597" s="305"/>
      <c r="G597" s="354"/>
    </row>
    <row r="598" spans="1:7">
      <c r="A598" s="164"/>
      <c r="B598" s="158"/>
      <c r="C598" s="183"/>
      <c r="D598" s="180"/>
      <c r="E598" s="170"/>
      <c r="F598" s="305"/>
      <c r="G598" s="354"/>
    </row>
    <row r="599" spans="1:7">
      <c r="A599" s="164"/>
      <c r="B599" s="158"/>
      <c r="C599" s="157"/>
      <c r="D599" s="180"/>
      <c r="E599" s="170"/>
      <c r="F599" s="305"/>
      <c r="G599" s="354"/>
    </row>
    <row r="600" spans="1:7">
      <c r="A600" s="19"/>
      <c r="B600" s="158"/>
      <c r="C600" s="18"/>
      <c r="D600" s="18"/>
      <c r="E600" s="18"/>
      <c r="F600" s="18"/>
      <c r="G600" s="18"/>
    </row>
    <row r="601" spans="1:7" ht="13.5">
      <c r="A601" s="19"/>
      <c r="B601" s="158"/>
      <c r="C601" s="72"/>
      <c r="D601" s="18"/>
      <c r="E601" s="18"/>
      <c r="F601" s="18"/>
      <c r="G601" s="18"/>
    </row>
    <row r="602" spans="1:7">
      <c r="A602" s="19"/>
      <c r="B602" s="158"/>
      <c r="C602" s="183"/>
      <c r="D602" s="18"/>
      <c r="E602" s="18"/>
      <c r="F602" s="18"/>
      <c r="G602" s="18"/>
    </row>
    <row r="603" spans="1:7">
      <c r="A603" s="19"/>
      <c r="B603" s="158"/>
      <c r="C603" s="183"/>
      <c r="D603" s="18"/>
      <c r="E603" s="18"/>
      <c r="F603" s="18"/>
      <c r="G603" s="18"/>
    </row>
    <row r="604" spans="1:7">
      <c r="A604" s="19"/>
      <c r="B604" s="158"/>
      <c r="C604" s="183"/>
      <c r="D604" s="18"/>
      <c r="E604" s="18"/>
      <c r="F604" s="18"/>
      <c r="G604" s="18"/>
    </row>
    <row r="605" spans="1:7">
      <c r="A605" s="19"/>
      <c r="B605" s="158"/>
      <c r="C605" s="157"/>
      <c r="D605" s="180"/>
      <c r="E605" s="170"/>
      <c r="F605" s="305"/>
      <c r="G605" s="354"/>
    </row>
    <row r="606" spans="1:7">
      <c r="A606" s="19"/>
      <c r="B606" s="158"/>
      <c r="C606" s="157"/>
      <c r="D606" s="180"/>
      <c r="E606" s="170"/>
      <c r="F606" s="305"/>
      <c r="G606" s="354"/>
    </row>
    <row r="607" spans="1:7">
      <c r="A607" s="19"/>
      <c r="B607" s="158"/>
      <c r="C607" s="157"/>
      <c r="D607" s="180"/>
      <c r="E607" s="170"/>
      <c r="F607" s="305"/>
      <c r="G607" s="354"/>
    </row>
    <row r="608" spans="1:7">
      <c r="A608" s="19"/>
      <c r="B608" s="158"/>
      <c r="C608" s="183"/>
      <c r="D608" s="18"/>
      <c r="E608" s="18"/>
      <c r="F608" s="18"/>
      <c r="G608" s="18"/>
    </row>
    <row r="609" spans="1:7">
      <c r="A609" s="19"/>
      <c r="B609" s="158"/>
      <c r="C609" s="183"/>
      <c r="D609" s="18"/>
      <c r="E609" s="18"/>
      <c r="F609" s="18"/>
      <c r="G609" s="18"/>
    </row>
    <row r="610" spans="1:7">
      <c r="A610" s="19"/>
      <c r="B610" s="158"/>
      <c r="C610" s="157"/>
      <c r="D610" s="180"/>
      <c r="E610" s="170"/>
      <c r="F610" s="305"/>
      <c r="G610" s="354"/>
    </row>
    <row r="611" spans="1:7">
      <c r="A611" s="19"/>
      <c r="B611" s="158"/>
      <c r="C611" s="157"/>
      <c r="D611" s="180"/>
      <c r="E611" s="170"/>
      <c r="F611" s="305"/>
      <c r="G611" s="354"/>
    </row>
    <row r="612" spans="1:7">
      <c r="A612" s="19"/>
      <c r="B612" s="158"/>
      <c r="C612" s="157"/>
      <c r="D612" s="180"/>
      <c r="E612" s="170"/>
      <c r="F612" s="305"/>
      <c r="G612" s="354"/>
    </row>
    <row r="613" spans="1:7">
      <c r="A613" s="19"/>
      <c r="B613" s="158"/>
      <c r="C613" s="157"/>
      <c r="D613" s="180"/>
      <c r="E613" s="170"/>
      <c r="F613" s="305"/>
      <c r="G613" s="354"/>
    </row>
    <row r="614" spans="1:7">
      <c r="A614" s="19"/>
      <c r="B614" s="158"/>
      <c r="C614" s="157"/>
      <c r="D614" s="180"/>
      <c r="E614" s="170"/>
      <c r="F614" s="305"/>
      <c r="G614" s="354"/>
    </row>
    <row r="615" spans="1:7">
      <c r="A615" s="19"/>
      <c r="B615" s="158"/>
      <c r="C615" s="157"/>
      <c r="D615" s="180"/>
      <c r="E615" s="170"/>
      <c r="F615" s="305"/>
      <c r="G615" s="354"/>
    </row>
    <row r="616" spans="1:7">
      <c r="A616" s="19"/>
      <c r="B616" s="158"/>
      <c r="C616" s="157"/>
      <c r="D616" s="180"/>
      <c r="E616" s="170"/>
      <c r="F616" s="305"/>
      <c r="G616" s="354"/>
    </row>
    <row r="617" spans="1:7">
      <c r="A617" s="19"/>
      <c r="B617" s="158"/>
      <c r="C617" s="183"/>
      <c r="D617" s="18"/>
      <c r="E617" s="18"/>
      <c r="F617" s="18"/>
      <c r="G617" s="18"/>
    </row>
    <row r="618" spans="1:7">
      <c r="A618" s="19"/>
      <c r="B618" s="158"/>
      <c r="C618" s="157"/>
      <c r="D618" s="180"/>
      <c r="E618" s="170"/>
      <c r="F618" s="305"/>
      <c r="G618" s="354"/>
    </row>
    <row r="619" spans="1:7">
      <c r="A619" s="19"/>
      <c r="B619" s="158"/>
      <c r="C619" s="157"/>
      <c r="D619" s="180"/>
      <c r="E619" s="170"/>
      <c r="F619" s="305"/>
      <c r="G619" s="354"/>
    </row>
    <row r="620" spans="1:7">
      <c r="A620" s="19"/>
      <c r="B620" s="158"/>
      <c r="C620" s="157"/>
      <c r="D620" s="180"/>
      <c r="E620" s="170"/>
      <c r="F620" s="305"/>
      <c r="G620" s="354"/>
    </row>
    <row r="621" spans="1:7">
      <c r="A621" s="19"/>
      <c r="B621" s="158"/>
      <c r="C621" s="157"/>
      <c r="D621" s="180"/>
      <c r="E621" s="170"/>
      <c r="F621" s="305"/>
      <c r="G621" s="354"/>
    </row>
    <row r="622" spans="1:7">
      <c r="A622" s="19"/>
      <c r="B622" s="158"/>
      <c r="C622" s="157"/>
      <c r="D622" s="180"/>
      <c r="E622" s="170"/>
      <c r="F622" s="305"/>
      <c r="G622" s="354"/>
    </row>
    <row r="623" spans="1:7">
      <c r="A623" s="19"/>
      <c r="B623" s="158"/>
      <c r="C623" s="157"/>
      <c r="D623" s="180"/>
      <c r="E623" s="170"/>
      <c r="F623" s="305"/>
      <c r="G623" s="354"/>
    </row>
    <row r="624" spans="1:7">
      <c r="A624" s="19"/>
      <c r="B624" s="158"/>
      <c r="C624" s="157"/>
      <c r="D624" s="180"/>
      <c r="E624" s="170"/>
      <c r="F624" s="305"/>
      <c r="G624" s="354"/>
    </row>
    <row r="625" spans="1:7">
      <c r="A625" s="19"/>
      <c r="B625" s="158"/>
      <c r="C625" s="157"/>
      <c r="D625" s="180"/>
      <c r="E625" s="170"/>
      <c r="F625" s="305"/>
      <c r="G625" s="354"/>
    </row>
    <row r="626" spans="1:7">
      <c r="A626" s="19"/>
      <c r="B626" s="158"/>
      <c r="C626" s="157"/>
      <c r="D626" s="180"/>
      <c r="E626" s="170"/>
      <c r="F626" s="305"/>
      <c r="G626" s="354"/>
    </row>
    <row r="627" spans="1:7">
      <c r="A627" s="19"/>
      <c r="B627" s="158"/>
      <c r="C627" s="18"/>
      <c r="D627" s="18"/>
      <c r="E627" s="18"/>
      <c r="F627" s="18"/>
      <c r="G627" s="18"/>
    </row>
    <row r="628" spans="1:7">
      <c r="A628" s="19"/>
      <c r="B628" s="158"/>
      <c r="C628" s="183"/>
      <c r="D628" s="18"/>
      <c r="E628" s="18"/>
      <c r="F628" s="18"/>
      <c r="G628" s="18"/>
    </row>
    <row r="629" spans="1:7">
      <c r="A629" s="19"/>
      <c r="B629" s="158"/>
      <c r="C629" s="157"/>
      <c r="D629" s="180"/>
      <c r="E629" s="170"/>
      <c r="F629" s="305"/>
      <c r="G629" s="354"/>
    </row>
    <row r="630" spans="1:7">
      <c r="A630" s="19"/>
      <c r="B630" s="158"/>
      <c r="C630" s="157"/>
      <c r="D630" s="180"/>
      <c r="E630" s="170"/>
      <c r="F630" s="305"/>
      <c r="G630" s="354"/>
    </row>
    <row r="631" spans="1:7">
      <c r="A631" s="19"/>
      <c r="B631" s="158"/>
      <c r="C631" s="157"/>
      <c r="D631" s="180"/>
      <c r="E631" s="170"/>
      <c r="F631" s="305"/>
      <c r="G631" s="354"/>
    </row>
    <row r="632" spans="1:7">
      <c r="A632" s="19"/>
      <c r="B632" s="158"/>
      <c r="C632" s="157"/>
      <c r="D632" s="180"/>
      <c r="E632" s="170"/>
      <c r="F632" s="305"/>
      <c r="G632" s="354"/>
    </row>
    <row r="633" spans="1:7">
      <c r="A633" s="19"/>
      <c r="B633" s="158"/>
      <c r="C633" s="157"/>
      <c r="D633" s="180"/>
      <c r="E633" s="170"/>
      <c r="F633" s="305"/>
      <c r="G633" s="354"/>
    </row>
    <row r="634" spans="1:7">
      <c r="A634" s="19"/>
      <c r="B634" s="158"/>
      <c r="C634" s="183"/>
      <c r="D634" s="18"/>
      <c r="E634" s="18"/>
      <c r="F634" s="18"/>
      <c r="G634" s="18"/>
    </row>
    <row r="635" spans="1:7">
      <c r="A635" s="19"/>
      <c r="B635" s="158"/>
      <c r="C635" s="157"/>
      <c r="D635" s="180"/>
      <c r="E635" s="170"/>
      <c r="F635" s="305"/>
      <c r="G635" s="354"/>
    </row>
    <row r="636" spans="1:7">
      <c r="A636" s="19"/>
      <c r="B636" s="158"/>
      <c r="C636" s="157"/>
      <c r="D636" s="180"/>
      <c r="E636" s="170"/>
      <c r="F636" s="305"/>
      <c r="G636" s="354"/>
    </row>
    <row r="637" spans="1:7">
      <c r="A637" s="19"/>
      <c r="B637" s="158"/>
      <c r="C637" s="157"/>
      <c r="D637" s="180"/>
      <c r="E637" s="170"/>
      <c r="F637" s="305"/>
      <c r="G637" s="354"/>
    </row>
    <row r="638" spans="1:7">
      <c r="A638" s="19"/>
      <c r="B638" s="158"/>
      <c r="C638" s="183"/>
      <c r="D638" s="18"/>
      <c r="E638" s="18"/>
      <c r="F638" s="18"/>
      <c r="G638" s="18"/>
    </row>
    <row r="639" spans="1:7">
      <c r="A639" s="19"/>
      <c r="B639" s="158"/>
      <c r="C639" s="157"/>
      <c r="D639" s="180"/>
      <c r="E639" s="170"/>
      <c r="F639" s="305"/>
      <c r="G639" s="354"/>
    </row>
    <row r="640" spans="1:7">
      <c r="A640" s="19"/>
      <c r="B640" s="158"/>
      <c r="C640" s="157"/>
      <c r="D640" s="180"/>
      <c r="E640" s="170"/>
      <c r="F640" s="305"/>
      <c r="G640" s="354"/>
    </row>
    <row r="641" spans="1:7">
      <c r="A641" s="19"/>
      <c r="B641" s="158"/>
      <c r="C641" s="157"/>
      <c r="D641" s="180"/>
      <c r="E641" s="170"/>
      <c r="F641" s="305"/>
      <c r="G641" s="354"/>
    </row>
    <row r="642" spans="1:7">
      <c r="A642" s="19"/>
      <c r="B642" s="158"/>
      <c r="C642" s="157"/>
      <c r="D642" s="180"/>
      <c r="E642" s="170"/>
      <c r="F642" s="305"/>
      <c r="G642" s="354"/>
    </row>
    <row r="643" spans="1:7">
      <c r="A643" s="19"/>
      <c r="B643" s="158"/>
      <c r="C643" s="157"/>
      <c r="D643" s="180"/>
      <c r="E643" s="170"/>
      <c r="F643" s="305"/>
      <c r="G643" s="354"/>
    </row>
    <row r="644" spans="1:7">
      <c r="A644" s="19"/>
      <c r="B644" s="158"/>
      <c r="C644" s="183"/>
      <c r="D644" s="180"/>
      <c r="E644" s="170"/>
      <c r="F644" s="305"/>
      <c r="G644" s="354"/>
    </row>
    <row r="645" spans="1:7">
      <c r="A645" s="19"/>
      <c r="B645" s="158"/>
      <c r="C645" s="183"/>
      <c r="D645" s="180"/>
      <c r="E645" s="170"/>
      <c r="F645" s="305"/>
      <c r="G645" s="354"/>
    </row>
    <row r="646" spans="1:7">
      <c r="A646" s="19"/>
      <c r="B646" s="158"/>
      <c r="C646" s="183"/>
      <c r="D646" s="18"/>
      <c r="E646" s="18"/>
      <c r="F646" s="18"/>
      <c r="G646" s="18"/>
    </row>
    <row r="647" spans="1:7">
      <c r="A647" s="19"/>
      <c r="B647" s="158"/>
      <c r="C647" s="157"/>
      <c r="D647" s="180"/>
      <c r="E647" s="170"/>
      <c r="F647" s="305"/>
      <c r="G647" s="354"/>
    </row>
    <row r="648" spans="1:7">
      <c r="A648" s="19"/>
      <c r="B648" s="158"/>
      <c r="C648" s="157"/>
      <c r="D648" s="180"/>
      <c r="E648" s="170"/>
      <c r="F648" s="305"/>
      <c r="G648" s="354"/>
    </row>
    <row r="649" spans="1:7">
      <c r="A649" s="19"/>
      <c r="B649" s="158"/>
      <c r="C649" s="157"/>
      <c r="D649" s="180"/>
      <c r="E649" s="170"/>
      <c r="F649" s="305"/>
      <c r="G649" s="354"/>
    </row>
    <row r="650" spans="1:7">
      <c r="A650" s="19"/>
      <c r="B650" s="158"/>
      <c r="C650" s="157"/>
      <c r="D650" s="180"/>
      <c r="E650" s="170"/>
      <c r="F650" s="305"/>
      <c r="G650" s="354"/>
    </row>
    <row r="651" spans="1:7">
      <c r="A651" s="19"/>
      <c r="B651" s="158"/>
      <c r="C651" s="157"/>
      <c r="D651" s="180"/>
      <c r="E651" s="170"/>
      <c r="F651" s="305"/>
      <c r="G651" s="354"/>
    </row>
    <row r="652" spans="1:7">
      <c r="A652" s="19"/>
      <c r="B652" s="158"/>
      <c r="C652" s="157"/>
      <c r="D652" s="180"/>
      <c r="E652" s="170"/>
      <c r="F652" s="305"/>
      <c r="G652" s="354"/>
    </row>
    <row r="653" spans="1:7">
      <c r="A653" s="19"/>
      <c r="B653" s="158"/>
      <c r="C653" s="157"/>
      <c r="D653" s="180"/>
      <c r="E653" s="170"/>
      <c r="F653" s="305"/>
      <c r="G653" s="354"/>
    </row>
    <row r="654" spans="1:7">
      <c r="A654" s="19"/>
      <c r="B654" s="158"/>
      <c r="C654" s="157"/>
      <c r="D654" s="180"/>
      <c r="E654" s="170"/>
      <c r="F654" s="305"/>
      <c r="G654" s="354"/>
    </row>
    <row r="655" spans="1:7">
      <c r="A655" s="19"/>
      <c r="B655" s="158"/>
      <c r="C655" s="183"/>
      <c r="D655" s="18"/>
      <c r="E655" s="18"/>
      <c r="F655" s="18"/>
      <c r="G655" s="18"/>
    </row>
    <row r="656" spans="1:7">
      <c r="A656" s="19"/>
      <c r="B656" s="158"/>
      <c r="C656" s="157"/>
      <c r="D656" s="180"/>
      <c r="E656" s="170"/>
      <c r="F656" s="305"/>
      <c r="G656" s="354"/>
    </row>
    <row r="657" spans="1:7">
      <c r="A657" s="19"/>
      <c r="B657" s="158"/>
      <c r="C657" s="157"/>
      <c r="D657" s="180"/>
      <c r="E657" s="170"/>
      <c r="F657" s="305"/>
      <c r="G657" s="354"/>
    </row>
    <row r="658" spans="1:7">
      <c r="A658" s="19"/>
      <c r="B658" s="158"/>
      <c r="C658" s="157"/>
      <c r="D658" s="180"/>
      <c r="E658" s="170"/>
      <c r="F658" s="305"/>
      <c r="G658" s="354"/>
    </row>
    <row r="659" spans="1:7">
      <c r="A659" s="19"/>
      <c r="B659" s="18"/>
      <c r="C659" s="157"/>
      <c r="D659" s="180"/>
      <c r="E659" s="170"/>
      <c r="F659" s="305"/>
      <c r="G659" s="354"/>
    </row>
    <row r="660" spans="1:7">
      <c r="A660" s="19"/>
      <c r="B660" s="158"/>
      <c r="C660" s="157"/>
      <c r="D660" s="180"/>
      <c r="E660" s="170"/>
      <c r="F660" s="305"/>
      <c r="G660" s="354"/>
    </row>
    <row r="661" spans="1:7">
      <c r="A661" s="19"/>
      <c r="B661" s="158"/>
      <c r="C661" s="183"/>
      <c r="D661" s="180"/>
      <c r="E661" s="170"/>
      <c r="F661" s="305"/>
      <c r="G661" s="354"/>
    </row>
    <row r="662" spans="1:7">
      <c r="A662" s="19"/>
      <c r="B662" s="158"/>
      <c r="C662" s="183"/>
      <c r="D662" s="18"/>
      <c r="E662" s="18"/>
      <c r="F662" s="18"/>
      <c r="G662" s="18"/>
    </row>
    <row r="663" spans="1:7">
      <c r="A663" s="19"/>
      <c r="B663" s="158"/>
      <c r="C663" s="157"/>
      <c r="D663" s="180"/>
      <c r="E663" s="170"/>
      <c r="F663" s="305"/>
      <c r="G663" s="354"/>
    </row>
    <row r="664" spans="1:7">
      <c r="A664" s="19"/>
      <c r="B664" s="158"/>
      <c r="C664" s="157"/>
      <c r="D664" s="180"/>
      <c r="E664" s="170"/>
      <c r="F664" s="305"/>
      <c r="G664" s="354"/>
    </row>
    <row r="665" spans="1:7">
      <c r="A665" s="19"/>
      <c r="B665" s="158"/>
      <c r="C665" s="183"/>
      <c r="D665" s="180"/>
      <c r="E665" s="170"/>
      <c r="F665" s="305"/>
      <c r="G665" s="354"/>
    </row>
    <row r="666" spans="1:7">
      <c r="A666" s="19"/>
      <c r="B666" s="158"/>
      <c r="C666" s="183"/>
      <c r="D666" s="18"/>
      <c r="E666" s="18"/>
      <c r="F666" s="18"/>
      <c r="G666" s="18"/>
    </row>
    <row r="667" spans="1:7">
      <c r="A667" s="19"/>
      <c r="B667" s="158"/>
      <c r="C667" s="157"/>
      <c r="D667" s="180"/>
      <c r="E667" s="170"/>
      <c r="F667" s="305"/>
      <c r="G667" s="354"/>
    </row>
    <row r="668" spans="1:7">
      <c r="A668" s="19"/>
      <c r="B668" s="158"/>
      <c r="C668" s="157"/>
      <c r="D668" s="180"/>
      <c r="E668" s="170"/>
      <c r="F668" s="305"/>
      <c r="G668" s="354"/>
    </row>
    <row r="669" spans="1:7">
      <c r="A669" s="19"/>
      <c r="B669" s="158"/>
      <c r="C669" s="157"/>
      <c r="D669" s="180"/>
      <c r="E669" s="170"/>
      <c r="F669" s="305"/>
      <c r="G669" s="354"/>
    </row>
    <row r="670" spans="1:7">
      <c r="A670" s="19"/>
      <c r="B670" s="158"/>
      <c r="C670" s="157"/>
      <c r="D670" s="180"/>
      <c r="E670" s="170"/>
      <c r="F670" s="305"/>
      <c r="G670" s="354"/>
    </row>
    <row r="671" spans="1:7">
      <c r="A671" s="19"/>
      <c r="B671" s="158"/>
      <c r="C671" s="183"/>
      <c r="D671" s="180"/>
      <c r="E671" s="170"/>
      <c r="F671" s="305"/>
      <c r="G671" s="354"/>
    </row>
    <row r="672" spans="1:7">
      <c r="A672" s="19"/>
      <c r="B672" s="158"/>
      <c r="C672" s="183"/>
      <c r="D672" s="18"/>
      <c r="E672" s="18"/>
      <c r="F672" s="18"/>
      <c r="G672" s="18"/>
    </row>
    <row r="673" spans="1:7">
      <c r="A673" s="19"/>
      <c r="B673" s="158"/>
      <c r="C673" s="157"/>
      <c r="D673" s="180"/>
      <c r="E673" s="170"/>
      <c r="F673" s="305"/>
      <c r="G673" s="354"/>
    </row>
    <row r="674" spans="1:7">
      <c r="A674" s="19"/>
      <c r="B674" s="158"/>
      <c r="C674" s="157"/>
      <c r="D674" s="180"/>
      <c r="E674" s="170"/>
      <c r="F674" s="305"/>
      <c r="G674" s="354"/>
    </row>
    <row r="675" spans="1:7">
      <c r="A675" s="19"/>
      <c r="B675" s="158"/>
      <c r="C675" s="157"/>
      <c r="D675" s="180"/>
      <c r="E675" s="170"/>
      <c r="F675" s="305"/>
      <c r="G675" s="354"/>
    </row>
    <row r="676" spans="1:7">
      <c r="A676" s="19"/>
      <c r="B676" s="18"/>
      <c r="C676" s="157"/>
      <c r="D676" s="180"/>
      <c r="E676" s="170"/>
      <c r="F676" s="305"/>
      <c r="G676" s="354"/>
    </row>
    <row r="677" spans="1:7">
      <c r="A677" s="19"/>
      <c r="B677" s="158"/>
      <c r="C677" s="183"/>
      <c r="D677" s="180"/>
      <c r="E677" s="170"/>
      <c r="F677" s="305"/>
      <c r="G677" s="354"/>
    </row>
    <row r="678" spans="1:7">
      <c r="A678" s="19"/>
      <c r="B678" s="158"/>
      <c r="C678" s="183"/>
      <c r="D678" s="18"/>
      <c r="E678" s="18"/>
      <c r="F678" s="18"/>
      <c r="G678" s="18"/>
    </row>
    <row r="679" spans="1:7">
      <c r="A679" s="19"/>
      <c r="B679" s="158"/>
      <c r="C679" s="157"/>
      <c r="D679" s="180"/>
      <c r="E679" s="170"/>
      <c r="F679" s="305"/>
      <c r="G679" s="354"/>
    </row>
    <row r="680" spans="1:7">
      <c r="A680" s="19"/>
      <c r="B680" s="158"/>
      <c r="C680" s="157"/>
      <c r="D680" s="180"/>
      <c r="E680" s="170"/>
      <c r="F680" s="305"/>
      <c r="G680" s="354"/>
    </row>
    <row r="681" spans="1:7">
      <c r="A681" s="19"/>
      <c r="B681" s="156"/>
      <c r="C681" s="157"/>
      <c r="D681" s="180"/>
      <c r="E681" s="170"/>
      <c r="F681" s="305"/>
      <c r="G681" s="354"/>
    </row>
    <row r="682" spans="1:7">
      <c r="A682" s="19"/>
      <c r="B682" s="156"/>
      <c r="C682" s="157"/>
      <c r="D682" s="180"/>
      <c r="E682" s="170"/>
      <c r="F682" s="305"/>
      <c r="G682" s="354"/>
    </row>
    <row r="683" spans="1:7">
      <c r="A683" s="19"/>
      <c r="B683" s="156"/>
      <c r="C683" s="157"/>
      <c r="D683" s="180"/>
      <c r="E683" s="170"/>
      <c r="F683" s="305"/>
      <c r="G683" s="354"/>
    </row>
    <row r="684" spans="1:7">
      <c r="A684" s="19"/>
      <c r="B684" s="158"/>
      <c r="C684" s="183"/>
      <c r="D684" s="180"/>
      <c r="E684" s="170"/>
      <c r="F684" s="305"/>
      <c r="G684" s="354"/>
    </row>
    <row r="685" spans="1:7">
      <c r="A685" s="19"/>
      <c r="B685" s="158"/>
      <c r="C685" s="183"/>
      <c r="D685" s="18"/>
      <c r="E685" s="18"/>
      <c r="F685" s="18"/>
      <c r="G685" s="18"/>
    </row>
    <row r="686" spans="1:7">
      <c r="A686" s="19"/>
      <c r="B686" s="158"/>
      <c r="C686" s="157"/>
      <c r="D686" s="180"/>
      <c r="E686" s="170"/>
      <c r="F686" s="305"/>
      <c r="G686" s="354"/>
    </row>
    <row r="687" spans="1:7">
      <c r="A687" s="19"/>
      <c r="B687" s="158"/>
      <c r="C687" s="157"/>
      <c r="D687" s="180"/>
      <c r="E687" s="170"/>
      <c r="F687" s="305"/>
      <c r="G687" s="354"/>
    </row>
    <row r="688" spans="1:7">
      <c r="A688" s="19"/>
      <c r="B688" s="156"/>
      <c r="C688" s="157"/>
      <c r="D688" s="180"/>
      <c r="E688" s="170"/>
      <c r="F688" s="305"/>
      <c r="G688" s="354"/>
    </row>
    <row r="689" spans="1:7">
      <c r="A689" s="19"/>
      <c r="B689" s="156"/>
      <c r="C689" s="157"/>
      <c r="D689" s="180"/>
      <c r="E689" s="170"/>
      <c r="F689" s="305"/>
      <c r="G689" s="354"/>
    </row>
    <row r="690" spans="1:7">
      <c r="A690" s="19"/>
      <c r="B690" s="156"/>
      <c r="C690" s="183"/>
      <c r="D690" s="180"/>
      <c r="E690" s="170"/>
      <c r="F690" s="305"/>
      <c r="G690" s="354"/>
    </row>
    <row r="691" spans="1:7">
      <c r="A691" s="19"/>
      <c r="B691" s="156"/>
      <c r="C691" s="183"/>
      <c r="D691" s="18"/>
      <c r="E691" s="18"/>
      <c r="F691" s="18"/>
      <c r="G691" s="18"/>
    </row>
    <row r="692" spans="1:7">
      <c r="A692" s="19"/>
      <c r="B692" s="156"/>
      <c r="C692" s="157"/>
      <c r="D692" s="180"/>
      <c r="E692" s="170"/>
      <c r="F692" s="305"/>
      <c r="G692" s="354"/>
    </row>
    <row r="693" spans="1:7">
      <c r="A693" s="19"/>
      <c r="B693" s="156"/>
      <c r="C693" s="157"/>
      <c r="D693" s="180"/>
      <c r="E693" s="170"/>
      <c r="F693" s="305"/>
      <c r="G693" s="354"/>
    </row>
    <row r="694" spans="1:7">
      <c r="A694" s="19"/>
      <c r="B694" s="156"/>
      <c r="C694" s="183"/>
      <c r="D694" s="180"/>
      <c r="E694" s="170"/>
      <c r="F694" s="305"/>
      <c r="G694" s="354"/>
    </row>
    <row r="695" spans="1:7">
      <c r="A695" s="19"/>
      <c r="B695" s="156"/>
      <c r="C695" s="183"/>
      <c r="D695" s="18"/>
      <c r="E695" s="18"/>
      <c r="F695" s="18"/>
      <c r="G695" s="18"/>
    </row>
    <row r="696" spans="1:7">
      <c r="A696" s="19"/>
      <c r="B696" s="156"/>
      <c r="C696" s="157"/>
      <c r="D696" s="180"/>
      <c r="E696" s="170"/>
      <c r="F696" s="305"/>
      <c r="G696" s="354"/>
    </row>
    <row r="697" spans="1:7">
      <c r="A697" s="19"/>
      <c r="B697" s="156"/>
      <c r="C697" s="157"/>
      <c r="D697" s="180"/>
      <c r="E697" s="170"/>
      <c r="F697" s="305"/>
      <c r="G697" s="354"/>
    </row>
    <row r="698" spans="1:7">
      <c r="A698" s="19"/>
      <c r="B698" s="156"/>
      <c r="C698" s="183"/>
      <c r="D698" s="180"/>
      <c r="E698" s="170"/>
      <c r="F698" s="305"/>
      <c r="G698" s="354"/>
    </row>
    <row r="699" spans="1:7">
      <c r="A699" s="19"/>
      <c r="B699" s="156"/>
      <c r="C699" s="183"/>
      <c r="D699" s="18"/>
      <c r="E699" s="18"/>
      <c r="F699" s="18"/>
      <c r="G699" s="18"/>
    </row>
    <row r="700" spans="1:7">
      <c r="A700" s="19"/>
      <c r="B700" s="156"/>
      <c r="C700" s="157"/>
      <c r="D700" s="180"/>
      <c r="E700" s="170"/>
      <c r="F700" s="305"/>
      <c r="G700" s="354"/>
    </row>
    <row r="701" spans="1:7">
      <c r="A701" s="19"/>
      <c r="B701" s="156"/>
      <c r="C701" s="157"/>
      <c r="D701" s="180"/>
      <c r="E701" s="170"/>
      <c r="F701" s="305"/>
      <c r="G701" s="354"/>
    </row>
    <row r="702" spans="1:7">
      <c r="A702" s="19"/>
      <c r="B702" s="156"/>
      <c r="C702" s="157"/>
      <c r="D702" s="180"/>
      <c r="E702" s="170"/>
      <c r="F702" s="305"/>
      <c r="G702" s="354"/>
    </row>
    <row r="703" spans="1:7">
      <c r="A703" s="19"/>
      <c r="B703" s="156"/>
      <c r="C703" s="157"/>
      <c r="D703" s="180"/>
      <c r="E703" s="170"/>
      <c r="F703" s="305"/>
      <c r="G703" s="354"/>
    </row>
    <row r="704" spans="1:7">
      <c r="A704" s="19"/>
      <c r="B704" s="156"/>
      <c r="C704" s="183"/>
      <c r="D704" s="180"/>
      <c r="E704" s="170"/>
      <c r="F704" s="305"/>
      <c r="G704" s="305"/>
    </row>
    <row r="705" spans="1:7">
      <c r="A705" s="19"/>
      <c r="B705" s="156"/>
      <c r="C705" s="183"/>
      <c r="D705" s="18"/>
      <c r="E705" s="18"/>
      <c r="F705" s="18"/>
      <c r="G705" s="18"/>
    </row>
    <row r="706" spans="1:7">
      <c r="A706" s="19"/>
      <c r="B706" s="156"/>
      <c r="C706" s="157"/>
      <c r="D706" s="180"/>
      <c r="E706" s="170"/>
      <c r="F706" s="305"/>
      <c r="G706" s="354"/>
    </row>
    <row r="707" spans="1:7">
      <c r="A707" s="19"/>
      <c r="B707" s="156"/>
      <c r="C707" s="157"/>
      <c r="D707" s="180"/>
      <c r="E707" s="170"/>
      <c r="F707" s="305"/>
      <c r="G707" s="354"/>
    </row>
    <row r="708" spans="1:7">
      <c r="A708" s="19"/>
      <c r="B708" s="156"/>
      <c r="C708" s="157"/>
      <c r="D708" s="180"/>
      <c r="E708" s="170"/>
      <c r="F708" s="305"/>
      <c r="G708" s="354"/>
    </row>
    <row r="709" spans="1:7">
      <c r="A709" s="19"/>
      <c r="B709" s="156"/>
      <c r="C709" s="183"/>
      <c r="D709" s="180"/>
      <c r="E709" s="170"/>
      <c r="F709" s="305"/>
      <c r="G709" s="305"/>
    </row>
    <row r="710" spans="1:7">
      <c r="A710" s="19"/>
      <c r="B710" s="156"/>
      <c r="C710" s="183"/>
      <c r="D710" s="18"/>
      <c r="E710" s="18"/>
      <c r="F710" s="18"/>
      <c r="G710" s="18"/>
    </row>
    <row r="711" spans="1:7">
      <c r="A711" s="19"/>
      <c r="B711" s="156"/>
      <c r="C711" s="157"/>
      <c r="D711" s="180"/>
      <c r="E711" s="170"/>
      <c r="F711" s="305"/>
      <c r="G711" s="354"/>
    </row>
    <row r="712" spans="1:7">
      <c r="A712" s="19"/>
      <c r="B712" s="156"/>
      <c r="C712" s="157"/>
      <c r="D712" s="180"/>
      <c r="E712" s="170"/>
      <c r="F712" s="305"/>
      <c r="G712" s="354"/>
    </row>
    <row r="713" spans="1:7">
      <c r="A713" s="19"/>
      <c r="B713" s="156"/>
      <c r="C713" s="157"/>
      <c r="D713" s="180"/>
      <c r="E713" s="170"/>
      <c r="F713" s="305"/>
      <c r="G713" s="354"/>
    </row>
    <row r="714" spans="1:7">
      <c r="A714" s="19"/>
      <c r="B714" s="156"/>
      <c r="C714" s="157"/>
      <c r="D714" s="180"/>
      <c r="E714" s="170"/>
      <c r="F714" s="305"/>
      <c r="G714" s="354"/>
    </row>
    <row r="715" spans="1:7">
      <c r="A715" s="19"/>
      <c r="B715" s="156"/>
      <c r="C715" s="183"/>
      <c r="D715" s="18"/>
      <c r="E715" s="18"/>
      <c r="F715" s="18"/>
      <c r="G715" s="18"/>
    </row>
    <row r="716" spans="1:7">
      <c r="A716" s="19"/>
      <c r="B716" s="156"/>
      <c r="C716" s="157"/>
      <c r="D716" s="180"/>
      <c r="E716" s="170"/>
      <c r="F716" s="305"/>
      <c r="G716" s="354"/>
    </row>
    <row r="717" spans="1:7">
      <c r="A717" s="19"/>
      <c r="B717" s="156"/>
      <c r="C717" s="157"/>
      <c r="D717" s="180"/>
      <c r="E717" s="170"/>
      <c r="F717" s="305"/>
      <c r="G717" s="354"/>
    </row>
    <row r="718" spans="1:7">
      <c r="A718" s="19"/>
      <c r="B718" s="156"/>
      <c r="C718" s="157"/>
      <c r="D718" s="180"/>
      <c r="E718" s="170"/>
      <c r="F718" s="305"/>
      <c r="G718" s="354"/>
    </row>
    <row r="719" spans="1:7">
      <c r="A719" s="19"/>
      <c r="B719" s="156"/>
      <c r="C719" s="157"/>
      <c r="D719" s="180"/>
      <c r="E719" s="170"/>
      <c r="F719" s="305"/>
      <c r="G719" s="354"/>
    </row>
    <row r="720" spans="1:7">
      <c r="A720" s="19"/>
      <c r="B720" s="156"/>
      <c r="C720" s="157"/>
      <c r="D720" s="180"/>
      <c r="E720" s="170"/>
      <c r="F720" s="305"/>
      <c r="G720" s="354"/>
    </row>
    <row r="721" spans="1:7">
      <c r="A721" s="19"/>
      <c r="B721" s="156"/>
      <c r="C721" s="183"/>
      <c r="D721" s="18"/>
      <c r="E721" s="18"/>
      <c r="F721" s="18"/>
      <c r="G721" s="18"/>
    </row>
    <row r="722" spans="1:7">
      <c r="A722" s="19"/>
      <c r="B722" s="156"/>
      <c r="C722" s="157"/>
      <c r="D722" s="180"/>
      <c r="E722" s="170"/>
      <c r="F722" s="305"/>
      <c r="G722" s="354"/>
    </row>
    <row r="723" spans="1:7">
      <c r="A723" s="19"/>
      <c r="B723" s="156"/>
      <c r="C723" s="157"/>
      <c r="D723" s="180"/>
      <c r="E723" s="170"/>
      <c r="F723" s="305"/>
      <c r="G723" s="354"/>
    </row>
    <row r="724" spans="1:7">
      <c r="A724" s="19"/>
      <c r="B724" s="156"/>
      <c r="C724" s="157"/>
      <c r="D724" s="180"/>
      <c r="E724" s="170"/>
      <c r="F724" s="305"/>
      <c r="G724" s="354"/>
    </row>
    <row r="725" spans="1:7">
      <c r="A725" s="19"/>
      <c r="B725" s="156"/>
      <c r="C725" s="157"/>
      <c r="D725" s="180"/>
      <c r="E725" s="170"/>
      <c r="F725" s="305"/>
      <c r="G725" s="354"/>
    </row>
    <row r="726" spans="1:7">
      <c r="A726" s="19"/>
      <c r="B726" s="156"/>
      <c r="C726" s="157"/>
      <c r="D726" s="180"/>
      <c r="E726" s="170"/>
      <c r="F726" s="305"/>
      <c r="G726" s="354"/>
    </row>
    <row r="727" spans="1:7">
      <c r="A727" s="19"/>
      <c r="B727" s="156"/>
      <c r="C727" s="157"/>
      <c r="D727" s="180"/>
      <c r="E727" s="170"/>
      <c r="F727" s="305"/>
      <c r="G727" s="354"/>
    </row>
    <row r="728" spans="1:7">
      <c r="A728" s="19"/>
      <c r="B728" s="156"/>
      <c r="C728" s="157"/>
      <c r="D728" s="180"/>
      <c r="E728" s="170"/>
      <c r="F728" s="305"/>
      <c r="G728" s="354"/>
    </row>
    <row r="729" spans="1:7">
      <c r="A729" s="19"/>
      <c r="B729" s="156"/>
      <c r="C729" s="157"/>
      <c r="D729" s="180"/>
      <c r="E729" s="170"/>
      <c r="F729" s="305"/>
      <c r="G729" s="354"/>
    </row>
    <row r="730" spans="1:7">
      <c r="A730" s="19"/>
      <c r="B730" s="156"/>
      <c r="C730" s="157"/>
      <c r="D730" s="180"/>
      <c r="E730" s="170"/>
      <c r="F730" s="305"/>
      <c r="G730" s="354"/>
    </row>
    <row r="731" spans="1:7">
      <c r="A731" s="19"/>
      <c r="B731" s="156"/>
      <c r="C731" s="157"/>
      <c r="D731" s="180"/>
      <c r="E731" s="170"/>
      <c r="F731" s="305"/>
      <c r="G731" s="354"/>
    </row>
    <row r="732" spans="1:7">
      <c r="A732" s="19"/>
      <c r="B732" s="156"/>
      <c r="C732" s="157"/>
      <c r="D732" s="180"/>
      <c r="E732" s="170"/>
      <c r="F732" s="305"/>
      <c r="G732" s="354"/>
    </row>
    <row r="733" spans="1:7">
      <c r="A733" s="19"/>
      <c r="B733" s="156"/>
      <c r="C733" s="183"/>
      <c r="D733" s="180"/>
      <c r="E733" s="170"/>
      <c r="F733" s="305"/>
      <c r="G733" s="305"/>
    </row>
    <row r="734" spans="1:7">
      <c r="A734" s="19"/>
      <c r="B734" s="156"/>
      <c r="C734" s="183"/>
      <c r="D734" s="18"/>
      <c r="E734" s="18"/>
      <c r="F734" s="18"/>
      <c r="G734" s="18"/>
    </row>
    <row r="735" spans="1:7">
      <c r="A735" s="19"/>
      <c r="B735" s="156"/>
      <c r="C735" s="157"/>
      <c r="D735" s="180"/>
      <c r="E735" s="170"/>
      <c r="F735" s="305"/>
      <c r="G735" s="354"/>
    </row>
    <row r="736" spans="1:7">
      <c r="A736" s="19"/>
      <c r="B736" s="156"/>
      <c r="C736" s="183"/>
      <c r="D736" s="180"/>
      <c r="E736" s="170"/>
      <c r="F736" s="305"/>
      <c r="G736" s="305"/>
    </row>
    <row r="737" spans="1:7">
      <c r="A737" s="19"/>
      <c r="B737" s="156"/>
      <c r="C737" s="183"/>
      <c r="D737" s="18"/>
      <c r="E737" s="18"/>
      <c r="F737" s="18"/>
      <c r="G737" s="18"/>
    </row>
    <row r="738" spans="1:7">
      <c r="A738" s="19"/>
      <c r="B738" s="156"/>
      <c r="C738" s="157"/>
      <c r="D738" s="180"/>
      <c r="E738" s="170"/>
      <c r="F738" s="305"/>
      <c r="G738" s="354"/>
    </row>
    <row r="739" spans="1:7">
      <c r="A739" s="19"/>
      <c r="B739" s="156"/>
      <c r="C739" s="157"/>
      <c r="D739" s="180"/>
      <c r="E739" s="170"/>
      <c r="F739" s="305"/>
      <c r="G739" s="354"/>
    </row>
    <row r="740" spans="1:7">
      <c r="A740" s="19"/>
      <c r="B740" s="156"/>
      <c r="C740" s="183"/>
      <c r="D740" s="18"/>
      <c r="E740" s="18"/>
      <c r="F740" s="18"/>
      <c r="G740" s="18"/>
    </row>
    <row r="741" spans="1:7">
      <c r="A741" s="19"/>
      <c r="B741" s="156"/>
      <c r="C741" s="157"/>
      <c r="D741" s="180"/>
      <c r="E741" s="170"/>
      <c r="F741" s="305"/>
      <c r="G741" s="354"/>
    </row>
    <row r="742" spans="1:7">
      <c r="A742" s="164"/>
      <c r="B742" s="158"/>
      <c r="C742" s="183"/>
      <c r="D742" s="180"/>
      <c r="E742" s="170"/>
      <c r="F742" s="305"/>
      <c r="G742" s="354"/>
    </row>
    <row r="743" spans="1:7" ht="13.5">
      <c r="A743" s="164"/>
      <c r="B743" s="158"/>
      <c r="C743" s="72"/>
      <c r="D743" s="18"/>
      <c r="E743" s="18"/>
      <c r="F743" s="18"/>
      <c r="G743" s="18"/>
    </row>
    <row r="744" spans="1:7">
      <c r="A744" s="164"/>
      <c r="B744" s="158"/>
      <c r="C744" s="183"/>
      <c r="D744" s="18"/>
      <c r="E744" s="18"/>
      <c r="F744" s="18"/>
      <c r="G744" s="18"/>
    </row>
    <row r="745" spans="1:7">
      <c r="A745" s="164"/>
      <c r="B745" s="158"/>
      <c r="C745" s="183"/>
      <c r="D745" s="180"/>
      <c r="E745" s="170"/>
      <c r="F745" s="305"/>
      <c r="G745" s="354"/>
    </row>
    <row r="746" spans="1:7">
      <c r="A746" s="19"/>
      <c r="B746" s="158"/>
      <c r="C746" s="157"/>
      <c r="D746" s="180"/>
      <c r="E746" s="170"/>
      <c r="F746" s="305"/>
      <c r="G746" s="354"/>
    </row>
    <row r="747" spans="1:7">
      <c r="A747" s="19"/>
      <c r="B747" s="158"/>
      <c r="C747" s="183"/>
      <c r="D747" s="180"/>
      <c r="E747" s="170"/>
    </row>
    <row r="748" spans="1:7">
      <c r="A748" s="19"/>
      <c r="B748" s="158"/>
      <c r="C748" s="183"/>
      <c r="D748" s="180"/>
      <c r="E748" s="170"/>
    </row>
    <row r="749" spans="1:7">
      <c r="A749" s="19"/>
      <c r="B749" s="158"/>
      <c r="C749" s="183"/>
      <c r="D749" s="180"/>
      <c r="E749" s="170"/>
      <c r="F749" s="305"/>
      <c r="G749" s="354"/>
    </row>
    <row r="750" spans="1:7">
      <c r="A750" s="19"/>
      <c r="B750" s="158"/>
      <c r="C750" s="183"/>
      <c r="D750" s="180"/>
      <c r="E750" s="170"/>
      <c r="F750" s="305"/>
      <c r="G750" s="354"/>
    </row>
    <row r="751" spans="1:7" ht="13.5">
      <c r="A751" s="19"/>
      <c r="B751" s="158"/>
      <c r="C751" s="72"/>
      <c r="D751" s="180"/>
      <c r="E751" s="170"/>
      <c r="F751" s="305"/>
      <c r="G751" s="354"/>
    </row>
    <row r="752" spans="1:7">
      <c r="A752" s="19"/>
      <c r="B752" s="158"/>
      <c r="C752" s="183"/>
      <c r="D752" s="180"/>
      <c r="E752" s="170"/>
      <c r="F752" s="305"/>
      <c r="G752" s="354"/>
    </row>
    <row r="753" spans="1:7">
      <c r="A753" s="19"/>
      <c r="B753" s="158"/>
      <c r="C753" s="183"/>
      <c r="D753" s="180"/>
      <c r="E753" s="170"/>
      <c r="F753" s="305"/>
      <c r="G753" s="354"/>
    </row>
    <row r="754" spans="1:7">
      <c r="A754" s="19"/>
      <c r="B754" s="158"/>
      <c r="C754" s="183"/>
      <c r="D754" s="180"/>
      <c r="E754" s="170"/>
      <c r="F754" s="305"/>
      <c r="G754" s="354"/>
    </row>
    <row r="755" spans="1:7">
      <c r="A755" s="19"/>
      <c r="B755" s="156"/>
      <c r="C755" s="183"/>
      <c r="D755" s="180"/>
      <c r="E755" s="170"/>
      <c r="F755" s="305"/>
      <c r="G755" s="354"/>
    </row>
    <row r="756" spans="1:7">
      <c r="A756" s="19"/>
      <c r="B756" s="149"/>
      <c r="C756" s="178"/>
      <c r="D756" s="179"/>
      <c r="E756" s="23"/>
      <c r="F756" s="285"/>
      <c r="G756" s="283"/>
    </row>
    <row r="757" spans="1:7">
      <c r="A757" s="19"/>
      <c r="B757" s="149"/>
      <c r="C757" s="178"/>
      <c r="D757" s="179"/>
      <c r="E757" s="23"/>
      <c r="F757" s="285"/>
      <c r="G757" s="283"/>
    </row>
    <row r="759" spans="1:7">
      <c r="B759" s="149"/>
      <c r="C759" s="178"/>
      <c r="D759" s="179"/>
      <c r="E759" s="75"/>
      <c r="F759" s="305"/>
      <c r="G759" s="305"/>
    </row>
    <row r="760" spans="1:7">
      <c r="B760" s="156"/>
      <c r="C760" s="169"/>
      <c r="D760" s="175"/>
      <c r="E760" s="76"/>
      <c r="F760" s="176"/>
      <c r="G760" s="354"/>
    </row>
    <row r="761" spans="1:7" ht="13.5">
      <c r="B761" s="156"/>
      <c r="C761" s="72"/>
      <c r="D761" s="175"/>
      <c r="E761" s="76"/>
      <c r="F761" s="176"/>
      <c r="G761" s="354"/>
    </row>
    <row r="762" spans="1:7" ht="13.5">
      <c r="B762" s="156"/>
      <c r="C762" s="72"/>
      <c r="D762" s="175"/>
      <c r="E762" s="76"/>
      <c r="F762" s="176"/>
      <c r="G762" s="354"/>
    </row>
    <row r="763" spans="1:7" ht="13.5">
      <c r="B763" s="156"/>
      <c r="C763" s="72"/>
      <c r="D763" s="175"/>
      <c r="E763" s="76"/>
      <c r="F763" s="176"/>
      <c r="G763" s="354"/>
    </row>
    <row r="764" spans="1:7">
      <c r="B764" s="156"/>
      <c r="C764" s="169"/>
      <c r="D764" s="175"/>
      <c r="E764" s="76"/>
      <c r="F764" s="176"/>
      <c r="G764" s="354"/>
    </row>
    <row r="765" spans="1:7">
      <c r="B765" s="156"/>
      <c r="C765" s="169"/>
      <c r="D765" s="175"/>
      <c r="E765" s="76"/>
      <c r="F765" s="176"/>
      <c r="G765" s="354"/>
    </row>
    <row r="766" spans="1:7">
      <c r="B766" s="156"/>
      <c r="C766" s="169"/>
      <c r="D766" s="175"/>
      <c r="E766" s="76"/>
      <c r="F766" s="176"/>
      <c r="G766" s="354"/>
    </row>
    <row r="767" spans="1:7">
      <c r="B767" s="156"/>
      <c r="C767" s="169"/>
      <c r="D767" s="175"/>
      <c r="E767" s="76"/>
      <c r="F767" s="176"/>
      <c r="G767" s="354"/>
    </row>
    <row r="768" spans="1:7">
      <c r="B768" s="156"/>
      <c r="C768" s="174"/>
      <c r="D768" s="175"/>
      <c r="E768" s="76"/>
      <c r="F768" s="176"/>
      <c r="G768" s="354"/>
    </row>
    <row r="769" spans="1:7" s="15" customFormat="1">
      <c r="A769" s="9"/>
      <c r="B769" s="158"/>
      <c r="C769" s="183"/>
      <c r="D769" s="180"/>
      <c r="E769" s="170"/>
      <c r="F769" s="305"/>
      <c r="G769" s="354"/>
    </row>
    <row r="770" spans="1:7">
      <c r="B770" s="156"/>
      <c r="C770" s="174"/>
      <c r="D770" s="175"/>
      <c r="E770" s="76"/>
      <c r="F770" s="305"/>
      <c r="G770" s="305"/>
    </row>
    <row r="771" spans="1:7">
      <c r="B771" s="158"/>
      <c r="C771" s="183"/>
      <c r="D771" s="180"/>
      <c r="E771" s="170"/>
      <c r="F771" s="305"/>
      <c r="G771" s="354"/>
    </row>
    <row r="772" spans="1:7">
      <c r="B772" s="158"/>
      <c r="C772" s="183"/>
      <c r="D772" s="180"/>
      <c r="E772" s="170"/>
      <c r="F772" s="305"/>
      <c r="G772" s="354"/>
    </row>
    <row r="773" spans="1:7">
      <c r="B773" s="158"/>
      <c r="C773" s="183"/>
      <c r="D773" s="180"/>
      <c r="E773" s="170"/>
      <c r="F773" s="305"/>
      <c r="G773" s="354"/>
    </row>
    <row r="774" spans="1:7">
      <c r="B774" s="158"/>
      <c r="C774" s="183"/>
      <c r="D774" s="180"/>
      <c r="E774" s="170"/>
      <c r="F774" s="305"/>
      <c r="G774" s="354"/>
    </row>
    <row r="775" spans="1:7">
      <c r="B775" s="158"/>
      <c r="C775" s="183"/>
      <c r="D775" s="180"/>
      <c r="E775" s="170"/>
      <c r="F775" s="305"/>
      <c r="G775" s="354"/>
    </row>
    <row r="776" spans="1:7">
      <c r="B776" s="156"/>
      <c r="C776" s="174"/>
      <c r="D776" s="175"/>
      <c r="E776" s="76"/>
      <c r="F776" s="305"/>
      <c r="G776" s="354"/>
    </row>
    <row r="777" spans="1:7">
      <c r="B777" s="156"/>
      <c r="C777" s="174"/>
      <c r="D777" s="18"/>
      <c r="E777" s="18"/>
      <c r="F777" s="18"/>
      <c r="G777" s="18"/>
    </row>
    <row r="778" spans="1:7">
      <c r="B778" s="156"/>
      <c r="C778" s="174"/>
      <c r="D778" s="175"/>
      <c r="E778" s="76"/>
      <c r="F778" s="305"/>
      <c r="G778" s="354"/>
    </row>
    <row r="779" spans="1:7">
      <c r="B779" s="156"/>
      <c r="C779" s="174"/>
      <c r="D779" s="175"/>
      <c r="E779" s="76"/>
      <c r="F779" s="305"/>
      <c r="G779" s="354"/>
    </row>
    <row r="780" spans="1:7">
      <c r="B780" s="156"/>
      <c r="C780" s="174"/>
      <c r="D780" s="175"/>
      <c r="E780" s="76"/>
      <c r="F780" s="305"/>
      <c r="G780" s="354"/>
    </row>
    <row r="781" spans="1:7">
      <c r="B781" s="156"/>
      <c r="C781" s="174"/>
      <c r="D781" s="18"/>
      <c r="E781" s="18"/>
      <c r="F781" s="18"/>
      <c r="G781" s="18"/>
    </row>
    <row r="782" spans="1:7">
      <c r="B782" s="156"/>
      <c r="C782" s="174"/>
      <c r="D782" s="175"/>
      <c r="E782" s="76"/>
      <c r="F782" s="305"/>
      <c r="G782" s="354"/>
    </row>
    <row r="783" spans="1:7">
      <c r="B783" s="156"/>
      <c r="C783" s="174"/>
      <c r="D783" s="175"/>
      <c r="E783" s="76"/>
      <c r="F783" s="305"/>
      <c r="G783" s="354"/>
    </row>
    <row r="784" spans="1:7">
      <c r="B784" s="156"/>
      <c r="C784" s="174"/>
      <c r="D784" s="175"/>
      <c r="E784" s="76"/>
      <c r="F784" s="305"/>
      <c r="G784" s="354"/>
    </row>
    <row r="785" spans="2:7">
      <c r="B785" s="156"/>
      <c r="C785" s="174"/>
      <c r="D785" s="18"/>
      <c r="E785" s="18"/>
      <c r="F785" s="18"/>
      <c r="G785" s="18"/>
    </row>
    <row r="786" spans="2:7">
      <c r="B786" s="156"/>
      <c r="C786" s="174"/>
      <c r="D786" s="175"/>
      <c r="E786" s="76"/>
      <c r="F786" s="305"/>
      <c r="G786" s="354"/>
    </row>
    <row r="787" spans="2:7">
      <c r="B787" s="156"/>
      <c r="C787" s="174"/>
      <c r="D787" s="175"/>
      <c r="E787" s="76"/>
      <c r="F787" s="305"/>
      <c r="G787" s="354"/>
    </row>
    <row r="788" spans="2:7">
      <c r="B788" s="156"/>
      <c r="C788" s="174"/>
      <c r="D788" s="175"/>
      <c r="E788" s="76"/>
      <c r="F788" s="305"/>
      <c r="G788" s="354"/>
    </row>
    <row r="789" spans="2:7">
      <c r="B789" s="156"/>
      <c r="C789" s="174"/>
      <c r="D789" s="18"/>
      <c r="E789" s="18"/>
      <c r="F789" s="18"/>
      <c r="G789" s="18"/>
    </row>
    <row r="790" spans="2:7">
      <c r="B790" s="156"/>
      <c r="C790" s="174"/>
      <c r="D790" s="175"/>
      <c r="E790" s="76"/>
      <c r="F790" s="305"/>
      <c r="G790" s="354"/>
    </row>
    <row r="791" spans="2:7">
      <c r="B791" s="156"/>
      <c r="C791" s="174"/>
      <c r="D791" s="175"/>
      <c r="E791" s="76"/>
      <c r="F791" s="305"/>
      <c r="G791" s="354"/>
    </row>
    <row r="792" spans="2:7">
      <c r="B792" s="156"/>
      <c r="C792" s="174"/>
      <c r="D792" s="175"/>
      <c r="E792" s="76"/>
      <c r="F792" s="305"/>
      <c r="G792" s="354"/>
    </row>
    <row r="793" spans="2:7">
      <c r="B793" s="156"/>
      <c r="C793" s="174"/>
      <c r="D793" s="175"/>
      <c r="E793" s="76"/>
      <c r="F793" s="305"/>
      <c r="G793" s="354"/>
    </row>
    <row r="794" spans="2:7">
      <c r="B794" s="156"/>
      <c r="C794" s="174"/>
      <c r="D794" s="175"/>
      <c r="E794" s="76"/>
      <c r="F794" s="305"/>
      <c r="G794" s="354"/>
    </row>
    <row r="795" spans="2:7">
      <c r="B795" s="156"/>
      <c r="C795" s="174"/>
      <c r="D795" s="175"/>
      <c r="E795" s="76"/>
      <c r="F795" s="305"/>
      <c r="G795" s="354"/>
    </row>
    <row r="796" spans="2:7">
      <c r="B796" s="156"/>
      <c r="C796" s="174"/>
      <c r="D796" s="175"/>
      <c r="E796" s="76"/>
      <c r="F796" s="305"/>
      <c r="G796" s="305"/>
    </row>
    <row r="797" spans="2:7">
      <c r="B797" s="158"/>
      <c r="C797" s="183"/>
      <c r="D797" s="180"/>
      <c r="E797" s="170"/>
      <c r="F797" s="305"/>
      <c r="G797" s="354"/>
    </row>
    <row r="798" spans="2:7">
      <c r="B798" s="158"/>
      <c r="C798" s="174"/>
      <c r="D798" s="175"/>
      <c r="E798" s="76"/>
      <c r="F798" s="305"/>
      <c r="G798" s="305"/>
    </row>
    <row r="799" spans="2:7">
      <c r="B799" s="158"/>
      <c r="C799" s="183"/>
      <c r="D799" s="180"/>
      <c r="E799" s="170"/>
      <c r="F799" s="305"/>
      <c r="G799" s="354"/>
    </row>
    <row r="800" spans="2:7">
      <c r="B800" s="156"/>
      <c r="C800" s="174"/>
      <c r="D800" s="175"/>
      <c r="E800" s="76"/>
      <c r="F800" s="305"/>
      <c r="G800" s="354"/>
    </row>
    <row r="801" spans="2:7">
      <c r="B801" s="156"/>
      <c r="C801" s="174"/>
      <c r="D801" s="175"/>
      <c r="E801" s="76"/>
      <c r="F801" s="305"/>
      <c r="G801" s="354"/>
    </row>
    <row r="802" spans="2:7">
      <c r="B802" s="156"/>
      <c r="C802" s="77"/>
      <c r="D802" s="175"/>
      <c r="E802" s="76"/>
      <c r="F802" s="341"/>
      <c r="G802" s="341"/>
    </row>
    <row r="803" spans="2:7">
      <c r="B803" s="156"/>
      <c r="C803" s="174"/>
      <c r="D803" s="175"/>
      <c r="E803" s="76"/>
      <c r="F803" s="341"/>
      <c r="G803" s="341"/>
    </row>
    <row r="804" spans="2:7">
      <c r="B804" s="156"/>
      <c r="C804" s="77"/>
      <c r="D804" s="175"/>
      <c r="E804" s="76"/>
      <c r="F804" s="341"/>
      <c r="G804" s="354"/>
    </row>
    <row r="805" spans="2:7">
      <c r="B805" s="156"/>
      <c r="C805" s="77"/>
      <c r="D805" s="175"/>
      <c r="E805" s="76"/>
      <c r="F805" s="341"/>
      <c r="G805" s="354"/>
    </row>
    <row r="806" spans="2:7">
      <c r="B806" s="156"/>
      <c r="C806" s="77"/>
      <c r="D806" s="175"/>
      <c r="E806" s="76"/>
      <c r="F806" s="341"/>
      <c r="G806" s="354"/>
    </row>
    <row r="807" spans="2:7">
      <c r="B807" s="156"/>
      <c r="C807" s="77"/>
      <c r="D807" s="175"/>
      <c r="E807" s="76"/>
      <c r="F807" s="341"/>
      <c r="G807" s="354"/>
    </row>
    <row r="808" spans="2:7">
      <c r="B808" s="156"/>
      <c r="C808" s="77"/>
      <c r="D808" s="175"/>
      <c r="E808" s="76"/>
      <c r="F808" s="341"/>
      <c r="G808" s="354"/>
    </row>
    <row r="809" spans="2:7">
      <c r="B809" s="156"/>
      <c r="C809" s="77"/>
      <c r="D809" s="175"/>
      <c r="E809" s="76"/>
      <c r="F809" s="341"/>
      <c r="G809" s="354"/>
    </row>
    <row r="810" spans="2:7">
      <c r="B810" s="156"/>
      <c r="C810" s="77"/>
      <c r="D810" s="175"/>
      <c r="E810" s="76"/>
      <c r="F810" s="341"/>
      <c r="G810" s="354"/>
    </row>
    <row r="811" spans="2:7">
      <c r="B811" s="156"/>
      <c r="C811" s="77"/>
      <c r="D811" s="175"/>
      <c r="E811" s="76"/>
      <c r="F811" s="341"/>
      <c r="G811" s="354"/>
    </row>
    <row r="812" spans="2:7">
      <c r="B812" s="156"/>
      <c r="C812" s="77"/>
      <c r="D812" s="175"/>
      <c r="E812" s="76"/>
      <c r="F812" s="341"/>
      <c r="G812" s="354"/>
    </row>
    <row r="813" spans="2:7">
      <c r="B813" s="156"/>
      <c r="C813" s="77"/>
      <c r="D813" s="175"/>
      <c r="E813" s="76"/>
      <c r="F813" s="341"/>
      <c r="G813" s="354"/>
    </row>
    <row r="814" spans="2:7">
      <c r="B814" s="156"/>
      <c r="C814" s="77"/>
      <c r="D814" s="18"/>
      <c r="E814" s="18"/>
      <c r="F814" s="18"/>
      <c r="G814" s="18"/>
    </row>
    <row r="815" spans="2:7">
      <c r="B815" s="156"/>
      <c r="C815" s="77"/>
      <c r="D815" s="175"/>
      <c r="E815" s="76"/>
      <c r="F815" s="341"/>
      <c r="G815" s="354"/>
    </row>
    <row r="816" spans="2:7">
      <c r="B816" s="156"/>
      <c r="C816" s="77"/>
      <c r="D816" s="175"/>
      <c r="E816" s="76"/>
      <c r="F816" s="341"/>
      <c r="G816" s="354"/>
    </row>
    <row r="817" spans="2:7">
      <c r="B817" s="156"/>
      <c r="C817" s="77"/>
      <c r="D817" s="175"/>
      <c r="E817" s="76"/>
      <c r="F817" s="341"/>
      <c r="G817" s="354"/>
    </row>
    <row r="818" spans="2:7">
      <c r="B818" s="156"/>
      <c r="C818" s="77"/>
      <c r="D818" s="175"/>
      <c r="E818" s="76"/>
      <c r="F818" s="341"/>
      <c r="G818" s="354"/>
    </row>
    <row r="819" spans="2:7">
      <c r="B819" s="156"/>
      <c r="C819" s="77"/>
      <c r="D819" s="175"/>
      <c r="E819" s="76"/>
      <c r="F819" s="341"/>
      <c r="G819" s="354"/>
    </row>
    <row r="820" spans="2:7">
      <c r="B820" s="156"/>
      <c r="C820" s="77"/>
      <c r="D820" s="175"/>
      <c r="E820" s="76"/>
      <c r="F820" s="341"/>
      <c r="G820" s="354"/>
    </row>
    <row r="821" spans="2:7">
      <c r="B821" s="156"/>
      <c r="C821" s="77"/>
      <c r="D821" s="175"/>
      <c r="E821" s="76"/>
      <c r="F821" s="341"/>
      <c r="G821" s="354"/>
    </row>
    <row r="822" spans="2:7">
      <c r="B822" s="156"/>
      <c r="C822" s="77"/>
      <c r="D822" s="175"/>
      <c r="E822" s="76"/>
      <c r="F822" s="341"/>
      <c r="G822" s="354"/>
    </row>
    <row r="823" spans="2:7">
      <c r="B823" s="156"/>
      <c r="C823" s="77"/>
      <c r="D823" s="18"/>
      <c r="E823" s="18"/>
      <c r="F823" s="18"/>
      <c r="G823" s="18"/>
    </row>
    <row r="824" spans="2:7">
      <c r="B824" s="156"/>
      <c r="C824" s="77"/>
      <c r="D824" s="175"/>
      <c r="E824" s="76"/>
      <c r="F824" s="341"/>
      <c r="G824" s="354"/>
    </row>
    <row r="825" spans="2:7">
      <c r="B825" s="156"/>
      <c r="C825" s="77"/>
      <c r="D825" s="175"/>
      <c r="E825" s="76"/>
      <c r="F825" s="341"/>
      <c r="G825" s="354"/>
    </row>
    <row r="826" spans="2:7">
      <c r="B826" s="156"/>
      <c r="C826" s="77"/>
      <c r="D826" s="175"/>
      <c r="E826" s="76"/>
      <c r="F826" s="341"/>
      <c r="G826" s="354"/>
    </row>
    <row r="827" spans="2:7">
      <c r="B827" s="156"/>
      <c r="C827" s="77"/>
      <c r="D827" s="175"/>
      <c r="E827" s="76"/>
      <c r="F827" s="341"/>
      <c r="G827" s="354"/>
    </row>
    <row r="828" spans="2:7">
      <c r="B828" s="158"/>
      <c r="C828" s="77"/>
      <c r="D828" s="175"/>
      <c r="E828" s="76"/>
      <c r="F828" s="341"/>
      <c r="G828" s="354"/>
    </row>
    <row r="829" spans="2:7">
      <c r="B829" s="156"/>
      <c r="C829" s="77"/>
      <c r="D829" s="175"/>
      <c r="E829" s="76"/>
      <c r="F829" s="341"/>
      <c r="G829" s="354"/>
    </row>
    <row r="830" spans="2:7">
      <c r="B830" s="156"/>
      <c r="C830" s="77"/>
      <c r="D830" s="175"/>
      <c r="E830" s="76"/>
      <c r="F830" s="341"/>
      <c r="G830" s="341"/>
    </row>
    <row r="831" spans="2:7">
      <c r="B831" s="156"/>
      <c r="C831" s="174"/>
      <c r="D831" s="175"/>
      <c r="E831" s="76"/>
      <c r="F831" s="341"/>
      <c r="G831" s="341"/>
    </row>
    <row r="832" spans="2:7">
      <c r="B832" s="156"/>
      <c r="C832" s="77"/>
      <c r="D832" s="175"/>
      <c r="E832" s="76"/>
      <c r="F832" s="341"/>
      <c r="G832" s="354"/>
    </row>
    <row r="833" spans="2:7">
      <c r="B833" s="156"/>
      <c r="C833" s="77"/>
      <c r="D833" s="175"/>
      <c r="E833" s="76"/>
      <c r="F833" s="341"/>
      <c r="G833" s="354"/>
    </row>
    <row r="834" spans="2:7">
      <c r="B834" s="156"/>
      <c r="C834" s="77"/>
      <c r="D834" s="175"/>
      <c r="E834" s="76"/>
      <c r="F834" s="341"/>
      <c r="G834" s="341"/>
    </row>
    <row r="835" spans="2:7">
      <c r="B835" s="156"/>
      <c r="C835" s="77"/>
      <c r="D835" s="175"/>
      <c r="E835" s="76"/>
      <c r="F835" s="305"/>
      <c r="G835" s="354"/>
    </row>
    <row r="836" spans="2:7">
      <c r="B836" s="156"/>
      <c r="C836" s="77"/>
      <c r="D836" s="175"/>
      <c r="E836" s="76"/>
      <c r="F836" s="305"/>
      <c r="G836" s="305"/>
    </row>
    <row r="837" spans="2:7">
      <c r="B837" s="156"/>
      <c r="C837" s="174"/>
      <c r="D837" s="175"/>
      <c r="E837" s="76"/>
      <c r="F837" s="305"/>
      <c r="G837" s="305"/>
    </row>
    <row r="838" spans="2:7">
      <c r="B838" s="156"/>
      <c r="C838" s="174"/>
      <c r="D838" s="175"/>
      <c r="E838" s="76"/>
      <c r="F838" s="305"/>
      <c r="G838" s="354"/>
    </row>
    <row r="839" spans="2:7">
      <c r="B839" s="158"/>
      <c r="C839" s="174"/>
      <c r="D839" s="175"/>
      <c r="E839" s="76"/>
      <c r="F839" s="305"/>
      <c r="G839" s="354"/>
    </row>
    <row r="840" spans="2:7">
      <c r="B840" s="158"/>
      <c r="C840" s="174"/>
      <c r="D840" s="175"/>
      <c r="E840" s="76"/>
      <c r="F840" s="305"/>
      <c r="G840" s="305"/>
    </row>
    <row r="841" spans="2:7">
      <c r="B841" s="156"/>
      <c r="C841" s="174"/>
      <c r="D841" s="175"/>
      <c r="E841" s="76"/>
      <c r="F841" s="176"/>
      <c r="G841" s="354"/>
    </row>
    <row r="842" spans="2:7">
      <c r="B842" s="156"/>
      <c r="C842" s="174"/>
      <c r="D842" s="175"/>
      <c r="E842" s="76"/>
      <c r="F842" s="176"/>
      <c r="G842" s="354"/>
    </row>
    <row r="843" spans="2:7">
      <c r="B843" s="156"/>
      <c r="C843" s="174"/>
      <c r="D843" s="175"/>
      <c r="E843" s="76"/>
      <c r="F843" s="176"/>
      <c r="G843" s="354"/>
    </row>
    <row r="844" spans="2:7">
      <c r="B844" s="156"/>
      <c r="C844" s="174"/>
      <c r="D844" s="175"/>
      <c r="E844" s="76"/>
      <c r="F844" s="176"/>
      <c r="G844" s="354"/>
    </row>
    <row r="845" spans="2:7">
      <c r="B845" s="156"/>
      <c r="C845" s="174"/>
      <c r="D845" s="175"/>
      <c r="E845" s="76"/>
      <c r="F845" s="176"/>
      <c r="G845" s="354"/>
    </row>
    <row r="846" spans="2:7">
      <c r="B846" s="156"/>
      <c r="C846" s="44"/>
      <c r="D846" s="175"/>
      <c r="E846" s="76"/>
      <c r="F846" s="176"/>
      <c r="G846" s="354"/>
    </row>
    <row r="847" spans="2:7">
      <c r="B847" s="156"/>
      <c r="C847" s="44"/>
      <c r="D847" s="175"/>
      <c r="E847" s="76"/>
      <c r="F847" s="176"/>
      <c r="G847" s="354"/>
    </row>
    <row r="848" spans="2:7">
      <c r="B848" s="156"/>
      <c r="C848" s="78"/>
      <c r="D848" s="79"/>
      <c r="E848" s="80"/>
      <c r="F848" s="327"/>
      <c r="G848" s="297"/>
    </row>
    <row r="849" spans="1:7">
      <c r="B849" s="156"/>
      <c r="C849" s="78"/>
      <c r="D849" s="79"/>
      <c r="E849" s="80"/>
      <c r="F849" s="327"/>
      <c r="G849" s="297"/>
    </row>
    <row r="850" spans="1:7">
      <c r="B850" s="81"/>
      <c r="C850" s="78"/>
      <c r="D850" s="79"/>
      <c r="E850" s="80"/>
      <c r="F850" s="327"/>
      <c r="G850" s="297"/>
    </row>
    <row r="851" spans="1:7">
      <c r="B851" s="81"/>
      <c r="C851" s="78"/>
      <c r="D851" s="79"/>
      <c r="E851" s="80"/>
      <c r="F851" s="327"/>
      <c r="G851" s="297"/>
    </row>
    <row r="852" spans="1:7">
      <c r="B852" s="156"/>
      <c r="C852" s="174"/>
      <c r="D852" s="175"/>
      <c r="E852" s="76"/>
      <c r="F852" s="305"/>
      <c r="G852" s="305"/>
    </row>
    <row r="853" spans="1:7">
      <c r="B853" s="149"/>
      <c r="C853" s="178"/>
      <c r="D853" s="179"/>
      <c r="E853" s="75"/>
      <c r="F853" s="305"/>
      <c r="G853" s="283"/>
    </row>
    <row r="854" spans="1:7">
      <c r="A854" s="62"/>
      <c r="B854" s="63"/>
      <c r="C854" s="64"/>
      <c r="D854" s="65"/>
      <c r="E854" s="66"/>
      <c r="F854" s="325"/>
      <c r="G854" s="325"/>
    </row>
  </sheetData>
  <sheetProtection algorithmName="SHA-512" hashValue="l0WdUoMrZ3JD4WsEJz0EP39AnwNeQAQTHCEpVV7AYPUeRrExzvKdOAZ2tSf6Hbr5oTYlCmDZMV2jEacMdRKM0Q==" saltValue="qQSTREPl75yj2ciHFBhymQ==" spinCount="100000" sheet="1" objects="1" scenarios="1" formatCells="0" formatColumns="0" formatRows="0" insertColumns="0" insertRows="0"/>
  <protectedRanges>
    <protectedRange sqref="F173:G173 G66 G68 F171:G171 F54:G58 F175:G176 F499:G500 F855:G65545 F227:G228 F272:G272 F59 F69:G123 F134:G135 F132:G132 F164:G164 F152:G162 F167:G167 F169:G169" name="Obseg5_11"/>
    <protectedRange sqref="F113:G113" name="Range1"/>
    <protectedRange sqref="F114:G114" name="Range1_2"/>
    <protectedRange sqref="G59:G65 G67" name="Obseg5_4_1_3"/>
    <protectedRange sqref="F225:G226" name="Obseg5_8_1"/>
    <protectedRange sqref="F241:F245 F270:G271 F229:G240" name="Obseg5_2_3"/>
    <protectedRange sqref="G241:G243 G245" name="Obseg5_4_1_3_2"/>
    <protectedRange sqref="F257:G257 F194:F196 F246:F256 F133 F125 F127:F131 F138:F140 F136 F163 F166 F168 F170 F172 F174 F177:F187 F189:F192 F198:F202 F258:F268 F204:F224" name="Obseg5_3_1"/>
    <protectedRange sqref="G256 G133 G125 G127:G131 G138:G140 G136 G163 G166 G168 G170 G172 G174 G177:G187 G189:G192 G198:G202 G194:G196 G244 G246:G254 G258:G268 G204:G224" name="Obseg5_4_2"/>
    <protectedRange sqref="F273:G273 F498:G498 F274:F276" name="Obseg5_6_2"/>
    <protectedRange sqref="G274:G276" name="Obseg5_4_1_5"/>
    <protectedRange sqref="F279:F281" name="Obseg5_1_3"/>
    <protectedRange sqref="G281" name="Obseg5_4_2_2"/>
    <protectedRange sqref="F445:G446 F328:G329 F443:F444 F330:F331 F421 F441:G442 F439:F440 F437:G438 F435:F436 F433:G434 F431:F432 F430:G430 F428:F429 F426:G427 F332:G332 F424:F425 F479:F481 F478:G478 F489:F490 F459:F460 F457:G458 F455:F456 F453:G454 F451:F452 F449:G450 F447:F448 F482:G482 F483:F484 F494:G494 F773 F461:G462 F647:F653 F656:F661 F663:F665 F745:F746 F476 F488:G488 F313:F323 F333:F337 F338:G338 F341:G341 F339:F340 F342:F346 F348:F352 F385:F419 F302:F303 F382 F324:G324 F325:F326 F356:F357 F359:F360 F362:F363 F305:F309 F422:G423 F475:G475 F473:F474 F471:G472 F469:F470 F468:G468 F466:F467 F465:G465 F463:F464 F495:F497 F709:G709 F541:G542 F704:G704 F679:F684 F738:F739 F673:F677 F692:F694 F733:G733 F667:F671 F696:F698 F749 F566:G566 F536:F537 F533:F534 F578:F581 F584 F587:F599 F686:F690 F700:F703 F706:F708 F711:F714 F716:F720 F722:F732 F735 F736:G736 F753 F508:F518 F520:F521 F524:F525 F530:F531 F539 F741:F742 F550:G550 F544:F546 F548:F549 F552:F554 F560:F562 F556:F558 F564:F565 F568:F569 F572:F574 F605:F607 F610:F616 F618:F626 F629:F633 F635:F637 F639:F645" name="Obseg5_1_3_3"/>
    <protectedRange sqref="G369:G370 G435:G436 G431:G432 G428:G429 G424:G425 G380:G421 G376:G377 G373:G374 G469:G470 G466:G467 G463:G464 G459:G460 G455:G456 G451:G452 G447:G448 G443:G444 G439:G440 G483:G484 G773 G473:G474 G686:G690 G679:G684 G692:G694 G696:G698 G700:G703 G738:G739 G745:G746 G476 G479:G481 G313:G323 G330:G331 G333:G337 G339:G340 G342:G346 G348:G352 G302:G303 G325:G326 G356:G357 G359:G360 G362:G363 G305:G309 G489:G490 G495:G497 G706:G708 G711:G714 G716:G720 G722:G732 G735 G536:G537 G578:G581 G584 G587:G599 G749 G753 G508:G518 G520:G521 G524:G525 G530:G531 G533:G534 G539 G741:G742 G544:G546 G548:G549 G552:G554 G560:G562 G556:G558 G564:G565 G568:G569 G572:G574 G605:G607 G610:G616 G618:G626 G629:G633 G635:G637 G639:G645 G647:G653 G656:G661 G663:G665 G667:G671 G673:G677" name="Obseg5_4_2_4"/>
    <protectedRange sqref="F758:G758 F854:G854" name="Obseg5"/>
    <protectedRange sqref="F854:G854" name="Range1_3"/>
    <protectedRange sqref="F756:G757 F501:G501 F502:F504 F754:F755" name="Obseg5_6"/>
    <protectedRange sqref="G502:G504 G754:G755" name="Obseg5_4_1_5_1"/>
    <protectedRange sqref="F759:G759 F852:G853" name="Obseg5_10"/>
    <protectedRange sqref="F760:F768" name="Obseg5_2_6_1"/>
    <protectedRange sqref="G760:G768" name="Obseg5_4_4_6_1"/>
    <protectedRange sqref="F770:G770 F769 F796:G796 F798:G798 F797 F802:G803 F830:G831 F834:G834 F771:F772 F774:F776 F778 F799:F801 F832:F833 F782 F786 F790 F804:F813 F815:F822 F824:F829 F794" name="Obseg5_3_1_2"/>
    <protectedRange sqref="G769 G797 G824:G829 G771:G772 G838:G839 G774:G776 G799:G801 G832:G833 G782:G783 G778:G779 G786:G787 G790:G791 G804:G813 G815:G822 G835 G793:G795 G841:G851" name="Obseg5_4_6_1"/>
    <protectedRange sqref="F840:G840 F841:F851 F838:F839 F836:G837 F835" name="Obseg5_5_1_2"/>
    <protectedRange sqref="F2:G53" name="Obseg5_11_1"/>
  </protectedRanges>
  <pageMargins left="0.70866141732283472" right="0.70866141732283472" top="0.94488188976377963" bottom="0.74803149606299213" header="0.31496062992125984" footer="0.31496062992125984"/>
  <pageSetup paperSize="9" scale="3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view="pageBreakPreview" topLeftCell="A7" zoomScaleNormal="80" zoomScaleSheetLayoutView="100" zoomScalePageLayoutView="80" workbookViewId="0">
      <selection activeCell="G44" sqref="G44"/>
    </sheetView>
  </sheetViews>
  <sheetFormatPr defaultRowHeight="16.5"/>
  <cols>
    <col min="1" max="1" width="4.7109375" style="216" customWidth="1"/>
    <col min="2" max="2" width="4.7109375" style="96" customWidth="1"/>
    <col min="3" max="3" width="53.5703125" style="96" customWidth="1"/>
    <col min="4" max="4" width="20.140625" style="95" customWidth="1"/>
    <col min="5" max="5" width="9.140625" style="95"/>
    <col min="6" max="7" width="11" style="95" bestFit="1" customWidth="1"/>
    <col min="8" max="16384" width="9.140625" style="95"/>
  </cols>
  <sheetData>
    <row r="1" spans="1:4" ht="17.25" thickBot="1"/>
    <row r="2" spans="1:4" ht="26.25" thickBot="1">
      <c r="B2" s="128"/>
      <c r="C2" s="382" t="s">
        <v>833</v>
      </c>
      <c r="D2" s="386"/>
    </row>
    <row r="3" spans="1:4" ht="26.25" thickTop="1">
      <c r="A3" s="129"/>
      <c r="B3" s="129"/>
      <c r="C3" s="130"/>
      <c r="D3" s="383"/>
    </row>
    <row r="4" spans="1:4" ht="18">
      <c r="C4" s="131" t="s">
        <v>236</v>
      </c>
      <c r="D4" s="383"/>
    </row>
    <row r="5" spans="1:4">
      <c r="C5" s="132"/>
      <c r="D5" s="383"/>
    </row>
    <row r="6" spans="1:4" s="244" customFormat="1" ht="33">
      <c r="A6" s="243"/>
      <c r="B6" s="246" t="s">
        <v>819</v>
      </c>
      <c r="C6" s="245" t="s">
        <v>820</v>
      </c>
      <c r="D6" s="384" t="s">
        <v>821</v>
      </c>
    </row>
    <row r="7" spans="1:4">
      <c r="B7" s="195" t="s">
        <v>2</v>
      </c>
      <c r="C7" s="196" t="s">
        <v>3</v>
      </c>
      <c r="D7" s="385">
        <f>'A-Gradbena dela'!G14</f>
        <v>0</v>
      </c>
    </row>
    <row r="8" spans="1:4">
      <c r="B8" s="195" t="s">
        <v>104</v>
      </c>
      <c r="C8" s="196" t="s">
        <v>101</v>
      </c>
      <c r="D8" s="385">
        <f>'B-Obrtniška dela'!G17</f>
        <v>0</v>
      </c>
    </row>
    <row r="9" spans="1:4">
      <c r="B9" s="195" t="s">
        <v>278</v>
      </c>
      <c r="C9" s="197" t="s">
        <v>834</v>
      </c>
      <c r="D9" s="387">
        <f>'C-Elektro inst. objekta'!G37</f>
        <v>0</v>
      </c>
    </row>
    <row r="10" spans="1:4">
      <c r="B10" s="195" t="s">
        <v>285</v>
      </c>
      <c r="C10" s="196" t="s">
        <v>3139</v>
      </c>
      <c r="D10" s="387">
        <f>SUM(D11:D13)</f>
        <v>0</v>
      </c>
    </row>
    <row r="11" spans="1:4">
      <c r="B11" s="211" t="s">
        <v>810</v>
      </c>
      <c r="C11" s="194" t="s">
        <v>286</v>
      </c>
      <c r="D11" s="388">
        <f>'D-SI - ogr in hla'!G9</f>
        <v>0</v>
      </c>
    </row>
    <row r="12" spans="1:4">
      <c r="B12" s="211" t="s">
        <v>811</v>
      </c>
      <c r="C12" s="194" t="s">
        <v>332</v>
      </c>
      <c r="D12" s="388">
        <f>'D-SI - prezrač'!G10</f>
        <v>0</v>
      </c>
    </row>
    <row r="13" spans="1:4">
      <c r="B13" s="211" t="s">
        <v>812</v>
      </c>
      <c r="C13" s="194" t="s">
        <v>800</v>
      </c>
      <c r="D13" s="388">
        <f>'D-SI - voka'!G12</f>
        <v>0</v>
      </c>
    </row>
    <row r="14" spans="1:4" ht="28.5" customHeight="1">
      <c r="B14" s="195" t="s">
        <v>277</v>
      </c>
      <c r="C14" s="196" t="s">
        <v>2112</v>
      </c>
      <c r="D14" s="385">
        <f>'E-OKOLJE'!G14</f>
        <v>0</v>
      </c>
    </row>
    <row r="15" spans="1:4" ht="25.5" customHeight="1">
      <c r="B15" s="195" t="s">
        <v>802</v>
      </c>
      <c r="C15" s="196" t="s">
        <v>801</v>
      </c>
      <c r="D15" s="385">
        <f>'F-PROJEKT'!G8</f>
        <v>0</v>
      </c>
    </row>
    <row r="16" spans="1:4" ht="44.25" customHeight="1" thickBot="1">
      <c r="B16" s="133"/>
      <c r="C16" s="134" t="s">
        <v>831</v>
      </c>
      <c r="D16" s="509">
        <f>D15+D14+D10+D9+D8+D7</f>
        <v>0</v>
      </c>
    </row>
    <row r="17" spans="2:4" ht="17.25" thickTop="1"/>
    <row r="18" spans="2:4">
      <c r="B18" s="195"/>
      <c r="C18" s="489" t="s">
        <v>2349</v>
      </c>
      <c r="D18" s="385">
        <f>D16*0.22</f>
        <v>0</v>
      </c>
    </row>
    <row r="20" spans="2:4" ht="38.25" customHeight="1" thickBot="1">
      <c r="B20" s="133"/>
      <c r="C20" s="134" t="s">
        <v>2348</v>
      </c>
      <c r="D20" s="509">
        <f>D16+D18</f>
        <v>0</v>
      </c>
    </row>
    <row r="21" spans="2:4" ht="17.25" thickTop="1"/>
    <row r="48" spans="1:12" customFormat="1" ht="15" customHeight="1">
      <c r="A48" s="510" t="s">
        <v>3009</v>
      </c>
      <c r="B48" s="510"/>
      <c r="C48" s="510">
        <v>1097.8599999999999</v>
      </c>
      <c r="D48" s="520" t="s">
        <v>280</v>
      </c>
      <c r="G48" s="95"/>
      <c r="I48" s="521"/>
      <c r="J48" s="522"/>
      <c r="K48" s="522"/>
      <c r="L48" s="523"/>
    </row>
    <row r="49" spans="1:12" customFormat="1" ht="15" customHeight="1">
      <c r="A49" s="510" t="s">
        <v>3010</v>
      </c>
      <c r="B49" s="510"/>
      <c r="C49" s="510">
        <v>1354.37</v>
      </c>
      <c r="D49" s="520" t="s">
        <v>280</v>
      </c>
      <c r="G49" s="95"/>
      <c r="I49" s="524"/>
      <c r="J49" s="513"/>
      <c r="K49" s="514"/>
      <c r="L49" s="525"/>
    </row>
    <row r="50" spans="1:12">
      <c r="A50" s="96"/>
      <c r="C50" s="95"/>
      <c r="D50" s="526" t="s">
        <v>3011</v>
      </c>
    </row>
    <row r="51" spans="1:12" customFormat="1" ht="18">
      <c r="A51" s="510" t="s">
        <v>3293</v>
      </c>
      <c r="B51" s="510"/>
      <c r="C51" s="510"/>
      <c r="D51" s="511">
        <f>D16/C48</f>
        <v>0</v>
      </c>
      <c r="E51" s="95"/>
      <c r="F51" s="95"/>
      <c r="G51" s="95"/>
      <c r="I51" s="512"/>
      <c r="J51" s="513"/>
      <c r="K51" s="514"/>
      <c r="L51" s="515"/>
    </row>
    <row r="52" spans="1:12" customFormat="1" ht="18">
      <c r="A52" s="510" t="s">
        <v>3294</v>
      </c>
      <c r="B52" s="510"/>
      <c r="C52" s="510"/>
      <c r="D52" s="516">
        <f>D16/C49</f>
        <v>0</v>
      </c>
      <c r="E52" s="95"/>
      <c r="F52" s="95"/>
      <c r="G52" s="95"/>
      <c r="I52" s="512"/>
      <c r="J52" s="517"/>
      <c r="K52" s="518"/>
      <c r="L52" s="519"/>
    </row>
  </sheetData>
  <sheetProtection algorithmName="SHA-512" hashValue="vhID41Edr6RUVYGkFzk2+LeQyVEmy01zAzj13RBDtLJFOaUVq2Jx/Mhs6isjWab8S4BZtAn7y/NaR3B/e7ZYcA==" saltValue="cmZ8J2i+lG+c1ks+rwhVPg==" spinCount="100000" sheet="1" formatCells="0" formatColumns="0" formatRows="0"/>
  <pageMargins left="0.70866141732283472" right="0.70866141732283472" top="0.94488188976377963" bottom="0.74803149606299213" header="0.31496062992125984" footer="0.31496062992125984"/>
  <pageSetup paperSize="9" orientation="portrait" r:id="rId1"/>
  <rowBreaks count="1" manualBreakCount="1">
    <brk id="21" max="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H896"/>
  <sheetViews>
    <sheetView showZeros="0" topLeftCell="A721" zoomScale="80" zoomScaleNormal="80" zoomScaleSheetLayoutView="85" workbookViewId="0">
      <selection activeCell="G708" sqref="G708"/>
    </sheetView>
  </sheetViews>
  <sheetFormatPr defaultRowHeight="12.75"/>
  <cols>
    <col min="1" max="1" width="4.7109375" style="168" customWidth="1"/>
    <col min="2" max="2" width="4.7109375" style="127" customWidth="1"/>
    <col min="3" max="3" width="32.85546875" style="316" customWidth="1"/>
    <col min="4" max="4" width="5.7109375" style="483" customWidth="1"/>
    <col min="5" max="5" width="8.5703125" style="580" bestFit="1" customWidth="1"/>
    <col min="6" max="6" width="13.42578125" style="579" bestFit="1" customWidth="1"/>
    <col min="7" max="7" width="16.42578125" style="580" customWidth="1"/>
    <col min="8" max="16384" width="9.140625" style="580"/>
  </cols>
  <sheetData>
    <row r="1" spans="1:7">
      <c r="A1" s="1"/>
      <c r="B1" s="147"/>
      <c r="C1" s="313"/>
      <c r="D1" s="218"/>
    </row>
    <row r="2" spans="1:7" s="611" customFormat="1" ht="18.75" thickBot="1">
      <c r="A2" s="99" t="s">
        <v>2</v>
      </c>
      <c r="B2" s="100" t="s">
        <v>1</v>
      </c>
      <c r="C2" s="249"/>
      <c r="D2" s="101"/>
      <c r="E2" s="101"/>
      <c r="F2" s="653"/>
      <c r="G2" s="610"/>
    </row>
    <row r="3" spans="1:7" s="612" customFormat="1">
      <c r="A3" s="2"/>
      <c r="B3" s="3"/>
      <c r="C3" s="295"/>
      <c r="D3" s="219"/>
      <c r="E3" s="219"/>
      <c r="F3" s="654"/>
    </row>
    <row r="4" spans="1:7">
      <c r="B4" s="181" t="s">
        <v>2</v>
      </c>
      <c r="C4" s="250" t="s">
        <v>822</v>
      </c>
      <c r="E4" s="483"/>
      <c r="F4" s="655"/>
    </row>
    <row r="5" spans="1:7">
      <c r="B5" s="181"/>
      <c r="C5" s="250"/>
      <c r="E5" s="483"/>
      <c r="F5" s="655"/>
    </row>
    <row r="6" spans="1:7">
      <c r="B6" s="476" t="str">
        <f>B31</f>
        <v>I.</v>
      </c>
      <c r="C6" s="333" t="str">
        <f>C31</f>
        <v>PRIPRAVLJALNA DELA:</v>
      </c>
      <c r="E6" s="483"/>
      <c r="F6" s="655"/>
      <c r="G6" s="613">
        <f>G53</f>
        <v>0</v>
      </c>
    </row>
    <row r="7" spans="1:7">
      <c r="B7" s="476" t="s">
        <v>102</v>
      </c>
      <c r="C7" s="333" t="s">
        <v>507</v>
      </c>
      <c r="E7" s="483"/>
      <c r="F7" s="655"/>
      <c r="G7" s="613">
        <f>G124</f>
        <v>0</v>
      </c>
    </row>
    <row r="8" spans="1:7">
      <c r="B8" s="476" t="str">
        <f>B127</f>
        <v>III.</v>
      </c>
      <c r="C8" s="333" t="str">
        <f>C127</f>
        <v>ZEMELJSKA DELA:</v>
      </c>
      <c r="E8" s="483"/>
      <c r="F8" s="655"/>
      <c r="G8" s="613">
        <f>G172</f>
        <v>0</v>
      </c>
    </row>
    <row r="9" spans="1:7" ht="25.5">
      <c r="B9" s="476" t="str">
        <f>B175</f>
        <v>IV.</v>
      </c>
      <c r="C9" s="333" t="str">
        <f>C175</f>
        <v>BETONSKA IN ARMIRANOBETONSKA DELA:</v>
      </c>
      <c r="E9" s="483"/>
      <c r="F9" s="655"/>
      <c r="G9" s="613">
        <f>G465</f>
        <v>0</v>
      </c>
    </row>
    <row r="10" spans="1:7">
      <c r="B10" s="476" t="str">
        <f>B467</f>
        <v>V.</v>
      </c>
      <c r="C10" s="333" t="str">
        <f>C467</f>
        <v>TESARSKA DELA:</v>
      </c>
      <c r="E10" s="483"/>
      <c r="F10" s="655"/>
      <c r="G10" s="613">
        <f>G605</f>
        <v>0</v>
      </c>
    </row>
    <row r="11" spans="1:7">
      <c r="B11" s="476" t="str">
        <f>B608</f>
        <v>VI.</v>
      </c>
      <c r="C11" s="333" t="str">
        <f>C608</f>
        <v>ZIDARSKA DELA:</v>
      </c>
      <c r="E11" s="483"/>
      <c r="F11" s="655"/>
      <c r="G11" s="613">
        <f>G717</f>
        <v>0</v>
      </c>
    </row>
    <row r="12" spans="1:7">
      <c r="B12" s="476" t="s">
        <v>74</v>
      </c>
      <c r="C12" s="333" t="s">
        <v>89</v>
      </c>
      <c r="E12" s="483"/>
      <c r="F12" s="655"/>
      <c r="G12" s="613">
        <f>G727</f>
        <v>0</v>
      </c>
    </row>
    <row r="13" spans="1:7">
      <c r="B13" s="601"/>
      <c r="C13" s="250"/>
      <c r="E13" s="483"/>
      <c r="F13" s="655"/>
      <c r="G13" s="614"/>
    </row>
    <row r="14" spans="1:7" s="411" customFormat="1" ht="13.5" thickBot="1">
      <c r="A14" s="9"/>
      <c r="B14" s="181"/>
      <c r="C14" s="347" t="s">
        <v>4</v>
      </c>
      <c r="D14" s="220"/>
      <c r="E14" s="220"/>
      <c r="F14" s="656"/>
      <c r="G14" s="615">
        <f>SUM(G6:G13)</f>
        <v>0</v>
      </c>
    </row>
    <row r="15" spans="1:7" ht="13.5" thickTop="1">
      <c r="B15" s="601"/>
      <c r="C15" s="250"/>
    </row>
    <row r="16" spans="1:7">
      <c r="A16" s="91"/>
      <c r="B16" s="142"/>
      <c r="C16" s="315"/>
      <c r="D16" s="221"/>
    </row>
    <row r="17" spans="1:7" s="618" customFormat="1">
      <c r="A17" s="92"/>
      <c r="B17" s="140"/>
      <c r="C17" s="314" t="s">
        <v>5</v>
      </c>
      <c r="D17" s="217" t="s">
        <v>815</v>
      </c>
      <c r="E17" s="616" t="s">
        <v>6</v>
      </c>
      <c r="F17" s="89" t="s">
        <v>7</v>
      </c>
      <c r="G17" s="617" t="s">
        <v>8</v>
      </c>
    </row>
    <row r="18" spans="1:7">
      <c r="A18" s="93"/>
      <c r="B18" s="534"/>
      <c r="C18" s="334"/>
      <c r="D18" s="222"/>
      <c r="E18" s="12"/>
      <c r="F18" s="13"/>
      <c r="G18" s="619"/>
    </row>
    <row r="19" spans="1:7" s="15" customFormat="1">
      <c r="A19" s="94" t="s">
        <v>2</v>
      </c>
      <c r="B19" s="139"/>
      <c r="C19" s="277" t="s">
        <v>3</v>
      </c>
      <c r="D19" s="223"/>
      <c r="E19" s="620"/>
      <c r="F19" s="14"/>
      <c r="G19" s="621"/>
    </row>
    <row r="20" spans="1:7" s="15" customFormat="1">
      <c r="A20" s="16"/>
      <c r="B20" s="533"/>
      <c r="C20" s="535"/>
      <c r="D20" s="224"/>
      <c r="E20" s="144"/>
      <c r="F20" s="202"/>
      <c r="G20" s="622"/>
    </row>
    <row r="21" spans="1:7" s="15" customFormat="1">
      <c r="A21" s="16"/>
      <c r="B21" s="533"/>
      <c r="C21" s="535" t="s">
        <v>346</v>
      </c>
      <c r="D21" s="224"/>
      <c r="E21" s="144"/>
      <c r="F21" s="202"/>
      <c r="G21" s="622"/>
    </row>
    <row r="22" spans="1:7" s="15" customFormat="1">
      <c r="A22" s="16"/>
      <c r="B22" s="533"/>
      <c r="C22" s="535"/>
      <c r="D22" s="224"/>
      <c r="E22" s="609"/>
      <c r="F22" s="202"/>
      <c r="G22" s="622"/>
    </row>
    <row r="23" spans="1:7" s="15" customFormat="1" ht="298.5" customHeight="1">
      <c r="A23" s="16"/>
      <c r="B23" s="138" t="s">
        <v>283</v>
      </c>
      <c r="C23" s="602" t="s">
        <v>2235</v>
      </c>
      <c r="D23" s="224"/>
      <c r="E23" s="609"/>
      <c r="F23" s="202"/>
      <c r="G23" s="622"/>
    </row>
    <row r="24" spans="1:7" s="15" customFormat="1" ht="395.25" customHeight="1">
      <c r="A24" s="16"/>
      <c r="B24" s="138" t="s">
        <v>283</v>
      </c>
      <c r="C24" s="602" t="s">
        <v>3189</v>
      </c>
      <c r="D24" s="224"/>
      <c r="E24" s="609"/>
      <c r="F24" s="202"/>
      <c r="G24" s="622"/>
    </row>
    <row r="25" spans="1:7" s="15" customFormat="1" ht="87" customHeight="1">
      <c r="A25" s="16"/>
      <c r="B25" s="137" t="s">
        <v>283</v>
      </c>
      <c r="C25" s="602" t="s">
        <v>347</v>
      </c>
      <c r="D25" s="224"/>
      <c r="E25" s="609"/>
      <c r="F25" s="202"/>
      <c r="G25" s="622"/>
    </row>
    <row r="26" spans="1:7" s="15" customFormat="1" ht="191.25" customHeight="1">
      <c r="A26" s="16"/>
      <c r="B26" s="138" t="s">
        <v>283</v>
      </c>
      <c r="C26" s="602" t="s">
        <v>348</v>
      </c>
      <c r="D26" s="224"/>
      <c r="E26" s="609"/>
      <c r="F26" s="202"/>
      <c r="G26" s="622"/>
    </row>
    <row r="27" spans="1:7" s="15" customFormat="1" ht="123" customHeight="1">
      <c r="A27" s="16"/>
      <c r="B27" s="138" t="s">
        <v>283</v>
      </c>
      <c r="C27" s="602" t="s">
        <v>2236</v>
      </c>
      <c r="D27" s="224"/>
      <c r="E27" s="609"/>
      <c r="F27" s="202"/>
      <c r="G27" s="622"/>
    </row>
    <row r="28" spans="1:7" s="15" customFormat="1" ht="242.25" customHeight="1">
      <c r="A28" s="16"/>
      <c r="B28" s="138" t="s">
        <v>283</v>
      </c>
      <c r="C28" s="602" t="s">
        <v>2237</v>
      </c>
      <c r="D28" s="224"/>
      <c r="E28" s="609"/>
      <c r="F28" s="202"/>
      <c r="G28" s="622"/>
    </row>
    <row r="29" spans="1:7" s="15" customFormat="1" ht="333" customHeight="1">
      <c r="A29" s="16"/>
      <c r="B29" s="138" t="s">
        <v>283</v>
      </c>
      <c r="C29" s="602" t="s">
        <v>349</v>
      </c>
      <c r="D29" s="224"/>
      <c r="E29" s="609"/>
      <c r="F29" s="202"/>
      <c r="G29" s="622"/>
    </row>
    <row r="30" spans="1:7" s="15" customFormat="1">
      <c r="A30" s="16"/>
      <c r="B30" s="533"/>
      <c r="C30" s="535"/>
      <c r="D30" s="224"/>
      <c r="E30" s="609"/>
      <c r="F30" s="202"/>
      <c r="G30" s="622"/>
    </row>
    <row r="31" spans="1:7" s="15" customFormat="1">
      <c r="A31" s="16"/>
      <c r="B31" s="143" t="s">
        <v>0</v>
      </c>
      <c r="C31" s="335" t="s">
        <v>9</v>
      </c>
      <c r="D31" s="225"/>
      <c r="E31" s="623"/>
      <c r="F31" s="203"/>
      <c r="G31" s="624"/>
    </row>
    <row r="32" spans="1:7" s="15" customFormat="1">
      <c r="A32" s="16"/>
      <c r="B32" s="533"/>
      <c r="C32" s="535"/>
      <c r="D32" s="224"/>
      <c r="E32" s="609"/>
      <c r="F32" s="202"/>
      <c r="G32" s="622"/>
    </row>
    <row r="33" spans="1:7" s="15" customFormat="1">
      <c r="A33" s="16"/>
      <c r="B33" s="127"/>
      <c r="C33" s="535" t="s">
        <v>10</v>
      </c>
      <c r="D33" s="483"/>
      <c r="E33" s="625"/>
      <c r="F33" s="8"/>
      <c r="G33" s="626"/>
    </row>
    <row r="34" spans="1:7" s="15" customFormat="1" ht="96.75" customHeight="1">
      <c r="A34" s="16"/>
      <c r="B34" s="127"/>
      <c r="C34" s="586" t="s">
        <v>11</v>
      </c>
      <c r="D34" s="483"/>
      <c r="E34" s="625"/>
      <c r="F34" s="8"/>
      <c r="G34" s="626"/>
    </row>
    <row r="35" spans="1:7" s="15" customFormat="1" ht="85.5" customHeight="1">
      <c r="A35" s="16"/>
      <c r="B35" s="127"/>
      <c r="C35" s="586" t="s">
        <v>12</v>
      </c>
      <c r="D35" s="483"/>
      <c r="E35" s="625"/>
      <c r="F35" s="8"/>
      <c r="G35" s="626"/>
    </row>
    <row r="36" spans="1:7" s="15" customFormat="1" ht="78" customHeight="1">
      <c r="A36" s="16"/>
      <c r="B36" s="127"/>
      <c r="C36" s="586" t="s">
        <v>13</v>
      </c>
      <c r="D36" s="483"/>
      <c r="E36" s="625"/>
      <c r="F36" s="8"/>
      <c r="G36" s="626"/>
    </row>
    <row r="37" spans="1:7" s="18" customFormat="1">
      <c r="A37" s="478"/>
      <c r="B37" s="534"/>
      <c r="C37" s="586"/>
      <c r="D37" s="532"/>
      <c r="E37" s="463"/>
      <c r="F37" s="204"/>
      <c r="G37" s="627"/>
    </row>
    <row r="38" spans="1:7" s="18" customFormat="1" ht="75" customHeight="1">
      <c r="A38" s="478"/>
      <c r="B38" s="534" t="s">
        <v>14</v>
      </c>
      <c r="C38" s="116" t="s">
        <v>494</v>
      </c>
      <c r="E38" s="628"/>
      <c r="F38" s="90"/>
      <c r="G38" s="629"/>
    </row>
    <row r="39" spans="1:7" s="18" customFormat="1" ht="64.5" customHeight="1">
      <c r="A39" s="478"/>
      <c r="B39" s="534"/>
      <c r="C39" s="586" t="s">
        <v>3140</v>
      </c>
      <c r="D39" s="532" t="s">
        <v>15</v>
      </c>
      <c r="E39" s="463">
        <v>1</v>
      </c>
      <c r="F39" s="537"/>
      <c r="G39" s="613">
        <f>E39*F39</f>
        <v>0</v>
      </c>
    </row>
    <row r="40" spans="1:7" s="18" customFormat="1">
      <c r="A40" s="478"/>
      <c r="B40" s="534"/>
      <c r="C40" s="116"/>
      <c r="D40" s="532"/>
      <c r="E40" s="463"/>
      <c r="F40" s="537"/>
      <c r="G40" s="613"/>
    </row>
    <row r="41" spans="1:7" s="18" customFormat="1" ht="115.5" customHeight="1">
      <c r="A41" s="478"/>
      <c r="B41" s="534" t="s">
        <v>36</v>
      </c>
      <c r="C41" s="586" t="s">
        <v>495</v>
      </c>
      <c r="D41" s="532"/>
      <c r="E41" s="463"/>
      <c r="F41" s="204"/>
      <c r="G41" s="627"/>
    </row>
    <row r="42" spans="1:7" s="18" customFormat="1" ht="74.25" customHeight="1">
      <c r="A42" s="478"/>
      <c r="B42" s="146"/>
      <c r="C42" s="586" t="s">
        <v>18</v>
      </c>
      <c r="D42" s="532"/>
      <c r="E42" s="463"/>
      <c r="F42" s="204"/>
      <c r="G42" s="627"/>
    </row>
    <row r="43" spans="1:7" s="18" customFormat="1" ht="46.5" customHeight="1">
      <c r="A43" s="478"/>
      <c r="B43" s="146"/>
      <c r="C43" s="586" t="s">
        <v>19</v>
      </c>
      <c r="D43" s="532" t="s">
        <v>20</v>
      </c>
      <c r="E43" s="463">
        <v>1</v>
      </c>
      <c r="F43" s="537"/>
      <c r="G43" s="613">
        <f>E43*F43</f>
        <v>0</v>
      </c>
    </row>
    <row r="44" spans="1:7" s="18" customFormat="1">
      <c r="A44" s="478"/>
      <c r="B44" s="146"/>
      <c r="C44" s="586"/>
      <c r="D44" s="532"/>
      <c r="E44" s="463"/>
      <c r="F44" s="537"/>
      <c r="G44" s="613"/>
    </row>
    <row r="45" spans="1:7" s="18" customFormat="1" ht="125.25" customHeight="1">
      <c r="A45" s="478"/>
      <c r="B45" s="146" t="s">
        <v>16</v>
      </c>
      <c r="C45" s="586" t="s">
        <v>342</v>
      </c>
      <c r="D45" s="532" t="s">
        <v>20</v>
      </c>
      <c r="E45" s="463">
        <v>1</v>
      </c>
      <c r="F45" s="537"/>
      <c r="G45" s="613">
        <f>E45*F45</f>
        <v>0</v>
      </c>
    </row>
    <row r="46" spans="1:7" s="18" customFormat="1">
      <c r="A46" s="478"/>
      <c r="B46" s="146"/>
      <c r="C46" s="586"/>
      <c r="D46" s="532"/>
      <c r="E46" s="463" t="s">
        <v>284</v>
      </c>
      <c r="F46" s="537"/>
      <c r="G46" s="613"/>
    </row>
    <row r="47" spans="1:7" s="18" customFormat="1" ht="130.5" customHeight="1">
      <c r="A47" s="478"/>
      <c r="B47" s="146" t="s">
        <v>17</v>
      </c>
      <c r="C47" s="586" t="s">
        <v>832</v>
      </c>
      <c r="D47" s="532" t="s">
        <v>20</v>
      </c>
      <c r="E47" s="463">
        <v>1</v>
      </c>
      <c r="F47" s="537"/>
      <c r="G47" s="613">
        <f>E47*F47</f>
        <v>0</v>
      </c>
    </row>
    <row r="48" spans="1:7" s="18" customFormat="1">
      <c r="A48" s="478"/>
      <c r="B48" s="146"/>
      <c r="C48" s="586"/>
      <c r="D48" s="532"/>
      <c r="E48" s="463"/>
      <c r="F48" s="537"/>
      <c r="G48" s="613"/>
    </row>
    <row r="49" spans="1:7" s="18" customFormat="1" ht="60.75" customHeight="1">
      <c r="A49" s="478"/>
      <c r="B49" s="146" t="s">
        <v>21</v>
      </c>
      <c r="C49" s="586" t="s">
        <v>562</v>
      </c>
      <c r="D49" s="532" t="s">
        <v>20</v>
      </c>
      <c r="E49" s="630">
        <v>0</v>
      </c>
      <c r="F49" s="537"/>
      <c r="G49" s="613">
        <f>E49*F49</f>
        <v>0</v>
      </c>
    </row>
    <row r="50" spans="1:7" s="18" customFormat="1">
      <c r="A50" s="478"/>
      <c r="B50" s="146"/>
      <c r="C50" s="586"/>
      <c r="D50" s="532"/>
      <c r="E50" s="463"/>
      <c r="F50" s="537"/>
      <c r="G50" s="613"/>
    </row>
    <row r="51" spans="1:7" s="18" customFormat="1" ht="81.75" customHeight="1">
      <c r="A51" s="478"/>
      <c r="B51" s="146" t="s">
        <v>44</v>
      </c>
      <c r="C51" s="586" t="s">
        <v>3183</v>
      </c>
      <c r="D51" s="532" t="s">
        <v>20</v>
      </c>
      <c r="E51" s="463">
        <v>0</v>
      </c>
      <c r="F51" s="537"/>
      <c r="G51" s="613">
        <f>E51*F51</f>
        <v>0</v>
      </c>
    </row>
    <row r="52" spans="1:7">
      <c r="B52" s="534"/>
      <c r="C52" s="586"/>
      <c r="D52" s="532"/>
      <c r="E52" s="463"/>
      <c r="F52" s="537"/>
      <c r="G52" s="613"/>
    </row>
    <row r="53" spans="1:7" ht="13.5" thickBot="1">
      <c r="B53" s="241"/>
      <c r="C53" s="247" t="s">
        <v>22</v>
      </c>
      <c r="D53" s="220"/>
      <c r="E53" s="631"/>
      <c r="F53" s="205"/>
      <c r="G53" s="615">
        <f>SUM(G38:G52)</f>
        <v>0</v>
      </c>
    </row>
    <row r="54" spans="1:7" ht="13.5" thickTop="1">
      <c r="B54" s="534"/>
      <c r="C54" s="268"/>
      <c r="D54" s="226"/>
      <c r="E54" s="609"/>
      <c r="F54" s="206"/>
      <c r="G54" s="9"/>
    </row>
    <row r="55" spans="1:7">
      <c r="B55" s="534"/>
      <c r="C55" s="268"/>
      <c r="D55" s="226"/>
      <c r="E55" s="609"/>
      <c r="F55" s="206"/>
      <c r="G55" s="9"/>
    </row>
    <row r="56" spans="1:7">
      <c r="B56" s="143" t="s">
        <v>102</v>
      </c>
      <c r="C56" s="335" t="s">
        <v>507</v>
      </c>
      <c r="D56" s="225"/>
      <c r="E56" s="623"/>
      <c r="F56" s="203"/>
      <c r="G56" s="632">
        <v>0</v>
      </c>
    </row>
    <row r="57" spans="1:7">
      <c r="B57" s="533"/>
      <c r="C57" s="535"/>
      <c r="D57" s="224"/>
      <c r="E57" s="609"/>
      <c r="F57" s="202"/>
      <c r="G57" s="633"/>
    </row>
    <row r="58" spans="1:7">
      <c r="B58" s="476"/>
      <c r="C58" s="535" t="s">
        <v>10</v>
      </c>
      <c r="D58" s="272"/>
      <c r="E58" s="634"/>
      <c r="F58" s="200"/>
      <c r="G58" s="635"/>
    </row>
    <row r="59" spans="1:7" ht="79.5" customHeight="1">
      <c r="B59" s="476"/>
      <c r="C59" s="586" t="s">
        <v>508</v>
      </c>
      <c r="D59" s="272"/>
      <c r="E59" s="634"/>
      <c r="F59" s="200"/>
      <c r="G59" s="635"/>
    </row>
    <row r="60" spans="1:7" ht="42" customHeight="1">
      <c r="B60" s="476"/>
      <c r="C60" s="586" t="s">
        <v>509</v>
      </c>
      <c r="D60" s="272"/>
      <c r="E60" s="634"/>
      <c r="F60" s="200"/>
      <c r="G60" s="635"/>
    </row>
    <row r="61" spans="1:7" ht="98.25" customHeight="1">
      <c r="B61" s="476"/>
      <c r="C61" s="586" t="s">
        <v>510</v>
      </c>
      <c r="D61" s="272"/>
      <c r="E61" s="634"/>
      <c r="F61" s="200"/>
      <c r="G61" s="635"/>
    </row>
    <row r="62" spans="1:7" ht="67.5" customHeight="1">
      <c r="B62" s="476"/>
      <c r="C62" s="586" t="s">
        <v>511</v>
      </c>
      <c r="D62" s="272"/>
      <c r="E62" s="634"/>
      <c r="F62" s="200"/>
      <c r="G62" s="635"/>
    </row>
    <row r="63" spans="1:7" ht="88.5" customHeight="1">
      <c r="B63" s="476"/>
      <c r="C63" s="586" t="s">
        <v>512</v>
      </c>
      <c r="D63" s="272"/>
      <c r="E63" s="634"/>
      <c r="F63" s="200"/>
      <c r="G63" s="635"/>
    </row>
    <row r="64" spans="1:7">
      <c r="B64" s="476"/>
      <c r="C64" s="586"/>
      <c r="D64" s="272"/>
      <c r="E64" s="634"/>
      <c r="F64" s="200"/>
      <c r="G64" s="635"/>
    </row>
    <row r="65" spans="1:7" s="18" customFormat="1">
      <c r="A65" s="478"/>
      <c r="B65" s="146"/>
      <c r="C65" s="535" t="s">
        <v>513</v>
      </c>
      <c r="D65" s="532"/>
      <c r="E65" s="463"/>
      <c r="F65" s="537"/>
      <c r="G65" s="613"/>
    </row>
    <row r="66" spans="1:7" s="18" customFormat="1" ht="58.5" customHeight="1">
      <c r="A66" s="478"/>
      <c r="B66" s="534" t="s">
        <v>14</v>
      </c>
      <c r="C66" s="586" t="s">
        <v>497</v>
      </c>
      <c r="D66" s="532" t="s">
        <v>65</v>
      </c>
      <c r="E66" s="463">
        <v>9</v>
      </c>
      <c r="F66" s="537"/>
      <c r="G66" s="613">
        <f>E66*F66</f>
        <v>0</v>
      </c>
    </row>
    <row r="67" spans="1:7" s="18" customFormat="1">
      <c r="A67" s="478"/>
      <c r="B67" s="534"/>
      <c r="C67" s="586"/>
      <c r="D67" s="532"/>
      <c r="E67" s="463"/>
      <c r="F67" s="537"/>
      <c r="G67" s="613"/>
    </row>
    <row r="68" spans="1:7" s="18" customFormat="1" ht="45.75" customHeight="1">
      <c r="A68" s="478"/>
      <c r="B68" s="146" t="s">
        <v>36</v>
      </c>
      <c r="C68" s="586" t="s">
        <v>496</v>
      </c>
      <c r="D68" s="532" t="s">
        <v>65</v>
      </c>
      <c r="E68" s="463">
        <v>4</v>
      </c>
      <c r="F68" s="537"/>
      <c r="G68" s="613">
        <f>E68*F68</f>
        <v>0</v>
      </c>
    </row>
    <row r="69" spans="1:7">
      <c r="B69" s="476"/>
      <c r="C69" s="586"/>
      <c r="D69" s="272"/>
      <c r="E69" s="634"/>
      <c r="F69" s="200"/>
      <c r="G69" s="633"/>
    </row>
    <row r="70" spans="1:7">
      <c r="B70" s="476"/>
      <c r="C70" s="535" t="s">
        <v>561</v>
      </c>
      <c r="D70" s="272"/>
      <c r="E70" s="634"/>
      <c r="F70" s="200"/>
      <c r="G70" s="633"/>
    </row>
    <row r="71" spans="1:7" ht="72" customHeight="1">
      <c r="B71" s="476" t="s">
        <v>16</v>
      </c>
      <c r="C71" s="586" t="s">
        <v>848</v>
      </c>
      <c r="D71" s="532" t="s">
        <v>64</v>
      </c>
      <c r="E71" s="463">
        <v>25</v>
      </c>
      <c r="F71" s="537"/>
      <c r="G71" s="613">
        <f>E71*F71</f>
        <v>0</v>
      </c>
    </row>
    <row r="72" spans="1:7">
      <c r="B72" s="476"/>
      <c r="C72" s="586"/>
      <c r="D72" s="272"/>
      <c r="E72" s="634"/>
      <c r="F72" s="200"/>
      <c r="G72" s="633"/>
    </row>
    <row r="73" spans="1:7">
      <c r="B73" s="476"/>
      <c r="C73" s="535" t="s">
        <v>514</v>
      </c>
      <c r="D73" s="272"/>
      <c r="E73" s="634"/>
      <c r="F73" s="200"/>
      <c r="G73" s="633"/>
    </row>
    <row r="74" spans="1:7" ht="137.25" customHeight="1">
      <c r="B74" s="476" t="s">
        <v>17</v>
      </c>
      <c r="C74" s="586" t="s">
        <v>839</v>
      </c>
      <c r="D74" s="532"/>
      <c r="E74" s="463"/>
      <c r="F74" s="537"/>
      <c r="G74" s="613"/>
    </row>
    <row r="75" spans="1:7" ht="15">
      <c r="B75" s="476"/>
      <c r="C75" s="536" t="s">
        <v>835</v>
      </c>
      <c r="D75" s="532" t="s">
        <v>35</v>
      </c>
      <c r="E75" s="463">
        <v>51.7</v>
      </c>
      <c r="F75" s="537"/>
      <c r="G75" s="613">
        <f>E75*F75</f>
        <v>0</v>
      </c>
    </row>
    <row r="76" spans="1:7" ht="15">
      <c r="B76" s="476"/>
      <c r="C76" s="536" t="s">
        <v>836</v>
      </c>
      <c r="D76" s="532" t="s">
        <v>52</v>
      </c>
      <c r="E76" s="463">
        <v>398</v>
      </c>
      <c r="F76" s="537"/>
      <c r="G76" s="613">
        <f>E76*F76</f>
        <v>0</v>
      </c>
    </row>
    <row r="77" spans="1:7" ht="15">
      <c r="B77" s="476"/>
      <c r="C77" s="536" t="s">
        <v>837</v>
      </c>
      <c r="D77" s="532" t="s">
        <v>35</v>
      </c>
      <c r="E77" s="463">
        <v>60</v>
      </c>
      <c r="F77" s="537"/>
      <c r="G77" s="613">
        <f>E77*F77</f>
        <v>0</v>
      </c>
    </row>
    <row r="78" spans="1:7">
      <c r="B78" s="476"/>
      <c r="C78" s="536" t="s">
        <v>838</v>
      </c>
      <c r="D78" s="532" t="s">
        <v>279</v>
      </c>
      <c r="E78" s="463">
        <v>1</v>
      </c>
      <c r="F78" s="537"/>
      <c r="G78" s="613">
        <f>E78*F78</f>
        <v>0</v>
      </c>
    </row>
    <row r="79" spans="1:7">
      <c r="B79" s="476"/>
      <c r="C79" s="586"/>
      <c r="D79" s="532"/>
      <c r="E79" s="463"/>
      <c r="F79" s="537"/>
      <c r="G79" s="613"/>
    </row>
    <row r="80" spans="1:7">
      <c r="B80" s="476"/>
      <c r="C80" s="586"/>
      <c r="D80" s="532"/>
      <c r="E80" s="463"/>
      <c r="F80" s="537"/>
      <c r="G80" s="613"/>
    </row>
    <row r="81" spans="2:7" ht="111" customHeight="1">
      <c r="B81" s="476" t="s">
        <v>21</v>
      </c>
      <c r="C81" s="586" t="s">
        <v>841</v>
      </c>
      <c r="D81" s="532"/>
      <c r="E81" s="463"/>
      <c r="F81" s="537"/>
      <c r="G81" s="613"/>
    </row>
    <row r="82" spans="2:7" ht="15">
      <c r="B82" s="476"/>
      <c r="C82" s="536" t="s">
        <v>840</v>
      </c>
      <c r="D82" s="532" t="s">
        <v>35</v>
      </c>
      <c r="E82" s="463">
        <v>75</v>
      </c>
      <c r="F82" s="537"/>
      <c r="G82" s="613">
        <f>E82*F82</f>
        <v>0</v>
      </c>
    </row>
    <row r="83" spans="2:7" ht="15">
      <c r="B83" s="476"/>
      <c r="C83" s="536" t="s">
        <v>842</v>
      </c>
      <c r="D83" s="532" t="s">
        <v>35</v>
      </c>
      <c r="E83" s="463">
        <v>65</v>
      </c>
      <c r="F83" s="537"/>
      <c r="G83" s="613">
        <f t="shared" ref="G83" si="0">E83*F83</f>
        <v>0</v>
      </c>
    </row>
    <row r="84" spans="2:7" ht="15">
      <c r="B84" s="476"/>
      <c r="C84" s="536" t="s">
        <v>843</v>
      </c>
      <c r="D84" s="532" t="s">
        <v>35</v>
      </c>
      <c r="E84" s="463">
        <v>6</v>
      </c>
      <c r="F84" s="537"/>
      <c r="G84" s="613">
        <f>E84*F84</f>
        <v>0</v>
      </c>
    </row>
    <row r="85" spans="2:7">
      <c r="B85" s="476"/>
      <c r="C85" s="536" t="s">
        <v>844</v>
      </c>
      <c r="D85" s="532" t="s">
        <v>65</v>
      </c>
      <c r="E85" s="463">
        <v>5</v>
      </c>
      <c r="F85" s="537"/>
      <c r="G85" s="613">
        <f>E85*F85</f>
        <v>0</v>
      </c>
    </row>
    <row r="86" spans="2:7">
      <c r="B86" s="476"/>
      <c r="C86" s="536" t="s">
        <v>845</v>
      </c>
      <c r="D86" s="532" t="s">
        <v>65</v>
      </c>
      <c r="E86" s="463">
        <v>30</v>
      </c>
      <c r="F86" s="537"/>
      <c r="G86" s="613">
        <f>E86*F86</f>
        <v>0</v>
      </c>
    </row>
    <row r="87" spans="2:7">
      <c r="B87" s="476"/>
      <c r="C87" s="536" t="s">
        <v>846</v>
      </c>
      <c r="D87" s="532" t="s">
        <v>65</v>
      </c>
      <c r="E87" s="463">
        <v>1</v>
      </c>
      <c r="F87" s="537"/>
      <c r="G87" s="613">
        <f>E87*F87</f>
        <v>0</v>
      </c>
    </row>
    <row r="88" spans="2:7">
      <c r="B88" s="476"/>
      <c r="C88" s="536" t="s">
        <v>847</v>
      </c>
      <c r="D88" s="532" t="s">
        <v>65</v>
      </c>
      <c r="E88" s="463">
        <v>7</v>
      </c>
      <c r="F88" s="537"/>
      <c r="G88" s="613">
        <f>E88*F88</f>
        <v>0</v>
      </c>
    </row>
    <row r="89" spans="2:7">
      <c r="B89" s="476"/>
      <c r="C89" s="586"/>
      <c r="D89" s="532"/>
      <c r="E89" s="463"/>
      <c r="F89" s="537"/>
      <c r="G89" s="613"/>
    </row>
    <row r="90" spans="2:7" ht="146.25" customHeight="1">
      <c r="B90" s="476" t="s">
        <v>44</v>
      </c>
      <c r="C90" s="586" t="s">
        <v>851</v>
      </c>
      <c r="D90" s="532"/>
      <c r="E90" s="463"/>
      <c r="F90" s="537"/>
      <c r="G90" s="613"/>
    </row>
    <row r="91" spans="2:7" ht="15">
      <c r="B91" s="476"/>
      <c r="C91" s="536" t="s">
        <v>854</v>
      </c>
      <c r="D91" s="532" t="s">
        <v>35</v>
      </c>
      <c r="E91" s="463">
        <v>71</v>
      </c>
      <c r="F91" s="537"/>
      <c r="G91" s="613">
        <f t="shared" ref="G91:G96" si="1">E91*F91</f>
        <v>0</v>
      </c>
    </row>
    <row r="92" spans="2:7" ht="15">
      <c r="B92" s="476"/>
      <c r="C92" s="536" t="s">
        <v>842</v>
      </c>
      <c r="D92" s="532" t="s">
        <v>35</v>
      </c>
      <c r="E92" s="463">
        <v>67.900000000000006</v>
      </c>
      <c r="F92" s="537"/>
      <c r="G92" s="613">
        <f t="shared" si="1"/>
        <v>0</v>
      </c>
    </row>
    <row r="93" spans="2:7" ht="15">
      <c r="B93" s="476"/>
      <c r="C93" s="536" t="s">
        <v>852</v>
      </c>
      <c r="D93" s="532" t="s">
        <v>35</v>
      </c>
      <c r="E93" s="463">
        <v>2.5</v>
      </c>
      <c r="F93" s="537"/>
      <c r="G93" s="613">
        <f t="shared" ref="G93" si="2">E93*F93</f>
        <v>0</v>
      </c>
    </row>
    <row r="94" spans="2:7" ht="15">
      <c r="B94" s="476"/>
      <c r="C94" s="536" t="s">
        <v>564</v>
      </c>
      <c r="D94" s="532" t="s">
        <v>35</v>
      </c>
      <c r="E94" s="463">
        <v>51</v>
      </c>
      <c r="F94" s="537"/>
      <c r="G94" s="613">
        <f t="shared" si="1"/>
        <v>0</v>
      </c>
    </row>
    <row r="95" spans="2:7" ht="15">
      <c r="B95" s="476"/>
      <c r="C95" s="536" t="s">
        <v>849</v>
      </c>
      <c r="D95" s="532" t="s">
        <v>35</v>
      </c>
      <c r="E95" s="463">
        <v>6.55</v>
      </c>
      <c r="F95" s="537"/>
      <c r="G95" s="613">
        <f t="shared" si="1"/>
        <v>0</v>
      </c>
    </row>
    <row r="96" spans="2:7" ht="15">
      <c r="B96" s="476"/>
      <c r="C96" s="536" t="s">
        <v>565</v>
      </c>
      <c r="D96" s="532" t="s">
        <v>52</v>
      </c>
      <c r="E96" s="463">
        <v>28</v>
      </c>
      <c r="F96" s="537"/>
      <c r="G96" s="613">
        <f t="shared" si="1"/>
        <v>0</v>
      </c>
    </row>
    <row r="97" spans="2:7">
      <c r="B97" s="476"/>
      <c r="C97" s="536" t="s">
        <v>850</v>
      </c>
      <c r="D97" s="532" t="s">
        <v>65</v>
      </c>
      <c r="E97" s="463">
        <v>16</v>
      </c>
      <c r="F97" s="537"/>
      <c r="G97" s="613">
        <f>E97*F97</f>
        <v>0</v>
      </c>
    </row>
    <row r="98" spans="2:7">
      <c r="B98" s="476"/>
      <c r="C98" s="536" t="s">
        <v>845</v>
      </c>
      <c r="D98" s="532" t="s">
        <v>65</v>
      </c>
      <c r="E98" s="463">
        <v>13</v>
      </c>
      <c r="F98" s="537"/>
      <c r="G98" s="613">
        <f>E98*F98</f>
        <v>0</v>
      </c>
    </row>
    <row r="99" spans="2:7">
      <c r="B99" s="476"/>
      <c r="C99" s="536" t="s">
        <v>846</v>
      </c>
      <c r="D99" s="532" t="s">
        <v>65</v>
      </c>
      <c r="E99" s="463">
        <v>5</v>
      </c>
      <c r="F99" s="537"/>
      <c r="G99" s="613">
        <f>E99*F99</f>
        <v>0</v>
      </c>
    </row>
    <row r="100" spans="2:7">
      <c r="B100" s="476"/>
      <c r="C100" s="536" t="s">
        <v>847</v>
      </c>
      <c r="D100" s="532" t="s">
        <v>65</v>
      </c>
      <c r="E100" s="463">
        <v>7</v>
      </c>
      <c r="F100" s="537"/>
      <c r="G100" s="613">
        <f>E100*F100</f>
        <v>0</v>
      </c>
    </row>
    <row r="101" spans="2:7">
      <c r="B101" s="476"/>
      <c r="C101" s="586"/>
      <c r="D101" s="532"/>
      <c r="E101" s="463"/>
      <c r="F101" s="537"/>
      <c r="G101" s="613"/>
    </row>
    <row r="102" spans="2:7" ht="105.75" customHeight="1">
      <c r="B102" s="476" t="s">
        <v>46</v>
      </c>
      <c r="C102" s="586" t="s">
        <v>853</v>
      </c>
      <c r="D102" s="532"/>
      <c r="E102" s="463"/>
      <c r="F102" s="537"/>
      <c r="G102" s="613"/>
    </row>
    <row r="103" spans="2:7" ht="15">
      <c r="B103" s="476"/>
      <c r="C103" s="536" t="s">
        <v>854</v>
      </c>
      <c r="D103" s="532" t="s">
        <v>35</v>
      </c>
      <c r="E103" s="463">
        <v>3.8</v>
      </c>
      <c r="F103" s="537"/>
      <c r="G103" s="613">
        <f>E103*F103</f>
        <v>0</v>
      </c>
    </row>
    <row r="104" spans="2:7" ht="15">
      <c r="B104" s="476"/>
      <c r="C104" s="536" t="s">
        <v>842</v>
      </c>
      <c r="D104" s="532" t="s">
        <v>35</v>
      </c>
      <c r="E104" s="463">
        <v>6.55</v>
      </c>
      <c r="F104" s="537"/>
      <c r="G104" s="613">
        <f>E104*F104</f>
        <v>0</v>
      </c>
    </row>
    <row r="105" spans="2:7" ht="15">
      <c r="B105" s="476"/>
      <c r="C105" s="536" t="s">
        <v>852</v>
      </c>
      <c r="D105" s="532" t="s">
        <v>35</v>
      </c>
      <c r="E105" s="463">
        <v>2.5</v>
      </c>
      <c r="F105" s="537"/>
      <c r="G105" s="613">
        <f t="shared" ref="G105" si="3">E105*F105</f>
        <v>0</v>
      </c>
    </row>
    <row r="106" spans="2:7">
      <c r="B106" s="476"/>
      <c r="C106" s="586"/>
      <c r="D106" s="532"/>
      <c r="E106" s="463"/>
      <c r="F106" s="537"/>
      <c r="G106" s="613"/>
    </row>
    <row r="107" spans="2:7" ht="135.75" customHeight="1">
      <c r="B107" s="476" t="s">
        <v>47</v>
      </c>
      <c r="C107" s="586" t="s">
        <v>567</v>
      </c>
      <c r="D107" s="532"/>
      <c r="E107" s="463"/>
      <c r="F107" s="537"/>
      <c r="G107" s="613"/>
    </row>
    <row r="108" spans="2:7" ht="15">
      <c r="B108" s="476"/>
      <c r="C108" s="536" t="s">
        <v>563</v>
      </c>
      <c r="D108" s="532" t="s">
        <v>35</v>
      </c>
      <c r="E108" s="463">
        <v>30</v>
      </c>
      <c r="F108" s="537"/>
      <c r="G108" s="613">
        <f>E108*F108</f>
        <v>0</v>
      </c>
    </row>
    <row r="109" spans="2:7">
      <c r="B109" s="476"/>
      <c r="C109" s="536"/>
      <c r="D109" s="532"/>
      <c r="E109" s="463"/>
      <c r="F109" s="537"/>
      <c r="G109" s="613"/>
    </row>
    <row r="110" spans="2:7" ht="90" customHeight="1">
      <c r="B110" s="476" t="s">
        <v>48</v>
      </c>
      <c r="C110" s="586" t="s">
        <v>2227</v>
      </c>
      <c r="D110" s="532"/>
      <c r="E110" s="463"/>
      <c r="F110" s="537"/>
      <c r="G110" s="613"/>
    </row>
    <row r="111" spans="2:7" ht="15">
      <c r="B111" s="476"/>
      <c r="C111" s="536" t="s">
        <v>2225</v>
      </c>
      <c r="D111" s="532" t="s">
        <v>52</v>
      </c>
      <c r="E111" s="463">
        <v>40.72</v>
      </c>
      <c r="F111" s="537"/>
      <c r="G111" s="613">
        <f>E111*F111</f>
        <v>0</v>
      </c>
    </row>
    <row r="112" spans="2:7" ht="15">
      <c r="B112" s="476"/>
      <c r="C112" s="536" t="s">
        <v>2224</v>
      </c>
      <c r="D112" s="532" t="s">
        <v>35</v>
      </c>
      <c r="E112" s="463">
        <v>3</v>
      </c>
      <c r="F112" s="537"/>
      <c r="G112" s="613">
        <f>E112*F112</f>
        <v>0</v>
      </c>
    </row>
    <row r="113" spans="1:7">
      <c r="B113" s="476"/>
      <c r="C113" s="536"/>
      <c r="D113" s="532"/>
      <c r="E113" s="463"/>
      <c r="F113" s="537"/>
      <c r="G113" s="613"/>
    </row>
    <row r="114" spans="1:7" ht="79.5" customHeight="1">
      <c r="B114" s="476" t="s">
        <v>49</v>
      </c>
      <c r="C114" s="487" t="s">
        <v>566</v>
      </c>
      <c r="D114" s="532" t="s">
        <v>35</v>
      </c>
      <c r="E114" s="463">
        <v>160</v>
      </c>
      <c r="F114" s="537"/>
      <c r="G114" s="613">
        <f>E114*F114</f>
        <v>0</v>
      </c>
    </row>
    <row r="115" spans="1:7">
      <c r="B115" s="476"/>
      <c r="C115" s="487"/>
      <c r="D115" s="532"/>
      <c r="E115" s="463"/>
      <c r="F115" s="537"/>
      <c r="G115" s="613"/>
    </row>
    <row r="116" spans="1:7" ht="133.5" customHeight="1">
      <c r="B116" s="476" t="s">
        <v>50</v>
      </c>
      <c r="C116" s="586" t="s">
        <v>2228</v>
      </c>
      <c r="D116" s="532"/>
      <c r="E116" s="463"/>
      <c r="F116" s="537"/>
      <c r="G116" s="613"/>
    </row>
    <row r="117" spans="1:7">
      <c r="B117" s="476"/>
      <c r="C117" s="536" t="s">
        <v>2229</v>
      </c>
      <c r="D117" s="532" t="s">
        <v>65</v>
      </c>
      <c r="E117" s="463">
        <v>8</v>
      </c>
      <c r="F117" s="537"/>
      <c r="G117" s="613">
        <f>E117*F117</f>
        <v>0</v>
      </c>
    </row>
    <row r="118" spans="1:7">
      <c r="B118" s="476"/>
      <c r="C118" s="536" t="s">
        <v>2230</v>
      </c>
      <c r="D118" s="532" t="s">
        <v>279</v>
      </c>
      <c r="E118" s="463">
        <v>1</v>
      </c>
      <c r="F118" s="537"/>
      <c r="G118" s="613">
        <f>E118*F118</f>
        <v>0</v>
      </c>
    </row>
    <row r="119" spans="1:7" ht="15">
      <c r="B119" s="476"/>
      <c r="C119" s="536" t="s">
        <v>2231</v>
      </c>
      <c r="D119" s="532" t="s">
        <v>35</v>
      </c>
      <c r="E119" s="463">
        <v>2</v>
      </c>
      <c r="F119" s="537"/>
      <c r="G119" s="613">
        <f>E119*F119</f>
        <v>0</v>
      </c>
    </row>
    <row r="120" spans="1:7">
      <c r="B120" s="476"/>
      <c r="C120" s="536"/>
      <c r="D120" s="532"/>
      <c r="E120" s="463"/>
      <c r="F120" s="537"/>
      <c r="G120" s="613"/>
    </row>
    <row r="121" spans="1:7" ht="84" customHeight="1">
      <c r="B121" s="476" t="s">
        <v>51</v>
      </c>
      <c r="C121" s="586" t="s">
        <v>2337</v>
      </c>
      <c r="D121" s="532" t="s">
        <v>279</v>
      </c>
      <c r="E121" s="463">
        <v>1</v>
      </c>
      <c r="F121" s="537"/>
      <c r="G121" s="613">
        <f>E121*F121</f>
        <v>0</v>
      </c>
    </row>
    <row r="122" spans="1:7">
      <c r="B122" s="476"/>
      <c r="C122" s="536"/>
      <c r="D122" s="532"/>
      <c r="E122" s="463"/>
      <c r="F122" s="537"/>
      <c r="G122" s="613"/>
    </row>
    <row r="123" spans="1:7">
      <c r="B123" s="476"/>
      <c r="C123" s="484"/>
      <c r="D123" s="532"/>
      <c r="E123" s="463"/>
      <c r="F123" s="537"/>
      <c r="G123" s="635"/>
    </row>
    <row r="124" spans="1:7" ht="13.5" thickBot="1">
      <c r="B124" s="240"/>
      <c r="C124" s="247" t="s">
        <v>515</v>
      </c>
      <c r="D124" s="220"/>
      <c r="E124" s="631"/>
      <c r="F124" s="205"/>
      <c r="G124" s="615">
        <f>SUM(G66:G123)</f>
        <v>0</v>
      </c>
    </row>
    <row r="125" spans="1:7" ht="13.5" thickTop="1">
      <c r="B125" s="534"/>
      <c r="C125" s="268"/>
      <c r="D125" s="226"/>
      <c r="E125" s="609"/>
      <c r="F125" s="206"/>
      <c r="G125" s="9"/>
    </row>
    <row r="126" spans="1:7">
      <c r="B126" s="534"/>
      <c r="C126" s="268"/>
      <c r="D126" s="226"/>
      <c r="E126" s="609"/>
      <c r="F126" s="206"/>
      <c r="G126" s="9"/>
    </row>
    <row r="127" spans="1:7" s="411" customFormat="1">
      <c r="A127" s="164"/>
      <c r="B127" s="143" t="s">
        <v>23</v>
      </c>
      <c r="C127" s="335" t="s">
        <v>24</v>
      </c>
      <c r="D127" s="225"/>
      <c r="E127" s="623"/>
      <c r="F127" s="207"/>
      <c r="G127" s="636"/>
    </row>
    <row r="128" spans="1:7">
      <c r="A128" s="19"/>
      <c r="B128" s="534"/>
      <c r="C128" s="586"/>
      <c r="D128" s="532"/>
      <c r="E128" s="463"/>
      <c r="F128" s="537"/>
      <c r="G128" s="637"/>
    </row>
    <row r="129" spans="1:7">
      <c r="A129" s="19"/>
      <c r="B129" s="534"/>
      <c r="C129" s="535" t="s">
        <v>10</v>
      </c>
      <c r="D129" s="532"/>
      <c r="E129" s="463"/>
      <c r="F129" s="537"/>
      <c r="G129" s="637"/>
    </row>
    <row r="130" spans="1:7" ht="73.5" customHeight="1">
      <c r="A130" s="19"/>
      <c r="B130" s="534"/>
      <c r="C130" s="586" t="s">
        <v>25</v>
      </c>
      <c r="D130" s="532"/>
      <c r="E130" s="463"/>
      <c r="F130" s="537"/>
      <c r="G130" s="637"/>
    </row>
    <row r="131" spans="1:7" ht="45" customHeight="1">
      <c r="A131" s="19"/>
      <c r="B131" s="534"/>
      <c r="C131" s="586" t="s">
        <v>26</v>
      </c>
      <c r="D131" s="532"/>
      <c r="E131" s="463"/>
      <c r="F131" s="537"/>
      <c r="G131" s="637"/>
    </row>
    <row r="132" spans="1:7" ht="25.5">
      <c r="A132" s="19"/>
      <c r="B132" s="534"/>
      <c r="C132" s="586" t="s">
        <v>27</v>
      </c>
      <c r="D132" s="532"/>
      <c r="E132" s="463"/>
      <c r="F132" s="537"/>
      <c r="G132" s="637"/>
    </row>
    <row r="133" spans="1:7" ht="45.75" customHeight="1">
      <c r="A133" s="19"/>
      <c r="B133" s="534"/>
      <c r="C133" s="586" t="s">
        <v>28</v>
      </c>
      <c r="D133" s="532"/>
      <c r="E133" s="463"/>
      <c r="F133" s="537"/>
      <c r="G133" s="637"/>
    </row>
    <row r="134" spans="1:7" ht="30" customHeight="1">
      <c r="A134" s="19"/>
      <c r="B134" s="534"/>
      <c r="C134" s="586" t="s">
        <v>29</v>
      </c>
      <c r="D134" s="532"/>
      <c r="E134" s="463"/>
      <c r="F134" s="537"/>
      <c r="G134" s="637"/>
    </row>
    <row r="135" spans="1:7" ht="29.25" customHeight="1">
      <c r="A135" s="19"/>
      <c r="B135" s="534"/>
      <c r="C135" s="586" t="s">
        <v>30</v>
      </c>
      <c r="D135" s="532"/>
      <c r="E135" s="463"/>
      <c r="F135" s="537"/>
      <c r="G135" s="637"/>
    </row>
    <row r="136" spans="1:7" ht="48.75" customHeight="1">
      <c r="A136" s="19"/>
      <c r="B136" s="534"/>
      <c r="C136" s="586" t="s">
        <v>31</v>
      </c>
      <c r="D136" s="532"/>
      <c r="E136" s="463"/>
      <c r="F136" s="537"/>
      <c r="G136" s="637"/>
    </row>
    <row r="137" spans="1:7" ht="65.25" customHeight="1">
      <c r="A137" s="19"/>
      <c r="B137" s="534"/>
      <c r="C137" s="586" t="s">
        <v>32</v>
      </c>
      <c r="D137" s="532"/>
      <c r="E137" s="463"/>
      <c r="F137" s="537"/>
      <c r="G137" s="637"/>
    </row>
    <row r="138" spans="1:7" ht="112.5" customHeight="1">
      <c r="A138" s="19"/>
      <c r="B138" s="534"/>
      <c r="C138" s="586" t="s">
        <v>334</v>
      </c>
      <c r="D138" s="532"/>
      <c r="E138" s="463"/>
      <c r="F138" s="537"/>
      <c r="G138" s="637"/>
    </row>
    <row r="139" spans="1:7" ht="60" customHeight="1">
      <c r="A139" s="19"/>
      <c r="B139" s="534"/>
      <c r="C139" s="586" t="s">
        <v>33</v>
      </c>
      <c r="D139" s="532"/>
      <c r="E139" s="463"/>
      <c r="F139" s="537"/>
      <c r="G139" s="637"/>
    </row>
    <row r="140" spans="1:7" ht="191.25" customHeight="1">
      <c r="A140" s="19"/>
      <c r="B140" s="534"/>
      <c r="C140" s="586" t="s">
        <v>350</v>
      </c>
      <c r="D140" s="532"/>
      <c r="E140" s="463"/>
      <c r="F140" s="537"/>
      <c r="G140" s="637"/>
    </row>
    <row r="141" spans="1:7" ht="139.5" customHeight="1">
      <c r="A141" s="19"/>
      <c r="B141" s="534"/>
      <c r="C141" s="586" t="s">
        <v>351</v>
      </c>
      <c r="D141" s="532"/>
      <c r="E141" s="463"/>
      <c r="F141" s="537"/>
      <c r="G141" s="637"/>
    </row>
    <row r="142" spans="1:7" ht="409.5" customHeight="1">
      <c r="A142" s="19"/>
      <c r="B142" s="534"/>
      <c r="C142" s="586" t="s">
        <v>352</v>
      </c>
      <c r="D142" s="532"/>
      <c r="E142" s="463"/>
      <c r="F142" s="537"/>
      <c r="G142" s="637"/>
    </row>
    <row r="143" spans="1:7" ht="48" customHeight="1">
      <c r="A143" s="19"/>
      <c r="B143" s="534"/>
      <c r="C143" s="586" t="s">
        <v>34</v>
      </c>
      <c r="D143" s="532"/>
      <c r="E143" s="463"/>
      <c r="F143" s="537"/>
      <c r="G143" s="637"/>
    </row>
    <row r="144" spans="1:7" ht="58.5" customHeight="1">
      <c r="A144" s="19"/>
      <c r="B144" s="534"/>
      <c r="C144" s="535" t="s">
        <v>498</v>
      </c>
      <c r="D144" s="532"/>
      <c r="E144" s="463"/>
      <c r="F144" s="537"/>
      <c r="G144" s="637"/>
    </row>
    <row r="145" spans="1:7">
      <c r="A145" s="19"/>
      <c r="B145" s="534"/>
      <c r="C145" s="586"/>
      <c r="D145" s="532"/>
      <c r="E145" s="463"/>
      <c r="F145" s="537"/>
      <c r="G145" s="613"/>
    </row>
    <row r="146" spans="1:7" ht="44.25" customHeight="1">
      <c r="A146" s="19"/>
      <c r="B146" s="534" t="s">
        <v>14</v>
      </c>
      <c r="C146" s="586" t="s">
        <v>499</v>
      </c>
      <c r="D146" s="532" t="s">
        <v>35</v>
      </c>
      <c r="E146" s="463">
        <v>11</v>
      </c>
      <c r="F146" s="356"/>
      <c r="G146" s="613">
        <f>E146*F146</f>
        <v>0</v>
      </c>
    </row>
    <row r="147" spans="1:7">
      <c r="A147" s="19"/>
      <c r="B147" s="534"/>
      <c r="C147" s="586"/>
      <c r="D147" s="532"/>
      <c r="E147" s="463"/>
      <c r="F147" s="537"/>
      <c r="G147" s="613"/>
    </row>
    <row r="148" spans="1:7">
      <c r="A148" s="19"/>
      <c r="B148" s="534"/>
      <c r="C148" s="535" t="s">
        <v>364</v>
      </c>
      <c r="D148" s="532"/>
      <c r="E148" s="463"/>
      <c r="F148" s="537"/>
      <c r="G148" s="613"/>
    </row>
    <row r="149" spans="1:7" ht="129" customHeight="1">
      <c r="A149" s="19"/>
      <c r="B149" s="534" t="s">
        <v>36</v>
      </c>
      <c r="C149" s="607" t="s">
        <v>3301</v>
      </c>
      <c r="D149" s="580"/>
      <c r="E149" s="638"/>
      <c r="F149" s="475"/>
    </row>
    <row r="150" spans="1:7" ht="15">
      <c r="A150" s="19"/>
      <c r="B150" s="534"/>
      <c r="C150" s="251" t="s">
        <v>364</v>
      </c>
      <c r="D150" s="532" t="s">
        <v>35</v>
      </c>
      <c r="E150" s="463">
        <v>1857</v>
      </c>
      <c r="F150" s="537"/>
      <c r="G150" s="613">
        <f>E150*F150</f>
        <v>0</v>
      </c>
    </row>
    <row r="151" spans="1:7">
      <c r="A151" s="19"/>
      <c r="B151" s="534"/>
      <c r="C151" s="607"/>
      <c r="D151" s="532"/>
      <c r="E151" s="463"/>
      <c r="F151" s="537"/>
      <c r="G151" s="613"/>
    </row>
    <row r="152" spans="1:7" ht="57.75" customHeight="1">
      <c r="A152" s="19"/>
      <c r="B152" s="534" t="s">
        <v>16</v>
      </c>
      <c r="C152" s="607" t="s">
        <v>501</v>
      </c>
      <c r="D152" s="532" t="s">
        <v>52</v>
      </c>
      <c r="E152" s="463">
        <v>385</v>
      </c>
      <c r="F152" s="537"/>
      <c r="G152" s="613">
        <f>E152*F152</f>
        <v>0</v>
      </c>
    </row>
    <row r="153" spans="1:7">
      <c r="A153" s="19"/>
      <c r="B153" s="534"/>
      <c r="C153" s="607"/>
      <c r="D153" s="532"/>
      <c r="E153" s="463"/>
      <c r="F153" s="537"/>
      <c r="G153" s="613"/>
    </row>
    <row r="154" spans="1:7">
      <c r="A154" s="19"/>
      <c r="B154" s="534"/>
      <c r="C154" s="252"/>
      <c r="D154" s="532"/>
      <c r="E154" s="463"/>
      <c r="F154" s="537"/>
      <c r="G154" s="613"/>
    </row>
    <row r="155" spans="1:7">
      <c r="A155" s="19"/>
      <c r="B155" s="534" t="s">
        <v>17</v>
      </c>
      <c r="C155" s="535" t="s">
        <v>363</v>
      </c>
      <c r="D155" s="532"/>
      <c r="E155" s="463"/>
      <c r="F155" s="537"/>
      <c r="G155" s="613"/>
    </row>
    <row r="156" spans="1:7" ht="69" customHeight="1">
      <c r="A156" s="19"/>
      <c r="B156" s="534"/>
      <c r="C156" s="586" t="s">
        <v>503</v>
      </c>
      <c r="D156" s="532"/>
      <c r="E156" s="463"/>
      <c r="F156" s="537"/>
      <c r="G156" s="613"/>
    </row>
    <row r="157" spans="1:7" ht="47.25" customHeight="1">
      <c r="A157" s="19"/>
      <c r="B157" s="534"/>
      <c r="C157" s="586" t="s">
        <v>502</v>
      </c>
      <c r="D157" s="532"/>
      <c r="E157" s="463"/>
      <c r="F157" s="537"/>
      <c r="G157" s="613"/>
    </row>
    <row r="158" spans="1:7" ht="38.25">
      <c r="A158" s="19"/>
      <c r="B158" s="534"/>
      <c r="C158" s="586" t="s">
        <v>504</v>
      </c>
      <c r="D158" s="532"/>
      <c r="E158" s="463"/>
      <c r="F158" s="537"/>
      <c r="G158" s="613"/>
    </row>
    <row r="159" spans="1:7" ht="112.5" customHeight="1">
      <c r="A159" s="19"/>
      <c r="B159" s="534"/>
      <c r="C159" s="607" t="s">
        <v>500</v>
      </c>
      <c r="D159" s="532" t="s">
        <v>35</v>
      </c>
      <c r="E159" s="463">
        <v>90</v>
      </c>
      <c r="F159" s="537"/>
      <c r="G159" s="613">
        <f>E159*F159</f>
        <v>0</v>
      </c>
    </row>
    <row r="160" spans="1:7">
      <c r="A160" s="19"/>
      <c r="B160" s="534"/>
      <c r="C160" s="586"/>
      <c r="D160" s="532"/>
      <c r="E160" s="463"/>
      <c r="F160" s="537"/>
      <c r="G160" s="613"/>
    </row>
    <row r="161" spans="1:7" ht="58.5" customHeight="1">
      <c r="A161" s="19"/>
      <c r="B161" s="126" t="s">
        <v>21</v>
      </c>
      <c r="C161" s="586" t="s">
        <v>505</v>
      </c>
      <c r="D161" s="532" t="s">
        <v>52</v>
      </c>
      <c r="E161" s="463">
        <v>298</v>
      </c>
      <c r="F161" s="537"/>
      <c r="G161" s="613">
        <f>E161*F161</f>
        <v>0</v>
      </c>
    </row>
    <row r="162" spans="1:7">
      <c r="A162" s="19"/>
      <c r="B162" s="534"/>
      <c r="C162" s="586"/>
      <c r="D162" s="532"/>
      <c r="E162" s="463"/>
      <c r="F162" s="537"/>
      <c r="G162" s="613"/>
    </row>
    <row r="163" spans="1:7" ht="119.25" customHeight="1">
      <c r="A163" s="19"/>
      <c r="B163" s="126" t="s">
        <v>44</v>
      </c>
      <c r="C163" s="607" t="s">
        <v>858</v>
      </c>
      <c r="D163" s="532" t="s">
        <v>35</v>
      </c>
      <c r="E163" s="463">
        <v>681</v>
      </c>
      <c r="F163" s="537"/>
      <c r="G163" s="613">
        <f>E163*F163</f>
        <v>0</v>
      </c>
    </row>
    <row r="164" spans="1:7">
      <c r="A164" s="19"/>
      <c r="B164" s="126"/>
      <c r="C164" s="607"/>
      <c r="D164" s="532"/>
      <c r="E164" s="463"/>
      <c r="F164" s="537"/>
      <c r="G164" s="613"/>
    </row>
    <row r="165" spans="1:7" ht="90" customHeight="1">
      <c r="A165" s="19"/>
      <c r="B165" s="126" t="s">
        <v>46</v>
      </c>
      <c r="C165" s="607" t="s">
        <v>3145</v>
      </c>
      <c r="D165" s="532" t="s">
        <v>279</v>
      </c>
      <c r="E165" s="463">
        <v>1</v>
      </c>
      <c r="F165" s="537"/>
      <c r="G165" s="613">
        <f>E165*F165</f>
        <v>0</v>
      </c>
    </row>
    <row r="166" spans="1:7">
      <c r="A166" s="19"/>
      <c r="B166" s="126"/>
      <c r="C166" s="607"/>
      <c r="D166" s="532"/>
      <c r="E166" s="463"/>
      <c r="F166" s="537"/>
      <c r="G166" s="613"/>
    </row>
    <row r="167" spans="1:7">
      <c r="A167" s="19"/>
      <c r="B167" s="580" t="s">
        <v>47</v>
      </c>
      <c r="C167" s="411" t="s">
        <v>3142</v>
      </c>
      <c r="D167" s="542"/>
      <c r="E167" s="543"/>
      <c r="F167" s="209"/>
      <c r="G167" s="639"/>
    </row>
    <row r="168" spans="1:7" ht="138" customHeight="1">
      <c r="A168" s="19"/>
      <c r="B168" s="601"/>
      <c r="C168" s="580" t="s">
        <v>3143</v>
      </c>
      <c r="D168" s="544"/>
      <c r="E168" s="545"/>
      <c r="F168" s="546"/>
      <c r="G168" s="545"/>
    </row>
    <row r="169" spans="1:7" ht="25.5">
      <c r="A169" s="19"/>
      <c r="B169" s="580"/>
      <c r="C169" s="580" t="s">
        <v>3144</v>
      </c>
      <c r="D169" s="547" t="s">
        <v>64</v>
      </c>
      <c r="E169" s="463">
        <v>47</v>
      </c>
      <c r="F169" s="537"/>
      <c r="G169" s="613">
        <f>E169*F169</f>
        <v>0</v>
      </c>
    </row>
    <row r="170" spans="1:7">
      <c r="A170" s="19"/>
      <c r="B170" s="126"/>
      <c r="C170" s="607"/>
      <c r="D170" s="532"/>
      <c r="E170" s="463"/>
      <c r="F170" s="537"/>
      <c r="G170" s="613"/>
    </row>
    <row r="171" spans="1:7">
      <c r="B171" s="601"/>
      <c r="C171" s="336"/>
      <c r="D171" s="227"/>
      <c r="E171" s="463"/>
      <c r="F171" s="209"/>
      <c r="G171" s="639"/>
    </row>
    <row r="172" spans="1:7" ht="13.5" thickBot="1">
      <c r="B172" s="240"/>
      <c r="C172" s="247" t="s">
        <v>37</v>
      </c>
      <c r="D172" s="220"/>
      <c r="E172" s="631"/>
      <c r="F172" s="205"/>
      <c r="G172" s="615">
        <f>SUM(G145:G163)</f>
        <v>0</v>
      </c>
    </row>
    <row r="173" spans="1:7" s="411" customFormat="1" ht="13.5" thickTop="1">
      <c r="A173" s="164"/>
      <c r="B173" s="533"/>
      <c r="C173" s="535"/>
      <c r="D173" s="224"/>
      <c r="E173" s="609"/>
      <c r="F173" s="206"/>
      <c r="G173" s="9"/>
    </row>
    <row r="174" spans="1:7">
      <c r="E174" s="625"/>
      <c r="F174" s="537"/>
      <c r="G174" s="626"/>
    </row>
    <row r="175" spans="1:7" ht="25.5">
      <c r="A175" s="164"/>
      <c r="B175" s="143" t="s">
        <v>38</v>
      </c>
      <c r="C175" s="335" t="s">
        <v>39</v>
      </c>
      <c r="D175" s="225"/>
      <c r="E175" s="623"/>
      <c r="F175" s="207"/>
      <c r="G175" s="636"/>
    </row>
    <row r="176" spans="1:7">
      <c r="A176" s="164"/>
      <c r="B176" s="533"/>
      <c r="C176" s="535"/>
      <c r="D176" s="224"/>
      <c r="E176" s="609"/>
      <c r="F176" s="206"/>
      <c r="G176" s="154"/>
    </row>
    <row r="177" spans="1:7" ht="213" customHeight="1">
      <c r="A177" s="164"/>
      <c r="B177" s="533"/>
      <c r="C177" s="586" t="s">
        <v>353</v>
      </c>
      <c r="D177" s="224"/>
      <c r="E177" s="609"/>
      <c r="F177" s="206"/>
      <c r="G177" s="154"/>
    </row>
    <row r="178" spans="1:7" ht="125.25" customHeight="1">
      <c r="A178" s="164"/>
      <c r="B178" s="533"/>
      <c r="C178" s="586" t="s">
        <v>354</v>
      </c>
      <c r="D178" s="224"/>
      <c r="E178" s="609"/>
      <c r="F178" s="206"/>
      <c r="G178" s="154"/>
    </row>
    <row r="179" spans="1:7" ht="187.5" customHeight="1">
      <c r="A179" s="164"/>
      <c r="B179" s="533"/>
      <c r="C179" s="586" t="s">
        <v>355</v>
      </c>
      <c r="D179" s="224"/>
      <c r="E179" s="609"/>
      <c r="F179" s="206"/>
      <c r="G179" s="154"/>
    </row>
    <row r="180" spans="1:7" ht="84.75" customHeight="1">
      <c r="A180" s="164"/>
      <c r="B180" s="533"/>
      <c r="C180" s="586" t="s">
        <v>356</v>
      </c>
      <c r="D180" s="224"/>
      <c r="E180" s="609"/>
      <c r="F180" s="206"/>
      <c r="G180" s="154"/>
    </row>
    <row r="181" spans="1:7" ht="332.25" customHeight="1">
      <c r="A181" s="164"/>
      <c r="B181" s="533"/>
      <c r="C181" s="586" t="s">
        <v>3169</v>
      </c>
      <c r="D181" s="224"/>
      <c r="E181" s="609"/>
      <c r="F181" s="206"/>
      <c r="G181" s="154"/>
    </row>
    <row r="182" spans="1:7" ht="119.25" customHeight="1">
      <c r="A182" s="164"/>
      <c r="B182" s="533"/>
      <c r="C182" s="580" t="s">
        <v>3170</v>
      </c>
      <c r="D182" s="224"/>
      <c r="E182" s="609"/>
      <c r="F182" s="206"/>
      <c r="G182" s="154"/>
    </row>
    <row r="183" spans="1:7" ht="169.5" customHeight="1">
      <c r="A183" s="164"/>
      <c r="B183" s="533"/>
      <c r="C183" s="586" t="s">
        <v>489</v>
      </c>
      <c r="D183" s="224"/>
      <c r="E183" s="609"/>
      <c r="F183" s="206"/>
      <c r="G183" s="154"/>
    </row>
    <row r="184" spans="1:7" ht="143.25" customHeight="1">
      <c r="A184" s="164"/>
      <c r="B184" s="533"/>
      <c r="C184" s="586" t="s">
        <v>490</v>
      </c>
      <c r="D184" s="224"/>
      <c r="E184" s="609"/>
      <c r="F184" s="206"/>
      <c r="G184" s="154"/>
    </row>
    <row r="185" spans="1:7" ht="248.25" customHeight="1">
      <c r="A185" s="164"/>
      <c r="B185" s="533"/>
      <c r="C185" s="586" t="s">
        <v>488</v>
      </c>
      <c r="D185" s="224"/>
      <c r="E185" s="609"/>
      <c r="F185" s="206"/>
      <c r="G185" s="154"/>
    </row>
    <row r="186" spans="1:7" ht="39.75" customHeight="1">
      <c r="A186" s="164"/>
      <c r="B186" s="533"/>
      <c r="C186" s="586" t="s">
        <v>486</v>
      </c>
      <c r="D186" s="224"/>
      <c r="E186" s="609"/>
      <c r="F186" s="206"/>
      <c r="G186" s="154"/>
    </row>
    <row r="187" spans="1:7" ht="17.25" customHeight="1">
      <c r="A187" s="164"/>
      <c r="B187" s="533"/>
      <c r="C187" s="586" t="s">
        <v>487</v>
      </c>
      <c r="D187" s="224"/>
      <c r="E187" s="609"/>
      <c r="F187" s="206"/>
      <c r="G187" s="154"/>
    </row>
    <row r="188" spans="1:7" ht="66.75" customHeight="1">
      <c r="A188" s="164"/>
      <c r="B188" s="533"/>
      <c r="C188" s="586" t="s">
        <v>357</v>
      </c>
      <c r="D188" s="224"/>
      <c r="E188" s="609"/>
      <c r="F188" s="206"/>
      <c r="G188" s="154"/>
    </row>
    <row r="189" spans="1:7" ht="409.5" customHeight="1">
      <c r="A189" s="164"/>
      <c r="B189" s="533"/>
      <c r="C189" s="602" t="s">
        <v>358</v>
      </c>
      <c r="D189" s="224"/>
      <c r="E189" s="609"/>
      <c r="F189" s="206"/>
      <c r="G189" s="154"/>
    </row>
    <row r="190" spans="1:7" ht="267" customHeight="1">
      <c r="A190" s="164"/>
      <c r="B190" s="533"/>
      <c r="C190" s="586" t="s">
        <v>491</v>
      </c>
      <c r="D190" s="224"/>
      <c r="E190" s="609"/>
      <c r="F190" s="206"/>
      <c r="G190" s="154"/>
    </row>
    <row r="191" spans="1:7" ht="285" customHeight="1">
      <c r="A191" s="164"/>
      <c r="B191" s="533"/>
      <c r="C191" s="586" t="s">
        <v>492</v>
      </c>
      <c r="D191" s="224"/>
      <c r="E191" s="609"/>
      <c r="F191" s="206"/>
      <c r="G191" s="154"/>
    </row>
    <row r="192" spans="1:7" ht="318.75" customHeight="1">
      <c r="A192" s="164"/>
      <c r="B192" s="533"/>
      <c r="C192" s="586" t="s">
        <v>359</v>
      </c>
      <c r="D192" s="224"/>
      <c r="E192" s="609"/>
      <c r="F192" s="206"/>
      <c r="G192" s="154"/>
    </row>
    <row r="193" spans="1:7">
      <c r="A193" s="164"/>
      <c r="B193" s="533"/>
      <c r="C193" s="535"/>
      <c r="D193" s="224"/>
      <c r="E193" s="609"/>
      <c r="F193" s="206"/>
      <c r="G193" s="154"/>
    </row>
    <row r="194" spans="1:7" ht="409.5" customHeight="1">
      <c r="A194" s="164"/>
      <c r="B194" s="533"/>
      <c r="C194" s="586" t="s">
        <v>493</v>
      </c>
      <c r="D194" s="224"/>
      <c r="E194" s="609"/>
      <c r="F194" s="206"/>
      <c r="G194" s="154"/>
    </row>
    <row r="195" spans="1:7" ht="80.25" customHeight="1">
      <c r="A195" s="19"/>
      <c r="B195" s="534"/>
      <c r="C195" s="586" t="s">
        <v>75</v>
      </c>
      <c r="D195" s="532"/>
      <c r="E195" s="463"/>
      <c r="F195" s="537"/>
      <c r="G195" s="613"/>
    </row>
    <row r="196" spans="1:7" ht="124.5" customHeight="1">
      <c r="A196" s="19"/>
      <c r="B196" s="534"/>
      <c r="C196" s="586" t="s">
        <v>519</v>
      </c>
      <c r="D196" s="532"/>
      <c r="E196" s="463"/>
      <c r="F196" s="537"/>
      <c r="G196" s="613"/>
    </row>
    <row r="197" spans="1:7" ht="31.5" customHeight="1">
      <c r="A197" s="19"/>
      <c r="B197" s="534"/>
      <c r="C197" s="586" t="s">
        <v>40</v>
      </c>
      <c r="D197" s="532"/>
      <c r="E197" s="463"/>
      <c r="F197" s="537"/>
      <c r="G197" s="613"/>
    </row>
    <row r="198" spans="1:7" ht="28.5" customHeight="1">
      <c r="A198" s="19"/>
      <c r="B198" s="534"/>
      <c r="C198" s="586" t="s">
        <v>41</v>
      </c>
      <c r="D198" s="532"/>
      <c r="E198" s="463"/>
      <c r="F198" s="537"/>
      <c r="G198" s="613"/>
    </row>
    <row r="199" spans="1:7" ht="93.75" customHeight="1">
      <c r="A199" s="19"/>
      <c r="B199" s="534"/>
      <c r="C199" s="586" t="s">
        <v>77</v>
      </c>
      <c r="D199" s="532"/>
      <c r="E199" s="463"/>
      <c r="F199" s="537"/>
      <c r="G199" s="613"/>
    </row>
    <row r="200" spans="1:7">
      <c r="A200" s="19"/>
      <c r="B200" s="534"/>
      <c r="C200" s="586"/>
      <c r="D200" s="532"/>
      <c r="E200" s="463"/>
      <c r="F200" s="537"/>
      <c r="G200" s="613"/>
    </row>
    <row r="201" spans="1:7">
      <c r="A201" s="164"/>
      <c r="B201" s="601"/>
      <c r="C201" s="535" t="s">
        <v>485</v>
      </c>
      <c r="D201" s="224"/>
      <c r="E201" s="640"/>
      <c r="F201" s="537"/>
      <c r="G201" s="637"/>
    </row>
    <row r="202" spans="1:7" ht="64.5" customHeight="1">
      <c r="A202" s="164"/>
      <c r="B202" s="534" t="s">
        <v>14</v>
      </c>
      <c r="C202" s="586" t="s">
        <v>1042</v>
      </c>
      <c r="D202" s="580"/>
      <c r="E202" s="638"/>
      <c r="F202" s="475"/>
    </row>
    <row r="203" spans="1:7" ht="15">
      <c r="A203" s="164"/>
      <c r="B203" s="534"/>
      <c r="C203" s="536" t="s">
        <v>1043</v>
      </c>
      <c r="D203" s="532" t="s">
        <v>35</v>
      </c>
      <c r="E203" s="463">
        <v>30</v>
      </c>
      <c r="F203" s="537"/>
      <c r="G203" s="613">
        <f>E203*F203</f>
        <v>0</v>
      </c>
    </row>
    <row r="204" spans="1:7">
      <c r="A204" s="164"/>
      <c r="B204" s="534"/>
      <c r="C204" s="536"/>
      <c r="D204" s="532"/>
      <c r="E204" s="463"/>
      <c r="F204" s="537"/>
      <c r="G204" s="613"/>
    </row>
    <row r="205" spans="1:7">
      <c r="A205" s="164"/>
      <c r="B205" s="534"/>
      <c r="C205" s="535" t="s">
        <v>42</v>
      </c>
      <c r="D205" s="532"/>
      <c r="E205" s="463"/>
      <c r="F205" s="537"/>
      <c r="G205" s="613"/>
    </row>
    <row r="206" spans="1:7" ht="80.25" customHeight="1">
      <c r="A206" s="164"/>
      <c r="B206" s="534"/>
      <c r="C206" s="586" t="s">
        <v>43</v>
      </c>
      <c r="D206" s="532"/>
      <c r="E206" s="463"/>
      <c r="F206" s="537"/>
      <c r="G206" s="613"/>
    </row>
    <row r="207" spans="1:7" ht="150.75" customHeight="1">
      <c r="A207" s="164"/>
      <c r="B207" s="534"/>
      <c r="C207" s="586" t="s">
        <v>506</v>
      </c>
      <c r="D207" s="532"/>
      <c r="E207" s="463"/>
      <c r="F207" s="537"/>
      <c r="G207" s="613"/>
    </row>
    <row r="208" spans="1:7">
      <c r="A208" s="164"/>
      <c r="B208" s="534"/>
      <c r="C208" s="586"/>
      <c r="D208" s="532"/>
      <c r="E208" s="463"/>
      <c r="F208" s="537"/>
      <c r="G208" s="613"/>
    </row>
    <row r="209" spans="1:7" ht="25.5">
      <c r="A209" s="164"/>
      <c r="B209" s="534"/>
      <c r="C209" s="535" t="s">
        <v>898</v>
      </c>
      <c r="D209" s="532"/>
      <c r="E209" s="463"/>
      <c r="F209" s="537"/>
      <c r="G209" s="613"/>
    </row>
    <row r="210" spans="1:7" ht="43.5" customHeight="1">
      <c r="A210" s="164"/>
      <c r="B210" s="534"/>
      <c r="C210" s="586" t="s">
        <v>3080</v>
      </c>
      <c r="D210" s="532"/>
      <c r="E210" s="463"/>
      <c r="F210" s="537"/>
      <c r="G210" s="613"/>
    </row>
    <row r="211" spans="1:7" ht="120.75" customHeight="1">
      <c r="A211" s="164"/>
      <c r="B211" s="534"/>
      <c r="C211" s="586" t="s">
        <v>3088</v>
      </c>
      <c r="D211" s="532"/>
      <c r="E211" s="463"/>
      <c r="F211" s="537"/>
      <c r="G211" s="613"/>
    </row>
    <row r="212" spans="1:7" ht="99.75" customHeight="1">
      <c r="A212" s="164"/>
      <c r="B212" s="534"/>
      <c r="C212" s="586" t="s">
        <v>3087</v>
      </c>
      <c r="D212" s="532"/>
      <c r="E212" s="463"/>
      <c r="F212" s="537"/>
      <c r="G212" s="613"/>
    </row>
    <row r="213" spans="1:7" ht="88.5" customHeight="1">
      <c r="A213" s="164"/>
      <c r="B213" s="534"/>
      <c r="C213" s="586" t="s">
        <v>3082</v>
      </c>
      <c r="D213" s="532"/>
      <c r="E213" s="463"/>
      <c r="F213" s="537"/>
      <c r="G213" s="613"/>
    </row>
    <row r="214" spans="1:7" ht="37.5" customHeight="1">
      <c r="A214" s="164"/>
      <c r="B214" s="534"/>
      <c r="C214" s="586" t="s">
        <v>3083</v>
      </c>
      <c r="D214" s="532"/>
      <c r="E214" s="463"/>
      <c r="F214" s="537"/>
      <c r="G214" s="613"/>
    </row>
    <row r="215" spans="1:7" ht="139.5" customHeight="1">
      <c r="A215" s="164"/>
      <c r="B215" s="534"/>
      <c r="C215" s="586" t="s">
        <v>3084</v>
      </c>
      <c r="D215" s="532"/>
      <c r="E215" s="463"/>
      <c r="F215" s="537"/>
      <c r="G215" s="613"/>
    </row>
    <row r="216" spans="1:7">
      <c r="A216" s="164"/>
      <c r="B216" s="534"/>
      <c r="C216" s="535"/>
      <c r="D216" s="532"/>
      <c r="E216" s="463"/>
      <c r="F216" s="537"/>
      <c r="G216" s="613"/>
    </row>
    <row r="217" spans="1:7">
      <c r="A217" s="164"/>
      <c r="B217" s="533" t="s">
        <v>878</v>
      </c>
      <c r="C217" s="586"/>
      <c r="D217" s="532"/>
      <c r="E217" s="463"/>
      <c r="F217" s="537"/>
      <c r="G217" s="613"/>
    </row>
    <row r="218" spans="1:7">
      <c r="A218" s="164"/>
      <c r="B218" s="534"/>
      <c r="C218" s="535" t="s">
        <v>521</v>
      </c>
      <c r="D218" s="532"/>
      <c r="E218" s="463"/>
      <c r="F218" s="537"/>
      <c r="G218" s="613"/>
    </row>
    <row r="219" spans="1:7" ht="63.75">
      <c r="A219" s="164"/>
      <c r="B219" s="534" t="s">
        <v>36</v>
      </c>
      <c r="C219" s="586" t="s">
        <v>3089</v>
      </c>
      <c r="D219" s="532" t="s">
        <v>35</v>
      </c>
      <c r="E219" s="463">
        <v>10.1</v>
      </c>
      <c r="F219" s="537"/>
      <c r="G219" s="613">
        <f>E219*F219</f>
        <v>0</v>
      </c>
    </row>
    <row r="220" spans="1:7">
      <c r="A220" s="164"/>
      <c r="B220" s="534"/>
      <c r="C220" s="586"/>
      <c r="D220" s="532"/>
      <c r="E220" s="463"/>
      <c r="F220" s="537"/>
      <c r="G220" s="613"/>
    </row>
    <row r="221" spans="1:7">
      <c r="A221" s="164"/>
      <c r="B221" s="534"/>
      <c r="C221" s="586"/>
      <c r="D221" s="532"/>
      <c r="E221" s="463"/>
      <c r="F221" s="537"/>
      <c r="G221" s="613"/>
    </row>
    <row r="222" spans="1:7">
      <c r="A222" s="164"/>
      <c r="B222" s="533" t="s">
        <v>879</v>
      </c>
      <c r="C222" s="586"/>
      <c r="D222" s="532"/>
      <c r="E222" s="463"/>
      <c r="F222" s="537"/>
      <c r="G222" s="613"/>
    </row>
    <row r="223" spans="1:7">
      <c r="A223" s="164"/>
      <c r="B223" s="534"/>
      <c r="C223" s="535" t="s">
        <v>876</v>
      </c>
      <c r="D223" s="532"/>
      <c r="E223" s="463"/>
      <c r="F223" s="537"/>
      <c r="G223" s="613"/>
    </row>
    <row r="224" spans="1:7" ht="63.75">
      <c r="A224" s="164"/>
      <c r="B224" s="534" t="s">
        <v>16</v>
      </c>
      <c r="C224" s="586" t="s">
        <v>3090</v>
      </c>
      <c r="D224" s="532" t="s">
        <v>35</v>
      </c>
      <c r="E224" s="463">
        <v>2.4500000000000002</v>
      </c>
      <c r="F224" s="537"/>
      <c r="G224" s="613">
        <f>E224*F224</f>
        <v>0</v>
      </c>
    </row>
    <row r="225" spans="1:7">
      <c r="A225" s="164"/>
      <c r="B225" s="534"/>
      <c r="C225" s="586"/>
      <c r="D225" s="532"/>
      <c r="E225" s="463"/>
      <c r="F225" s="537"/>
      <c r="G225" s="613"/>
    </row>
    <row r="226" spans="1:7">
      <c r="A226" s="164"/>
      <c r="B226" s="534"/>
      <c r="C226" s="535" t="s">
        <v>877</v>
      </c>
      <c r="D226" s="532"/>
      <c r="E226" s="463"/>
      <c r="F226" s="537"/>
      <c r="G226" s="613"/>
    </row>
    <row r="227" spans="1:7" ht="63.75">
      <c r="A227" s="164"/>
      <c r="B227" s="534" t="s">
        <v>17</v>
      </c>
      <c r="C227" s="586" t="s">
        <v>3091</v>
      </c>
      <c r="D227" s="532" t="s">
        <v>35</v>
      </c>
      <c r="E227" s="463">
        <v>0.85</v>
      </c>
      <c r="F227" s="537"/>
      <c r="G227" s="613">
        <f>E227*F227</f>
        <v>0</v>
      </c>
    </row>
    <row r="228" spans="1:7">
      <c r="A228" s="164"/>
      <c r="B228" s="534"/>
      <c r="C228" s="586"/>
      <c r="D228" s="532"/>
      <c r="E228" s="463"/>
      <c r="F228" s="537"/>
      <c r="G228" s="613"/>
    </row>
    <row r="229" spans="1:7">
      <c r="A229" s="164"/>
      <c r="B229" s="533" t="s">
        <v>895</v>
      </c>
      <c r="C229" s="586"/>
      <c r="D229" s="532"/>
      <c r="E229" s="463"/>
      <c r="F229" s="537"/>
      <c r="G229" s="613"/>
    </row>
    <row r="230" spans="1:7">
      <c r="A230" s="164"/>
      <c r="B230" s="534"/>
      <c r="C230" s="535" t="s">
        <v>896</v>
      </c>
      <c r="D230" s="532"/>
      <c r="E230" s="463"/>
      <c r="F230" s="537"/>
      <c r="G230" s="613"/>
    </row>
    <row r="231" spans="1:7" ht="63.75">
      <c r="A231" s="164"/>
      <c r="B231" s="534" t="s">
        <v>21</v>
      </c>
      <c r="C231" s="586" t="s">
        <v>3092</v>
      </c>
      <c r="D231" s="532" t="s">
        <v>35</v>
      </c>
      <c r="E231" s="463">
        <v>0.85</v>
      </c>
      <c r="F231" s="537"/>
      <c r="G231" s="613">
        <f>E231*F231</f>
        <v>0</v>
      </c>
    </row>
    <row r="232" spans="1:7">
      <c r="A232" s="164"/>
      <c r="B232" s="534"/>
      <c r="C232" s="586"/>
      <c r="D232" s="532"/>
      <c r="E232" s="463"/>
      <c r="F232" s="537"/>
      <c r="G232" s="613"/>
    </row>
    <row r="233" spans="1:7">
      <c r="A233" s="164"/>
      <c r="B233" s="534"/>
      <c r="C233" s="535" t="s">
        <v>897</v>
      </c>
      <c r="D233" s="532"/>
      <c r="E233" s="463"/>
      <c r="F233" s="537"/>
      <c r="G233" s="613"/>
    </row>
    <row r="234" spans="1:7" ht="63.75">
      <c r="A234" s="164"/>
      <c r="B234" s="534" t="s">
        <v>44</v>
      </c>
      <c r="C234" s="586" t="s">
        <v>3093</v>
      </c>
      <c r="D234" s="532" t="s">
        <v>35</v>
      </c>
      <c r="E234" s="463">
        <v>1.85</v>
      </c>
      <c r="F234" s="537"/>
      <c r="G234" s="613">
        <f>E234*F234</f>
        <v>0</v>
      </c>
    </row>
    <row r="235" spans="1:7">
      <c r="A235" s="164"/>
      <c r="B235" s="534"/>
      <c r="C235" s="586"/>
      <c r="D235" s="532"/>
      <c r="E235" s="463"/>
      <c r="F235" s="537"/>
      <c r="G235" s="613"/>
    </row>
    <row r="236" spans="1:7">
      <c r="A236" s="164"/>
      <c r="B236" s="533" t="s">
        <v>2184</v>
      </c>
      <c r="C236" s="586"/>
      <c r="D236" s="532"/>
      <c r="E236" s="463"/>
      <c r="F236" s="537"/>
      <c r="G236" s="613"/>
    </row>
    <row r="237" spans="1:7" ht="48" customHeight="1">
      <c r="A237" s="164"/>
      <c r="B237" s="533"/>
      <c r="C237" s="586" t="s">
        <v>3080</v>
      </c>
      <c r="D237" s="532"/>
      <c r="E237" s="463"/>
      <c r="F237" s="537"/>
      <c r="G237" s="613"/>
    </row>
    <row r="238" spans="1:7" ht="127.5" customHeight="1">
      <c r="A238" s="164"/>
      <c r="B238" s="533"/>
      <c r="C238" s="586" t="s">
        <v>3085</v>
      </c>
      <c r="D238" s="532"/>
      <c r="E238" s="463"/>
      <c r="F238" s="537"/>
      <c r="G238" s="613"/>
    </row>
    <row r="239" spans="1:7" ht="146.25" customHeight="1">
      <c r="A239" s="164"/>
      <c r="B239" s="533"/>
      <c r="C239" s="586" t="s">
        <v>3084</v>
      </c>
      <c r="D239" s="532"/>
      <c r="E239" s="463"/>
      <c r="F239" s="537"/>
      <c r="G239" s="613"/>
    </row>
    <row r="240" spans="1:7" ht="111" customHeight="1">
      <c r="A240" s="164"/>
      <c r="B240" s="534" t="s">
        <v>46</v>
      </c>
      <c r="C240" s="586" t="s">
        <v>3094</v>
      </c>
      <c r="D240" s="580"/>
    </row>
    <row r="241" spans="1:7" ht="25.5">
      <c r="A241" s="164"/>
      <c r="B241" s="534"/>
      <c r="C241" s="586" t="s">
        <v>2185</v>
      </c>
      <c r="D241" s="532" t="s">
        <v>35</v>
      </c>
      <c r="E241" s="463">
        <v>1.85</v>
      </c>
      <c r="F241" s="537"/>
      <c r="G241" s="613">
        <f>E241*F241</f>
        <v>0</v>
      </c>
    </row>
    <row r="242" spans="1:7" ht="25.5">
      <c r="A242" s="164"/>
      <c r="B242" s="534"/>
      <c r="C242" s="586" t="s">
        <v>2188</v>
      </c>
      <c r="D242" s="532" t="s">
        <v>35</v>
      </c>
      <c r="E242" s="463">
        <v>0.3</v>
      </c>
      <c r="F242" s="537"/>
      <c r="G242" s="613">
        <f>E242*F242</f>
        <v>0</v>
      </c>
    </row>
    <row r="243" spans="1:7" ht="25.5">
      <c r="A243" s="164"/>
      <c r="B243" s="534"/>
      <c r="C243" s="586" t="s">
        <v>2186</v>
      </c>
      <c r="D243" s="532" t="s">
        <v>35</v>
      </c>
      <c r="E243" s="463">
        <v>5.75</v>
      </c>
      <c r="F243" s="537"/>
      <c r="G243" s="613">
        <f>E243*F243</f>
        <v>0</v>
      </c>
    </row>
    <row r="244" spans="1:7" ht="25.5">
      <c r="A244" s="164"/>
      <c r="B244" s="534"/>
      <c r="C244" s="586" t="s">
        <v>2187</v>
      </c>
      <c r="D244" s="532" t="s">
        <v>35</v>
      </c>
      <c r="E244" s="463">
        <v>0.32</v>
      </c>
      <c r="F244" s="537"/>
      <c r="G244" s="613">
        <f>E244*F244</f>
        <v>0</v>
      </c>
    </row>
    <row r="245" spans="1:7">
      <c r="A245" s="164"/>
      <c r="B245" s="534"/>
      <c r="C245" s="586"/>
      <c r="D245" s="532"/>
      <c r="E245" s="463"/>
      <c r="F245" s="537"/>
      <c r="G245" s="613"/>
    </row>
    <row r="246" spans="1:7">
      <c r="A246" s="164"/>
      <c r="B246" s="533" t="s">
        <v>2259</v>
      </c>
      <c r="C246" s="586"/>
      <c r="D246" s="532"/>
      <c r="E246" s="463"/>
      <c r="F246" s="537"/>
      <c r="G246" s="613"/>
    </row>
    <row r="247" spans="1:7" ht="43.5" customHeight="1">
      <c r="A247" s="164"/>
      <c r="B247" s="533"/>
      <c r="C247" s="586" t="s">
        <v>3080</v>
      </c>
      <c r="D247" s="532"/>
      <c r="E247" s="463"/>
      <c r="F247" s="537"/>
      <c r="G247" s="613"/>
    </row>
    <row r="248" spans="1:7" ht="111.75" customHeight="1">
      <c r="A248" s="164"/>
      <c r="B248" s="533"/>
      <c r="C248" s="586" t="s">
        <v>3085</v>
      </c>
      <c r="D248" s="532"/>
      <c r="E248" s="463"/>
      <c r="F248" s="537"/>
      <c r="G248" s="613"/>
    </row>
    <row r="249" spans="1:7" ht="103.5" customHeight="1">
      <c r="A249" s="164"/>
      <c r="B249" s="533"/>
      <c r="C249" s="586" t="s">
        <v>3081</v>
      </c>
      <c r="D249" s="532"/>
      <c r="E249" s="463"/>
      <c r="F249" s="537"/>
      <c r="G249" s="613"/>
    </row>
    <row r="250" spans="1:7" ht="87.75" customHeight="1">
      <c r="A250" s="164"/>
      <c r="B250" s="533"/>
      <c r="C250" s="586" t="s">
        <v>3082</v>
      </c>
      <c r="D250" s="532"/>
      <c r="E250" s="463"/>
      <c r="F250" s="537"/>
      <c r="G250" s="613"/>
    </row>
    <row r="251" spans="1:7" ht="37.5" customHeight="1">
      <c r="A251" s="164"/>
      <c r="B251" s="533"/>
      <c r="C251" s="586" t="s">
        <v>3083</v>
      </c>
      <c r="D251" s="532"/>
      <c r="E251" s="463"/>
      <c r="F251" s="537"/>
      <c r="G251" s="613"/>
    </row>
    <row r="252" spans="1:7" ht="58.5" customHeight="1">
      <c r="A252" s="164"/>
      <c r="B252" s="533"/>
      <c r="C252" s="586" t="s">
        <v>3188</v>
      </c>
      <c r="D252" s="532"/>
      <c r="E252" s="463"/>
      <c r="F252" s="537"/>
      <c r="G252" s="613"/>
    </row>
    <row r="253" spans="1:7" ht="148.5" customHeight="1">
      <c r="A253" s="164"/>
      <c r="B253" s="533"/>
      <c r="C253" s="586" t="s">
        <v>3084</v>
      </c>
      <c r="D253" s="532"/>
      <c r="E253" s="463"/>
      <c r="F253" s="537"/>
      <c r="G253" s="613"/>
    </row>
    <row r="254" spans="1:7">
      <c r="A254" s="164"/>
      <c r="B254" s="533"/>
      <c r="C254" s="586"/>
      <c r="D254" s="532"/>
      <c r="E254" s="463"/>
      <c r="F254" s="537"/>
      <c r="G254" s="613"/>
    </row>
    <row r="255" spans="1:7" ht="25.5">
      <c r="A255" s="164"/>
      <c r="B255" s="534" t="s">
        <v>47</v>
      </c>
      <c r="C255" s="586" t="s">
        <v>3086</v>
      </c>
      <c r="D255" s="580"/>
    </row>
    <row r="256" spans="1:7" ht="25.5">
      <c r="A256" s="164"/>
      <c r="B256" s="534"/>
      <c r="C256" s="586" t="s">
        <v>2263</v>
      </c>
      <c r="D256" s="532" t="s">
        <v>35</v>
      </c>
      <c r="E256" s="463">
        <v>4.5</v>
      </c>
      <c r="F256" s="537"/>
      <c r="G256" s="613">
        <f t="shared" ref="G256:G281" si="4">E256*F256</f>
        <v>0</v>
      </c>
    </row>
    <row r="257" spans="1:7" ht="25.5">
      <c r="A257" s="164"/>
      <c r="B257" s="534"/>
      <c r="C257" s="586" t="s">
        <v>2264</v>
      </c>
      <c r="D257" s="532" t="s">
        <v>35</v>
      </c>
      <c r="E257" s="463">
        <v>1.3</v>
      </c>
      <c r="F257" s="537"/>
      <c r="G257" s="613">
        <f t="shared" si="4"/>
        <v>0</v>
      </c>
    </row>
    <row r="258" spans="1:7" ht="25.5">
      <c r="A258" s="164"/>
      <c r="B258" s="534"/>
      <c r="C258" s="586" t="s">
        <v>2265</v>
      </c>
      <c r="D258" s="532" t="s">
        <v>35</v>
      </c>
      <c r="E258" s="463">
        <v>0.65</v>
      </c>
      <c r="F258" s="537"/>
      <c r="G258" s="613">
        <f t="shared" si="4"/>
        <v>0</v>
      </c>
    </row>
    <row r="259" spans="1:7" ht="25.5">
      <c r="A259" s="164"/>
      <c r="B259" s="534"/>
      <c r="C259" s="586" t="s">
        <v>2266</v>
      </c>
      <c r="D259" s="532" t="s">
        <v>35</v>
      </c>
      <c r="E259" s="463">
        <v>1.3</v>
      </c>
      <c r="F259" s="537"/>
      <c r="G259" s="613">
        <f t="shared" si="4"/>
        <v>0</v>
      </c>
    </row>
    <row r="260" spans="1:7" ht="25.5">
      <c r="A260" s="164"/>
      <c r="B260" s="534"/>
      <c r="C260" s="586" t="s">
        <v>2267</v>
      </c>
      <c r="D260" s="532" t="s">
        <v>35</v>
      </c>
      <c r="E260" s="463">
        <v>6.5000000000000002E-2</v>
      </c>
      <c r="F260" s="537"/>
      <c r="G260" s="613">
        <f t="shared" si="4"/>
        <v>0</v>
      </c>
    </row>
    <row r="261" spans="1:7" ht="25.5">
      <c r="A261" s="164"/>
      <c r="B261" s="534"/>
      <c r="C261" s="586" t="s">
        <v>2268</v>
      </c>
      <c r="D261" s="532" t="s">
        <v>35</v>
      </c>
      <c r="E261" s="463">
        <v>2.65</v>
      </c>
      <c r="F261" s="537"/>
      <c r="G261" s="613">
        <f t="shared" si="4"/>
        <v>0</v>
      </c>
    </row>
    <row r="262" spans="1:7" ht="25.5">
      <c r="A262" s="164"/>
      <c r="B262" s="534"/>
      <c r="C262" s="586" t="s">
        <v>2269</v>
      </c>
      <c r="D262" s="532" t="s">
        <v>35</v>
      </c>
      <c r="E262" s="463">
        <v>1.3</v>
      </c>
      <c r="F262" s="537"/>
      <c r="G262" s="613">
        <f t="shared" si="4"/>
        <v>0</v>
      </c>
    </row>
    <row r="263" spans="1:7" ht="25.5">
      <c r="A263" s="164"/>
      <c r="B263" s="534"/>
      <c r="C263" s="586" t="s">
        <v>2270</v>
      </c>
      <c r="D263" s="532" t="s">
        <v>35</v>
      </c>
      <c r="E263" s="463">
        <v>0.65</v>
      </c>
      <c r="F263" s="537"/>
      <c r="G263" s="613">
        <f t="shared" si="4"/>
        <v>0</v>
      </c>
    </row>
    <row r="264" spans="1:7" ht="25.5">
      <c r="A264" s="164"/>
      <c r="B264" s="534"/>
      <c r="C264" s="586" t="s">
        <v>2271</v>
      </c>
      <c r="D264" s="532" t="s">
        <v>35</v>
      </c>
      <c r="E264" s="463">
        <v>4.8</v>
      </c>
      <c r="F264" s="537"/>
      <c r="G264" s="613">
        <f t="shared" si="4"/>
        <v>0</v>
      </c>
    </row>
    <row r="265" spans="1:7" ht="25.5">
      <c r="A265" s="164"/>
      <c r="B265" s="534"/>
      <c r="C265" s="586" t="s">
        <v>2272</v>
      </c>
      <c r="D265" s="532" t="s">
        <v>35</v>
      </c>
      <c r="E265" s="463">
        <v>0.7</v>
      </c>
      <c r="F265" s="537"/>
      <c r="G265" s="613">
        <f t="shared" si="4"/>
        <v>0</v>
      </c>
    </row>
    <row r="266" spans="1:7" ht="25.5">
      <c r="A266" s="164"/>
      <c r="B266" s="534"/>
      <c r="C266" s="586" t="s">
        <v>2273</v>
      </c>
      <c r="D266" s="532" t="s">
        <v>35</v>
      </c>
      <c r="E266" s="463">
        <v>2.5</v>
      </c>
      <c r="F266" s="537"/>
      <c r="G266" s="613">
        <f t="shared" si="4"/>
        <v>0</v>
      </c>
    </row>
    <row r="267" spans="1:7" ht="25.5">
      <c r="A267" s="164"/>
      <c r="B267" s="534"/>
      <c r="C267" s="586" t="s">
        <v>2274</v>
      </c>
      <c r="D267" s="532" t="s">
        <v>35</v>
      </c>
      <c r="E267" s="463">
        <v>1.4</v>
      </c>
      <c r="F267" s="537"/>
      <c r="G267" s="613">
        <f t="shared" si="4"/>
        <v>0</v>
      </c>
    </row>
    <row r="268" spans="1:7" ht="25.5">
      <c r="A268" s="164"/>
      <c r="B268" s="534"/>
      <c r="C268" s="586" t="s">
        <v>2275</v>
      </c>
      <c r="D268" s="532" t="s">
        <v>35</v>
      </c>
      <c r="E268" s="463">
        <v>0.7</v>
      </c>
      <c r="F268" s="537"/>
      <c r="G268" s="613">
        <f t="shared" si="4"/>
        <v>0</v>
      </c>
    </row>
    <row r="269" spans="1:7" ht="25.5">
      <c r="A269" s="164"/>
      <c r="B269" s="534"/>
      <c r="C269" s="586" t="s">
        <v>2276</v>
      </c>
      <c r="D269" s="532" t="s">
        <v>35</v>
      </c>
      <c r="E269" s="463">
        <v>0.7</v>
      </c>
      <c r="F269" s="537"/>
      <c r="G269" s="613">
        <f t="shared" si="4"/>
        <v>0</v>
      </c>
    </row>
    <row r="270" spans="1:7" ht="25.5">
      <c r="A270" s="164"/>
      <c r="B270" s="534"/>
      <c r="C270" s="586" t="s">
        <v>2277</v>
      </c>
      <c r="D270" s="532" t="s">
        <v>35</v>
      </c>
      <c r="E270" s="463">
        <v>1.36</v>
      </c>
      <c r="F270" s="537"/>
      <c r="G270" s="613">
        <f t="shared" si="4"/>
        <v>0</v>
      </c>
    </row>
    <row r="271" spans="1:7" ht="25.5">
      <c r="A271" s="164"/>
      <c r="B271" s="534"/>
      <c r="C271" s="586" t="s">
        <v>2278</v>
      </c>
      <c r="D271" s="532" t="s">
        <v>35</v>
      </c>
      <c r="E271" s="463">
        <v>1.36</v>
      </c>
      <c r="F271" s="537"/>
      <c r="G271" s="613">
        <f t="shared" si="4"/>
        <v>0</v>
      </c>
    </row>
    <row r="272" spans="1:7" ht="25.5">
      <c r="A272" s="164"/>
      <c r="B272" s="534"/>
      <c r="C272" s="586" t="s">
        <v>2279</v>
      </c>
      <c r="D272" s="532" t="s">
        <v>35</v>
      </c>
      <c r="E272" s="463">
        <v>0.7</v>
      </c>
      <c r="F272" s="537"/>
      <c r="G272" s="613">
        <f t="shared" si="4"/>
        <v>0</v>
      </c>
    </row>
    <row r="273" spans="1:8" ht="25.5">
      <c r="A273" s="164"/>
      <c r="B273" s="534"/>
      <c r="C273" s="586" t="s">
        <v>2260</v>
      </c>
      <c r="D273" s="532" t="s">
        <v>35</v>
      </c>
      <c r="E273" s="463">
        <v>1.95</v>
      </c>
      <c r="F273" s="537"/>
      <c r="G273" s="613">
        <f t="shared" si="4"/>
        <v>0</v>
      </c>
    </row>
    <row r="274" spans="1:8" ht="25.5">
      <c r="A274" s="164"/>
      <c r="B274" s="534"/>
      <c r="C274" s="586" t="s">
        <v>2261</v>
      </c>
      <c r="D274" s="532" t="s">
        <v>35</v>
      </c>
      <c r="E274" s="463">
        <v>1.95</v>
      </c>
      <c r="F274" s="537"/>
      <c r="G274" s="613">
        <f t="shared" si="4"/>
        <v>0</v>
      </c>
    </row>
    <row r="275" spans="1:8" ht="25.5">
      <c r="A275" s="164"/>
      <c r="B275" s="534"/>
      <c r="C275" s="586" t="s">
        <v>2262</v>
      </c>
      <c r="D275" s="532" t="s">
        <v>35</v>
      </c>
      <c r="E275" s="463">
        <v>3.2</v>
      </c>
      <c r="F275" s="537"/>
      <c r="G275" s="613">
        <f t="shared" si="4"/>
        <v>0</v>
      </c>
    </row>
    <row r="276" spans="1:8" ht="25.5">
      <c r="A276" s="164"/>
      <c r="B276" s="534"/>
      <c r="C276" s="586" t="s">
        <v>2283</v>
      </c>
      <c r="D276" s="532" t="s">
        <v>35</v>
      </c>
      <c r="E276" s="463">
        <v>16.8</v>
      </c>
      <c r="F276" s="537"/>
      <c r="G276" s="613">
        <f t="shared" si="4"/>
        <v>0</v>
      </c>
    </row>
    <row r="277" spans="1:8" ht="25.5">
      <c r="A277" s="164"/>
      <c r="B277" s="534"/>
      <c r="C277" s="586" t="s">
        <v>2282</v>
      </c>
      <c r="D277" s="532" t="s">
        <v>35</v>
      </c>
      <c r="E277" s="463">
        <v>16.899999999999999</v>
      </c>
      <c r="F277" s="537"/>
      <c r="G277" s="613">
        <f t="shared" si="4"/>
        <v>0</v>
      </c>
    </row>
    <row r="278" spans="1:8" ht="25.5">
      <c r="A278" s="164"/>
      <c r="B278" s="534"/>
      <c r="C278" s="586" t="s">
        <v>2280</v>
      </c>
      <c r="D278" s="532" t="s">
        <v>35</v>
      </c>
      <c r="E278" s="463">
        <v>3.7</v>
      </c>
      <c r="F278" s="537"/>
      <c r="G278" s="613">
        <f t="shared" si="4"/>
        <v>0</v>
      </c>
    </row>
    <row r="279" spans="1:8" ht="25.5">
      <c r="A279" s="164"/>
      <c r="B279" s="534"/>
      <c r="C279" s="586" t="s">
        <v>2281</v>
      </c>
      <c r="D279" s="532" t="s">
        <v>35</v>
      </c>
      <c r="E279" s="463">
        <v>4.9000000000000004</v>
      </c>
      <c r="F279" s="537"/>
      <c r="G279" s="613">
        <f t="shared" si="4"/>
        <v>0</v>
      </c>
    </row>
    <row r="280" spans="1:8" ht="25.5">
      <c r="A280" s="164"/>
      <c r="B280" s="534"/>
      <c r="C280" s="586" t="s">
        <v>2284</v>
      </c>
      <c r="D280" s="532" t="s">
        <v>35</v>
      </c>
      <c r="E280" s="463">
        <v>3.7</v>
      </c>
      <c r="F280" s="537"/>
      <c r="G280" s="613">
        <f t="shared" si="4"/>
        <v>0</v>
      </c>
    </row>
    <row r="281" spans="1:8" ht="25.5">
      <c r="A281" s="164"/>
      <c r="B281" s="534"/>
      <c r="C281" s="586" t="s">
        <v>2285</v>
      </c>
      <c r="D281" s="532" t="s">
        <v>35</v>
      </c>
      <c r="E281" s="463">
        <v>4.9000000000000004</v>
      </c>
      <c r="F281" s="537"/>
      <c r="G281" s="613">
        <f t="shared" si="4"/>
        <v>0</v>
      </c>
    </row>
    <row r="282" spans="1:8">
      <c r="A282" s="164"/>
      <c r="B282" s="534"/>
      <c r="C282" s="586"/>
      <c r="D282" s="532"/>
      <c r="E282" s="463"/>
      <c r="F282" s="537"/>
      <c r="G282" s="613"/>
    </row>
    <row r="283" spans="1:8">
      <c r="A283" s="164"/>
      <c r="B283" s="533" t="s">
        <v>880</v>
      </c>
      <c r="C283" s="533"/>
      <c r="D283" s="532"/>
      <c r="E283" s="463"/>
      <c r="F283" s="537"/>
      <c r="G283" s="613"/>
    </row>
    <row r="284" spans="1:8" ht="25.5">
      <c r="A284" s="164"/>
      <c r="B284" s="534"/>
      <c r="C284" s="535" t="s">
        <v>864</v>
      </c>
      <c r="D284" s="532"/>
      <c r="E284" s="463"/>
      <c r="F284" s="537"/>
      <c r="G284" s="613"/>
    </row>
    <row r="285" spans="1:8" ht="180.75" customHeight="1">
      <c r="A285" s="164"/>
      <c r="B285" s="534" t="s">
        <v>48</v>
      </c>
      <c r="C285" s="586" t="s">
        <v>2311</v>
      </c>
      <c r="D285" s="532" t="s">
        <v>52</v>
      </c>
      <c r="E285" s="463">
        <v>316</v>
      </c>
      <c r="F285" s="537"/>
      <c r="G285" s="613">
        <f>E285*F285</f>
        <v>0</v>
      </c>
      <c r="H285" s="641"/>
    </row>
    <row r="286" spans="1:8">
      <c r="A286" s="164"/>
      <c r="B286" s="534"/>
      <c r="C286" s="586"/>
      <c r="D286" s="532"/>
      <c r="E286" s="463"/>
      <c r="F286" s="537"/>
      <c r="G286" s="613"/>
    </row>
    <row r="287" spans="1:8" ht="25.5">
      <c r="A287" s="164"/>
      <c r="B287" s="534"/>
      <c r="C287" s="535" t="s">
        <v>865</v>
      </c>
      <c r="D287" s="532"/>
      <c r="E287" s="463"/>
      <c r="F287" s="537"/>
      <c r="G287" s="613"/>
    </row>
    <row r="288" spans="1:8" ht="169.5" customHeight="1">
      <c r="A288" s="164"/>
      <c r="B288" s="534" t="s">
        <v>49</v>
      </c>
      <c r="C288" s="586" t="s">
        <v>2312</v>
      </c>
      <c r="D288" s="532" t="s">
        <v>64</v>
      </c>
      <c r="E288" s="463">
        <v>392</v>
      </c>
      <c r="F288" s="537"/>
      <c r="G288" s="613">
        <f>E288*F288</f>
        <v>0</v>
      </c>
    </row>
    <row r="289" spans="1:7">
      <c r="A289" s="164"/>
      <c r="B289" s="534"/>
      <c r="C289" s="586"/>
      <c r="D289" s="532"/>
      <c r="E289" s="463"/>
      <c r="F289" s="537"/>
      <c r="G289" s="613"/>
    </row>
    <row r="290" spans="1:7">
      <c r="A290" s="164"/>
      <c r="B290" s="533" t="s">
        <v>518</v>
      </c>
      <c r="C290" s="586"/>
      <c r="D290" s="532"/>
      <c r="E290" s="463"/>
      <c r="F290" s="537"/>
      <c r="G290" s="613"/>
    </row>
    <row r="291" spans="1:7" ht="114.75">
      <c r="A291" s="164"/>
      <c r="B291" s="533"/>
      <c r="C291" s="586" t="s">
        <v>568</v>
      </c>
      <c r="D291" s="532"/>
      <c r="E291" s="463"/>
      <c r="F291" s="537"/>
      <c r="G291" s="613"/>
    </row>
    <row r="292" spans="1:7">
      <c r="A292" s="164"/>
      <c r="B292" s="533"/>
      <c r="C292" s="586"/>
      <c r="D292" s="532"/>
      <c r="E292" s="463"/>
      <c r="F292" s="537"/>
      <c r="G292" s="613"/>
    </row>
    <row r="293" spans="1:7" ht="25.5">
      <c r="A293" s="164"/>
      <c r="B293" s="534"/>
      <c r="C293" s="535" t="s">
        <v>903</v>
      </c>
      <c r="D293" s="532"/>
      <c r="E293" s="463"/>
      <c r="F293" s="537"/>
      <c r="G293" s="613"/>
    </row>
    <row r="294" spans="1:7" ht="121.5" customHeight="1">
      <c r="A294" s="164"/>
      <c r="B294" s="534" t="s">
        <v>51</v>
      </c>
      <c r="C294" s="586" t="s">
        <v>855</v>
      </c>
      <c r="D294" s="532" t="s">
        <v>35</v>
      </c>
      <c r="E294" s="463">
        <v>5.8</v>
      </c>
      <c r="F294" s="537"/>
      <c r="G294" s="613">
        <f>E294*F294</f>
        <v>0</v>
      </c>
    </row>
    <row r="295" spans="1:7">
      <c r="A295" s="164"/>
      <c r="B295" s="534"/>
      <c r="C295" s="586"/>
      <c r="D295" s="532"/>
      <c r="E295" s="463"/>
      <c r="F295" s="537"/>
      <c r="G295" s="613"/>
    </row>
    <row r="296" spans="1:7">
      <c r="A296" s="164"/>
      <c r="B296" s="534"/>
      <c r="C296" s="586"/>
      <c r="D296" s="532"/>
      <c r="E296" s="463"/>
      <c r="F296" s="537"/>
      <c r="G296" s="613"/>
    </row>
    <row r="297" spans="1:7">
      <c r="A297" s="164"/>
      <c r="B297" s="422" t="s">
        <v>516</v>
      </c>
      <c r="C297" s="607"/>
      <c r="D297" s="532"/>
      <c r="E297" s="463"/>
      <c r="F297" s="537"/>
      <c r="G297" s="613"/>
    </row>
    <row r="298" spans="1:7">
      <c r="A298" s="164"/>
      <c r="B298" s="422"/>
      <c r="C298" s="607"/>
      <c r="D298" s="532"/>
      <c r="E298" s="463"/>
      <c r="F298" s="537"/>
      <c r="G298" s="613"/>
    </row>
    <row r="299" spans="1:7">
      <c r="A299" s="164"/>
      <c r="B299" s="534"/>
      <c r="C299" s="535" t="s">
        <v>857</v>
      </c>
      <c r="D299" s="532"/>
      <c r="E299" s="463"/>
      <c r="F299" s="537"/>
      <c r="G299" s="613"/>
    </row>
    <row r="300" spans="1:7" ht="82.5" customHeight="1">
      <c r="A300" s="164"/>
      <c r="B300" s="534" t="s">
        <v>53</v>
      </c>
      <c r="C300" s="586" t="s">
        <v>2216</v>
      </c>
      <c r="D300" s="532" t="s">
        <v>35</v>
      </c>
      <c r="E300" s="463">
        <v>117</v>
      </c>
      <c r="F300" s="537"/>
      <c r="G300" s="613">
        <f>E300*F300</f>
        <v>0</v>
      </c>
    </row>
    <row r="301" spans="1:7">
      <c r="A301" s="164"/>
      <c r="B301" s="534"/>
      <c r="C301" s="586"/>
      <c r="D301" s="532"/>
      <c r="E301" s="463"/>
      <c r="F301" s="537"/>
      <c r="G301" s="613"/>
    </row>
    <row r="302" spans="1:7">
      <c r="A302" s="164"/>
      <c r="B302" s="534"/>
      <c r="C302" s="535" t="s">
        <v>856</v>
      </c>
      <c r="D302" s="532"/>
      <c r="E302" s="463"/>
      <c r="F302" s="537"/>
      <c r="G302" s="613"/>
    </row>
    <row r="303" spans="1:7" ht="76.5">
      <c r="A303" s="164"/>
      <c r="B303" s="534" t="s">
        <v>54</v>
      </c>
      <c r="C303" s="586" t="s">
        <v>2216</v>
      </c>
      <c r="D303" s="532" t="s">
        <v>35</v>
      </c>
      <c r="E303" s="463">
        <v>71</v>
      </c>
      <c r="F303" s="537"/>
      <c r="G303" s="613">
        <f>E303*F303</f>
        <v>0</v>
      </c>
    </row>
    <row r="304" spans="1:7">
      <c r="A304" s="164"/>
      <c r="B304" s="534"/>
      <c r="C304" s="586"/>
      <c r="D304" s="532"/>
      <c r="E304" s="463"/>
      <c r="F304" s="537"/>
      <c r="G304" s="613"/>
    </row>
    <row r="305" spans="1:7" ht="25.5">
      <c r="A305" s="164"/>
      <c r="B305" s="534"/>
      <c r="C305" s="535" t="s">
        <v>1041</v>
      </c>
      <c r="D305" s="532"/>
      <c r="E305" s="463"/>
      <c r="F305" s="537"/>
      <c r="G305" s="613"/>
    </row>
    <row r="306" spans="1:7" ht="89.25">
      <c r="A306" s="164"/>
      <c r="B306" s="534" t="s">
        <v>66</v>
      </c>
      <c r="C306" s="586" t="s">
        <v>517</v>
      </c>
      <c r="D306" s="532" t="s">
        <v>35</v>
      </c>
      <c r="E306" s="463">
        <v>13</v>
      </c>
      <c r="F306" s="537"/>
      <c r="G306" s="613">
        <f>E306*F306</f>
        <v>0</v>
      </c>
    </row>
    <row r="307" spans="1:7">
      <c r="A307" s="164"/>
      <c r="B307" s="534"/>
      <c r="C307" s="586"/>
      <c r="D307" s="532"/>
      <c r="E307" s="463"/>
      <c r="F307" s="537"/>
      <c r="G307" s="613"/>
    </row>
    <row r="308" spans="1:7">
      <c r="A308" s="164"/>
      <c r="B308" s="534"/>
      <c r="C308" s="535" t="s">
        <v>860</v>
      </c>
      <c r="D308" s="532"/>
      <c r="E308" s="463"/>
      <c r="F308" s="537"/>
      <c r="G308" s="613"/>
    </row>
    <row r="309" spans="1:7" ht="89.25">
      <c r="A309" s="164"/>
      <c r="B309" s="534" t="s">
        <v>68</v>
      </c>
      <c r="C309" s="586" t="s">
        <v>3150</v>
      </c>
      <c r="D309" s="532" t="s">
        <v>35</v>
      </c>
      <c r="E309" s="463">
        <v>52.1</v>
      </c>
      <c r="F309" s="537"/>
      <c r="G309" s="613">
        <f>E309*F309</f>
        <v>0</v>
      </c>
    </row>
    <row r="310" spans="1:7">
      <c r="A310" s="164"/>
      <c r="B310" s="534"/>
      <c r="C310" s="586"/>
      <c r="D310" s="532"/>
      <c r="E310" s="463"/>
      <c r="F310" s="537"/>
      <c r="G310" s="613"/>
    </row>
    <row r="311" spans="1:7">
      <c r="A311" s="164"/>
      <c r="B311" s="534"/>
      <c r="C311" s="535" t="s">
        <v>859</v>
      </c>
      <c r="D311" s="532"/>
      <c r="E311" s="463"/>
      <c r="F311" s="537"/>
      <c r="G311" s="613"/>
    </row>
    <row r="312" spans="1:7" ht="89.25">
      <c r="A312" s="164"/>
      <c r="B312" s="534" t="s">
        <v>70</v>
      </c>
      <c r="C312" s="586" t="s">
        <v>863</v>
      </c>
      <c r="D312" s="532" t="s">
        <v>35</v>
      </c>
      <c r="E312" s="463">
        <v>13.45</v>
      </c>
      <c r="F312" s="537"/>
      <c r="G312" s="613">
        <f>E312*F312</f>
        <v>0</v>
      </c>
    </row>
    <row r="313" spans="1:7">
      <c r="A313" s="164"/>
      <c r="B313" s="534"/>
      <c r="C313" s="586"/>
      <c r="D313" s="532"/>
      <c r="E313" s="463"/>
      <c r="F313" s="537"/>
      <c r="G313" s="613"/>
    </row>
    <row r="314" spans="1:7">
      <c r="A314" s="164"/>
      <c r="B314" s="534"/>
      <c r="C314" s="535" t="s">
        <v>861</v>
      </c>
      <c r="D314" s="532"/>
      <c r="E314" s="463"/>
      <c r="F314" s="537"/>
      <c r="G314" s="613"/>
    </row>
    <row r="315" spans="1:7" ht="84.75" customHeight="1">
      <c r="A315" s="164"/>
      <c r="B315" s="534" t="s">
        <v>71</v>
      </c>
      <c r="C315" s="586" t="s">
        <v>862</v>
      </c>
      <c r="D315" s="532" t="s">
        <v>35</v>
      </c>
      <c r="E315" s="463">
        <v>17.100000000000001</v>
      </c>
      <c r="F315" s="537"/>
      <c r="G315" s="613">
        <f>E315*F315</f>
        <v>0</v>
      </c>
    </row>
    <row r="316" spans="1:7">
      <c r="A316" s="164"/>
      <c r="B316" s="534"/>
      <c r="C316" s="586"/>
      <c r="D316" s="532"/>
      <c r="E316" s="463"/>
      <c r="F316" s="537"/>
      <c r="G316" s="613"/>
    </row>
    <row r="317" spans="1:7">
      <c r="A317" s="164"/>
      <c r="B317" s="423"/>
      <c r="C317" s="586"/>
      <c r="D317" s="478"/>
      <c r="E317" s="642"/>
      <c r="F317" s="210"/>
      <c r="G317" s="602"/>
    </row>
    <row r="318" spans="1:7">
      <c r="A318" s="164"/>
      <c r="B318" s="423"/>
      <c r="C318" s="535" t="s">
        <v>526</v>
      </c>
      <c r="D318" s="532"/>
      <c r="E318" s="463"/>
      <c r="F318" s="537"/>
      <c r="G318" s="613"/>
    </row>
    <row r="319" spans="1:7" ht="63.75">
      <c r="A319" s="164"/>
      <c r="B319" s="580" t="s">
        <v>72</v>
      </c>
      <c r="C319" s="586" t="s">
        <v>524</v>
      </c>
      <c r="D319" s="532"/>
      <c r="E319" s="463"/>
      <c r="F319" s="537"/>
      <c r="G319" s="613"/>
    </row>
    <row r="320" spans="1:7" ht="30.75" customHeight="1">
      <c r="A320" s="164"/>
      <c r="B320" s="423"/>
      <c r="C320" s="536" t="s">
        <v>523</v>
      </c>
      <c r="D320" s="532" t="s">
        <v>35</v>
      </c>
      <c r="E320" s="463">
        <v>2.35</v>
      </c>
      <c r="F320" s="537"/>
      <c r="G320" s="613">
        <f>E320*F320</f>
        <v>0</v>
      </c>
    </row>
    <row r="321" spans="1:7" ht="25.5">
      <c r="A321" s="164"/>
      <c r="B321" s="423"/>
      <c r="C321" s="536" t="s">
        <v>525</v>
      </c>
      <c r="D321" s="532" t="s">
        <v>35</v>
      </c>
      <c r="E321" s="463">
        <v>2.9</v>
      </c>
      <c r="F321" s="537"/>
      <c r="G321" s="613">
        <f>E321*F321</f>
        <v>0</v>
      </c>
    </row>
    <row r="322" spans="1:7" ht="25.5">
      <c r="A322" s="164"/>
      <c r="B322" s="423"/>
      <c r="C322" s="536" t="s">
        <v>866</v>
      </c>
      <c r="D322" s="532" t="s">
        <v>35</v>
      </c>
      <c r="E322" s="463">
        <v>22.65</v>
      </c>
      <c r="F322" s="537"/>
      <c r="G322" s="613">
        <f>E322*F322</f>
        <v>0</v>
      </c>
    </row>
    <row r="323" spans="1:7">
      <c r="A323" s="164"/>
      <c r="B323" s="423"/>
      <c r="C323" s="586"/>
      <c r="D323" s="532"/>
      <c r="E323" s="463"/>
      <c r="F323" s="537"/>
      <c r="G323" s="613"/>
    </row>
    <row r="324" spans="1:7">
      <c r="A324" s="164"/>
      <c r="B324" s="423"/>
      <c r="C324" s="535" t="s">
        <v>527</v>
      </c>
      <c r="D324" s="532"/>
      <c r="E324" s="463"/>
      <c r="F324" s="537"/>
      <c r="G324" s="613"/>
    </row>
    <row r="325" spans="1:7">
      <c r="A325" s="164"/>
      <c r="B325" s="423"/>
      <c r="C325" s="535"/>
      <c r="D325" s="532"/>
      <c r="E325" s="463"/>
      <c r="F325" s="537"/>
      <c r="G325" s="613"/>
    </row>
    <row r="326" spans="1:7" ht="25.5">
      <c r="A326" s="164"/>
      <c r="B326" s="423"/>
      <c r="C326" s="535" t="s">
        <v>899</v>
      </c>
      <c r="D326" s="532"/>
      <c r="E326" s="463"/>
      <c r="F326" s="537"/>
      <c r="G326" s="613"/>
    </row>
    <row r="327" spans="1:7" ht="63.75">
      <c r="A327" s="164"/>
      <c r="B327" s="423" t="s">
        <v>85</v>
      </c>
      <c r="C327" s="586" t="s">
        <v>528</v>
      </c>
      <c r="D327" s="532" t="s">
        <v>35</v>
      </c>
      <c r="E327" s="463">
        <v>2.2999999999999998</v>
      </c>
      <c r="F327" s="537"/>
      <c r="G327" s="613">
        <f>E327*F327</f>
        <v>0</v>
      </c>
    </row>
    <row r="328" spans="1:7">
      <c r="A328" s="164"/>
      <c r="B328" s="423"/>
      <c r="C328" s="535"/>
      <c r="D328" s="532"/>
      <c r="E328" s="463"/>
      <c r="F328" s="537"/>
      <c r="G328" s="613"/>
    </row>
    <row r="329" spans="1:7">
      <c r="A329" s="164"/>
      <c r="B329" s="423"/>
      <c r="C329" s="535" t="s">
        <v>900</v>
      </c>
      <c r="D329" s="532"/>
      <c r="E329" s="463"/>
      <c r="F329" s="537"/>
      <c r="G329" s="613"/>
    </row>
    <row r="330" spans="1:7" ht="63.75">
      <c r="A330" s="164"/>
      <c r="B330" s="423" t="s">
        <v>86</v>
      </c>
      <c r="C330" s="586" t="s">
        <v>528</v>
      </c>
      <c r="D330" s="532" t="s">
        <v>35</v>
      </c>
      <c r="E330" s="463">
        <v>2.8</v>
      </c>
      <c r="F330" s="537"/>
      <c r="G330" s="613">
        <f>E330*F330</f>
        <v>0</v>
      </c>
    </row>
    <row r="331" spans="1:7">
      <c r="A331" s="164"/>
      <c r="B331" s="423"/>
      <c r="C331" s="535"/>
      <c r="D331" s="532"/>
      <c r="E331" s="463"/>
      <c r="F331" s="537"/>
      <c r="G331" s="613"/>
    </row>
    <row r="332" spans="1:7">
      <c r="A332" s="164"/>
      <c r="B332" s="423"/>
      <c r="C332" s="535" t="s">
        <v>901</v>
      </c>
      <c r="D332" s="532"/>
      <c r="E332" s="463"/>
      <c r="F332" s="537"/>
      <c r="G332" s="613"/>
    </row>
    <row r="333" spans="1:7" ht="63.75">
      <c r="A333" s="164"/>
      <c r="B333" s="423" t="s">
        <v>87</v>
      </c>
      <c r="C333" s="586" t="s">
        <v>528</v>
      </c>
      <c r="D333" s="532" t="s">
        <v>35</v>
      </c>
      <c r="E333" s="463">
        <v>0.9</v>
      </c>
      <c r="F333" s="537"/>
      <c r="G333" s="613">
        <f>E333*F333</f>
        <v>0</v>
      </c>
    </row>
    <row r="334" spans="1:7">
      <c r="A334" s="164"/>
      <c r="B334" s="423"/>
      <c r="C334" s="586"/>
      <c r="D334" s="532"/>
      <c r="E334" s="463"/>
      <c r="F334" s="537"/>
      <c r="G334" s="613"/>
    </row>
    <row r="335" spans="1:7" ht="25.5">
      <c r="A335" s="164"/>
      <c r="B335" s="423"/>
      <c r="C335" s="535" t="s">
        <v>2298</v>
      </c>
      <c r="D335" s="532"/>
      <c r="E335" s="463"/>
      <c r="F335" s="537"/>
      <c r="G335" s="613"/>
    </row>
    <row r="336" spans="1:7">
      <c r="A336" s="164"/>
      <c r="B336" s="423"/>
      <c r="C336" s="535"/>
      <c r="D336" s="532"/>
      <c r="E336" s="463"/>
      <c r="F336" s="537"/>
      <c r="G336" s="613"/>
    </row>
    <row r="337" spans="1:7" ht="63.75">
      <c r="A337" s="164"/>
      <c r="B337" s="423" t="s">
        <v>91</v>
      </c>
      <c r="C337" s="586" t="s">
        <v>2299</v>
      </c>
      <c r="D337" s="532" t="s">
        <v>35</v>
      </c>
      <c r="E337" s="463">
        <v>3.6</v>
      </c>
      <c r="F337" s="537"/>
      <c r="G337" s="613">
        <f>E337*F337</f>
        <v>0</v>
      </c>
    </row>
    <row r="338" spans="1:7">
      <c r="A338" s="164"/>
      <c r="B338" s="423"/>
      <c r="C338" s="535"/>
      <c r="D338" s="532"/>
      <c r="E338" s="463"/>
      <c r="F338" s="537"/>
      <c r="G338" s="613"/>
    </row>
    <row r="339" spans="1:7">
      <c r="A339" s="164"/>
      <c r="B339" s="423"/>
      <c r="C339" s="586"/>
      <c r="D339" s="532"/>
      <c r="E339" s="463"/>
      <c r="F339" s="537"/>
      <c r="G339" s="613"/>
    </row>
    <row r="340" spans="1:7">
      <c r="A340" s="164"/>
      <c r="B340" s="422" t="s">
        <v>531</v>
      </c>
      <c r="C340" s="586"/>
      <c r="D340" s="532"/>
      <c r="E340" s="463"/>
      <c r="F340" s="537"/>
      <c r="G340" s="613"/>
    </row>
    <row r="341" spans="1:7">
      <c r="A341" s="164"/>
      <c r="B341" s="422"/>
      <c r="C341" s="586"/>
      <c r="D341" s="532"/>
      <c r="E341" s="463"/>
      <c r="F341" s="537"/>
      <c r="G341" s="613"/>
    </row>
    <row r="342" spans="1:7" ht="25.5">
      <c r="A342" s="164"/>
      <c r="B342" s="423"/>
      <c r="C342" s="535" t="s">
        <v>1069</v>
      </c>
      <c r="D342" s="532"/>
      <c r="E342" s="463"/>
      <c r="F342" s="537"/>
      <c r="G342" s="613"/>
    </row>
    <row r="343" spans="1:7" ht="51">
      <c r="A343" s="164"/>
      <c r="B343" s="580" t="s">
        <v>100</v>
      </c>
      <c r="C343" s="586" t="s">
        <v>1072</v>
      </c>
      <c r="D343" s="532" t="s">
        <v>35</v>
      </c>
      <c r="E343" s="463">
        <v>7.7</v>
      </c>
      <c r="F343" s="537"/>
      <c r="G343" s="613">
        <f>E343*F343</f>
        <v>0</v>
      </c>
    </row>
    <row r="344" spans="1:7">
      <c r="A344" s="164"/>
      <c r="B344" s="580"/>
      <c r="C344" s="586"/>
      <c r="D344" s="532"/>
      <c r="E344" s="463"/>
      <c r="F344" s="537"/>
      <c r="G344" s="613"/>
    </row>
    <row r="345" spans="1:7" ht="25.5">
      <c r="A345" s="164"/>
      <c r="B345" s="423"/>
      <c r="C345" s="535" t="s">
        <v>1070</v>
      </c>
      <c r="D345" s="532"/>
      <c r="E345" s="463"/>
      <c r="F345" s="537"/>
      <c r="G345" s="613"/>
    </row>
    <row r="346" spans="1:7" ht="51">
      <c r="A346" s="164"/>
      <c r="B346" s="580" t="s">
        <v>137</v>
      </c>
      <c r="C346" s="586" t="s">
        <v>1071</v>
      </c>
      <c r="D346" s="532" t="s">
        <v>35</v>
      </c>
      <c r="E346" s="463">
        <v>5.5</v>
      </c>
      <c r="F346" s="537"/>
      <c r="G346" s="613">
        <f>E346*F346</f>
        <v>0</v>
      </c>
    </row>
    <row r="347" spans="1:7">
      <c r="A347" s="164"/>
      <c r="B347" s="580"/>
      <c r="C347" s="586"/>
      <c r="D347" s="532"/>
      <c r="E347" s="463"/>
      <c r="F347" s="537"/>
      <c r="G347" s="613"/>
    </row>
    <row r="348" spans="1:7" ht="25.5">
      <c r="A348" s="164"/>
      <c r="B348" s="423"/>
      <c r="C348" s="535" t="s">
        <v>1080</v>
      </c>
      <c r="D348" s="532"/>
      <c r="E348" s="463"/>
      <c r="F348" s="537"/>
      <c r="G348" s="613"/>
    </row>
    <row r="349" spans="1:7" ht="51">
      <c r="A349" s="164"/>
      <c r="B349" s="580" t="s">
        <v>138</v>
      </c>
      <c r="C349" s="586" t="s">
        <v>1081</v>
      </c>
      <c r="D349" s="532" t="s">
        <v>35</v>
      </c>
      <c r="E349" s="463">
        <v>0.65</v>
      </c>
      <c r="F349" s="537"/>
      <c r="G349" s="613">
        <f>E349*F349</f>
        <v>0</v>
      </c>
    </row>
    <row r="350" spans="1:7">
      <c r="A350" s="164"/>
      <c r="B350" s="422"/>
      <c r="C350" s="586"/>
      <c r="D350" s="532"/>
      <c r="E350" s="463"/>
      <c r="F350" s="537"/>
      <c r="G350" s="613"/>
    </row>
    <row r="351" spans="1:7" ht="25.5">
      <c r="A351" s="164"/>
      <c r="B351" s="423"/>
      <c r="C351" s="535" t="s">
        <v>867</v>
      </c>
      <c r="D351" s="532"/>
      <c r="E351" s="463"/>
      <c r="F351" s="537"/>
      <c r="G351" s="613"/>
    </row>
    <row r="352" spans="1:7" ht="51">
      <c r="A352" s="164"/>
      <c r="B352" s="580" t="s">
        <v>139</v>
      </c>
      <c r="C352" s="586" t="s">
        <v>868</v>
      </c>
      <c r="D352" s="532" t="s">
        <v>35</v>
      </c>
      <c r="E352" s="463">
        <v>127.5</v>
      </c>
      <c r="F352" s="537"/>
      <c r="G352" s="613">
        <f>E352*F352</f>
        <v>0</v>
      </c>
    </row>
    <row r="353" spans="1:7">
      <c r="A353" s="164"/>
      <c r="B353" s="580"/>
      <c r="C353" s="586"/>
      <c r="D353" s="532"/>
      <c r="E353" s="463"/>
      <c r="F353" s="537"/>
      <c r="G353" s="613"/>
    </row>
    <row r="354" spans="1:7" ht="25.5">
      <c r="A354" s="164"/>
      <c r="B354" s="580"/>
      <c r="C354" s="535" t="s">
        <v>869</v>
      </c>
      <c r="D354" s="532"/>
      <c r="E354" s="463"/>
      <c r="F354" s="537"/>
      <c r="G354" s="613"/>
    </row>
    <row r="355" spans="1:7" ht="51">
      <c r="A355" s="164"/>
      <c r="B355" s="534" t="s">
        <v>237</v>
      </c>
      <c r="C355" s="586" t="s">
        <v>870</v>
      </c>
      <c r="D355" s="532" t="s">
        <v>35</v>
      </c>
      <c r="E355" s="463">
        <v>84.5</v>
      </c>
      <c r="F355" s="537"/>
      <c r="G355" s="613">
        <f>E355*F355</f>
        <v>0</v>
      </c>
    </row>
    <row r="356" spans="1:7">
      <c r="A356" s="164"/>
      <c r="B356" s="534"/>
      <c r="C356" s="586"/>
      <c r="D356" s="532"/>
      <c r="E356" s="463"/>
      <c r="F356" s="537"/>
      <c r="G356" s="613"/>
    </row>
    <row r="357" spans="1:7" ht="25.5">
      <c r="A357" s="164"/>
      <c r="B357" s="534"/>
      <c r="C357" s="535" t="s">
        <v>871</v>
      </c>
      <c r="D357" s="532"/>
      <c r="E357" s="463"/>
      <c r="F357" s="537"/>
      <c r="G357" s="613"/>
    </row>
    <row r="358" spans="1:7" ht="51">
      <c r="A358" s="164"/>
      <c r="B358" s="534" t="s">
        <v>238</v>
      </c>
      <c r="C358" s="586" t="s">
        <v>874</v>
      </c>
      <c r="D358" s="532" t="s">
        <v>35</v>
      </c>
      <c r="E358" s="463">
        <v>7</v>
      </c>
      <c r="F358" s="537"/>
      <c r="G358" s="613">
        <f>E358*F358</f>
        <v>0</v>
      </c>
    </row>
    <row r="359" spans="1:7">
      <c r="A359" s="164"/>
      <c r="B359" s="534"/>
      <c r="C359" s="586"/>
      <c r="D359" s="532"/>
      <c r="E359" s="463"/>
      <c r="F359" s="537"/>
      <c r="G359" s="613"/>
    </row>
    <row r="360" spans="1:7" ht="25.5">
      <c r="A360" s="164"/>
      <c r="B360" s="534"/>
      <c r="C360" s="535" t="s">
        <v>872</v>
      </c>
      <c r="D360" s="532"/>
      <c r="E360" s="463"/>
      <c r="F360" s="537"/>
      <c r="G360" s="613"/>
    </row>
    <row r="361" spans="1:7" ht="51">
      <c r="A361" s="164"/>
      <c r="B361" s="534" t="s">
        <v>239</v>
      </c>
      <c r="C361" s="586" t="s">
        <v>873</v>
      </c>
      <c r="D361" s="532" t="s">
        <v>35</v>
      </c>
      <c r="E361" s="463">
        <v>14.5</v>
      </c>
      <c r="F361" s="537"/>
      <c r="G361" s="613">
        <f>E361*F361</f>
        <v>0</v>
      </c>
    </row>
    <row r="362" spans="1:7">
      <c r="A362" s="164"/>
      <c r="B362" s="534"/>
      <c r="C362" s="586"/>
      <c r="D362" s="532"/>
      <c r="E362" s="463"/>
      <c r="F362" s="537"/>
      <c r="G362" s="613"/>
    </row>
    <row r="363" spans="1:7" ht="25.5">
      <c r="A363" s="164"/>
      <c r="B363" s="534"/>
      <c r="C363" s="535" t="s">
        <v>1063</v>
      </c>
      <c r="D363" s="532"/>
      <c r="E363" s="463"/>
      <c r="F363" s="537"/>
      <c r="G363" s="613"/>
    </row>
    <row r="364" spans="1:7" ht="51">
      <c r="A364" s="164"/>
      <c r="B364" s="534" t="s">
        <v>240</v>
      </c>
      <c r="C364" s="586" t="s">
        <v>1062</v>
      </c>
      <c r="D364" s="532" t="s">
        <v>35</v>
      </c>
      <c r="E364" s="463">
        <v>65.849999999999994</v>
      </c>
      <c r="F364" s="537"/>
      <c r="G364" s="613">
        <f>E364*F364</f>
        <v>0</v>
      </c>
    </row>
    <row r="365" spans="1:7">
      <c r="A365" s="164"/>
      <c r="B365" s="534"/>
      <c r="C365" s="586"/>
      <c r="D365" s="532"/>
      <c r="E365" s="463"/>
      <c r="F365" s="537"/>
      <c r="G365" s="613"/>
    </row>
    <row r="366" spans="1:7" ht="25.5">
      <c r="A366" s="164"/>
      <c r="B366" s="534"/>
      <c r="C366" s="535" t="s">
        <v>1064</v>
      </c>
      <c r="D366" s="532"/>
      <c r="E366" s="463"/>
      <c r="F366" s="537"/>
      <c r="G366" s="613"/>
    </row>
    <row r="367" spans="1:7" ht="51">
      <c r="A367" s="164"/>
      <c r="B367" s="534" t="s">
        <v>242</v>
      </c>
      <c r="C367" s="586" t="s">
        <v>1065</v>
      </c>
      <c r="D367" s="532" t="s">
        <v>35</v>
      </c>
      <c r="E367" s="463">
        <v>16.5</v>
      </c>
      <c r="F367" s="537"/>
      <c r="G367" s="613">
        <f>E367*F367</f>
        <v>0</v>
      </c>
    </row>
    <row r="368" spans="1:7">
      <c r="A368" s="164"/>
      <c r="B368" s="534"/>
      <c r="C368" s="586"/>
      <c r="D368" s="532"/>
      <c r="E368" s="463"/>
      <c r="F368" s="537"/>
      <c r="G368" s="613"/>
    </row>
    <row r="369" spans="1:7">
      <c r="A369" s="164"/>
      <c r="B369" s="534"/>
      <c r="C369" s="535" t="s">
        <v>881</v>
      </c>
      <c r="D369" s="532"/>
      <c r="E369" s="463"/>
      <c r="F369" s="537"/>
      <c r="G369" s="613"/>
    </row>
    <row r="370" spans="1:7" ht="76.5">
      <c r="A370" s="164"/>
      <c r="B370" s="580" t="s">
        <v>317</v>
      </c>
      <c r="C370" s="586" t="s">
        <v>890</v>
      </c>
      <c r="D370" s="532" t="s">
        <v>35</v>
      </c>
      <c r="E370" s="463">
        <v>0.56000000000000005</v>
      </c>
      <c r="F370" s="537"/>
      <c r="G370" s="613">
        <f>E370*F370</f>
        <v>0</v>
      </c>
    </row>
    <row r="371" spans="1:7">
      <c r="A371" s="164"/>
      <c r="B371" s="534"/>
      <c r="C371" s="586"/>
      <c r="D371" s="532"/>
      <c r="E371" s="463"/>
      <c r="F371" s="537"/>
      <c r="G371" s="613"/>
    </row>
    <row r="372" spans="1:7">
      <c r="A372" s="164"/>
      <c r="B372" s="534"/>
      <c r="C372" s="535" t="s">
        <v>882</v>
      </c>
      <c r="D372" s="532"/>
      <c r="E372" s="463"/>
      <c r="F372" s="537"/>
      <c r="G372" s="613"/>
    </row>
    <row r="373" spans="1:7" ht="76.5">
      <c r="A373" s="164"/>
      <c r="B373" s="580" t="s">
        <v>467</v>
      </c>
      <c r="C373" s="586" t="s">
        <v>891</v>
      </c>
      <c r="D373" s="532" t="s">
        <v>35</v>
      </c>
      <c r="E373" s="463">
        <v>1.95</v>
      </c>
      <c r="F373" s="537"/>
      <c r="G373" s="613">
        <f>E373*F373</f>
        <v>0</v>
      </c>
    </row>
    <row r="374" spans="1:7">
      <c r="A374" s="164"/>
      <c r="B374" s="534"/>
      <c r="C374" s="586"/>
      <c r="D374" s="532"/>
      <c r="E374" s="463"/>
      <c r="F374" s="537"/>
      <c r="G374" s="613"/>
    </row>
    <row r="375" spans="1:7">
      <c r="A375" s="164"/>
      <c r="B375" s="534"/>
      <c r="C375" s="535" t="s">
        <v>883</v>
      </c>
      <c r="D375" s="532"/>
      <c r="E375" s="463"/>
      <c r="F375" s="537"/>
      <c r="G375" s="613"/>
    </row>
    <row r="376" spans="1:7" ht="76.5">
      <c r="A376" s="164"/>
      <c r="B376" s="580" t="s">
        <v>469</v>
      </c>
      <c r="C376" s="586" t="s">
        <v>891</v>
      </c>
      <c r="D376" s="532" t="s">
        <v>35</v>
      </c>
      <c r="E376" s="463">
        <v>2</v>
      </c>
      <c r="F376" s="537"/>
      <c r="G376" s="613">
        <f>E376*F376</f>
        <v>0</v>
      </c>
    </row>
    <row r="377" spans="1:7">
      <c r="A377" s="164"/>
      <c r="B377" s="534"/>
      <c r="C377" s="586"/>
      <c r="D377" s="532"/>
      <c r="E377" s="463"/>
      <c r="F377" s="537"/>
      <c r="G377" s="613"/>
    </row>
    <row r="378" spans="1:7">
      <c r="A378" s="164"/>
      <c r="B378" s="534"/>
      <c r="C378" s="535" t="s">
        <v>905</v>
      </c>
      <c r="D378" s="532"/>
      <c r="E378" s="463"/>
      <c r="F378" s="537"/>
      <c r="G378" s="613"/>
    </row>
    <row r="379" spans="1:7" ht="76.5">
      <c r="A379" s="164"/>
      <c r="B379" s="580" t="s">
        <v>471</v>
      </c>
      <c r="C379" s="586" t="s">
        <v>875</v>
      </c>
      <c r="D379" s="532" t="s">
        <v>35</v>
      </c>
      <c r="E379" s="463">
        <v>1.35</v>
      </c>
      <c r="F379" s="537"/>
      <c r="G379" s="613">
        <f>E379*F379</f>
        <v>0</v>
      </c>
    </row>
    <row r="380" spans="1:7">
      <c r="A380" s="164"/>
      <c r="B380" s="580"/>
      <c r="C380" s="586"/>
      <c r="D380" s="532"/>
      <c r="E380" s="463"/>
      <c r="F380" s="537"/>
      <c r="G380" s="613"/>
    </row>
    <row r="381" spans="1:7">
      <c r="A381" s="164"/>
      <c r="B381" s="534"/>
      <c r="C381" s="535" t="s">
        <v>906</v>
      </c>
      <c r="D381" s="532"/>
      <c r="E381" s="463"/>
      <c r="F381" s="537"/>
      <c r="G381" s="613"/>
    </row>
    <row r="382" spans="1:7" ht="76.5">
      <c r="A382" s="164"/>
      <c r="B382" s="580" t="s">
        <v>475</v>
      </c>
      <c r="C382" s="586" t="s">
        <v>892</v>
      </c>
      <c r="D382" s="532" t="s">
        <v>35</v>
      </c>
      <c r="E382" s="463">
        <v>0.16</v>
      </c>
      <c r="F382" s="537"/>
      <c r="G382" s="613">
        <f>E382*F382</f>
        <v>0</v>
      </c>
    </row>
    <row r="383" spans="1:7">
      <c r="A383" s="164"/>
      <c r="B383" s="580"/>
      <c r="C383" s="580"/>
      <c r="D383" s="580"/>
      <c r="E383" s="638"/>
    </row>
    <row r="384" spans="1:7">
      <c r="A384" s="164"/>
      <c r="B384" s="534"/>
      <c r="C384" s="535" t="s">
        <v>884</v>
      </c>
      <c r="D384" s="532"/>
      <c r="E384" s="463"/>
      <c r="F384" s="537"/>
      <c r="G384" s="613"/>
    </row>
    <row r="385" spans="1:7" ht="76.5">
      <c r="A385" s="164"/>
      <c r="B385" s="580" t="s">
        <v>476</v>
      </c>
      <c r="C385" s="586" t="s">
        <v>892</v>
      </c>
      <c r="D385" s="532" t="s">
        <v>35</v>
      </c>
      <c r="E385" s="463">
        <v>0.27</v>
      </c>
      <c r="F385" s="537"/>
      <c r="G385" s="613">
        <f>E385*F385</f>
        <v>0</v>
      </c>
    </row>
    <row r="386" spans="1:7">
      <c r="A386" s="164"/>
      <c r="B386" s="580"/>
      <c r="C386" s="580"/>
      <c r="D386" s="580"/>
      <c r="E386" s="638"/>
    </row>
    <row r="387" spans="1:7">
      <c r="A387" s="164"/>
      <c r="B387" s="534"/>
      <c r="C387" s="535" t="s">
        <v>885</v>
      </c>
      <c r="D387" s="532"/>
      <c r="E387" s="463"/>
      <c r="F387" s="537"/>
      <c r="G387" s="613"/>
    </row>
    <row r="388" spans="1:7" ht="76.5">
      <c r="A388" s="164"/>
      <c r="B388" s="580" t="s">
        <v>477</v>
      </c>
      <c r="C388" s="586" t="s">
        <v>893</v>
      </c>
      <c r="D388" s="532" t="s">
        <v>35</v>
      </c>
      <c r="E388" s="463">
        <v>2.2000000000000002</v>
      </c>
      <c r="F388" s="537"/>
      <c r="G388" s="613">
        <f>E388*F388</f>
        <v>0</v>
      </c>
    </row>
    <row r="389" spans="1:7">
      <c r="A389" s="164"/>
      <c r="B389" s="580"/>
      <c r="C389" s="586"/>
      <c r="D389" s="532"/>
      <c r="E389" s="463"/>
      <c r="F389" s="537"/>
      <c r="G389" s="613"/>
    </row>
    <row r="390" spans="1:7">
      <c r="A390" s="164"/>
      <c r="B390" s="534"/>
      <c r="C390" s="535" t="s">
        <v>886</v>
      </c>
      <c r="D390" s="532"/>
      <c r="E390" s="463"/>
      <c r="F390" s="537"/>
      <c r="G390" s="613"/>
    </row>
    <row r="391" spans="1:7" ht="76.5">
      <c r="A391" s="164"/>
      <c r="B391" s="580" t="s">
        <v>478</v>
      </c>
      <c r="C391" s="586" t="s">
        <v>894</v>
      </c>
      <c r="D391" s="532" t="s">
        <v>35</v>
      </c>
      <c r="E391" s="463">
        <v>1.95</v>
      </c>
      <c r="F391" s="537"/>
      <c r="G391" s="613">
        <f>E391*F391</f>
        <v>0</v>
      </c>
    </row>
    <row r="392" spans="1:7">
      <c r="A392" s="164"/>
      <c r="B392" s="580"/>
      <c r="C392" s="586"/>
      <c r="D392" s="532"/>
      <c r="E392" s="463"/>
      <c r="F392" s="537"/>
      <c r="G392" s="613"/>
    </row>
    <row r="393" spans="1:7">
      <c r="A393" s="164"/>
      <c r="B393" s="534"/>
      <c r="C393" s="535" t="s">
        <v>887</v>
      </c>
      <c r="D393" s="532"/>
      <c r="E393" s="463"/>
      <c r="F393" s="537"/>
      <c r="G393" s="613"/>
    </row>
    <row r="394" spans="1:7" ht="76.5">
      <c r="A394" s="164"/>
      <c r="B394" s="580" t="s">
        <v>479</v>
      </c>
      <c r="C394" s="586" t="s">
        <v>875</v>
      </c>
      <c r="D394" s="532" t="s">
        <v>35</v>
      </c>
      <c r="E394" s="463">
        <v>2.15</v>
      </c>
      <c r="F394" s="537"/>
      <c r="G394" s="613">
        <f>E394*F394</f>
        <v>0</v>
      </c>
    </row>
    <row r="395" spans="1:7">
      <c r="A395" s="164"/>
      <c r="B395" s="580"/>
      <c r="C395" s="586"/>
      <c r="D395" s="532"/>
      <c r="E395" s="463"/>
      <c r="F395" s="537"/>
      <c r="G395" s="613"/>
    </row>
    <row r="396" spans="1:7">
      <c r="A396" s="164"/>
      <c r="B396" s="534"/>
      <c r="C396" s="535" t="s">
        <v>888</v>
      </c>
      <c r="D396" s="532"/>
      <c r="E396" s="463"/>
      <c r="F396" s="537"/>
      <c r="G396" s="613"/>
    </row>
    <row r="397" spans="1:7" ht="76.5">
      <c r="A397" s="164"/>
      <c r="B397" s="580" t="s">
        <v>480</v>
      </c>
      <c r="C397" s="586" t="s">
        <v>891</v>
      </c>
      <c r="D397" s="532" t="s">
        <v>35</v>
      </c>
      <c r="E397" s="463">
        <v>2.5499999999999998</v>
      </c>
      <c r="F397" s="537"/>
      <c r="G397" s="613">
        <f>E397*F397</f>
        <v>0</v>
      </c>
    </row>
    <row r="398" spans="1:7">
      <c r="A398" s="164"/>
      <c r="B398" s="580"/>
      <c r="C398" s="586"/>
      <c r="D398" s="532"/>
      <c r="E398" s="463"/>
      <c r="F398" s="537"/>
      <c r="G398" s="613"/>
    </row>
    <row r="399" spans="1:7">
      <c r="A399" s="164"/>
      <c r="B399" s="534"/>
      <c r="C399" s="535" t="s">
        <v>889</v>
      </c>
      <c r="D399" s="532"/>
      <c r="E399" s="463"/>
      <c r="F399" s="537"/>
      <c r="G399" s="613"/>
    </row>
    <row r="400" spans="1:7" ht="76.5">
      <c r="A400" s="164"/>
      <c r="B400" s="580" t="s">
        <v>481</v>
      </c>
      <c r="C400" s="586" t="s">
        <v>891</v>
      </c>
      <c r="D400" s="532" t="s">
        <v>35</v>
      </c>
      <c r="E400" s="463">
        <v>3.16</v>
      </c>
      <c r="F400" s="537"/>
      <c r="G400" s="613">
        <f>E400*F400</f>
        <v>0</v>
      </c>
    </row>
    <row r="401" spans="1:7">
      <c r="A401" s="164"/>
      <c r="B401" s="580"/>
      <c r="C401" s="586"/>
      <c r="D401" s="532"/>
      <c r="E401" s="463"/>
      <c r="F401" s="537"/>
      <c r="G401" s="613"/>
    </row>
    <row r="402" spans="1:7">
      <c r="A402" s="164"/>
      <c r="B402" s="534"/>
      <c r="C402" s="535" t="s">
        <v>2210</v>
      </c>
      <c r="D402" s="532"/>
      <c r="E402" s="479"/>
      <c r="F402" s="537"/>
      <c r="G402" s="613"/>
    </row>
    <row r="403" spans="1:7" ht="76.5">
      <c r="A403" s="164"/>
      <c r="B403" s="534" t="s">
        <v>482</v>
      </c>
      <c r="C403" s="586" t="s">
        <v>2208</v>
      </c>
      <c r="D403" s="580"/>
      <c r="F403" s="475"/>
    </row>
    <row r="404" spans="1:7" ht="15">
      <c r="A404" s="164"/>
      <c r="B404" s="534"/>
      <c r="C404" s="536" t="s">
        <v>2209</v>
      </c>
      <c r="D404" s="532" t="s">
        <v>35</v>
      </c>
      <c r="E404" s="463">
        <v>2.4</v>
      </c>
      <c r="F404" s="537"/>
      <c r="G404" s="613">
        <f>E404*F404</f>
        <v>0</v>
      </c>
    </row>
    <row r="405" spans="1:7">
      <c r="A405" s="164"/>
      <c r="B405" s="534"/>
      <c r="C405" s="536"/>
      <c r="D405" s="532"/>
      <c r="E405" s="463"/>
      <c r="F405" s="537"/>
      <c r="G405" s="613"/>
    </row>
    <row r="406" spans="1:7" ht="89.25">
      <c r="A406" s="164"/>
      <c r="B406" s="534" t="s">
        <v>483</v>
      </c>
      <c r="C406" s="586" t="s">
        <v>2287</v>
      </c>
      <c r="D406" s="580"/>
      <c r="F406" s="475"/>
    </row>
    <row r="407" spans="1:7" ht="15">
      <c r="A407" s="164"/>
      <c r="B407" s="534"/>
      <c r="C407" s="536" t="s">
        <v>2286</v>
      </c>
      <c r="D407" s="532" t="s">
        <v>35</v>
      </c>
      <c r="E407" s="463">
        <v>8.85</v>
      </c>
      <c r="F407" s="537"/>
      <c r="G407" s="613">
        <f>E407*F407</f>
        <v>0</v>
      </c>
    </row>
    <row r="408" spans="1:7">
      <c r="A408" s="164"/>
      <c r="B408" s="534"/>
      <c r="C408" s="586"/>
      <c r="D408" s="532"/>
      <c r="E408" s="463"/>
      <c r="F408" s="537"/>
      <c r="G408" s="613"/>
    </row>
    <row r="409" spans="1:7">
      <c r="A409" s="164"/>
      <c r="B409" s="534"/>
      <c r="C409" s="535" t="s">
        <v>76</v>
      </c>
      <c r="D409" s="532"/>
      <c r="E409" s="463"/>
      <c r="F409" s="537"/>
      <c r="G409" s="613"/>
    </row>
    <row r="410" spans="1:7" ht="83.25" customHeight="1">
      <c r="A410" s="164"/>
      <c r="B410" s="534"/>
      <c r="C410" s="586" t="s">
        <v>533</v>
      </c>
      <c r="D410" s="532"/>
      <c r="E410" s="463"/>
      <c r="F410" s="537"/>
      <c r="G410" s="613"/>
    </row>
    <row r="411" spans="1:7">
      <c r="A411" s="164"/>
      <c r="B411" s="534"/>
      <c r="C411" s="586"/>
      <c r="D411" s="532"/>
      <c r="E411" s="463"/>
      <c r="F411" s="537"/>
      <c r="G411" s="613"/>
    </row>
    <row r="412" spans="1:7">
      <c r="A412" s="164"/>
      <c r="B412" s="534"/>
      <c r="C412" s="535" t="s">
        <v>534</v>
      </c>
      <c r="D412" s="532"/>
      <c r="E412" s="463"/>
      <c r="F412" s="537"/>
      <c r="G412" s="613"/>
    </row>
    <row r="413" spans="1:7" ht="84.75" customHeight="1">
      <c r="A413" s="164"/>
      <c r="B413" s="534" t="s">
        <v>2213</v>
      </c>
      <c r="C413" s="586" t="s">
        <v>535</v>
      </c>
      <c r="D413" s="532"/>
      <c r="E413" s="463"/>
      <c r="F413" s="537"/>
      <c r="G413" s="613"/>
    </row>
    <row r="414" spans="1:7" ht="95.25" customHeight="1">
      <c r="A414" s="164"/>
      <c r="B414" s="534"/>
      <c r="C414" s="487" t="s">
        <v>536</v>
      </c>
      <c r="D414" s="532" t="s">
        <v>65</v>
      </c>
      <c r="E414" s="463"/>
      <c r="F414" s="537"/>
      <c r="G414" s="613">
        <f>E414*F414</f>
        <v>0</v>
      </c>
    </row>
    <row r="415" spans="1:7" ht="94.5" customHeight="1">
      <c r="A415" s="164"/>
      <c r="B415" s="534"/>
      <c r="C415" s="586" t="s">
        <v>537</v>
      </c>
      <c r="D415" s="532" t="s">
        <v>65</v>
      </c>
      <c r="E415" s="463"/>
      <c r="F415" s="537"/>
      <c r="G415" s="613">
        <f>E415*F415</f>
        <v>0</v>
      </c>
    </row>
    <row r="416" spans="1:7" ht="25.5">
      <c r="A416" s="164"/>
      <c r="B416" s="534"/>
      <c r="C416" s="586" t="s">
        <v>538</v>
      </c>
      <c r="D416" s="532" t="s">
        <v>15</v>
      </c>
      <c r="E416" s="463"/>
      <c r="F416" s="537"/>
      <c r="G416" s="613">
        <f>E416*F416</f>
        <v>0</v>
      </c>
    </row>
    <row r="417" spans="1:7">
      <c r="A417" s="164"/>
      <c r="B417" s="534"/>
      <c r="C417" s="586"/>
      <c r="D417" s="532"/>
      <c r="E417" s="463"/>
      <c r="F417" s="537"/>
      <c r="G417" s="613"/>
    </row>
    <row r="418" spans="1:7">
      <c r="A418" s="164"/>
      <c r="B418" s="534"/>
      <c r="C418" s="535" t="s">
        <v>3098</v>
      </c>
      <c r="D418" s="532"/>
      <c r="E418" s="463"/>
      <c r="F418" s="537"/>
      <c r="G418" s="613"/>
    </row>
    <row r="419" spans="1:7">
      <c r="A419" s="164"/>
      <c r="B419" s="534" t="s">
        <v>2214</v>
      </c>
      <c r="C419" s="586" t="s">
        <v>3095</v>
      </c>
      <c r="D419" s="532"/>
      <c r="E419" s="463"/>
      <c r="F419" s="537"/>
      <c r="G419" s="613"/>
    </row>
    <row r="420" spans="1:7">
      <c r="A420" s="164"/>
      <c r="B420" s="534"/>
      <c r="C420" s="536" t="s">
        <v>3096</v>
      </c>
      <c r="D420" s="532" t="s">
        <v>45</v>
      </c>
      <c r="E420" s="463">
        <v>15189.6</v>
      </c>
      <c r="F420" s="537"/>
      <c r="G420" s="613">
        <f t="shared" ref="G420:G424" si="5">E420*F420</f>
        <v>0</v>
      </c>
    </row>
    <row r="421" spans="1:7">
      <c r="A421" s="164"/>
      <c r="B421" s="534"/>
      <c r="C421" s="536" t="s">
        <v>540</v>
      </c>
      <c r="D421" s="532" t="s">
        <v>45</v>
      </c>
      <c r="E421" s="463">
        <v>1422</v>
      </c>
      <c r="F421" s="537"/>
      <c r="G421" s="613">
        <f t="shared" si="5"/>
        <v>0</v>
      </c>
    </row>
    <row r="422" spans="1:7">
      <c r="A422" s="164"/>
      <c r="B422" s="534"/>
      <c r="C422" s="536" t="s">
        <v>542</v>
      </c>
      <c r="D422" s="532" t="s">
        <v>45</v>
      </c>
      <c r="E422" s="463">
        <v>632.29999999999995</v>
      </c>
      <c r="F422" s="537"/>
      <c r="G422" s="613">
        <f t="shared" si="5"/>
        <v>0</v>
      </c>
    </row>
    <row r="423" spans="1:7">
      <c r="A423" s="164"/>
      <c r="B423" s="534"/>
      <c r="C423" s="536" t="s">
        <v>543</v>
      </c>
      <c r="D423" s="532" t="s">
        <v>45</v>
      </c>
      <c r="E423" s="463">
        <v>107.9</v>
      </c>
      <c r="F423" s="537"/>
      <c r="G423" s="613">
        <f t="shared" si="5"/>
        <v>0</v>
      </c>
    </row>
    <row r="424" spans="1:7">
      <c r="A424" s="164"/>
      <c r="B424" s="534"/>
      <c r="C424" s="536" t="s">
        <v>544</v>
      </c>
      <c r="D424" s="532" t="s">
        <v>45</v>
      </c>
      <c r="E424" s="463">
        <v>4565.3</v>
      </c>
      <c r="F424" s="537"/>
      <c r="G424" s="613">
        <f t="shared" si="5"/>
        <v>0</v>
      </c>
    </row>
    <row r="425" spans="1:7">
      <c r="A425" s="164"/>
      <c r="B425" s="534"/>
      <c r="C425" s="536"/>
      <c r="D425" s="532"/>
      <c r="E425" s="463"/>
      <c r="F425" s="537"/>
      <c r="G425" s="613"/>
    </row>
    <row r="426" spans="1:7">
      <c r="A426" s="164"/>
      <c r="B426" s="534"/>
      <c r="C426" s="536" t="s">
        <v>543</v>
      </c>
      <c r="D426" s="532" t="s">
        <v>45</v>
      </c>
      <c r="E426" s="463"/>
      <c r="F426" s="537"/>
      <c r="G426" s="613">
        <f t="shared" ref="G426:G429" si="6">E426*F426</f>
        <v>0</v>
      </c>
    </row>
    <row r="427" spans="1:7">
      <c r="A427" s="164"/>
      <c r="B427" s="534"/>
      <c r="C427" s="536" t="s">
        <v>544</v>
      </c>
      <c r="D427" s="532" t="s">
        <v>45</v>
      </c>
      <c r="E427" s="463"/>
      <c r="F427" s="537"/>
      <c r="G427" s="613">
        <f t="shared" si="6"/>
        <v>0</v>
      </c>
    </row>
    <row r="428" spans="1:7">
      <c r="A428" s="164"/>
      <c r="B428" s="534"/>
      <c r="C428" s="536" t="s">
        <v>545</v>
      </c>
      <c r="D428" s="532" t="s">
        <v>45</v>
      </c>
      <c r="E428" s="463"/>
      <c r="F428" s="537"/>
      <c r="G428" s="613">
        <f t="shared" si="6"/>
        <v>0</v>
      </c>
    </row>
    <row r="429" spans="1:7">
      <c r="A429" s="164"/>
      <c r="B429" s="534"/>
      <c r="C429" s="536" t="s">
        <v>714</v>
      </c>
      <c r="D429" s="532" t="s">
        <v>45</v>
      </c>
      <c r="E429" s="463">
        <v>1480</v>
      </c>
      <c r="F429" s="537"/>
      <c r="G429" s="613">
        <f t="shared" si="6"/>
        <v>0</v>
      </c>
    </row>
    <row r="430" spans="1:7">
      <c r="A430" s="164"/>
      <c r="B430" s="534"/>
      <c r="C430" s="536"/>
      <c r="D430" s="532"/>
      <c r="E430" s="463"/>
      <c r="F430" s="537"/>
      <c r="G430" s="613"/>
    </row>
    <row r="431" spans="1:7" ht="25.5">
      <c r="A431" s="164"/>
      <c r="B431" s="534" t="s">
        <v>2215</v>
      </c>
      <c r="C431" s="586" t="s">
        <v>3099</v>
      </c>
      <c r="D431" s="532"/>
      <c r="E431" s="463"/>
      <c r="F431" s="537"/>
      <c r="G431" s="613"/>
    </row>
    <row r="432" spans="1:7">
      <c r="A432" s="164"/>
      <c r="B432" s="534"/>
      <c r="C432" s="536" t="s">
        <v>3096</v>
      </c>
      <c r="D432" s="532" t="s">
        <v>45</v>
      </c>
      <c r="E432" s="463">
        <v>1147.3</v>
      </c>
      <c r="F432" s="537"/>
      <c r="G432" s="613">
        <f t="shared" ref="G432:G435" si="7">E432*F432</f>
        <v>0</v>
      </c>
    </row>
    <row r="433" spans="1:7">
      <c r="A433" s="164"/>
      <c r="B433" s="534"/>
      <c r="C433" s="536" t="s">
        <v>539</v>
      </c>
      <c r="D433" s="532" t="s">
        <v>45</v>
      </c>
      <c r="E433" s="463">
        <v>773.3</v>
      </c>
      <c r="F433" s="537"/>
      <c r="G433" s="613">
        <f t="shared" si="7"/>
        <v>0</v>
      </c>
    </row>
    <row r="434" spans="1:7">
      <c r="A434" s="164"/>
      <c r="B434" s="534"/>
      <c r="C434" s="536" t="s">
        <v>542</v>
      </c>
      <c r="D434" s="532" t="s">
        <v>45</v>
      </c>
      <c r="E434" s="463">
        <v>68.099999999999994</v>
      </c>
      <c r="F434" s="537"/>
      <c r="G434" s="613">
        <f t="shared" si="7"/>
        <v>0</v>
      </c>
    </row>
    <row r="435" spans="1:7">
      <c r="A435" s="164"/>
      <c r="B435" s="534"/>
      <c r="C435" s="536" t="s">
        <v>544</v>
      </c>
      <c r="D435" s="532" t="s">
        <v>45</v>
      </c>
      <c r="E435" s="463">
        <v>256.8</v>
      </c>
      <c r="F435" s="537"/>
      <c r="G435" s="613">
        <f t="shared" si="7"/>
        <v>0</v>
      </c>
    </row>
    <row r="436" spans="1:7">
      <c r="A436" s="164"/>
      <c r="B436" s="534"/>
      <c r="C436" s="536"/>
      <c r="D436" s="532"/>
      <c r="E436" s="463"/>
      <c r="F436" s="537"/>
      <c r="G436" s="613"/>
    </row>
    <row r="437" spans="1:7">
      <c r="A437" s="164"/>
      <c r="B437" s="534"/>
      <c r="C437" s="535" t="s">
        <v>904</v>
      </c>
      <c r="D437" s="532"/>
      <c r="E437" s="463"/>
      <c r="F437" s="537"/>
      <c r="G437" s="613"/>
    </row>
    <row r="438" spans="1:7" ht="25.5">
      <c r="A438" s="164"/>
      <c r="B438" s="534" t="s">
        <v>2336</v>
      </c>
      <c r="C438" s="586" t="s">
        <v>3141</v>
      </c>
      <c r="D438" s="532"/>
      <c r="E438" s="463"/>
      <c r="F438" s="537"/>
      <c r="G438" s="613"/>
    </row>
    <row r="439" spans="1:7">
      <c r="A439" s="164"/>
      <c r="B439" s="534"/>
      <c r="C439" s="536" t="s">
        <v>542</v>
      </c>
      <c r="D439" s="532" t="s">
        <v>45</v>
      </c>
      <c r="E439" s="463">
        <v>256.10000000000002</v>
      </c>
      <c r="F439" s="537"/>
      <c r="G439" s="613">
        <f>E439*F439</f>
        <v>0</v>
      </c>
    </row>
    <row r="440" spans="1:7">
      <c r="A440" s="164"/>
      <c r="B440" s="534"/>
      <c r="C440" s="536" t="s">
        <v>544</v>
      </c>
      <c r="D440" s="532" t="s">
        <v>45</v>
      </c>
      <c r="E440" s="463">
        <v>1023.4</v>
      </c>
      <c r="F440" s="537"/>
      <c r="G440" s="613">
        <f>E440*F440</f>
        <v>0</v>
      </c>
    </row>
    <row r="441" spans="1:7">
      <c r="A441" s="164"/>
      <c r="B441" s="534"/>
      <c r="C441" s="536"/>
      <c r="D441" s="532"/>
      <c r="E441" s="463"/>
      <c r="F441" s="537"/>
      <c r="G441" s="613"/>
    </row>
    <row r="442" spans="1:7" ht="25.5">
      <c r="A442" s="164"/>
      <c r="B442" s="534"/>
      <c r="C442" s="535" t="s">
        <v>2300</v>
      </c>
      <c r="D442" s="532"/>
      <c r="E442" s="463"/>
      <c r="F442" s="537"/>
      <c r="G442" s="613"/>
    </row>
    <row r="443" spans="1:7" ht="25.5">
      <c r="A443" s="164"/>
      <c r="B443" s="534" t="s">
        <v>557</v>
      </c>
      <c r="C443" s="586" t="s">
        <v>2301</v>
      </c>
      <c r="D443" s="532"/>
      <c r="E443" s="463"/>
      <c r="F443" s="537"/>
      <c r="G443" s="613"/>
    </row>
    <row r="444" spans="1:7">
      <c r="A444" s="164"/>
      <c r="B444" s="534"/>
      <c r="C444" s="536" t="s">
        <v>542</v>
      </c>
      <c r="D444" s="532" t="s">
        <v>45</v>
      </c>
      <c r="E444" s="463"/>
      <c r="F444" s="537"/>
      <c r="G444" s="613">
        <f>E444*F444</f>
        <v>0</v>
      </c>
    </row>
    <row r="445" spans="1:7">
      <c r="A445" s="164"/>
      <c r="B445" s="534"/>
      <c r="C445" s="536" t="s">
        <v>543</v>
      </c>
      <c r="D445" s="532" t="s">
        <v>45</v>
      </c>
      <c r="E445" s="463"/>
      <c r="F445" s="537"/>
      <c r="G445" s="613">
        <f>E445*F445</f>
        <v>0</v>
      </c>
    </row>
    <row r="446" spans="1:7">
      <c r="A446" s="164"/>
      <c r="B446" s="534"/>
      <c r="C446" s="536" t="s">
        <v>544</v>
      </c>
      <c r="D446" s="532" t="s">
        <v>45</v>
      </c>
      <c r="E446" s="463"/>
      <c r="F446" s="537"/>
      <c r="G446" s="613">
        <f>E446*F446</f>
        <v>0</v>
      </c>
    </row>
    <row r="447" spans="1:7">
      <c r="A447" s="164"/>
      <c r="B447" s="534"/>
      <c r="C447" s="536" t="s">
        <v>714</v>
      </c>
      <c r="D447" s="532" t="s">
        <v>45</v>
      </c>
      <c r="E447" s="463">
        <v>432</v>
      </c>
      <c r="F447" s="537"/>
      <c r="G447" s="613">
        <f t="shared" ref="G447" si="8">E447*F447</f>
        <v>0</v>
      </c>
    </row>
    <row r="448" spans="1:7">
      <c r="A448" s="164"/>
      <c r="B448" s="534"/>
      <c r="C448" s="536"/>
      <c r="D448" s="532"/>
      <c r="E448" s="463"/>
      <c r="F448" s="537"/>
      <c r="G448" s="613"/>
    </row>
    <row r="449" spans="1:7" ht="25.5">
      <c r="A449" s="164"/>
      <c r="B449" s="534"/>
      <c r="C449" s="535" t="s">
        <v>3134</v>
      </c>
      <c r="D449" s="532"/>
      <c r="E449" s="463"/>
      <c r="F449" s="537"/>
      <c r="G449" s="613"/>
    </row>
    <row r="450" spans="1:7" ht="25.5">
      <c r="A450" s="164"/>
      <c r="B450" s="534" t="s">
        <v>558</v>
      </c>
      <c r="C450" s="586" t="s">
        <v>3097</v>
      </c>
      <c r="D450" s="532"/>
      <c r="E450" s="463"/>
      <c r="F450" s="537"/>
      <c r="G450" s="613"/>
    </row>
    <row r="451" spans="1:7">
      <c r="A451" s="164"/>
      <c r="B451" s="534"/>
      <c r="C451" s="536" t="s">
        <v>539</v>
      </c>
      <c r="D451" s="532" t="s">
        <v>45</v>
      </c>
      <c r="E451" s="463">
        <v>14552.1</v>
      </c>
      <c r="F451" s="537"/>
      <c r="G451" s="613">
        <f t="shared" ref="G451:G456" si="9">E451*F451</f>
        <v>0</v>
      </c>
    </row>
    <row r="452" spans="1:7">
      <c r="A452" s="164"/>
      <c r="B452" s="534"/>
      <c r="C452" s="536" t="s">
        <v>3100</v>
      </c>
      <c r="D452" s="532" t="s">
        <v>45</v>
      </c>
      <c r="E452" s="463">
        <v>2451.8000000000002</v>
      </c>
      <c r="F452" s="537"/>
      <c r="G452" s="613">
        <f t="shared" si="9"/>
        <v>0</v>
      </c>
    </row>
    <row r="453" spans="1:7">
      <c r="A453" s="164"/>
      <c r="B453" s="534"/>
      <c r="C453" s="536" t="s">
        <v>542</v>
      </c>
      <c r="D453" s="532" t="s">
        <v>45</v>
      </c>
      <c r="E453" s="463">
        <v>1540</v>
      </c>
      <c r="F453" s="537"/>
      <c r="G453" s="613">
        <f t="shared" si="9"/>
        <v>0</v>
      </c>
    </row>
    <row r="454" spans="1:7">
      <c r="A454" s="164"/>
      <c r="B454" s="534"/>
      <c r="C454" s="536" t="s">
        <v>543</v>
      </c>
      <c r="D454" s="532" t="s">
        <v>45</v>
      </c>
      <c r="E454" s="463">
        <v>8121.3</v>
      </c>
      <c r="F454" s="537"/>
      <c r="G454" s="613">
        <f t="shared" si="9"/>
        <v>0</v>
      </c>
    </row>
    <row r="455" spans="1:7">
      <c r="A455" s="164"/>
      <c r="B455" s="534"/>
      <c r="C455" s="536" t="s">
        <v>544</v>
      </c>
      <c r="D455" s="532" t="s">
        <v>45</v>
      </c>
      <c r="E455" s="463">
        <v>6988.8</v>
      </c>
      <c r="F455" s="537"/>
      <c r="G455" s="613">
        <f t="shared" si="9"/>
        <v>0</v>
      </c>
    </row>
    <row r="456" spans="1:7">
      <c r="A456" s="164"/>
      <c r="B456" s="534"/>
      <c r="C456" s="536" t="s">
        <v>545</v>
      </c>
      <c r="D456" s="532" t="s">
        <v>45</v>
      </c>
      <c r="E456" s="463">
        <v>2117.4</v>
      </c>
      <c r="F456" s="537"/>
      <c r="G456" s="613">
        <f t="shared" si="9"/>
        <v>0</v>
      </c>
    </row>
    <row r="457" spans="1:7">
      <c r="A457" s="164"/>
      <c r="B457" s="534"/>
      <c r="C457" s="536"/>
      <c r="D457" s="532"/>
      <c r="E457" s="463"/>
      <c r="F457" s="537"/>
      <c r="G457" s="613"/>
    </row>
    <row r="458" spans="1:7">
      <c r="A458" s="164"/>
      <c r="B458" s="534"/>
      <c r="C458" s="536"/>
      <c r="D458" s="532"/>
      <c r="E458" s="463"/>
      <c r="F458" s="537"/>
      <c r="G458" s="613"/>
    </row>
    <row r="459" spans="1:7">
      <c r="A459" s="164"/>
      <c r="B459" s="534"/>
      <c r="C459" s="535" t="s">
        <v>541</v>
      </c>
      <c r="D459" s="532"/>
      <c r="E459" s="463"/>
      <c r="F459" s="537"/>
      <c r="G459" s="613"/>
    </row>
    <row r="460" spans="1:7" ht="38.25">
      <c r="A460" s="164"/>
      <c r="B460" s="534" t="s">
        <v>2217</v>
      </c>
      <c r="C460" s="586" t="s">
        <v>902</v>
      </c>
      <c r="D460" s="532"/>
      <c r="E460" s="463"/>
      <c r="F460" s="537"/>
      <c r="G460" s="613"/>
    </row>
    <row r="461" spans="1:7">
      <c r="A461" s="164"/>
      <c r="B461" s="534"/>
      <c r="C461" s="536" t="s">
        <v>559</v>
      </c>
      <c r="D461" s="532" t="s">
        <v>45</v>
      </c>
      <c r="E461" s="463"/>
      <c r="F461" s="537"/>
      <c r="G461" s="613">
        <f>E461*F461</f>
        <v>0</v>
      </c>
    </row>
    <row r="462" spans="1:7">
      <c r="A462" s="164"/>
      <c r="B462" s="534"/>
      <c r="C462" s="536" t="s">
        <v>560</v>
      </c>
      <c r="D462" s="532" t="s">
        <v>45</v>
      </c>
      <c r="E462" s="463"/>
      <c r="F462" s="537"/>
      <c r="G462" s="613">
        <f>E462*F462</f>
        <v>0</v>
      </c>
    </row>
    <row r="463" spans="1:7">
      <c r="A463" s="164"/>
      <c r="B463" s="534"/>
      <c r="C463" s="536" t="s">
        <v>714</v>
      </c>
      <c r="D463" s="532" t="s">
        <v>45</v>
      </c>
      <c r="E463" s="463">
        <v>616</v>
      </c>
      <c r="F463" s="537"/>
      <c r="G463" s="613">
        <f t="shared" ref="G463" si="10">E463*F463</f>
        <v>0</v>
      </c>
    </row>
    <row r="464" spans="1:7">
      <c r="A464" s="164"/>
      <c r="B464" s="534"/>
      <c r="C464" s="586"/>
      <c r="D464" s="532"/>
      <c r="E464" s="463"/>
      <c r="F464" s="537"/>
      <c r="G464" s="613"/>
    </row>
    <row r="465" spans="1:7" ht="13.5" thickBot="1">
      <c r="B465" s="240"/>
      <c r="C465" s="247" t="s">
        <v>55</v>
      </c>
      <c r="D465" s="220"/>
      <c r="E465" s="631">
        <f>SUM(E413:E464)</f>
        <v>63741.500000000007</v>
      </c>
      <c r="F465" s="205"/>
      <c r="G465" s="615">
        <f>SUM(G201:G464)</f>
        <v>0</v>
      </c>
    </row>
    <row r="466" spans="1:7" ht="13.5" thickTop="1">
      <c r="E466" s="625"/>
      <c r="F466" s="343"/>
      <c r="G466" s="626"/>
    </row>
    <row r="467" spans="1:7">
      <c r="A467" s="164"/>
      <c r="B467" s="143" t="s">
        <v>56</v>
      </c>
      <c r="C467" s="335" t="s">
        <v>57</v>
      </c>
      <c r="D467" s="225"/>
      <c r="E467" s="623"/>
      <c r="F467" s="207"/>
      <c r="G467" s="636"/>
    </row>
    <row r="468" spans="1:7">
      <c r="A468" s="19"/>
      <c r="B468" s="601"/>
      <c r="C468" s="586"/>
      <c r="D468" s="532"/>
      <c r="E468" s="463"/>
      <c r="F468" s="537"/>
      <c r="G468" s="613"/>
    </row>
    <row r="469" spans="1:7" ht="25.5">
      <c r="A469" s="19"/>
      <c r="B469" s="601"/>
      <c r="C469" s="535" t="s">
        <v>81</v>
      </c>
      <c r="D469" s="532"/>
      <c r="E469" s="463"/>
      <c r="F469" s="537"/>
      <c r="G469" s="613"/>
    </row>
    <row r="470" spans="1:7">
      <c r="A470" s="19"/>
      <c r="B470" s="601"/>
      <c r="C470" s="535" t="s">
        <v>58</v>
      </c>
      <c r="D470" s="532"/>
      <c r="E470" s="479"/>
      <c r="F470" s="537"/>
      <c r="G470" s="613"/>
    </row>
    <row r="471" spans="1:7" ht="63.75">
      <c r="A471" s="19"/>
      <c r="B471" s="601"/>
      <c r="C471" s="586" t="s">
        <v>546</v>
      </c>
      <c r="D471" s="532"/>
      <c r="E471" s="479"/>
      <c r="F471" s="537"/>
      <c r="G471" s="613"/>
    </row>
    <row r="472" spans="1:7" ht="51">
      <c r="A472" s="19"/>
      <c r="B472" s="601"/>
      <c r="C472" s="586" t="s">
        <v>59</v>
      </c>
      <c r="D472" s="532"/>
      <c r="E472" s="479"/>
      <c r="F472" s="537"/>
      <c r="G472" s="613"/>
    </row>
    <row r="473" spans="1:7" ht="63.75">
      <c r="A473" s="19"/>
      <c r="B473" s="601"/>
      <c r="C473" s="586" t="s">
        <v>60</v>
      </c>
      <c r="D473" s="532"/>
      <c r="E473" s="479"/>
      <c r="F473" s="537"/>
      <c r="G473" s="613"/>
    </row>
    <row r="474" spans="1:7">
      <c r="A474" s="19"/>
      <c r="B474" s="601"/>
      <c r="C474" s="586"/>
      <c r="D474" s="532"/>
      <c r="E474" s="479"/>
      <c r="F474" s="537"/>
      <c r="G474" s="613"/>
    </row>
    <row r="475" spans="1:7">
      <c r="A475" s="19"/>
      <c r="B475" s="601"/>
      <c r="C475" s="535" t="s">
        <v>78</v>
      </c>
      <c r="D475" s="532"/>
      <c r="E475" s="479"/>
      <c r="F475" s="537"/>
      <c r="G475" s="613"/>
    </row>
    <row r="476" spans="1:7" ht="251.25" customHeight="1">
      <c r="A476" s="19"/>
      <c r="B476" s="601"/>
      <c r="C476" s="602" t="s">
        <v>361</v>
      </c>
      <c r="D476" s="532"/>
      <c r="E476" s="479"/>
      <c r="F476" s="537"/>
      <c r="G476" s="613"/>
    </row>
    <row r="477" spans="1:7" ht="85.5" customHeight="1">
      <c r="A477" s="19"/>
      <c r="B477" s="601"/>
      <c r="C477" s="602" t="s">
        <v>169</v>
      </c>
      <c r="D477" s="532"/>
      <c r="E477" s="479"/>
      <c r="F477" s="537"/>
      <c r="G477" s="613"/>
    </row>
    <row r="478" spans="1:7" ht="67.5" customHeight="1">
      <c r="A478" s="19"/>
      <c r="B478" s="601"/>
      <c r="C478" s="602" t="s">
        <v>170</v>
      </c>
      <c r="D478" s="532"/>
      <c r="E478" s="479"/>
      <c r="F478" s="537"/>
      <c r="G478" s="613"/>
    </row>
    <row r="479" spans="1:7" ht="51">
      <c r="A479" s="19"/>
      <c r="B479" s="601"/>
      <c r="C479" s="602" t="s">
        <v>79</v>
      </c>
      <c r="D479" s="532"/>
      <c r="E479" s="479"/>
      <c r="F479" s="537"/>
      <c r="G479" s="613"/>
    </row>
    <row r="480" spans="1:7" ht="38.25">
      <c r="A480" s="19"/>
      <c r="B480" s="601"/>
      <c r="C480" s="602" t="s">
        <v>2238</v>
      </c>
      <c r="D480" s="532"/>
      <c r="E480" s="479"/>
      <c r="F480" s="537"/>
      <c r="G480" s="613"/>
    </row>
    <row r="481" spans="1:7" ht="76.5">
      <c r="A481" s="19"/>
      <c r="B481" s="601"/>
      <c r="C481" s="602" t="s">
        <v>2239</v>
      </c>
      <c r="D481" s="532"/>
      <c r="E481" s="479"/>
      <c r="F481" s="537"/>
      <c r="G481" s="613"/>
    </row>
    <row r="482" spans="1:7" ht="25.5">
      <c r="A482" s="19"/>
      <c r="B482" s="601"/>
      <c r="C482" s="602" t="s">
        <v>171</v>
      </c>
      <c r="D482" s="532"/>
      <c r="E482" s="479"/>
      <c r="F482" s="537"/>
      <c r="G482" s="613"/>
    </row>
    <row r="483" spans="1:7" ht="89.25">
      <c r="A483" s="19"/>
      <c r="B483" s="601"/>
      <c r="C483" s="602" t="s">
        <v>2240</v>
      </c>
      <c r="D483" s="532"/>
      <c r="E483" s="479"/>
      <c r="F483" s="537"/>
      <c r="G483" s="613"/>
    </row>
    <row r="484" spans="1:7" ht="38.25">
      <c r="A484" s="19"/>
      <c r="B484" s="601"/>
      <c r="C484" s="602" t="s">
        <v>2241</v>
      </c>
      <c r="D484" s="532"/>
      <c r="E484" s="479"/>
      <c r="F484" s="537"/>
      <c r="G484" s="613"/>
    </row>
    <row r="485" spans="1:7" ht="38.25">
      <c r="A485" s="19"/>
      <c r="B485" s="601"/>
      <c r="C485" s="602" t="s">
        <v>172</v>
      </c>
      <c r="D485" s="532"/>
      <c r="E485" s="479"/>
      <c r="F485" s="537"/>
      <c r="G485" s="613"/>
    </row>
    <row r="486" spans="1:7" ht="63.75">
      <c r="A486" s="19"/>
      <c r="B486" s="601"/>
      <c r="C486" s="602" t="s">
        <v>2242</v>
      </c>
      <c r="D486" s="532"/>
      <c r="E486" s="479"/>
      <c r="F486" s="537"/>
      <c r="G486" s="613"/>
    </row>
    <row r="487" spans="1:7" ht="63.75">
      <c r="A487" s="19"/>
      <c r="B487" s="601"/>
      <c r="C487" s="602" t="s">
        <v>173</v>
      </c>
      <c r="D487" s="532"/>
      <c r="E487" s="479"/>
      <c r="F487" s="537"/>
      <c r="G487" s="613"/>
    </row>
    <row r="488" spans="1:7" ht="76.5">
      <c r="A488" s="19"/>
      <c r="B488" s="601"/>
      <c r="C488" s="602" t="s">
        <v>360</v>
      </c>
      <c r="D488" s="532"/>
      <c r="E488" s="479"/>
      <c r="F488" s="537"/>
      <c r="G488" s="613"/>
    </row>
    <row r="489" spans="1:7">
      <c r="A489" s="19"/>
      <c r="B489" s="601"/>
      <c r="C489" s="586"/>
      <c r="D489" s="532"/>
      <c r="E489" s="479"/>
      <c r="F489" s="537"/>
      <c r="G489" s="613"/>
    </row>
    <row r="490" spans="1:7">
      <c r="A490" s="164"/>
      <c r="B490" s="534"/>
      <c r="C490" s="535" t="s">
        <v>547</v>
      </c>
      <c r="D490" s="532"/>
      <c r="E490" s="479"/>
      <c r="F490" s="537"/>
      <c r="G490" s="613"/>
    </row>
    <row r="491" spans="1:7" ht="68.25" customHeight="1">
      <c r="A491" s="164"/>
      <c r="B491" s="534" t="s">
        <v>14</v>
      </c>
      <c r="C491" s="586" t="s">
        <v>548</v>
      </c>
      <c r="D491" s="580"/>
      <c r="F491" s="475"/>
    </row>
    <row r="492" spans="1:7" ht="24.75" customHeight="1">
      <c r="A492" s="164"/>
      <c r="B492" s="534"/>
      <c r="C492" s="536" t="s">
        <v>1044</v>
      </c>
      <c r="D492" s="532" t="s">
        <v>52</v>
      </c>
      <c r="E492" s="463">
        <v>19.2</v>
      </c>
      <c r="F492" s="537"/>
      <c r="G492" s="613">
        <f t="shared" ref="G492" si="11">E492*F492</f>
        <v>0</v>
      </c>
    </row>
    <row r="493" spans="1:7">
      <c r="A493" s="164"/>
      <c r="B493" s="534"/>
      <c r="C493" s="586"/>
      <c r="D493" s="532"/>
      <c r="E493" s="479"/>
      <c r="F493" s="537"/>
      <c r="G493" s="613"/>
    </row>
    <row r="494" spans="1:7">
      <c r="A494" s="164"/>
      <c r="B494" s="534"/>
      <c r="C494" s="535" t="s">
        <v>522</v>
      </c>
      <c r="D494" s="532"/>
      <c r="E494" s="479"/>
      <c r="F494" s="537"/>
      <c r="G494" s="613"/>
    </row>
    <row r="495" spans="1:7" ht="64.5" customHeight="1">
      <c r="A495" s="164"/>
      <c r="B495" s="534" t="s">
        <v>36</v>
      </c>
      <c r="C495" s="586" t="s">
        <v>549</v>
      </c>
      <c r="D495" s="532" t="s">
        <v>52</v>
      </c>
      <c r="E495" s="463">
        <v>46.1</v>
      </c>
      <c r="F495" s="537"/>
      <c r="G495" s="613">
        <f>E495*F495</f>
        <v>0</v>
      </c>
    </row>
    <row r="496" spans="1:7">
      <c r="A496" s="164"/>
      <c r="B496" s="534"/>
      <c r="C496" s="586"/>
      <c r="D496" s="532"/>
      <c r="E496" s="463"/>
      <c r="F496" s="537"/>
      <c r="G496" s="613"/>
    </row>
    <row r="497" spans="1:7" ht="25.5">
      <c r="A497" s="164"/>
      <c r="B497" s="534"/>
      <c r="C497" s="535" t="s">
        <v>1041</v>
      </c>
      <c r="D497" s="532"/>
      <c r="E497" s="463"/>
      <c r="F497" s="537"/>
      <c r="G497" s="613"/>
    </row>
    <row r="498" spans="1:7" ht="51">
      <c r="A498" s="164"/>
      <c r="B498" s="534" t="s">
        <v>16</v>
      </c>
      <c r="C498" s="586" t="s">
        <v>1048</v>
      </c>
      <c r="D498" s="532" t="s">
        <v>52</v>
      </c>
      <c r="E498" s="463">
        <v>5.6</v>
      </c>
      <c r="F498" s="537"/>
      <c r="G498" s="613">
        <f>E498*F498</f>
        <v>0</v>
      </c>
    </row>
    <row r="499" spans="1:7">
      <c r="A499" s="164"/>
      <c r="B499" s="534"/>
      <c r="C499" s="586"/>
      <c r="D499" s="532"/>
      <c r="E499" s="463"/>
      <c r="F499" s="537"/>
      <c r="G499" s="613"/>
    </row>
    <row r="500" spans="1:7" ht="25.5">
      <c r="A500" s="164"/>
      <c r="B500" s="534"/>
      <c r="C500" s="535" t="s">
        <v>520</v>
      </c>
      <c r="D500" s="532"/>
      <c r="E500" s="463"/>
      <c r="F500" s="537"/>
      <c r="G500" s="613"/>
    </row>
    <row r="501" spans="1:7" ht="51">
      <c r="A501" s="164"/>
      <c r="B501" s="534" t="s">
        <v>17</v>
      </c>
      <c r="C501" s="586" t="s">
        <v>550</v>
      </c>
      <c r="D501" s="532" t="s">
        <v>52</v>
      </c>
      <c r="E501" s="463">
        <v>1.62</v>
      </c>
      <c r="F501" s="537"/>
      <c r="G501" s="613">
        <f>E501*F501</f>
        <v>0</v>
      </c>
    </row>
    <row r="502" spans="1:7">
      <c r="A502" s="164"/>
      <c r="B502" s="534"/>
      <c r="C502" s="586"/>
      <c r="D502" s="532"/>
      <c r="E502" s="463"/>
      <c r="F502" s="537"/>
      <c r="G502" s="613"/>
    </row>
    <row r="503" spans="1:7">
      <c r="A503" s="164"/>
      <c r="B503" s="534"/>
      <c r="C503" s="535" t="s">
        <v>1038</v>
      </c>
      <c r="D503" s="532"/>
      <c r="E503" s="463"/>
      <c r="F503" s="537"/>
      <c r="G503" s="613"/>
    </row>
    <row r="504" spans="1:7" ht="126" customHeight="1">
      <c r="A504" s="164"/>
      <c r="B504" s="534" t="s">
        <v>21</v>
      </c>
      <c r="C504" s="586" t="s">
        <v>1045</v>
      </c>
      <c r="D504" s="532"/>
      <c r="E504" s="463"/>
      <c r="F504" s="537"/>
      <c r="G504" s="613"/>
    </row>
    <row r="505" spans="1:7" ht="15">
      <c r="A505" s="164"/>
      <c r="B505" s="534"/>
      <c r="C505" s="586" t="s">
        <v>551</v>
      </c>
      <c r="D505" s="532" t="s">
        <v>52</v>
      </c>
      <c r="E505" s="463">
        <v>244</v>
      </c>
      <c r="F505" s="537"/>
      <c r="G505" s="613">
        <f>E505*F505</f>
        <v>0</v>
      </c>
    </row>
    <row r="506" spans="1:7">
      <c r="A506" s="164"/>
      <c r="B506" s="534"/>
      <c r="C506" s="586"/>
      <c r="D506" s="532"/>
      <c r="E506" s="479"/>
      <c r="F506" s="537"/>
      <c r="G506" s="633"/>
    </row>
    <row r="507" spans="1:7">
      <c r="A507" s="164"/>
      <c r="B507" s="534"/>
      <c r="C507" s="535" t="s">
        <v>1039</v>
      </c>
      <c r="D507" s="532"/>
      <c r="E507" s="479"/>
      <c r="F507" s="537"/>
      <c r="G507" s="633"/>
    </row>
    <row r="508" spans="1:7" ht="76.5">
      <c r="A508" s="164"/>
      <c r="B508" s="534" t="s">
        <v>44</v>
      </c>
      <c r="C508" s="586" t="s">
        <v>1046</v>
      </c>
      <c r="D508" s="532"/>
      <c r="E508" s="479"/>
      <c r="F508" s="537"/>
      <c r="G508" s="613"/>
    </row>
    <row r="509" spans="1:7" ht="15">
      <c r="A509" s="164"/>
      <c r="B509" s="534"/>
      <c r="C509" s="586" t="s">
        <v>551</v>
      </c>
      <c r="D509" s="532" t="s">
        <v>52</v>
      </c>
      <c r="E509" s="463">
        <v>33</v>
      </c>
      <c r="F509" s="537"/>
      <c r="G509" s="613">
        <f>E509*F509</f>
        <v>0</v>
      </c>
    </row>
    <row r="510" spans="1:7">
      <c r="A510" s="164"/>
      <c r="B510" s="534"/>
      <c r="C510" s="586"/>
      <c r="D510" s="532"/>
      <c r="E510" s="463"/>
      <c r="F510" s="537"/>
      <c r="G510" s="613"/>
    </row>
    <row r="511" spans="1:7">
      <c r="A511" s="164"/>
      <c r="B511" s="534"/>
      <c r="C511" s="535" t="s">
        <v>1040</v>
      </c>
      <c r="D511" s="532"/>
      <c r="E511" s="479"/>
      <c r="F511" s="537"/>
      <c r="G511" s="633"/>
    </row>
    <row r="512" spans="1:7" ht="76.5">
      <c r="A512" s="164"/>
      <c r="B512" s="534" t="s">
        <v>46</v>
      </c>
      <c r="C512" s="586" t="s">
        <v>1047</v>
      </c>
      <c r="D512" s="532"/>
      <c r="E512" s="479"/>
      <c r="F512" s="537"/>
      <c r="G512" s="613"/>
    </row>
    <row r="513" spans="1:7" ht="15">
      <c r="A513" s="164"/>
      <c r="B513" s="534"/>
      <c r="C513" s="586" t="s">
        <v>551</v>
      </c>
      <c r="D513" s="532" t="s">
        <v>52</v>
      </c>
      <c r="E513" s="463">
        <v>33</v>
      </c>
      <c r="F513" s="537"/>
      <c r="G513" s="613">
        <f>E513*F513</f>
        <v>0</v>
      </c>
    </row>
    <row r="514" spans="1:7">
      <c r="A514" s="164"/>
      <c r="B514" s="534"/>
      <c r="C514" s="586"/>
      <c r="D514" s="532"/>
      <c r="E514" s="479"/>
      <c r="F514" s="537"/>
      <c r="G514" s="613"/>
    </row>
    <row r="515" spans="1:7">
      <c r="A515" s="164"/>
      <c r="B515" s="534"/>
      <c r="C515" s="535" t="s">
        <v>526</v>
      </c>
      <c r="D515" s="532"/>
      <c r="E515" s="479"/>
      <c r="F515" s="537"/>
      <c r="G515" s="613"/>
    </row>
    <row r="516" spans="1:7" ht="51">
      <c r="A516" s="164"/>
      <c r="B516" s="534" t="s">
        <v>47</v>
      </c>
      <c r="C516" s="586" t="s">
        <v>549</v>
      </c>
      <c r="D516" s="532" t="s">
        <v>52</v>
      </c>
      <c r="E516" s="463">
        <v>4.55</v>
      </c>
      <c r="F516" s="537"/>
      <c r="G516" s="613">
        <f>E516*F516</f>
        <v>0</v>
      </c>
    </row>
    <row r="517" spans="1:7" ht="72.75" customHeight="1">
      <c r="A517" s="164"/>
      <c r="B517" s="534"/>
      <c r="C517" s="586" t="s">
        <v>552</v>
      </c>
      <c r="D517" s="532" t="s">
        <v>52</v>
      </c>
      <c r="E517" s="463">
        <v>7.8</v>
      </c>
      <c r="F517" s="537"/>
      <c r="G517" s="613">
        <f>E517*F517</f>
        <v>0</v>
      </c>
    </row>
    <row r="518" spans="1:7" ht="63" customHeight="1">
      <c r="A518" s="164"/>
      <c r="B518" s="534"/>
      <c r="C518" s="586" t="s">
        <v>553</v>
      </c>
      <c r="D518" s="532" t="s">
        <v>52</v>
      </c>
      <c r="E518" s="463">
        <v>152</v>
      </c>
      <c r="F518" s="537"/>
      <c r="G518" s="613">
        <f>E518*F518</f>
        <v>0</v>
      </c>
    </row>
    <row r="519" spans="1:7">
      <c r="A519" s="164"/>
      <c r="B519" s="534"/>
      <c r="C519" s="586"/>
      <c r="D519" s="532"/>
      <c r="E519" s="463"/>
      <c r="F519" s="537"/>
      <c r="G519" s="613"/>
    </row>
    <row r="520" spans="1:7">
      <c r="A520" s="164"/>
      <c r="B520" s="534"/>
      <c r="C520" s="535" t="s">
        <v>527</v>
      </c>
      <c r="D520" s="532"/>
      <c r="E520" s="479"/>
      <c r="F520" s="537"/>
      <c r="G520" s="613"/>
    </row>
    <row r="521" spans="1:7" ht="44.25" customHeight="1">
      <c r="A521" s="164"/>
      <c r="B521" s="534" t="s">
        <v>48</v>
      </c>
      <c r="C521" s="586" t="s">
        <v>554</v>
      </c>
      <c r="D521" s="532"/>
      <c r="E521" s="479"/>
      <c r="F521" s="537"/>
      <c r="G521" s="613"/>
    </row>
    <row r="522" spans="1:7" ht="25.5">
      <c r="A522" s="164"/>
      <c r="B522" s="534"/>
      <c r="C522" s="586" t="s">
        <v>99</v>
      </c>
      <c r="D522" s="532"/>
      <c r="E522" s="479"/>
      <c r="F522" s="537"/>
      <c r="G522" s="613"/>
    </row>
    <row r="523" spans="1:7">
      <c r="A523" s="164"/>
      <c r="B523" s="534"/>
      <c r="C523" s="586" t="s">
        <v>92</v>
      </c>
      <c r="D523" s="532"/>
      <c r="E523" s="479"/>
      <c r="F523" s="537"/>
      <c r="G523" s="613"/>
    </row>
    <row r="524" spans="1:7">
      <c r="A524" s="164"/>
      <c r="B524" s="534"/>
      <c r="C524" s="586" t="s">
        <v>93</v>
      </c>
      <c r="D524" s="532"/>
      <c r="E524" s="479"/>
      <c r="F524" s="537"/>
      <c r="G524" s="613"/>
    </row>
    <row r="525" spans="1:7">
      <c r="A525" s="164"/>
      <c r="B525" s="534"/>
      <c r="C525" s="586" t="s">
        <v>94</v>
      </c>
      <c r="D525" s="532"/>
      <c r="E525" s="479"/>
      <c r="F525" s="537"/>
      <c r="G525" s="613"/>
    </row>
    <row r="526" spans="1:7">
      <c r="A526" s="164"/>
      <c r="B526" s="534"/>
      <c r="C526" s="586" t="s">
        <v>95</v>
      </c>
      <c r="D526" s="532"/>
      <c r="E526" s="479"/>
      <c r="F526" s="537"/>
      <c r="G526" s="613"/>
    </row>
    <row r="527" spans="1:7">
      <c r="A527" s="164"/>
      <c r="B527" s="534"/>
      <c r="C527" s="586" t="s">
        <v>96</v>
      </c>
      <c r="E527" s="643"/>
      <c r="F527" s="200"/>
      <c r="G527" s="626"/>
    </row>
    <row r="528" spans="1:7">
      <c r="A528" s="164"/>
      <c r="B528" s="534"/>
      <c r="C528" s="586" t="s">
        <v>97</v>
      </c>
      <c r="D528" s="532"/>
      <c r="E528" s="463"/>
      <c r="F528" s="537"/>
      <c r="G528" s="613"/>
    </row>
    <row r="529" spans="1:7">
      <c r="A529" s="164"/>
      <c r="B529" s="534"/>
      <c r="C529" s="586" t="s">
        <v>98</v>
      </c>
      <c r="D529" s="532"/>
      <c r="E529" s="463"/>
      <c r="F529" s="537"/>
      <c r="G529" s="613"/>
    </row>
    <row r="530" spans="1:7" ht="15">
      <c r="A530" s="164"/>
      <c r="B530" s="534"/>
      <c r="C530" s="536" t="s">
        <v>1053</v>
      </c>
      <c r="D530" s="532" t="s">
        <v>52</v>
      </c>
      <c r="E530" s="463">
        <v>17.5</v>
      </c>
      <c r="F530" s="537"/>
      <c r="G530" s="613">
        <f>E530*F530</f>
        <v>0</v>
      </c>
    </row>
    <row r="531" spans="1:7" ht="15">
      <c r="A531" s="164"/>
      <c r="B531" s="534"/>
      <c r="C531" s="536" t="s">
        <v>1049</v>
      </c>
      <c r="D531" s="532" t="s">
        <v>52</v>
      </c>
      <c r="E531" s="463">
        <v>26.6</v>
      </c>
      <c r="F531" s="537"/>
      <c r="G531" s="613">
        <f>E531*F531</f>
        <v>0</v>
      </c>
    </row>
    <row r="532" spans="1:7" ht="15">
      <c r="A532" s="164"/>
      <c r="B532" s="534"/>
      <c r="C532" s="536" t="s">
        <v>1051</v>
      </c>
      <c r="D532" s="532" t="s">
        <v>52</v>
      </c>
      <c r="E532" s="463">
        <v>15.1</v>
      </c>
      <c r="F532" s="537"/>
      <c r="G532" s="613">
        <f>E532*F532</f>
        <v>0</v>
      </c>
    </row>
    <row r="533" spans="1:7" ht="15">
      <c r="A533" s="164"/>
      <c r="B533" s="534"/>
      <c r="C533" s="536" t="s">
        <v>1050</v>
      </c>
      <c r="D533" s="532" t="s">
        <v>52</v>
      </c>
      <c r="E533" s="463">
        <v>9.1999999999999993</v>
      </c>
      <c r="F533" s="537"/>
      <c r="G533" s="613">
        <f>E533*F533</f>
        <v>0</v>
      </c>
    </row>
    <row r="534" spans="1:7" ht="15">
      <c r="A534" s="164"/>
      <c r="B534" s="534"/>
      <c r="C534" s="536" t="s">
        <v>1052</v>
      </c>
      <c r="D534" s="532" t="s">
        <v>52</v>
      </c>
      <c r="E534" s="463">
        <v>3.45</v>
      </c>
      <c r="F534" s="537"/>
      <c r="G534" s="613">
        <f>E534*F534</f>
        <v>0</v>
      </c>
    </row>
    <row r="535" spans="1:7">
      <c r="A535" s="164"/>
      <c r="B535" s="534"/>
      <c r="C535" s="536"/>
      <c r="D535" s="532"/>
      <c r="E535" s="463"/>
      <c r="F535" s="537"/>
      <c r="G535" s="613"/>
    </row>
    <row r="536" spans="1:7" ht="25.5">
      <c r="A536" s="164"/>
      <c r="B536" s="534"/>
      <c r="C536" s="535" t="s">
        <v>2295</v>
      </c>
      <c r="D536" s="532"/>
      <c r="E536" s="479"/>
      <c r="F536" s="537"/>
      <c r="G536" s="613"/>
    </row>
    <row r="537" spans="1:7" ht="37.5" customHeight="1">
      <c r="A537" s="164"/>
      <c r="B537" s="534" t="s">
        <v>49</v>
      </c>
      <c r="C537" s="586" t="s">
        <v>2296</v>
      </c>
      <c r="D537" s="532"/>
      <c r="E537" s="479"/>
      <c r="F537" s="537"/>
      <c r="G537" s="613"/>
    </row>
    <row r="538" spans="1:7" ht="25.5">
      <c r="A538" s="164"/>
      <c r="B538" s="534"/>
      <c r="C538" s="586" t="s">
        <v>99</v>
      </c>
      <c r="D538" s="532"/>
      <c r="E538" s="479"/>
      <c r="F538" s="537"/>
      <c r="G538" s="613"/>
    </row>
    <row r="539" spans="1:7">
      <c r="A539" s="164"/>
      <c r="B539" s="534"/>
      <c r="C539" s="586" t="s">
        <v>92</v>
      </c>
      <c r="D539" s="532"/>
      <c r="E539" s="479"/>
      <c r="F539" s="537"/>
      <c r="G539" s="613"/>
    </row>
    <row r="540" spans="1:7">
      <c r="A540" s="164"/>
      <c r="B540" s="534"/>
      <c r="C540" s="586" t="s">
        <v>93</v>
      </c>
      <c r="D540" s="532"/>
      <c r="E540" s="479"/>
      <c r="F540" s="537"/>
      <c r="G540" s="613"/>
    </row>
    <row r="541" spans="1:7">
      <c r="A541" s="164"/>
      <c r="B541" s="534"/>
      <c r="C541" s="586" t="s">
        <v>94</v>
      </c>
      <c r="D541" s="532"/>
      <c r="E541" s="479"/>
      <c r="F541" s="537"/>
      <c r="G541" s="613"/>
    </row>
    <row r="542" spans="1:7">
      <c r="A542" s="164"/>
      <c r="B542" s="534"/>
      <c r="C542" s="586" t="s">
        <v>95</v>
      </c>
      <c r="D542" s="532"/>
      <c r="E542" s="479"/>
      <c r="F542" s="537"/>
      <c r="G542" s="613"/>
    </row>
    <row r="543" spans="1:7">
      <c r="A543" s="164"/>
      <c r="B543" s="534"/>
      <c r="C543" s="586" t="s">
        <v>96</v>
      </c>
      <c r="E543" s="643"/>
      <c r="F543" s="200"/>
      <c r="G543" s="626"/>
    </row>
    <row r="544" spans="1:7">
      <c r="A544" s="164"/>
      <c r="B544" s="534"/>
      <c r="C544" s="586" t="s">
        <v>97</v>
      </c>
      <c r="D544" s="532"/>
      <c r="E544" s="463"/>
      <c r="F544" s="537"/>
      <c r="G544" s="613"/>
    </row>
    <row r="545" spans="1:7">
      <c r="A545" s="164"/>
      <c r="B545" s="534"/>
      <c r="C545" s="586" t="s">
        <v>98</v>
      </c>
      <c r="D545" s="532"/>
      <c r="E545" s="463"/>
      <c r="F545" s="537"/>
      <c r="G545" s="613"/>
    </row>
    <row r="546" spans="1:7" ht="15">
      <c r="A546" s="164"/>
      <c r="B546" s="534"/>
      <c r="C546" s="536" t="s">
        <v>2297</v>
      </c>
      <c r="D546" s="532" t="s">
        <v>52</v>
      </c>
      <c r="E546" s="463">
        <v>6</v>
      </c>
      <c r="F546" s="537"/>
      <c r="G546" s="613">
        <f>E546*F546</f>
        <v>0</v>
      </c>
    </row>
    <row r="547" spans="1:7">
      <c r="A547" s="164"/>
      <c r="B547" s="534"/>
      <c r="C547" s="536"/>
      <c r="D547" s="532"/>
      <c r="E547" s="463"/>
      <c r="F547" s="537"/>
      <c r="G547" s="613"/>
    </row>
    <row r="548" spans="1:7">
      <c r="A548" s="164"/>
      <c r="B548" s="534"/>
      <c r="C548" s="586"/>
      <c r="D548" s="532"/>
      <c r="E548" s="463"/>
      <c r="F548" s="537"/>
      <c r="G548" s="613"/>
    </row>
    <row r="549" spans="1:7">
      <c r="A549" s="164"/>
      <c r="B549" s="422" t="s">
        <v>531</v>
      </c>
      <c r="C549" s="586"/>
      <c r="D549" s="532"/>
      <c r="E549" s="463"/>
      <c r="F549" s="537"/>
      <c r="G549" s="613"/>
    </row>
    <row r="550" spans="1:7">
      <c r="A550" s="164"/>
      <c r="B550" s="423"/>
      <c r="C550" s="535" t="s">
        <v>1066</v>
      </c>
      <c r="D550" s="532"/>
      <c r="E550" s="463"/>
      <c r="F550" s="537"/>
      <c r="G550" s="613"/>
    </row>
    <row r="551" spans="1:7" ht="25.5">
      <c r="A551" s="164"/>
      <c r="B551" s="534" t="s">
        <v>50</v>
      </c>
      <c r="C551" s="586" t="s">
        <v>1068</v>
      </c>
      <c r="D551" s="532"/>
      <c r="E551" s="463"/>
      <c r="F551" s="537"/>
      <c r="G551" s="613"/>
    </row>
    <row r="552" spans="1:7" ht="38.25">
      <c r="A552" s="164"/>
      <c r="B552" s="534"/>
      <c r="C552" s="586" t="s">
        <v>555</v>
      </c>
      <c r="D552" s="532" t="s">
        <v>52</v>
      </c>
      <c r="E552" s="463">
        <v>27</v>
      </c>
      <c r="F552" s="537"/>
      <c r="G552" s="613">
        <f>E552*F552</f>
        <v>0</v>
      </c>
    </row>
    <row r="553" spans="1:7">
      <c r="A553" s="164"/>
      <c r="B553" s="534"/>
      <c r="C553" s="586"/>
      <c r="D553" s="532"/>
      <c r="E553" s="463"/>
      <c r="F553" s="537"/>
      <c r="G553" s="613"/>
    </row>
    <row r="554" spans="1:7">
      <c r="A554" s="164"/>
      <c r="B554" s="423"/>
      <c r="C554" s="535" t="s">
        <v>1067</v>
      </c>
      <c r="D554" s="532"/>
      <c r="E554" s="463"/>
      <c r="F554" s="537"/>
      <c r="G554" s="613"/>
    </row>
    <row r="555" spans="1:7" ht="25.5">
      <c r="A555" s="164"/>
      <c r="B555" s="534" t="s">
        <v>51</v>
      </c>
      <c r="C555" s="586" t="s">
        <v>1078</v>
      </c>
      <c r="D555" s="532"/>
      <c r="E555" s="463"/>
      <c r="F555" s="537"/>
      <c r="G555" s="613"/>
    </row>
    <row r="556" spans="1:7" ht="38.25">
      <c r="A556" s="164"/>
      <c r="B556" s="534"/>
      <c r="C556" s="586" t="s">
        <v>555</v>
      </c>
      <c r="D556" s="532" t="s">
        <v>52</v>
      </c>
      <c r="E556" s="463">
        <v>27</v>
      </c>
      <c r="F556" s="537"/>
      <c r="G556" s="613">
        <f>E556*F556</f>
        <v>0</v>
      </c>
    </row>
    <row r="557" spans="1:7">
      <c r="A557" s="164"/>
      <c r="B557" s="534"/>
      <c r="C557" s="586"/>
      <c r="D557" s="532"/>
      <c r="E557" s="463"/>
      <c r="F557" s="537"/>
      <c r="G557" s="613"/>
    </row>
    <row r="558" spans="1:7">
      <c r="A558" s="164"/>
      <c r="B558" s="423"/>
      <c r="C558" s="535" t="s">
        <v>1077</v>
      </c>
      <c r="D558" s="532"/>
      <c r="E558" s="463"/>
      <c r="F558" s="537"/>
      <c r="G558" s="613"/>
    </row>
    <row r="559" spans="1:7" ht="25.5">
      <c r="A559" s="164"/>
      <c r="B559" s="534" t="s">
        <v>53</v>
      </c>
      <c r="C559" s="586" t="s">
        <v>1079</v>
      </c>
      <c r="D559" s="532"/>
      <c r="E559" s="463"/>
      <c r="F559" s="537"/>
      <c r="G559" s="613"/>
    </row>
    <row r="560" spans="1:7" ht="38.25">
      <c r="A560" s="164"/>
      <c r="B560" s="534"/>
      <c r="C560" s="586" t="s">
        <v>555</v>
      </c>
      <c r="D560" s="532" t="s">
        <v>52</v>
      </c>
      <c r="E560" s="463">
        <v>6.1</v>
      </c>
      <c r="F560" s="537"/>
      <c r="G560" s="613">
        <f>E560*F560</f>
        <v>0</v>
      </c>
    </row>
    <row r="561" spans="1:7">
      <c r="A561" s="164"/>
      <c r="B561" s="422"/>
      <c r="C561" s="586"/>
      <c r="D561" s="532"/>
      <c r="E561" s="463"/>
      <c r="F561" s="537"/>
      <c r="G561" s="613"/>
    </row>
    <row r="562" spans="1:7">
      <c r="A562" s="164"/>
      <c r="B562" s="423"/>
      <c r="C562" s="535" t="s">
        <v>1054</v>
      </c>
      <c r="D562" s="532"/>
      <c r="E562" s="463"/>
      <c r="F562" s="537"/>
      <c r="G562" s="613"/>
    </row>
    <row r="563" spans="1:7" ht="25.5">
      <c r="A563" s="164"/>
      <c r="B563" s="534" t="s">
        <v>54</v>
      </c>
      <c r="C563" s="586" t="s">
        <v>1057</v>
      </c>
      <c r="D563" s="532"/>
      <c r="E563" s="463"/>
      <c r="F563" s="537"/>
      <c r="G563" s="613"/>
    </row>
    <row r="564" spans="1:7" ht="38.25">
      <c r="A564" s="164"/>
      <c r="B564" s="534"/>
      <c r="C564" s="586" t="s">
        <v>555</v>
      </c>
      <c r="D564" s="532" t="s">
        <v>52</v>
      </c>
      <c r="E564" s="463">
        <v>295</v>
      </c>
      <c r="F564" s="537"/>
      <c r="G564" s="613">
        <f>E564*F564</f>
        <v>0</v>
      </c>
    </row>
    <row r="565" spans="1:7">
      <c r="A565" s="164"/>
      <c r="B565" s="534"/>
      <c r="C565" s="586"/>
      <c r="D565" s="532"/>
      <c r="E565" s="463"/>
      <c r="F565" s="537"/>
      <c r="G565" s="613"/>
    </row>
    <row r="566" spans="1:7">
      <c r="A566" s="164"/>
      <c r="B566" s="534"/>
      <c r="C566" s="535" t="s">
        <v>1056</v>
      </c>
      <c r="D566" s="532"/>
      <c r="E566" s="463"/>
      <c r="F566" s="537"/>
      <c r="G566" s="613"/>
    </row>
    <row r="567" spans="1:7" ht="25.5">
      <c r="A567" s="164"/>
      <c r="B567" s="534" t="s">
        <v>66</v>
      </c>
      <c r="C567" s="586" t="s">
        <v>1058</v>
      </c>
      <c r="D567" s="532"/>
      <c r="E567" s="463"/>
      <c r="F567" s="537"/>
      <c r="G567" s="613"/>
    </row>
    <row r="568" spans="1:7" ht="38.25">
      <c r="A568" s="164"/>
      <c r="B568" s="534"/>
      <c r="C568" s="586" t="s">
        <v>555</v>
      </c>
      <c r="D568" s="532" t="s">
        <v>52</v>
      </c>
      <c r="E568" s="463">
        <v>95.5</v>
      </c>
      <c r="F568" s="537"/>
      <c r="G568" s="613">
        <f>E568*F568</f>
        <v>0</v>
      </c>
    </row>
    <row r="569" spans="1:7">
      <c r="A569" s="164"/>
      <c r="B569" s="534"/>
      <c r="C569" s="586"/>
      <c r="D569" s="532"/>
      <c r="E569" s="463"/>
      <c r="F569" s="537"/>
      <c r="G569" s="613"/>
    </row>
    <row r="570" spans="1:7">
      <c r="A570" s="164"/>
      <c r="B570" s="534"/>
      <c r="C570" s="535" t="s">
        <v>1055</v>
      </c>
      <c r="D570" s="532"/>
      <c r="E570" s="463"/>
      <c r="F570" s="537"/>
      <c r="G570" s="613"/>
    </row>
    <row r="571" spans="1:7" ht="25.5">
      <c r="A571" s="164"/>
      <c r="B571" s="534" t="s">
        <v>68</v>
      </c>
      <c r="C571" s="586" t="s">
        <v>1059</v>
      </c>
      <c r="D571" s="532"/>
      <c r="E571" s="463"/>
      <c r="F571" s="537"/>
      <c r="G571" s="613"/>
    </row>
    <row r="572" spans="1:7" ht="38.25">
      <c r="A572" s="164"/>
      <c r="B572" s="534"/>
      <c r="C572" s="586" t="s">
        <v>555</v>
      </c>
      <c r="D572" s="532" t="s">
        <v>52</v>
      </c>
      <c r="E572" s="463">
        <v>26</v>
      </c>
      <c r="F572" s="537"/>
      <c r="G572" s="613">
        <f>E572*F572</f>
        <v>0</v>
      </c>
    </row>
    <row r="573" spans="1:7">
      <c r="A573" s="164"/>
      <c r="B573" s="534"/>
      <c r="C573" s="586"/>
      <c r="D573" s="532"/>
      <c r="E573" s="463"/>
      <c r="F573" s="537"/>
      <c r="G573" s="613"/>
    </row>
    <row r="574" spans="1:7">
      <c r="A574" s="164"/>
      <c r="B574" s="534"/>
      <c r="C574" s="535" t="s">
        <v>1060</v>
      </c>
      <c r="D574" s="532"/>
      <c r="E574" s="463"/>
      <c r="F574" s="537"/>
      <c r="G574" s="613"/>
    </row>
    <row r="575" spans="1:7" ht="25.5">
      <c r="A575" s="164"/>
      <c r="B575" s="534" t="s">
        <v>70</v>
      </c>
      <c r="C575" s="586" t="s">
        <v>1061</v>
      </c>
      <c r="D575" s="532"/>
      <c r="E575" s="463"/>
      <c r="F575" s="537"/>
      <c r="G575" s="613"/>
    </row>
    <row r="576" spans="1:7" ht="38.25">
      <c r="A576" s="164"/>
      <c r="B576" s="534"/>
      <c r="C576" s="586" t="s">
        <v>555</v>
      </c>
      <c r="D576" s="532" t="s">
        <v>52</v>
      </c>
      <c r="E576" s="463">
        <v>60</v>
      </c>
      <c r="F576" s="537"/>
      <c r="G576" s="613">
        <f>E576*F576</f>
        <v>0</v>
      </c>
    </row>
    <row r="577" spans="1:7">
      <c r="A577" s="164"/>
      <c r="B577" s="534"/>
      <c r="C577" s="586"/>
      <c r="D577" s="532"/>
      <c r="E577" s="463"/>
      <c r="F577" s="537"/>
      <c r="G577" s="613"/>
    </row>
    <row r="578" spans="1:7">
      <c r="A578" s="164"/>
      <c r="B578" s="534"/>
      <c r="C578" s="535" t="s">
        <v>1074</v>
      </c>
      <c r="D578" s="532"/>
      <c r="E578" s="463"/>
      <c r="F578" s="537"/>
      <c r="G578" s="613"/>
    </row>
    <row r="579" spans="1:7" ht="25.5">
      <c r="A579" s="164"/>
      <c r="B579" s="534" t="s">
        <v>71</v>
      </c>
      <c r="C579" s="586" t="s">
        <v>1073</v>
      </c>
      <c r="D579" s="532"/>
      <c r="E579" s="463"/>
      <c r="F579" s="537"/>
      <c r="G579" s="613"/>
    </row>
    <row r="580" spans="1:7" ht="38.25">
      <c r="A580" s="164"/>
      <c r="B580" s="534"/>
      <c r="C580" s="586" t="s">
        <v>555</v>
      </c>
      <c r="D580" s="532" t="s">
        <v>52</v>
      </c>
      <c r="E580" s="463">
        <v>218</v>
      </c>
      <c r="F580" s="537"/>
      <c r="G580" s="613">
        <f>E580*F580</f>
        <v>0</v>
      </c>
    </row>
    <row r="581" spans="1:7">
      <c r="A581" s="164"/>
      <c r="B581" s="534"/>
      <c r="C581" s="586"/>
      <c r="D581" s="532"/>
      <c r="E581" s="463"/>
      <c r="F581" s="537"/>
      <c r="G581" s="613"/>
    </row>
    <row r="582" spans="1:7">
      <c r="A582" s="164"/>
      <c r="B582" s="534"/>
      <c r="C582" s="535" t="s">
        <v>1075</v>
      </c>
      <c r="D582" s="532"/>
      <c r="E582" s="463"/>
      <c r="F582" s="537"/>
      <c r="G582" s="613"/>
    </row>
    <row r="583" spans="1:7" ht="25.5">
      <c r="A583" s="164"/>
      <c r="B583" s="534" t="s">
        <v>72</v>
      </c>
      <c r="C583" s="586" t="s">
        <v>1076</v>
      </c>
      <c r="D583" s="532"/>
      <c r="E583" s="463"/>
      <c r="F583" s="537"/>
      <c r="G583" s="613"/>
    </row>
    <row r="584" spans="1:7" ht="38.25">
      <c r="A584" s="164"/>
      <c r="B584" s="534"/>
      <c r="C584" s="586" t="s">
        <v>555</v>
      </c>
      <c r="D584" s="532" t="s">
        <v>52</v>
      </c>
      <c r="E584" s="463">
        <v>83</v>
      </c>
      <c r="F584" s="537"/>
      <c r="G584" s="613">
        <f>E584*F584</f>
        <v>0</v>
      </c>
    </row>
    <row r="585" spans="1:7">
      <c r="A585" s="164"/>
      <c r="B585" s="534"/>
      <c r="C585" s="586"/>
      <c r="D585" s="532"/>
      <c r="E585" s="479"/>
      <c r="F585" s="537"/>
      <c r="G585" s="613"/>
    </row>
    <row r="586" spans="1:7">
      <c r="A586" s="164"/>
      <c r="B586" s="534"/>
      <c r="C586" s="586"/>
      <c r="D586" s="532"/>
      <c r="E586" s="479"/>
      <c r="F586" s="537"/>
      <c r="G586" s="613"/>
    </row>
    <row r="587" spans="1:7">
      <c r="A587" s="164"/>
      <c r="B587" s="533" t="s">
        <v>532</v>
      </c>
      <c r="C587" s="586"/>
      <c r="D587" s="532"/>
      <c r="E587" s="479"/>
      <c r="F587" s="537"/>
      <c r="G587" s="613"/>
    </row>
    <row r="588" spans="1:7" ht="38.25">
      <c r="A588" s="164"/>
      <c r="B588" s="534" t="s">
        <v>85</v>
      </c>
      <c r="C588" s="586" t="s">
        <v>1082</v>
      </c>
      <c r="D588" s="532"/>
      <c r="E588" s="479"/>
      <c r="F588" s="537"/>
      <c r="G588" s="613"/>
    </row>
    <row r="589" spans="1:7" ht="15">
      <c r="A589" s="164"/>
      <c r="B589" s="534"/>
      <c r="C589" s="536" t="s">
        <v>1083</v>
      </c>
      <c r="D589" s="532" t="s">
        <v>52</v>
      </c>
      <c r="E589" s="463">
        <v>7.1</v>
      </c>
      <c r="F589" s="537"/>
      <c r="G589" s="613">
        <f t="shared" ref="G589:G595" si="12">E589*F589</f>
        <v>0</v>
      </c>
    </row>
    <row r="590" spans="1:7" ht="15">
      <c r="A590" s="164"/>
      <c r="B590" s="534"/>
      <c r="C590" s="536" t="s">
        <v>1084</v>
      </c>
      <c r="D590" s="532" t="s">
        <v>52</v>
      </c>
      <c r="E590" s="463">
        <v>44</v>
      </c>
      <c r="F590" s="537"/>
      <c r="G590" s="613">
        <f t="shared" si="12"/>
        <v>0</v>
      </c>
    </row>
    <row r="591" spans="1:7" ht="15">
      <c r="A591" s="164"/>
      <c r="B591" s="534"/>
      <c r="C591" s="536" t="s">
        <v>1085</v>
      </c>
      <c r="D591" s="532" t="s">
        <v>52</v>
      </c>
      <c r="E591" s="463">
        <v>15.15</v>
      </c>
      <c r="F591" s="537"/>
      <c r="G591" s="613">
        <f t="shared" si="12"/>
        <v>0</v>
      </c>
    </row>
    <row r="592" spans="1:7" ht="15">
      <c r="A592" s="164"/>
      <c r="B592" s="534"/>
      <c r="C592" s="536" t="s">
        <v>1086</v>
      </c>
      <c r="D592" s="532" t="s">
        <v>52</v>
      </c>
      <c r="E592" s="463">
        <v>4.5</v>
      </c>
      <c r="F592" s="537"/>
      <c r="G592" s="613">
        <f t="shared" si="12"/>
        <v>0</v>
      </c>
    </row>
    <row r="593" spans="1:7" ht="15">
      <c r="A593" s="164"/>
      <c r="B593" s="534"/>
      <c r="C593" s="536" t="s">
        <v>1087</v>
      </c>
      <c r="D593" s="532" t="s">
        <v>52</v>
      </c>
      <c r="E593" s="463">
        <v>20.9</v>
      </c>
      <c r="F593" s="537"/>
      <c r="G593" s="613">
        <f t="shared" si="12"/>
        <v>0</v>
      </c>
    </row>
    <row r="594" spans="1:7" ht="15">
      <c r="A594" s="164"/>
      <c r="B594" s="534"/>
      <c r="C594" s="536" t="s">
        <v>1088</v>
      </c>
      <c r="D594" s="532" t="s">
        <v>52</v>
      </c>
      <c r="E594" s="463">
        <v>17</v>
      </c>
      <c r="F594" s="537"/>
      <c r="G594" s="613">
        <f t="shared" si="12"/>
        <v>0</v>
      </c>
    </row>
    <row r="595" spans="1:7" ht="15">
      <c r="A595" s="164"/>
      <c r="B595" s="534"/>
      <c r="C595" s="536" t="s">
        <v>1089</v>
      </c>
      <c r="D595" s="532" t="s">
        <v>52</v>
      </c>
      <c r="E595" s="463">
        <v>50.5</v>
      </c>
      <c r="F595" s="537"/>
      <c r="G595" s="613">
        <f t="shared" si="12"/>
        <v>0</v>
      </c>
    </row>
    <row r="596" spans="1:7">
      <c r="A596" s="164"/>
      <c r="B596" s="534"/>
      <c r="C596" s="536"/>
      <c r="D596" s="532"/>
      <c r="E596" s="463"/>
      <c r="F596" s="537"/>
      <c r="G596" s="613"/>
    </row>
    <row r="597" spans="1:7">
      <c r="A597" s="164"/>
      <c r="B597" s="533" t="s">
        <v>2210</v>
      </c>
      <c r="C597" s="586"/>
      <c r="D597" s="532"/>
      <c r="E597" s="479"/>
      <c r="F597" s="537"/>
      <c r="G597" s="613"/>
    </row>
    <row r="598" spans="1:7">
      <c r="A598" s="164"/>
      <c r="B598" s="534"/>
      <c r="C598" s="535" t="s">
        <v>521</v>
      </c>
      <c r="D598" s="532"/>
      <c r="E598" s="479"/>
      <c r="F598" s="537"/>
      <c r="G598" s="613"/>
    </row>
    <row r="599" spans="1:7" ht="38.25">
      <c r="A599" s="164"/>
      <c r="B599" s="534" t="s">
        <v>86</v>
      </c>
      <c r="C599" s="586" t="s">
        <v>2211</v>
      </c>
      <c r="D599" s="532"/>
      <c r="E599" s="479"/>
      <c r="F599" s="537"/>
      <c r="G599" s="613"/>
    </row>
    <row r="600" spans="1:7" ht="15">
      <c r="A600" s="164"/>
      <c r="B600" s="534"/>
      <c r="C600" s="536" t="s">
        <v>2212</v>
      </c>
      <c r="D600" s="532" t="s">
        <v>52</v>
      </c>
      <c r="E600" s="463">
        <v>25.6</v>
      </c>
      <c r="F600" s="537"/>
      <c r="G600" s="613">
        <f t="shared" ref="G600" si="13">E600*F600</f>
        <v>0</v>
      </c>
    </row>
    <row r="601" spans="1:7">
      <c r="A601" s="164"/>
      <c r="B601" s="534"/>
      <c r="C601" s="536"/>
      <c r="D601" s="532"/>
      <c r="E601" s="463"/>
      <c r="F601" s="537"/>
      <c r="G601" s="613"/>
    </row>
    <row r="602" spans="1:7" ht="49.5" customHeight="1">
      <c r="A602" s="164"/>
      <c r="B602" s="534" t="s">
        <v>87</v>
      </c>
      <c r="C602" s="586" t="s">
        <v>2288</v>
      </c>
      <c r="D602" s="532"/>
      <c r="E602" s="479"/>
      <c r="F602" s="537"/>
      <c r="G602" s="613"/>
    </row>
    <row r="603" spans="1:7" ht="15">
      <c r="A603" s="164"/>
      <c r="B603" s="534"/>
      <c r="C603" s="536" t="s">
        <v>2289</v>
      </c>
      <c r="D603" s="532" t="s">
        <v>52</v>
      </c>
      <c r="E603" s="463">
        <v>68</v>
      </c>
      <c r="F603" s="537"/>
      <c r="G603" s="613">
        <f t="shared" ref="G603" si="14">E603*F603</f>
        <v>0</v>
      </c>
    </row>
    <row r="604" spans="1:7">
      <c r="A604" s="164"/>
      <c r="B604" s="534"/>
      <c r="C604" s="586"/>
      <c r="D604" s="532"/>
      <c r="E604" s="479"/>
      <c r="F604" s="537"/>
      <c r="G604" s="613"/>
    </row>
    <row r="605" spans="1:7" ht="13.5" thickBot="1">
      <c r="B605" s="240"/>
      <c r="C605" s="247" t="s">
        <v>61</v>
      </c>
      <c r="D605" s="220"/>
      <c r="E605" s="644"/>
      <c r="F605" s="205"/>
      <c r="G605" s="615">
        <f>SUM(G490:G604)</f>
        <v>0</v>
      </c>
    </row>
    <row r="606" spans="1:7" ht="13.5" thickTop="1">
      <c r="A606" s="19"/>
      <c r="B606" s="181"/>
      <c r="C606" s="268"/>
      <c r="D606" s="226"/>
      <c r="E606" s="23"/>
      <c r="F606" s="208"/>
      <c r="G606" s="9"/>
    </row>
    <row r="607" spans="1:7">
      <c r="E607" s="643"/>
      <c r="F607" s="537"/>
      <c r="G607" s="626"/>
    </row>
    <row r="608" spans="1:7">
      <c r="B608" s="143" t="s">
        <v>62</v>
      </c>
      <c r="C608" s="335" t="s">
        <v>63</v>
      </c>
      <c r="D608" s="225"/>
      <c r="E608" s="632"/>
      <c r="F608" s="203"/>
      <c r="G608" s="624"/>
    </row>
    <row r="609" spans="1:7">
      <c r="B609" s="601"/>
      <c r="C609" s="535"/>
      <c r="E609" s="645"/>
      <c r="F609" s="356"/>
      <c r="G609" s="613"/>
    </row>
    <row r="610" spans="1:7" ht="25.5">
      <c r="B610" s="601"/>
      <c r="C610" s="535" t="s">
        <v>569</v>
      </c>
      <c r="E610" s="645"/>
      <c r="F610" s="356"/>
      <c r="G610" s="613"/>
    </row>
    <row r="611" spans="1:7" ht="83.25" customHeight="1">
      <c r="B611" s="601" t="s">
        <v>14</v>
      </c>
      <c r="C611" s="586" t="s">
        <v>572</v>
      </c>
      <c r="E611" s="645"/>
      <c r="F611" s="356"/>
      <c r="G611" s="613"/>
    </row>
    <row r="612" spans="1:7" ht="138.75" customHeight="1">
      <c r="B612" s="601"/>
      <c r="C612" s="586" t="s">
        <v>1090</v>
      </c>
      <c r="E612" s="645"/>
      <c r="F612" s="356"/>
      <c r="G612" s="613"/>
    </row>
    <row r="613" spans="1:7" ht="169.5" customHeight="1">
      <c r="B613" s="601"/>
      <c r="C613" s="586" t="s">
        <v>570</v>
      </c>
      <c r="E613" s="645"/>
      <c r="F613" s="356"/>
      <c r="G613" s="613"/>
    </row>
    <row r="614" spans="1:7" ht="164.25" customHeight="1">
      <c r="B614" s="601"/>
      <c r="C614" s="586" t="s">
        <v>571</v>
      </c>
      <c r="D614" s="532" t="s">
        <v>52</v>
      </c>
      <c r="E614" s="463">
        <v>310</v>
      </c>
      <c r="F614" s="537"/>
      <c r="G614" s="613">
        <f>E614*F614</f>
        <v>0</v>
      </c>
    </row>
    <row r="615" spans="1:7">
      <c r="B615" s="580"/>
      <c r="C615" s="607"/>
      <c r="D615" s="580"/>
      <c r="F615" s="475"/>
    </row>
    <row r="616" spans="1:7">
      <c r="A616" s="580"/>
      <c r="B616" s="601"/>
      <c r="C616" s="535" t="s">
        <v>580</v>
      </c>
      <c r="D616" s="532"/>
      <c r="E616" s="479"/>
      <c r="F616" s="537"/>
      <c r="G616" s="613"/>
    </row>
    <row r="617" spans="1:7" ht="76.5">
      <c r="A617" s="580"/>
      <c r="B617" s="601" t="s">
        <v>36</v>
      </c>
      <c r="C617" s="586" t="s">
        <v>574</v>
      </c>
      <c r="D617" s="580"/>
      <c r="F617" s="475"/>
    </row>
    <row r="618" spans="1:7">
      <c r="A618" s="580"/>
      <c r="B618" s="601"/>
      <c r="C618" s="586" t="s">
        <v>573</v>
      </c>
      <c r="D618" s="580"/>
      <c r="F618" s="475"/>
    </row>
    <row r="619" spans="1:7" ht="191.25">
      <c r="A619" s="580"/>
      <c r="B619" s="601"/>
      <c r="C619" s="586" t="s">
        <v>575</v>
      </c>
      <c r="D619" s="532" t="s">
        <v>52</v>
      </c>
      <c r="E619" s="463">
        <v>355</v>
      </c>
      <c r="F619" s="537"/>
      <c r="G619" s="613">
        <f>E619*F619</f>
        <v>0</v>
      </c>
    </row>
    <row r="620" spans="1:7">
      <c r="B620" s="601"/>
      <c r="C620" s="535"/>
      <c r="D620" s="532"/>
      <c r="E620" s="479"/>
      <c r="F620" s="537"/>
      <c r="G620" s="613"/>
    </row>
    <row r="621" spans="1:7" ht="88.5" customHeight="1">
      <c r="B621" s="601" t="s">
        <v>16</v>
      </c>
      <c r="C621" s="586" t="s">
        <v>1091</v>
      </c>
      <c r="D621" s="532"/>
      <c r="E621" s="479"/>
      <c r="F621" s="537"/>
      <c r="G621" s="613"/>
    </row>
    <row r="622" spans="1:7">
      <c r="B622" s="601"/>
      <c r="C622" s="586" t="s">
        <v>576</v>
      </c>
      <c r="D622" s="532"/>
      <c r="E622" s="479"/>
      <c r="F622" s="537"/>
      <c r="G622" s="613"/>
    </row>
    <row r="623" spans="1:7" ht="38.25">
      <c r="B623" s="601"/>
      <c r="C623" s="536" t="s">
        <v>1092</v>
      </c>
      <c r="D623" s="532" t="s">
        <v>52</v>
      </c>
      <c r="E623" s="463">
        <v>84.5</v>
      </c>
      <c r="F623" s="537"/>
      <c r="G623" s="613">
        <f t="shared" ref="G623" si="15">E623*F623</f>
        <v>0</v>
      </c>
    </row>
    <row r="624" spans="1:7" ht="38.25">
      <c r="B624" s="601"/>
      <c r="C624" s="536" t="s">
        <v>577</v>
      </c>
      <c r="D624" s="532" t="s">
        <v>52</v>
      </c>
      <c r="E624" s="463">
        <v>390</v>
      </c>
      <c r="F624" s="537"/>
      <c r="G624" s="613">
        <f t="shared" ref="G624:G626" si="16">E624*F624</f>
        <v>0</v>
      </c>
    </row>
    <row r="625" spans="2:7" ht="38.25">
      <c r="B625" s="601"/>
      <c r="C625" s="536" t="s">
        <v>578</v>
      </c>
      <c r="D625" s="532" t="s">
        <v>35</v>
      </c>
      <c r="E625" s="463">
        <v>1.4</v>
      </c>
      <c r="F625" s="537"/>
      <c r="G625" s="613">
        <f t="shared" si="16"/>
        <v>0</v>
      </c>
    </row>
    <row r="626" spans="2:7" ht="38.25">
      <c r="B626" s="601"/>
      <c r="C626" s="536" t="s">
        <v>579</v>
      </c>
      <c r="D626" s="532" t="s">
        <v>35</v>
      </c>
      <c r="E626" s="463">
        <v>3</v>
      </c>
      <c r="F626" s="537"/>
      <c r="G626" s="613">
        <f t="shared" si="16"/>
        <v>0</v>
      </c>
    </row>
    <row r="627" spans="2:7">
      <c r="B627" s="601"/>
      <c r="C627" s="535"/>
      <c r="D627" s="532"/>
      <c r="E627" s="463"/>
      <c r="F627" s="537"/>
      <c r="G627" s="613"/>
    </row>
    <row r="628" spans="2:7" ht="330" customHeight="1">
      <c r="B628" s="601" t="s">
        <v>17</v>
      </c>
      <c r="C628" s="586" t="s">
        <v>584</v>
      </c>
      <c r="D628" s="580"/>
      <c r="E628" s="638"/>
      <c r="F628" s="589"/>
    </row>
    <row r="629" spans="2:7" ht="25.5">
      <c r="B629" s="601"/>
      <c r="C629" s="586" t="s">
        <v>581</v>
      </c>
      <c r="D629" s="532" t="s">
        <v>52</v>
      </c>
      <c r="E629" s="463">
        <v>14.6</v>
      </c>
      <c r="F629" s="537"/>
      <c r="G629" s="613">
        <f t="shared" ref="G629:G631" si="17">E629*F629</f>
        <v>0</v>
      </c>
    </row>
    <row r="630" spans="2:7" ht="15">
      <c r="B630" s="601"/>
      <c r="C630" s="586" t="s">
        <v>582</v>
      </c>
      <c r="D630" s="532" t="s">
        <v>52</v>
      </c>
      <c r="E630" s="463">
        <v>43</v>
      </c>
      <c r="F630" s="537"/>
      <c r="G630" s="613">
        <f t="shared" si="17"/>
        <v>0</v>
      </c>
    </row>
    <row r="631" spans="2:7" ht="27" customHeight="1">
      <c r="B631" s="601"/>
      <c r="C631" s="586" t="s">
        <v>583</v>
      </c>
      <c r="D631" s="532" t="s">
        <v>52</v>
      </c>
      <c r="E631" s="463">
        <v>60</v>
      </c>
      <c r="F631" s="537"/>
      <c r="G631" s="613">
        <f t="shared" si="17"/>
        <v>0</v>
      </c>
    </row>
    <row r="632" spans="2:7">
      <c r="B632" s="601"/>
      <c r="C632" s="535"/>
      <c r="D632" s="532"/>
      <c r="E632" s="463"/>
      <c r="F632" s="537"/>
      <c r="G632" s="613"/>
    </row>
    <row r="633" spans="2:7">
      <c r="B633" s="601"/>
      <c r="C633" s="535" t="s">
        <v>80</v>
      </c>
      <c r="D633" s="532"/>
      <c r="E633" s="479"/>
      <c r="F633" s="537"/>
      <c r="G633" s="613"/>
    </row>
    <row r="634" spans="2:7" ht="25.5">
      <c r="B634" s="601"/>
      <c r="C634" s="586" t="s">
        <v>588</v>
      </c>
      <c r="D634" s="532"/>
      <c r="E634" s="479"/>
      <c r="F634" s="537"/>
      <c r="G634" s="613"/>
    </row>
    <row r="635" spans="2:7">
      <c r="B635" s="601"/>
      <c r="C635" s="535" t="s">
        <v>1093</v>
      </c>
      <c r="D635" s="532"/>
      <c r="E635" s="479"/>
      <c r="F635" s="537"/>
      <c r="G635" s="613"/>
    </row>
    <row r="636" spans="2:7">
      <c r="B636" s="601"/>
      <c r="C636" s="586" t="s">
        <v>593</v>
      </c>
      <c r="D636" s="532"/>
      <c r="E636" s="479"/>
      <c r="F636" s="537"/>
      <c r="G636" s="613"/>
    </row>
    <row r="637" spans="2:7" ht="153">
      <c r="B637" s="601" t="s">
        <v>21</v>
      </c>
      <c r="C637" s="586" t="s">
        <v>3148</v>
      </c>
      <c r="D637" s="532"/>
      <c r="E637" s="479"/>
      <c r="F637" s="537"/>
      <c r="G637" s="613"/>
    </row>
    <row r="638" spans="2:7" ht="79.5" customHeight="1">
      <c r="B638" s="601"/>
      <c r="C638" s="586" t="s">
        <v>589</v>
      </c>
      <c r="D638" s="532"/>
      <c r="E638" s="479"/>
      <c r="F638" s="537"/>
      <c r="G638" s="613"/>
    </row>
    <row r="639" spans="2:7" ht="117.75" customHeight="1">
      <c r="B639" s="601"/>
      <c r="C639" s="586" t="s">
        <v>594</v>
      </c>
      <c r="D639" s="532"/>
      <c r="E639" s="479"/>
      <c r="F639" s="537"/>
      <c r="G639" s="613"/>
    </row>
    <row r="640" spans="2:7" ht="127.5">
      <c r="B640" s="601"/>
      <c r="C640" s="586" t="s">
        <v>590</v>
      </c>
      <c r="D640" s="580"/>
      <c r="F640" s="589"/>
      <c r="G640" s="613"/>
    </row>
    <row r="641" spans="2:7" ht="63.75">
      <c r="B641" s="601"/>
      <c r="C641" s="586" t="s">
        <v>595</v>
      </c>
      <c r="D641" s="585" t="s">
        <v>585</v>
      </c>
      <c r="E641" s="646">
        <v>116</v>
      </c>
      <c r="F641" s="537"/>
      <c r="G641" s="613">
        <f>E641*F641</f>
        <v>0</v>
      </c>
    </row>
    <row r="642" spans="2:7">
      <c r="B642" s="601"/>
      <c r="C642" s="586"/>
      <c r="D642" s="585"/>
      <c r="E642" s="647"/>
      <c r="F642" s="587"/>
      <c r="G642" s="613"/>
    </row>
    <row r="643" spans="2:7">
      <c r="B643" s="601"/>
      <c r="C643" s="535" t="s">
        <v>1094</v>
      </c>
      <c r="D643" s="585"/>
      <c r="E643" s="647"/>
      <c r="F643" s="587"/>
      <c r="G643" s="613"/>
    </row>
    <row r="644" spans="2:7" ht="71.25" customHeight="1">
      <c r="B644" s="601" t="s">
        <v>44</v>
      </c>
      <c r="C644" s="586" t="s">
        <v>591</v>
      </c>
      <c r="D644" s="585"/>
      <c r="E644" s="647"/>
      <c r="F644" s="587"/>
      <c r="G644" s="613"/>
    </row>
    <row r="645" spans="2:7">
      <c r="B645" s="601"/>
      <c r="C645" s="586"/>
      <c r="D645" s="585"/>
      <c r="E645" s="647"/>
      <c r="F645" s="587"/>
      <c r="G645" s="613"/>
    </row>
    <row r="646" spans="2:7" ht="76.5">
      <c r="B646" s="601"/>
      <c r="C646" s="586" t="s">
        <v>1095</v>
      </c>
      <c r="D646" s="585"/>
      <c r="E646" s="647"/>
      <c r="F646" s="587"/>
      <c r="G646" s="613"/>
    </row>
    <row r="647" spans="2:7" ht="140.25">
      <c r="B647" s="601"/>
      <c r="C647" s="586" t="s">
        <v>592</v>
      </c>
      <c r="D647" s="585"/>
      <c r="E647" s="647"/>
      <c r="F647" s="587"/>
      <c r="G647" s="613"/>
    </row>
    <row r="648" spans="2:7" ht="38.25">
      <c r="B648" s="601"/>
      <c r="C648" s="586" t="s">
        <v>3146</v>
      </c>
      <c r="D648" s="585"/>
      <c r="E648" s="647"/>
      <c r="F648" s="587"/>
      <c r="G648" s="613"/>
    </row>
    <row r="649" spans="2:7" ht="25.5">
      <c r="B649" s="601"/>
      <c r="C649" s="586" t="s">
        <v>587</v>
      </c>
      <c r="D649" s="585" t="s">
        <v>585</v>
      </c>
      <c r="E649" s="646">
        <v>137.80000000000001</v>
      </c>
      <c r="F649" s="537"/>
      <c r="G649" s="613">
        <f>E649*F649</f>
        <v>0</v>
      </c>
    </row>
    <row r="650" spans="2:7">
      <c r="B650" s="601"/>
      <c r="C650" s="586"/>
      <c r="D650" s="585"/>
      <c r="E650" s="646"/>
      <c r="F650" s="537"/>
      <c r="G650" s="613"/>
    </row>
    <row r="651" spans="2:7">
      <c r="B651" s="601"/>
      <c r="C651" s="535" t="s">
        <v>1096</v>
      </c>
      <c r="D651" s="532"/>
      <c r="E651" s="479"/>
      <c r="F651" s="537"/>
      <c r="G651" s="613"/>
    </row>
    <row r="652" spans="2:7">
      <c r="B652" s="601"/>
      <c r="C652" s="586" t="s">
        <v>593</v>
      </c>
      <c r="D652" s="532"/>
      <c r="E652" s="479"/>
      <c r="F652" s="537"/>
      <c r="G652" s="613"/>
    </row>
    <row r="653" spans="2:7" ht="89.25">
      <c r="B653" s="601" t="s">
        <v>46</v>
      </c>
      <c r="C653" s="586" t="s">
        <v>586</v>
      </c>
      <c r="D653" s="532"/>
      <c r="E653" s="479"/>
      <c r="F653" s="537"/>
      <c r="G653" s="613"/>
    </row>
    <row r="654" spans="2:7" ht="66">
      <c r="B654" s="601"/>
      <c r="C654" s="586" t="s">
        <v>589</v>
      </c>
      <c r="D654" s="532"/>
      <c r="E654" s="479"/>
      <c r="F654" s="537"/>
      <c r="G654" s="613"/>
    </row>
    <row r="655" spans="2:7" ht="127.5">
      <c r="B655" s="601"/>
      <c r="C655" s="586" t="s">
        <v>1097</v>
      </c>
      <c r="D655" s="580"/>
      <c r="F655" s="589"/>
      <c r="G655" s="613"/>
    </row>
    <row r="656" spans="2:7" ht="38.25">
      <c r="B656" s="601"/>
      <c r="C656" s="586" t="s">
        <v>3146</v>
      </c>
      <c r="D656" s="580"/>
      <c r="F656" s="589"/>
      <c r="G656" s="613"/>
    </row>
    <row r="657" spans="2:7" ht="63.75">
      <c r="B657" s="601"/>
      <c r="C657" s="586" t="s">
        <v>595</v>
      </c>
      <c r="D657" s="585" t="s">
        <v>585</v>
      </c>
      <c r="E657" s="646">
        <v>380.5</v>
      </c>
      <c r="F657" s="537"/>
      <c r="G657" s="613">
        <f>E657*F657</f>
        <v>0</v>
      </c>
    </row>
    <row r="658" spans="2:7">
      <c r="B658" s="601"/>
      <c r="C658" s="586"/>
      <c r="D658" s="585"/>
      <c r="E658" s="646"/>
      <c r="F658" s="537"/>
      <c r="G658" s="613"/>
    </row>
    <row r="659" spans="2:7" ht="25.5">
      <c r="B659" s="601"/>
      <c r="C659" s="535" t="s">
        <v>1098</v>
      </c>
      <c r="D659" s="532"/>
      <c r="E659" s="479"/>
      <c r="F659" s="537"/>
      <c r="G659" s="613"/>
    </row>
    <row r="660" spans="2:7" ht="63.75">
      <c r="B660" s="601" t="s">
        <v>47</v>
      </c>
      <c r="C660" s="586" t="s">
        <v>1037</v>
      </c>
      <c r="D660" s="532"/>
      <c r="E660" s="479"/>
      <c r="F660" s="537"/>
      <c r="G660" s="613"/>
    </row>
    <row r="661" spans="2:7" ht="102">
      <c r="B661" s="601"/>
      <c r="C661" s="586" t="s">
        <v>1099</v>
      </c>
      <c r="D661" s="532"/>
      <c r="E661" s="479"/>
      <c r="F661" s="537"/>
      <c r="G661" s="613"/>
    </row>
    <row r="662" spans="2:7" ht="127.5">
      <c r="B662" s="601"/>
      <c r="C662" s="586" t="s">
        <v>1100</v>
      </c>
      <c r="D662" s="580"/>
      <c r="F662" s="589"/>
    </row>
    <row r="663" spans="2:7" ht="38.25">
      <c r="B663" s="601"/>
      <c r="C663" s="586" t="s">
        <v>3146</v>
      </c>
      <c r="D663" s="580"/>
      <c r="F663" s="589"/>
    </row>
    <row r="664" spans="2:7" ht="63.75">
      <c r="B664" s="601"/>
      <c r="C664" s="586" t="s">
        <v>595</v>
      </c>
      <c r="D664" s="585" t="s">
        <v>585</v>
      </c>
      <c r="E664" s="646">
        <v>276</v>
      </c>
      <c r="F664" s="537"/>
      <c r="G664" s="613">
        <f>E664*F664</f>
        <v>0</v>
      </c>
    </row>
    <row r="665" spans="2:7">
      <c r="B665" s="601"/>
      <c r="C665" s="586"/>
      <c r="D665" s="532"/>
      <c r="E665" s="479"/>
      <c r="F665" s="537"/>
      <c r="G665" s="613"/>
    </row>
    <row r="666" spans="2:7" ht="25.5">
      <c r="B666" s="601"/>
      <c r="C666" s="535" t="s">
        <v>1101</v>
      </c>
      <c r="D666" s="585"/>
      <c r="E666" s="646"/>
      <c r="F666" s="537"/>
      <c r="G666" s="613"/>
    </row>
    <row r="667" spans="2:7" ht="76.5">
      <c r="B667" s="601" t="s">
        <v>48</v>
      </c>
      <c r="C667" s="586" t="s">
        <v>2113</v>
      </c>
      <c r="D667" s="585"/>
      <c r="E667" s="646"/>
      <c r="F667" s="537"/>
      <c r="G667" s="613"/>
    </row>
    <row r="668" spans="2:7" ht="76.5">
      <c r="B668" s="601"/>
      <c r="C668" s="586" t="s">
        <v>2114</v>
      </c>
      <c r="D668" s="585"/>
      <c r="E668" s="646"/>
      <c r="F668" s="537"/>
      <c r="G668" s="613"/>
    </row>
    <row r="669" spans="2:7" ht="15">
      <c r="B669" s="601"/>
      <c r="C669" s="536" t="s">
        <v>1053</v>
      </c>
      <c r="D669" s="532" t="s">
        <v>52</v>
      </c>
      <c r="E669" s="463">
        <v>13</v>
      </c>
      <c r="F669" s="537"/>
      <c r="G669" s="613">
        <f>E669*F669</f>
        <v>0</v>
      </c>
    </row>
    <row r="670" spans="2:7" ht="15">
      <c r="B670" s="601"/>
      <c r="C670" s="536" t="s">
        <v>1049</v>
      </c>
      <c r="D670" s="532" t="s">
        <v>52</v>
      </c>
      <c r="E670" s="463">
        <v>16.8</v>
      </c>
      <c r="F670" s="537"/>
      <c r="G670" s="613">
        <f>E670*F670</f>
        <v>0</v>
      </c>
    </row>
    <row r="671" spans="2:7" ht="15">
      <c r="B671" s="601"/>
      <c r="C671" s="536" t="s">
        <v>1051</v>
      </c>
      <c r="D671" s="532" t="s">
        <v>52</v>
      </c>
      <c r="E671" s="463">
        <v>10.3</v>
      </c>
      <c r="F671" s="537"/>
      <c r="G671" s="613">
        <f>E671*F671</f>
        <v>0</v>
      </c>
    </row>
    <row r="672" spans="2:7" ht="15">
      <c r="B672" s="601"/>
      <c r="C672" s="536" t="s">
        <v>1050</v>
      </c>
      <c r="D672" s="532" t="s">
        <v>52</v>
      </c>
      <c r="E672" s="463">
        <v>6.83</v>
      </c>
      <c r="F672" s="537"/>
      <c r="G672" s="613">
        <f>E672*F672</f>
        <v>0</v>
      </c>
    </row>
    <row r="673" spans="2:7" ht="15">
      <c r="B673" s="601"/>
      <c r="C673" s="536" t="s">
        <v>1052</v>
      </c>
      <c r="D673" s="532" t="s">
        <v>52</v>
      </c>
      <c r="E673" s="463">
        <v>3.45</v>
      </c>
      <c r="F673" s="537"/>
      <c r="G673" s="613">
        <f>E673*F673</f>
        <v>0</v>
      </c>
    </row>
    <row r="674" spans="2:7">
      <c r="B674" s="601"/>
      <c r="C674" s="586"/>
      <c r="D674" s="585"/>
      <c r="E674" s="647"/>
      <c r="F674" s="587"/>
      <c r="G674" s="613"/>
    </row>
    <row r="675" spans="2:7">
      <c r="B675" s="601"/>
      <c r="C675" s="535" t="s">
        <v>529</v>
      </c>
      <c r="D675" s="585"/>
      <c r="E675" s="647"/>
      <c r="F675" s="587"/>
      <c r="G675" s="613"/>
    </row>
    <row r="676" spans="2:7">
      <c r="B676" s="601"/>
      <c r="C676" s="607"/>
      <c r="D676" s="585"/>
      <c r="E676" s="647"/>
      <c r="F676" s="587"/>
      <c r="G676" s="613"/>
    </row>
    <row r="677" spans="2:7">
      <c r="B677" s="477" t="s">
        <v>49</v>
      </c>
      <c r="C677" s="484" t="s">
        <v>599</v>
      </c>
      <c r="E677" s="645"/>
      <c r="F677" s="537"/>
      <c r="G677" s="633"/>
    </row>
    <row r="678" spans="2:7">
      <c r="B678" s="477"/>
      <c r="C678" s="484" t="s">
        <v>600</v>
      </c>
      <c r="D678" s="483" t="s">
        <v>65</v>
      </c>
      <c r="E678" s="648">
        <v>8</v>
      </c>
      <c r="F678" s="537"/>
      <c r="G678" s="613">
        <f>E678*F678</f>
        <v>0</v>
      </c>
    </row>
    <row r="679" spans="2:7">
      <c r="B679" s="477"/>
      <c r="C679" s="484" t="s">
        <v>601</v>
      </c>
      <c r="D679" s="483" t="s">
        <v>65</v>
      </c>
      <c r="E679" s="648">
        <v>6</v>
      </c>
      <c r="F679" s="537"/>
      <c r="G679" s="613">
        <f>E679*F679</f>
        <v>0</v>
      </c>
    </row>
    <row r="680" spans="2:7">
      <c r="B680" s="477"/>
      <c r="C680" s="484"/>
      <c r="E680" s="648"/>
      <c r="F680" s="537"/>
      <c r="G680" s="613"/>
    </row>
    <row r="681" spans="2:7" ht="51">
      <c r="B681" s="477"/>
      <c r="C681" s="535" t="s">
        <v>2232</v>
      </c>
      <c r="E681" s="648"/>
      <c r="F681" s="537"/>
      <c r="G681" s="613"/>
    </row>
    <row r="682" spans="2:7" ht="102">
      <c r="B682" s="477" t="s">
        <v>50</v>
      </c>
      <c r="C682" s="586" t="s">
        <v>2306</v>
      </c>
      <c r="D682" s="649"/>
      <c r="E682" s="650"/>
      <c r="F682" s="657"/>
      <c r="G682" s="650"/>
    </row>
    <row r="683" spans="2:7">
      <c r="B683" s="477"/>
      <c r="C683" s="586" t="s">
        <v>2302</v>
      </c>
      <c r="D683" s="649"/>
      <c r="E683" s="650"/>
      <c r="F683" s="657"/>
      <c r="G683" s="650"/>
    </row>
    <row r="684" spans="2:7">
      <c r="B684" s="477"/>
      <c r="C684" s="586" t="s">
        <v>2303</v>
      </c>
      <c r="D684" s="649"/>
      <c r="E684" s="650"/>
      <c r="F684" s="657"/>
      <c r="G684" s="650"/>
    </row>
    <row r="685" spans="2:7">
      <c r="B685" s="477"/>
      <c r="C685" s="586" t="s">
        <v>2304</v>
      </c>
      <c r="D685" s="649"/>
      <c r="E685" s="650"/>
      <c r="F685" s="657"/>
      <c r="G685" s="650"/>
    </row>
    <row r="686" spans="2:7">
      <c r="B686" s="477"/>
      <c r="C686" s="586" t="s">
        <v>2302</v>
      </c>
      <c r="D686" s="649"/>
      <c r="E686" s="650"/>
      <c r="F686" s="657"/>
      <c r="G686" s="650"/>
    </row>
    <row r="687" spans="2:7">
      <c r="B687" s="477"/>
      <c r="C687" s="586" t="s">
        <v>2305</v>
      </c>
      <c r="D687" s="649"/>
      <c r="E687" s="650"/>
      <c r="F687" s="657"/>
      <c r="G687" s="650"/>
    </row>
    <row r="688" spans="2:7">
      <c r="B688" s="477"/>
      <c r="C688" s="484"/>
      <c r="D688" s="483" t="s">
        <v>65</v>
      </c>
      <c r="E688" s="648">
        <v>25</v>
      </c>
      <c r="F688" s="537"/>
      <c r="G688" s="613">
        <f>E688*F688</f>
        <v>0</v>
      </c>
    </row>
    <row r="689" spans="1:7">
      <c r="B689" s="477"/>
      <c r="C689" s="484"/>
      <c r="E689" s="648"/>
      <c r="F689" s="537"/>
      <c r="G689" s="613"/>
    </row>
    <row r="690" spans="1:7" ht="25.5">
      <c r="B690" s="601"/>
      <c r="C690" s="535" t="s">
        <v>2307</v>
      </c>
      <c r="D690" s="585"/>
      <c r="E690" s="647"/>
      <c r="F690" s="587"/>
      <c r="G690" s="613"/>
    </row>
    <row r="691" spans="1:7" ht="63.75">
      <c r="B691" s="601" t="s">
        <v>53</v>
      </c>
      <c r="C691" s="607" t="s">
        <v>2308</v>
      </c>
      <c r="D691" s="585" t="s">
        <v>585</v>
      </c>
      <c r="E691" s="646">
        <v>125</v>
      </c>
      <c r="F691" s="537"/>
      <c r="G691" s="613">
        <f>E691*F691</f>
        <v>0</v>
      </c>
    </row>
    <row r="692" spans="1:7">
      <c r="B692" s="601"/>
      <c r="C692" s="535"/>
      <c r="D692" s="585"/>
      <c r="E692" s="647"/>
      <c r="F692" s="587"/>
      <c r="G692" s="613"/>
    </row>
    <row r="693" spans="1:7">
      <c r="B693" s="601"/>
      <c r="C693" s="535" t="s">
        <v>530</v>
      </c>
      <c r="D693" s="585"/>
      <c r="E693" s="647"/>
      <c r="F693" s="587"/>
      <c r="G693" s="613"/>
    </row>
    <row r="694" spans="1:7" ht="48.75" customHeight="1">
      <c r="B694" s="601" t="s">
        <v>54</v>
      </c>
      <c r="C694" s="607" t="s">
        <v>602</v>
      </c>
      <c r="D694" s="585" t="s">
        <v>585</v>
      </c>
      <c r="E694" s="646">
        <v>714</v>
      </c>
      <c r="F694" s="537"/>
      <c r="G694" s="613">
        <f>E694*F694</f>
        <v>0</v>
      </c>
    </row>
    <row r="695" spans="1:7">
      <c r="B695" s="601"/>
      <c r="C695" s="535"/>
      <c r="D695" s="585"/>
      <c r="E695" s="647"/>
      <c r="F695" s="587"/>
      <c r="G695" s="613"/>
    </row>
    <row r="696" spans="1:7">
      <c r="A696" s="580"/>
      <c r="B696" s="601"/>
      <c r="C696" s="535" t="s">
        <v>82</v>
      </c>
      <c r="E696" s="645"/>
      <c r="F696" s="356"/>
      <c r="G696" s="613"/>
    </row>
    <row r="697" spans="1:7" ht="25.5">
      <c r="A697" s="580"/>
      <c r="B697" s="601" t="s">
        <v>68</v>
      </c>
      <c r="C697" s="586" t="s">
        <v>67</v>
      </c>
      <c r="D697" s="532" t="s">
        <v>65</v>
      </c>
      <c r="E697" s="463">
        <v>2</v>
      </c>
      <c r="F697" s="537"/>
      <c r="G697" s="613">
        <f>E697*F697</f>
        <v>0</v>
      </c>
    </row>
    <row r="698" spans="1:7">
      <c r="A698" s="580"/>
      <c r="B698" s="601"/>
      <c r="C698" s="586"/>
      <c r="E698" s="648"/>
      <c r="F698" s="356"/>
      <c r="G698" s="613"/>
    </row>
    <row r="699" spans="1:7" ht="25.5">
      <c r="A699" s="580"/>
      <c r="B699" s="601" t="s">
        <v>70</v>
      </c>
      <c r="C699" s="586" t="s">
        <v>69</v>
      </c>
      <c r="D699" s="532" t="s">
        <v>65</v>
      </c>
      <c r="E699" s="463">
        <v>2</v>
      </c>
      <c r="F699" s="537"/>
      <c r="G699" s="613">
        <f>E699*F699</f>
        <v>0</v>
      </c>
    </row>
    <row r="700" spans="1:7">
      <c r="A700" s="580"/>
      <c r="B700" s="601"/>
      <c r="C700" s="586"/>
      <c r="E700" s="648"/>
      <c r="F700" s="356"/>
      <c r="G700" s="613"/>
    </row>
    <row r="701" spans="1:7">
      <c r="A701" s="580"/>
      <c r="B701" s="601" t="s">
        <v>71</v>
      </c>
      <c r="C701" s="586" t="s">
        <v>83</v>
      </c>
      <c r="D701" s="532" t="s">
        <v>65</v>
      </c>
      <c r="E701" s="463">
        <v>17</v>
      </c>
      <c r="F701" s="537"/>
      <c r="G701" s="613">
        <f>E701*F701</f>
        <v>0</v>
      </c>
    </row>
    <row r="702" spans="1:7">
      <c r="A702" s="580"/>
      <c r="B702" s="601"/>
      <c r="C702" s="586"/>
      <c r="D702" s="532"/>
      <c r="E702" s="479"/>
      <c r="F702" s="537"/>
      <c r="G702" s="613"/>
    </row>
    <row r="703" spans="1:7" ht="40.5" customHeight="1">
      <c r="A703" s="580"/>
      <c r="B703" s="601" t="s">
        <v>72</v>
      </c>
      <c r="C703" s="586" t="s">
        <v>596</v>
      </c>
      <c r="D703" s="532" t="s">
        <v>65</v>
      </c>
      <c r="E703" s="463">
        <v>66</v>
      </c>
      <c r="F703" s="537"/>
      <c r="G703" s="613">
        <f>E703*F703</f>
        <v>0</v>
      </c>
    </row>
    <row r="704" spans="1:7">
      <c r="A704" s="580"/>
      <c r="B704" s="601"/>
      <c r="C704" s="586"/>
      <c r="D704" s="532"/>
      <c r="E704" s="463"/>
      <c r="F704" s="537"/>
      <c r="G704" s="613"/>
    </row>
    <row r="705" spans="1:7" ht="51">
      <c r="A705" s="580"/>
      <c r="B705" s="601" t="s">
        <v>85</v>
      </c>
      <c r="C705" s="586" t="s">
        <v>84</v>
      </c>
      <c r="D705" s="532" t="s">
        <v>65</v>
      </c>
      <c r="E705" s="463">
        <v>1</v>
      </c>
      <c r="F705" s="537"/>
      <c r="G705" s="613">
        <f>E705*F705</f>
        <v>0</v>
      </c>
    </row>
    <row r="706" spans="1:7">
      <c r="A706" s="580"/>
      <c r="B706" s="580"/>
      <c r="C706" s="586"/>
      <c r="E706" s="645"/>
      <c r="F706" s="356"/>
      <c r="G706" s="613"/>
    </row>
    <row r="707" spans="1:7" ht="30.75" customHeight="1">
      <c r="A707" s="580"/>
      <c r="B707" s="580" t="s">
        <v>86</v>
      </c>
      <c r="C707" s="586" t="s">
        <v>597</v>
      </c>
      <c r="D707" s="532" t="s">
        <v>598</v>
      </c>
      <c r="E707" s="463">
        <v>200</v>
      </c>
      <c r="F707" s="537"/>
      <c r="G707" s="613">
        <f>E707*F707</f>
        <v>0</v>
      </c>
    </row>
    <row r="708" spans="1:7">
      <c r="A708" s="580"/>
      <c r="B708" s="580"/>
      <c r="C708" s="586"/>
      <c r="D708" s="532"/>
      <c r="E708" s="479"/>
      <c r="F708" s="537"/>
      <c r="G708" s="613"/>
    </row>
    <row r="709" spans="1:7" ht="25.5">
      <c r="A709" s="580"/>
      <c r="B709" s="580" t="s">
        <v>87</v>
      </c>
      <c r="C709" s="586" t="s">
        <v>633</v>
      </c>
      <c r="D709" s="532"/>
      <c r="E709" s="647"/>
      <c r="F709" s="537"/>
      <c r="G709" s="613"/>
    </row>
    <row r="710" spans="1:7" ht="15">
      <c r="A710" s="580"/>
      <c r="B710" s="580"/>
      <c r="C710" s="536" t="s">
        <v>2168</v>
      </c>
      <c r="D710" s="532" t="s">
        <v>35</v>
      </c>
      <c r="E710" s="646">
        <v>4.4000000000000004</v>
      </c>
      <c r="F710" s="537"/>
      <c r="G710" s="613">
        <f>E710*F710</f>
        <v>0</v>
      </c>
    </row>
    <row r="711" spans="1:7">
      <c r="A711" s="580"/>
      <c r="B711" s="580"/>
      <c r="C711" s="536"/>
      <c r="D711" s="532"/>
      <c r="E711" s="646"/>
      <c r="F711" s="537"/>
      <c r="G711" s="613"/>
    </row>
    <row r="712" spans="1:7" ht="38.25">
      <c r="A712" s="580"/>
      <c r="B712" s="580" t="s">
        <v>91</v>
      </c>
      <c r="C712" s="586" t="s">
        <v>2218</v>
      </c>
      <c r="D712" s="532"/>
      <c r="E712" s="647"/>
      <c r="F712" s="537"/>
      <c r="G712" s="613"/>
    </row>
    <row r="713" spans="1:7" ht="15">
      <c r="A713" s="580"/>
      <c r="B713" s="580"/>
      <c r="C713" s="536" t="s">
        <v>2169</v>
      </c>
      <c r="D713" s="532" t="s">
        <v>35</v>
      </c>
      <c r="E713" s="646">
        <v>60</v>
      </c>
      <c r="F713" s="537"/>
      <c r="G713" s="613">
        <f>E713*F713</f>
        <v>0</v>
      </c>
    </row>
    <row r="714" spans="1:7" ht="25.5">
      <c r="A714" s="580"/>
      <c r="B714" s="580"/>
      <c r="C714" s="536" t="s">
        <v>2226</v>
      </c>
      <c r="D714" s="532" t="s">
        <v>35</v>
      </c>
      <c r="E714" s="646">
        <v>3.5</v>
      </c>
      <c r="F714" s="537"/>
      <c r="G714" s="613">
        <f>E714*F714</f>
        <v>0</v>
      </c>
    </row>
    <row r="715" spans="1:7" ht="14.25" customHeight="1">
      <c r="A715" s="580"/>
      <c r="B715" s="601"/>
      <c r="C715" s="586"/>
      <c r="D715" s="532"/>
      <c r="E715" s="479"/>
      <c r="F715" s="537"/>
      <c r="G715" s="613"/>
    </row>
    <row r="716" spans="1:7">
      <c r="B716" s="601"/>
      <c r="C716" s="586"/>
      <c r="D716" s="532"/>
      <c r="E716" s="479"/>
      <c r="F716" s="537"/>
      <c r="G716" s="613"/>
    </row>
    <row r="717" spans="1:7" ht="13.5" thickBot="1">
      <c r="B717" s="240"/>
      <c r="C717" s="247" t="s">
        <v>73</v>
      </c>
      <c r="D717" s="220"/>
      <c r="E717" s="644"/>
      <c r="F717" s="205"/>
      <c r="G717" s="615">
        <f>SUM(G609:G716)</f>
        <v>0</v>
      </c>
    </row>
    <row r="718" spans="1:7" ht="13.5" thickTop="1">
      <c r="A718" s="91"/>
      <c r="B718" s="142"/>
      <c r="C718" s="315"/>
      <c r="D718" s="221"/>
      <c r="E718" s="651"/>
      <c r="F718" s="201"/>
      <c r="G718" s="652"/>
    </row>
    <row r="719" spans="1:7">
      <c r="A719" s="580"/>
      <c r="B719" s="143" t="s">
        <v>88</v>
      </c>
      <c r="C719" s="335" t="s">
        <v>89</v>
      </c>
      <c r="D719" s="225"/>
      <c r="E719" s="632"/>
      <c r="F719" s="203"/>
      <c r="G719" s="624"/>
    </row>
    <row r="720" spans="1:7">
      <c r="A720" s="580"/>
      <c r="B720" s="533"/>
      <c r="C720" s="535"/>
      <c r="D720" s="224"/>
      <c r="E720" s="144"/>
      <c r="F720" s="202"/>
      <c r="G720" s="622"/>
    </row>
    <row r="721" spans="1:7" ht="242.25" customHeight="1">
      <c r="A721" s="580"/>
      <c r="B721" s="533"/>
      <c r="C721" s="484" t="s">
        <v>362</v>
      </c>
      <c r="D721" s="224"/>
      <c r="E721" s="144"/>
      <c r="F721" s="202"/>
      <c r="G721" s="622"/>
    </row>
    <row r="722" spans="1:7">
      <c r="A722" s="580"/>
      <c r="B722" s="533"/>
      <c r="C722" s="535"/>
      <c r="D722" s="224"/>
      <c r="E722" s="144"/>
      <c r="F722" s="202"/>
      <c r="G722" s="622"/>
    </row>
    <row r="723" spans="1:7" ht="89.25">
      <c r="A723" s="580"/>
      <c r="B723" s="601" t="s">
        <v>14</v>
      </c>
      <c r="C723" s="484" t="s">
        <v>603</v>
      </c>
      <c r="D723" s="532" t="s">
        <v>52</v>
      </c>
      <c r="E723" s="463">
        <v>840</v>
      </c>
      <c r="F723" s="537"/>
      <c r="G723" s="613">
        <f>E723*F723</f>
        <v>0</v>
      </c>
    </row>
    <row r="724" spans="1:7">
      <c r="A724" s="580"/>
      <c r="B724" s="601"/>
      <c r="C724" s="484"/>
      <c r="E724" s="645"/>
      <c r="F724" s="356"/>
      <c r="G724" s="613"/>
    </row>
    <row r="725" spans="1:7" ht="38.25">
      <c r="A725" s="580"/>
      <c r="B725" s="601" t="s">
        <v>36</v>
      </c>
      <c r="C725" s="484" t="s">
        <v>604</v>
      </c>
      <c r="D725" s="532" t="s">
        <v>52</v>
      </c>
      <c r="E725" s="463">
        <v>995</v>
      </c>
      <c r="F725" s="537"/>
      <c r="G725" s="613">
        <f>E725*F725</f>
        <v>0</v>
      </c>
    </row>
    <row r="726" spans="1:7">
      <c r="A726" s="580"/>
      <c r="B726" s="601"/>
      <c r="C726" s="484"/>
      <c r="E726" s="645"/>
      <c r="F726" s="24"/>
      <c r="G726" s="613"/>
    </row>
    <row r="727" spans="1:7" ht="13.5" thickBot="1">
      <c r="B727" s="242"/>
      <c r="C727" s="247" t="s">
        <v>90</v>
      </c>
      <c r="D727" s="220"/>
      <c r="E727" s="644"/>
      <c r="F727" s="205"/>
      <c r="G727" s="615">
        <f>SUM(G723:G725)</f>
        <v>0</v>
      </c>
    </row>
    <row r="728" spans="1:7" ht="13.5" thickTop="1">
      <c r="A728" s="580"/>
      <c r="B728" s="601"/>
      <c r="C728" s="484"/>
      <c r="F728" s="24"/>
    </row>
    <row r="729" spans="1:7">
      <c r="A729" s="580"/>
      <c r="B729" s="601"/>
      <c r="C729" s="484"/>
      <c r="F729" s="24"/>
    </row>
    <row r="730" spans="1:7">
      <c r="A730" s="580"/>
      <c r="B730" s="601"/>
      <c r="C730" s="484"/>
      <c r="F730" s="24"/>
    </row>
    <row r="731" spans="1:7">
      <c r="A731" s="580"/>
      <c r="B731" s="601"/>
      <c r="C731" s="484"/>
      <c r="F731" s="24"/>
    </row>
    <row r="732" spans="1:7">
      <c r="A732" s="580"/>
      <c r="B732" s="601"/>
      <c r="C732" s="484"/>
      <c r="F732" s="24"/>
    </row>
    <row r="733" spans="1:7">
      <c r="A733" s="580"/>
      <c r="B733" s="601"/>
      <c r="C733" s="484"/>
      <c r="F733" s="24"/>
    </row>
    <row r="734" spans="1:7">
      <c r="A734" s="580"/>
      <c r="B734" s="601"/>
      <c r="C734" s="484"/>
      <c r="F734" s="24"/>
    </row>
    <row r="735" spans="1:7">
      <c r="A735" s="580"/>
      <c r="B735" s="601"/>
      <c r="C735" s="484"/>
      <c r="F735" s="24"/>
    </row>
    <row r="736" spans="1:7">
      <c r="A736" s="580"/>
      <c r="B736" s="601"/>
      <c r="C736" s="484"/>
      <c r="F736" s="24"/>
    </row>
    <row r="737" spans="1:6">
      <c r="A737" s="580"/>
      <c r="B737" s="601"/>
      <c r="C737" s="484"/>
      <c r="F737" s="24"/>
    </row>
    <row r="738" spans="1:6">
      <c r="A738" s="580"/>
      <c r="B738" s="601"/>
      <c r="C738" s="484"/>
      <c r="F738" s="24"/>
    </row>
    <row r="739" spans="1:6">
      <c r="A739" s="580"/>
      <c r="B739" s="601"/>
      <c r="C739" s="484"/>
      <c r="F739" s="24"/>
    </row>
    <row r="740" spans="1:6">
      <c r="A740" s="580"/>
      <c r="B740" s="601"/>
      <c r="C740" s="484"/>
      <c r="F740" s="24"/>
    </row>
    <row r="741" spans="1:6">
      <c r="A741" s="580"/>
      <c r="B741" s="601"/>
      <c r="C741" s="484"/>
      <c r="F741" s="24"/>
    </row>
    <row r="742" spans="1:6">
      <c r="A742" s="580"/>
      <c r="B742" s="601"/>
      <c r="C742" s="484"/>
      <c r="F742" s="24"/>
    </row>
    <row r="743" spans="1:6">
      <c r="A743" s="580"/>
      <c r="B743" s="601"/>
      <c r="C743" s="484"/>
      <c r="F743" s="24"/>
    </row>
    <row r="744" spans="1:6">
      <c r="A744" s="580"/>
      <c r="B744" s="601"/>
      <c r="C744" s="484"/>
      <c r="F744" s="24"/>
    </row>
    <row r="745" spans="1:6">
      <c r="A745" s="580"/>
      <c r="B745" s="601"/>
      <c r="C745" s="484"/>
      <c r="F745" s="24"/>
    </row>
    <row r="746" spans="1:6">
      <c r="A746" s="580"/>
      <c r="B746" s="601"/>
      <c r="C746" s="484"/>
      <c r="F746" s="24"/>
    </row>
    <row r="747" spans="1:6">
      <c r="A747" s="580"/>
      <c r="B747" s="601"/>
      <c r="C747" s="484"/>
      <c r="F747" s="24"/>
    </row>
    <row r="748" spans="1:6">
      <c r="A748" s="580"/>
      <c r="B748" s="601"/>
      <c r="C748" s="484"/>
      <c r="F748" s="24"/>
    </row>
    <row r="749" spans="1:6">
      <c r="A749" s="580"/>
      <c r="B749" s="601"/>
      <c r="C749" s="484"/>
      <c r="F749" s="24"/>
    </row>
    <row r="750" spans="1:6">
      <c r="A750" s="580"/>
      <c r="B750" s="601"/>
      <c r="C750" s="484"/>
      <c r="F750" s="24"/>
    </row>
    <row r="751" spans="1:6">
      <c r="A751" s="580"/>
      <c r="B751" s="601"/>
      <c r="C751" s="484"/>
      <c r="F751" s="24"/>
    </row>
    <row r="752" spans="1:6">
      <c r="A752" s="580"/>
      <c r="B752" s="601"/>
      <c r="C752" s="484"/>
      <c r="F752" s="24"/>
    </row>
    <row r="753" spans="1:6">
      <c r="A753" s="580"/>
      <c r="B753" s="601"/>
      <c r="C753" s="484"/>
      <c r="F753" s="24"/>
    </row>
    <row r="754" spans="1:6">
      <c r="A754" s="580"/>
      <c r="B754" s="601"/>
      <c r="C754" s="484"/>
      <c r="F754" s="24"/>
    </row>
    <row r="755" spans="1:6">
      <c r="A755" s="580"/>
      <c r="B755" s="601"/>
      <c r="C755" s="484"/>
      <c r="F755" s="24"/>
    </row>
    <row r="756" spans="1:6">
      <c r="A756" s="580"/>
      <c r="B756" s="601"/>
      <c r="C756" s="484"/>
      <c r="F756" s="24"/>
    </row>
    <row r="757" spans="1:6">
      <c r="A757" s="580"/>
      <c r="B757" s="601"/>
      <c r="C757" s="484"/>
      <c r="F757" s="24"/>
    </row>
    <row r="758" spans="1:6">
      <c r="A758" s="580"/>
      <c r="B758" s="601"/>
      <c r="C758" s="484"/>
      <c r="F758" s="24"/>
    </row>
    <row r="759" spans="1:6">
      <c r="A759" s="580"/>
      <c r="B759" s="601"/>
      <c r="C759" s="484"/>
      <c r="F759" s="24"/>
    </row>
    <row r="760" spans="1:6">
      <c r="A760" s="580"/>
      <c r="B760" s="601"/>
      <c r="C760" s="484"/>
      <c r="F760" s="24"/>
    </row>
    <row r="761" spans="1:6">
      <c r="A761" s="580"/>
      <c r="B761" s="601"/>
      <c r="C761" s="484"/>
      <c r="F761" s="24"/>
    </row>
    <row r="762" spans="1:6">
      <c r="A762" s="580"/>
      <c r="B762" s="601"/>
      <c r="C762" s="484"/>
      <c r="F762" s="24"/>
    </row>
    <row r="763" spans="1:6">
      <c r="A763" s="580"/>
      <c r="B763" s="601"/>
      <c r="C763" s="484"/>
      <c r="F763" s="24"/>
    </row>
    <row r="764" spans="1:6">
      <c r="A764" s="580"/>
      <c r="B764" s="601"/>
      <c r="C764" s="484"/>
      <c r="F764" s="24"/>
    </row>
    <row r="765" spans="1:6">
      <c r="A765" s="580"/>
      <c r="B765" s="601"/>
      <c r="C765" s="484"/>
      <c r="F765" s="24"/>
    </row>
    <row r="766" spans="1:6">
      <c r="A766" s="580"/>
      <c r="B766" s="601"/>
      <c r="C766" s="484"/>
      <c r="F766" s="24"/>
    </row>
    <row r="767" spans="1:6">
      <c r="A767" s="580"/>
      <c r="B767" s="601"/>
      <c r="C767" s="484"/>
      <c r="F767" s="24"/>
    </row>
    <row r="768" spans="1:6">
      <c r="A768" s="580"/>
      <c r="B768" s="601"/>
      <c r="C768" s="484"/>
      <c r="F768" s="24"/>
    </row>
    <row r="769" spans="1:6">
      <c r="A769" s="580"/>
      <c r="B769" s="601"/>
      <c r="C769" s="484"/>
      <c r="F769" s="24"/>
    </row>
    <row r="770" spans="1:6">
      <c r="A770" s="580"/>
      <c r="B770" s="601"/>
      <c r="C770" s="484"/>
      <c r="F770" s="24"/>
    </row>
    <row r="771" spans="1:6">
      <c r="A771" s="580"/>
      <c r="B771" s="601"/>
      <c r="C771" s="484"/>
      <c r="F771" s="24"/>
    </row>
    <row r="772" spans="1:6">
      <c r="A772" s="580"/>
      <c r="B772" s="601"/>
      <c r="C772" s="484"/>
      <c r="F772" s="24"/>
    </row>
    <row r="773" spans="1:6">
      <c r="A773" s="580"/>
      <c r="B773" s="601"/>
      <c r="C773" s="484"/>
      <c r="F773" s="24"/>
    </row>
    <row r="774" spans="1:6">
      <c r="A774" s="580"/>
      <c r="B774" s="601"/>
      <c r="C774" s="484"/>
      <c r="F774" s="24"/>
    </row>
    <row r="775" spans="1:6">
      <c r="A775" s="580"/>
      <c r="B775" s="601"/>
      <c r="C775" s="484"/>
      <c r="F775" s="24"/>
    </row>
    <row r="776" spans="1:6">
      <c r="A776" s="580"/>
      <c r="B776" s="601"/>
      <c r="C776" s="484"/>
      <c r="F776" s="24"/>
    </row>
    <row r="777" spans="1:6">
      <c r="A777" s="580"/>
      <c r="B777" s="601"/>
      <c r="C777" s="484"/>
      <c r="F777" s="24"/>
    </row>
    <row r="778" spans="1:6">
      <c r="A778" s="580"/>
      <c r="B778" s="601"/>
      <c r="C778" s="484"/>
      <c r="F778" s="24"/>
    </row>
    <row r="779" spans="1:6">
      <c r="A779" s="580"/>
      <c r="B779" s="601"/>
      <c r="C779" s="484"/>
      <c r="F779" s="24"/>
    </row>
    <row r="780" spans="1:6">
      <c r="A780" s="580"/>
      <c r="B780" s="601"/>
      <c r="C780" s="484"/>
      <c r="F780" s="24"/>
    </row>
    <row r="781" spans="1:6">
      <c r="A781" s="580"/>
      <c r="B781" s="601"/>
      <c r="C781" s="484"/>
      <c r="F781" s="24"/>
    </row>
    <row r="782" spans="1:6">
      <c r="A782" s="580"/>
      <c r="B782" s="601"/>
      <c r="C782" s="484"/>
      <c r="F782" s="24"/>
    </row>
    <row r="783" spans="1:6">
      <c r="A783" s="580"/>
      <c r="B783" s="601"/>
      <c r="C783" s="484"/>
      <c r="F783" s="24"/>
    </row>
    <row r="784" spans="1:6">
      <c r="A784" s="580"/>
      <c r="B784" s="601"/>
      <c r="C784" s="484"/>
      <c r="F784" s="24"/>
    </row>
    <row r="785" spans="1:6">
      <c r="A785" s="580"/>
      <c r="B785" s="601"/>
      <c r="C785" s="484"/>
      <c r="F785" s="24"/>
    </row>
    <row r="786" spans="1:6">
      <c r="A786" s="580"/>
      <c r="B786" s="601"/>
      <c r="C786" s="484"/>
      <c r="F786" s="24"/>
    </row>
    <row r="787" spans="1:6">
      <c r="A787" s="580"/>
      <c r="B787" s="601"/>
      <c r="C787" s="484"/>
      <c r="F787" s="24"/>
    </row>
    <row r="788" spans="1:6">
      <c r="A788" s="580"/>
      <c r="B788" s="601"/>
      <c r="C788" s="484"/>
      <c r="F788" s="24"/>
    </row>
    <row r="789" spans="1:6">
      <c r="A789" s="580"/>
      <c r="B789" s="601"/>
      <c r="C789" s="484"/>
      <c r="F789" s="24"/>
    </row>
    <row r="790" spans="1:6">
      <c r="A790" s="580"/>
      <c r="B790" s="601"/>
      <c r="C790" s="484"/>
      <c r="F790" s="24"/>
    </row>
    <row r="791" spans="1:6">
      <c r="A791" s="580"/>
      <c r="B791" s="601"/>
      <c r="C791" s="484"/>
      <c r="F791" s="24"/>
    </row>
    <row r="792" spans="1:6">
      <c r="A792" s="580"/>
      <c r="B792" s="601"/>
      <c r="C792" s="484"/>
      <c r="F792" s="24"/>
    </row>
    <row r="793" spans="1:6">
      <c r="A793" s="580"/>
      <c r="B793" s="601"/>
      <c r="C793" s="484"/>
      <c r="F793" s="24"/>
    </row>
    <row r="794" spans="1:6">
      <c r="A794" s="580"/>
      <c r="B794" s="601"/>
      <c r="C794" s="484"/>
      <c r="F794" s="24"/>
    </row>
    <row r="795" spans="1:6">
      <c r="A795" s="580"/>
      <c r="B795" s="601"/>
      <c r="C795" s="484"/>
      <c r="F795" s="24"/>
    </row>
    <row r="796" spans="1:6">
      <c r="A796" s="580"/>
      <c r="B796" s="601"/>
      <c r="C796" s="484"/>
      <c r="F796" s="24"/>
    </row>
    <row r="797" spans="1:6">
      <c r="A797" s="580"/>
      <c r="B797" s="601"/>
      <c r="C797" s="484"/>
      <c r="F797" s="24"/>
    </row>
    <row r="798" spans="1:6">
      <c r="A798" s="580"/>
      <c r="B798" s="601"/>
      <c r="C798" s="484"/>
      <c r="F798" s="24"/>
    </row>
    <row r="799" spans="1:6">
      <c r="A799" s="580"/>
      <c r="B799" s="601"/>
      <c r="C799" s="484"/>
      <c r="F799" s="24"/>
    </row>
    <row r="800" spans="1:6">
      <c r="A800" s="580"/>
      <c r="B800" s="601"/>
      <c r="C800" s="484"/>
      <c r="F800" s="24"/>
    </row>
    <row r="801" spans="1:6">
      <c r="A801" s="580"/>
      <c r="B801" s="601"/>
      <c r="C801" s="484"/>
      <c r="F801" s="24"/>
    </row>
    <row r="802" spans="1:6">
      <c r="A802" s="580"/>
      <c r="B802" s="601"/>
      <c r="C802" s="484"/>
      <c r="F802" s="24"/>
    </row>
    <row r="803" spans="1:6">
      <c r="A803" s="580"/>
      <c r="B803" s="601"/>
      <c r="C803" s="484"/>
      <c r="F803" s="24"/>
    </row>
    <row r="804" spans="1:6">
      <c r="A804" s="580"/>
      <c r="B804" s="601"/>
      <c r="C804" s="484"/>
      <c r="F804" s="24"/>
    </row>
    <row r="805" spans="1:6">
      <c r="A805" s="580"/>
      <c r="B805" s="601"/>
      <c r="C805" s="484"/>
      <c r="F805" s="24"/>
    </row>
    <row r="806" spans="1:6">
      <c r="A806" s="580"/>
      <c r="B806" s="601"/>
      <c r="C806" s="484"/>
      <c r="F806" s="24"/>
    </row>
    <row r="807" spans="1:6">
      <c r="A807" s="580"/>
      <c r="B807" s="601"/>
      <c r="C807" s="484"/>
      <c r="F807" s="24"/>
    </row>
    <row r="808" spans="1:6">
      <c r="A808" s="580"/>
      <c r="B808" s="601"/>
      <c r="C808" s="484"/>
      <c r="F808" s="24"/>
    </row>
    <row r="809" spans="1:6">
      <c r="A809" s="580"/>
      <c r="B809" s="601"/>
      <c r="C809" s="484"/>
      <c r="F809" s="24"/>
    </row>
    <row r="810" spans="1:6">
      <c r="A810" s="580"/>
      <c r="B810" s="601"/>
      <c r="C810" s="484"/>
      <c r="F810" s="24"/>
    </row>
    <row r="811" spans="1:6">
      <c r="A811" s="580"/>
      <c r="B811" s="601"/>
      <c r="C811" s="484"/>
      <c r="F811" s="24"/>
    </row>
    <row r="812" spans="1:6">
      <c r="A812" s="580"/>
      <c r="B812" s="601"/>
      <c r="C812" s="484"/>
      <c r="F812" s="24"/>
    </row>
    <row r="813" spans="1:6">
      <c r="A813" s="580"/>
      <c r="B813" s="601"/>
      <c r="C813" s="484"/>
      <c r="F813" s="24"/>
    </row>
    <row r="814" spans="1:6">
      <c r="A814" s="580"/>
      <c r="B814" s="601"/>
      <c r="C814" s="484"/>
      <c r="F814" s="24"/>
    </row>
    <row r="815" spans="1:6">
      <c r="A815" s="580"/>
      <c r="B815" s="601"/>
      <c r="C815" s="484"/>
      <c r="F815" s="24"/>
    </row>
    <row r="816" spans="1:6">
      <c r="A816" s="580"/>
      <c r="B816" s="601"/>
      <c r="C816" s="484"/>
      <c r="F816" s="24"/>
    </row>
    <row r="817" spans="1:6">
      <c r="A817" s="580"/>
      <c r="B817" s="601"/>
      <c r="C817" s="484"/>
      <c r="F817" s="24"/>
    </row>
    <row r="818" spans="1:6">
      <c r="A818" s="580"/>
      <c r="B818" s="601"/>
      <c r="C818" s="484"/>
      <c r="F818" s="24"/>
    </row>
    <row r="819" spans="1:6">
      <c r="A819" s="580"/>
      <c r="B819" s="601"/>
      <c r="C819" s="484"/>
      <c r="F819" s="24"/>
    </row>
    <row r="820" spans="1:6">
      <c r="A820" s="580"/>
      <c r="B820" s="601"/>
      <c r="C820" s="484"/>
      <c r="F820" s="24"/>
    </row>
    <row r="821" spans="1:6">
      <c r="A821" s="580"/>
      <c r="B821" s="601"/>
      <c r="C821" s="484"/>
      <c r="F821" s="24"/>
    </row>
    <row r="822" spans="1:6">
      <c r="A822" s="580"/>
      <c r="B822" s="601"/>
      <c r="C822" s="484"/>
      <c r="F822" s="24"/>
    </row>
    <row r="823" spans="1:6">
      <c r="A823" s="580"/>
      <c r="B823" s="601"/>
      <c r="C823" s="484"/>
      <c r="F823" s="24"/>
    </row>
    <row r="824" spans="1:6">
      <c r="A824" s="580"/>
      <c r="B824" s="601"/>
      <c r="C824" s="484"/>
      <c r="F824" s="24"/>
    </row>
    <row r="825" spans="1:6">
      <c r="A825" s="580"/>
      <c r="B825" s="601"/>
      <c r="C825" s="484"/>
      <c r="F825" s="24"/>
    </row>
    <row r="826" spans="1:6">
      <c r="A826" s="580"/>
      <c r="B826" s="601"/>
      <c r="C826" s="484"/>
      <c r="F826" s="24"/>
    </row>
    <row r="827" spans="1:6">
      <c r="A827" s="580"/>
      <c r="B827" s="601"/>
      <c r="C827" s="484"/>
      <c r="F827" s="24"/>
    </row>
    <row r="828" spans="1:6">
      <c r="A828" s="580"/>
      <c r="B828" s="601"/>
      <c r="C828" s="484"/>
      <c r="F828" s="24"/>
    </row>
    <row r="829" spans="1:6">
      <c r="A829" s="580"/>
      <c r="B829" s="601"/>
      <c r="C829" s="484"/>
      <c r="F829" s="24"/>
    </row>
    <row r="830" spans="1:6">
      <c r="A830" s="580"/>
      <c r="B830" s="601"/>
      <c r="C830" s="484"/>
      <c r="F830" s="24"/>
    </row>
    <row r="831" spans="1:6">
      <c r="A831" s="580"/>
      <c r="B831" s="601"/>
      <c r="C831" s="484"/>
      <c r="F831" s="24"/>
    </row>
    <row r="832" spans="1:6">
      <c r="A832" s="580"/>
      <c r="B832" s="601"/>
      <c r="C832" s="484"/>
      <c r="F832" s="24"/>
    </row>
    <row r="833" spans="1:6">
      <c r="A833" s="580"/>
      <c r="B833" s="601"/>
      <c r="C833" s="484"/>
      <c r="F833" s="24"/>
    </row>
    <row r="834" spans="1:6">
      <c r="A834" s="580"/>
      <c r="B834" s="601"/>
      <c r="C834" s="484"/>
      <c r="F834" s="24"/>
    </row>
    <row r="835" spans="1:6">
      <c r="A835" s="580"/>
      <c r="B835" s="601"/>
      <c r="C835" s="484"/>
      <c r="F835" s="24"/>
    </row>
    <row r="836" spans="1:6">
      <c r="A836" s="580"/>
      <c r="B836" s="601"/>
      <c r="C836" s="484"/>
      <c r="F836" s="24"/>
    </row>
    <row r="837" spans="1:6">
      <c r="A837" s="580"/>
      <c r="B837" s="601"/>
      <c r="C837" s="484"/>
      <c r="F837" s="24"/>
    </row>
    <row r="838" spans="1:6">
      <c r="A838" s="580"/>
      <c r="B838" s="601"/>
      <c r="C838" s="484"/>
      <c r="F838" s="24"/>
    </row>
    <row r="839" spans="1:6">
      <c r="A839" s="580"/>
      <c r="B839" s="601"/>
      <c r="C839" s="484"/>
      <c r="F839" s="24"/>
    </row>
    <row r="840" spans="1:6">
      <c r="A840" s="580"/>
      <c r="B840" s="601"/>
      <c r="C840" s="484"/>
      <c r="F840" s="24"/>
    </row>
    <row r="841" spans="1:6">
      <c r="A841" s="580"/>
      <c r="B841" s="601"/>
      <c r="C841" s="484"/>
      <c r="F841" s="24"/>
    </row>
    <row r="842" spans="1:6">
      <c r="A842" s="580"/>
      <c r="B842" s="601"/>
      <c r="C842" s="484"/>
      <c r="F842" s="24"/>
    </row>
    <row r="843" spans="1:6">
      <c r="A843" s="580"/>
      <c r="B843" s="601"/>
      <c r="C843" s="484"/>
      <c r="F843" s="24"/>
    </row>
    <row r="844" spans="1:6">
      <c r="A844" s="580"/>
      <c r="B844" s="601"/>
      <c r="C844" s="484"/>
      <c r="F844" s="24"/>
    </row>
    <row r="845" spans="1:6">
      <c r="A845" s="580"/>
      <c r="B845" s="601"/>
      <c r="C845" s="484"/>
      <c r="F845" s="24"/>
    </row>
    <row r="846" spans="1:6">
      <c r="A846" s="580"/>
      <c r="B846" s="601"/>
      <c r="C846" s="484"/>
      <c r="F846" s="24"/>
    </row>
    <row r="847" spans="1:6">
      <c r="A847" s="580"/>
      <c r="B847" s="601"/>
      <c r="C847" s="484"/>
      <c r="F847" s="24"/>
    </row>
    <row r="848" spans="1:6">
      <c r="A848" s="580"/>
      <c r="B848" s="601"/>
      <c r="C848" s="484"/>
      <c r="F848" s="24"/>
    </row>
    <row r="849" spans="1:6">
      <c r="A849" s="580"/>
      <c r="B849" s="601"/>
      <c r="C849" s="484"/>
      <c r="F849" s="24"/>
    </row>
    <row r="850" spans="1:6">
      <c r="A850" s="580"/>
      <c r="B850" s="601"/>
      <c r="C850" s="484"/>
      <c r="F850" s="24"/>
    </row>
    <row r="851" spans="1:6">
      <c r="A851" s="580"/>
      <c r="B851" s="601"/>
      <c r="C851" s="484"/>
      <c r="F851" s="24"/>
    </row>
    <row r="852" spans="1:6">
      <c r="A852" s="580"/>
      <c r="B852" s="601"/>
      <c r="C852" s="484"/>
      <c r="F852" s="24"/>
    </row>
    <row r="853" spans="1:6">
      <c r="A853" s="580"/>
      <c r="B853" s="601"/>
      <c r="C853" s="484"/>
      <c r="F853" s="24"/>
    </row>
    <row r="854" spans="1:6">
      <c r="A854" s="580"/>
      <c r="B854" s="601"/>
      <c r="C854" s="484"/>
      <c r="F854" s="24"/>
    </row>
    <row r="855" spans="1:6">
      <c r="A855" s="580"/>
      <c r="B855" s="601"/>
      <c r="C855" s="484"/>
      <c r="F855" s="24"/>
    </row>
    <row r="856" spans="1:6">
      <c r="A856" s="580"/>
      <c r="B856" s="601"/>
      <c r="C856" s="484"/>
      <c r="F856" s="24"/>
    </row>
    <row r="857" spans="1:6">
      <c r="A857" s="580"/>
      <c r="B857" s="601"/>
      <c r="C857" s="484"/>
      <c r="F857" s="24"/>
    </row>
    <row r="858" spans="1:6">
      <c r="A858" s="580"/>
      <c r="B858" s="601"/>
      <c r="C858" s="484"/>
      <c r="F858" s="24"/>
    </row>
    <row r="859" spans="1:6">
      <c r="A859" s="580"/>
      <c r="B859" s="601"/>
      <c r="C859" s="484"/>
      <c r="F859" s="24"/>
    </row>
    <row r="860" spans="1:6">
      <c r="A860" s="580"/>
      <c r="B860" s="601"/>
      <c r="C860" s="484"/>
      <c r="F860" s="24"/>
    </row>
    <row r="861" spans="1:6">
      <c r="A861" s="580"/>
      <c r="B861" s="601"/>
      <c r="C861" s="484"/>
      <c r="F861" s="24"/>
    </row>
    <row r="862" spans="1:6">
      <c r="A862" s="580"/>
      <c r="B862" s="601"/>
      <c r="C862" s="484"/>
      <c r="F862" s="24"/>
    </row>
    <row r="863" spans="1:6">
      <c r="A863" s="580"/>
      <c r="B863" s="601"/>
      <c r="C863" s="484"/>
      <c r="F863" s="24"/>
    </row>
    <row r="864" spans="1:6">
      <c r="A864" s="580"/>
      <c r="B864" s="601"/>
      <c r="C864" s="484"/>
      <c r="F864" s="24"/>
    </row>
    <row r="865" spans="1:6">
      <c r="A865" s="580"/>
      <c r="B865" s="601"/>
      <c r="C865" s="484"/>
      <c r="F865" s="24"/>
    </row>
    <row r="866" spans="1:6">
      <c r="A866" s="580"/>
      <c r="B866" s="601"/>
      <c r="C866" s="484"/>
      <c r="F866" s="24"/>
    </row>
    <row r="867" spans="1:6">
      <c r="A867" s="580"/>
      <c r="B867" s="601"/>
      <c r="C867" s="484"/>
      <c r="F867" s="24"/>
    </row>
    <row r="868" spans="1:6">
      <c r="A868" s="580"/>
      <c r="B868" s="601"/>
      <c r="C868" s="484"/>
      <c r="F868" s="24"/>
    </row>
    <row r="869" spans="1:6">
      <c r="A869" s="580"/>
      <c r="B869" s="601"/>
      <c r="C869" s="484"/>
      <c r="F869" s="24"/>
    </row>
    <row r="870" spans="1:6">
      <c r="A870" s="580"/>
      <c r="B870" s="601"/>
      <c r="C870" s="484"/>
      <c r="F870" s="24"/>
    </row>
    <row r="871" spans="1:6">
      <c r="A871" s="580"/>
      <c r="B871" s="601"/>
      <c r="C871" s="484"/>
      <c r="F871" s="24"/>
    </row>
    <row r="872" spans="1:6">
      <c r="A872" s="580"/>
      <c r="B872" s="601"/>
      <c r="C872" s="484"/>
      <c r="F872" s="24"/>
    </row>
    <row r="873" spans="1:6">
      <c r="A873" s="580"/>
      <c r="B873" s="601"/>
      <c r="C873" s="484"/>
      <c r="F873" s="24"/>
    </row>
    <row r="874" spans="1:6">
      <c r="A874" s="580"/>
      <c r="B874" s="601"/>
      <c r="C874" s="484"/>
      <c r="F874" s="24"/>
    </row>
    <row r="875" spans="1:6">
      <c r="A875" s="580"/>
      <c r="B875" s="601"/>
      <c r="C875" s="484"/>
      <c r="F875" s="24"/>
    </row>
    <row r="876" spans="1:6">
      <c r="A876" s="580"/>
      <c r="B876" s="601"/>
      <c r="C876" s="484"/>
      <c r="F876" s="24"/>
    </row>
    <row r="877" spans="1:6">
      <c r="A877" s="580"/>
      <c r="B877" s="601"/>
      <c r="C877" s="484"/>
      <c r="F877" s="24"/>
    </row>
    <row r="878" spans="1:6">
      <c r="A878" s="580"/>
      <c r="B878" s="601"/>
      <c r="C878" s="484"/>
      <c r="F878" s="24"/>
    </row>
    <row r="879" spans="1:6">
      <c r="A879" s="580"/>
      <c r="B879" s="601"/>
      <c r="C879" s="484"/>
      <c r="F879" s="24"/>
    </row>
    <row r="880" spans="1:6">
      <c r="A880" s="580"/>
      <c r="B880" s="601"/>
      <c r="C880" s="484"/>
      <c r="F880" s="24"/>
    </row>
    <row r="881" spans="1:6">
      <c r="A881" s="580"/>
      <c r="B881" s="601"/>
      <c r="C881" s="484"/>
      <c r="F881" s="24"/>
    </row>
    <row r="882" spans="1:6">
      <c r="A882" s="580"/>
      <c r="B882" s="601"/>
      <c r="C882" s="484"/>
      <c r="F882" s="24"/>
    </row>
    <row r="883" spans="1:6">
      <c r="A883" s="580"/>
      <c r="B883" s="601"/>
      <c r="C883" s="484"/>
      <c r="F883" s="24"/>
    </row>
    <row r="884" spans="1:6">
      <c r="A884" s="580"/>
      <c r="B884" s="601"/>
      <c r="C884" s="484"/>
      <c r="F884" s="24"/>
    </row>
    <row r="885" spans="1:6">
      <c r="A885" s="580"/>
      <c r="B885" s="601"/>
      <c r="C885" s="484"/>
      <c r="F885" s="24"/>
    </row>
    <row r="886" spans="1:6">
      <c r="A886" s="580"/>
      <c r="B886" s="601"/>
      <c r="C886" s="484"/>
      <c r="F886" s="24"/>
    </row>
    <row r="887" spans="1:6">
      <c r="A887" s="580"/>
      <c r="B887" s="601"/>
      <c r="C887" s="484"/>
      <c r="F887" s="24"/>
    </row>
    <row r="888" spans="1:6">
      <c r="A888" s="580"/>
      <c r="B888" s="601"/>
      <c r="C888" s="484"/>
      <c r="F888" s="24"/>
    </row>
    <row r="889" spans="1:6">
      <c r="A889" s="580"/>
      <c r="B889" s="601"/>
      <c r="C889" s="484"/>
      <c r="F889" s="24"/>
    </row>
    <row r="890" spans="1:6">
      <c r="A890" s="580"/>
      <c r="B890" s="601"/>
      <c r="C890" s="484"/>
      <c r="F890" s="24"/>
    </row>
    <row r="891" spans="1:6">
      <c r="A891" s="580"/>
      <c r="B891" s="601"/>
      <c r="C891" s="484"/>
      <c r="F891" s="24"/>
    </row>
    <row r="892" spans="1:6">
      <c r="A892" s="580"/>
      <c r="B892" s="601"/>
      <c r="C892" s="484"/>
      <c r="F892" s="24"/>
    </row>
    <row r="893" spans="1:6">
      <c r="A893" s="580"/>
      <c r="B893" s="601"/>
      <c r="C893" s="484"/>
      <c r="F893" s="24"/>
    </row>
    <row r="894" spans="1:6">
      <c r="A894" s="580"/>
      <c r="B894" s="601"/>
      <c r="C894" s="484"/>
      <c r="F894" s="24"/>
    </row>
    <row r="895" spans="1:6">
      <c r="A895" s="580"/>
      <c r="B895" s="601"/>
      <c r="C895" s="484"/>
      <c r="F895" s="24"/>
    </row>
    <row r="896" spans="1:6">
      <c r="A896" s="580"/>
      <c r="B896" s="601"/>
      <c r="C896" s="484"/>
      <c r="F896" s="24"/>
    </row>
  </sheetData>
  <sheetProtection algorithmName="SHA-512" hashValue="CMBJlqMFGsq2nPMJwDmLNAuBxpV5Kenv0S7T+E/+03hUuosCYTB70yVmfnlwlIOlMuavpQo4QP7rOyR5+7mqOA==" saltValue="DiO7enMJeWwNgyYVaRKvoA==" spinCount="100000" sheet="1" objects="1" scenarios="1" formatCells="0" formatColumns="0" formatRows="0"/>
  <pageMargins left="0.70866141732283472" right="0.70866141732283472" top="0.9448818897637796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G843"/>
  <sheetViews>
    <sheetView showZeros="0" tabSelected="1" topLeftCell="B754" zoomScale="80" zoomScaleNormal="80" zoomScaleSheetLayoutView="85" zoomScalePageLayoutView="85" workbookViewId="0">
      <selection activeCell="J767" sqref="J767"/>
    </sheetView>
  </sheetViews>
  <sheetFormatPr defaultRowHeight="12.75"/>
  <cols>
    <col min="1" max="1" width="4.7109375" style="604" customWidth="1"/>
    <col min="2" max="2" width="4.7109375" style="189" customWidth="1"/>
    <col min="3" max="3" width="36.5703125" style="352" customWidth="1"/>
    <col min="4" max="4" width="5.7109375" style="115" customWidth="1"/>
    <col min="5" max="5" width="8.140625" style="582" bestFit="1" customWidth="1"/>
    <col min="6" max="6" width="13.42578125" style="606" bestFit="1" customWidth="1"/>
    <col min="7" max="7" width="12.140625" style="582" customWidth="1"/>
    <col min="8" max="9" width="5.7109375" style="582" customWidth="1"/>
    <col min="10" max="10" width="47" style="582" customWidth="1"/>
    <col min="11" max="11" width="6.7109375" style="582" customWidth="1"/>
    <col min="12" max="12" width="9.7109375" style="582" customWidth="1"/>
    <col min="13" max="13" width="12.7109375" style="582" customWidth="1"/>
    <col min="14" max="14" width="14.140625" style="582" customWidth="1"/>
    <col min="15" max="263" width="9.140625" style="582"/>
    <col min="264" max="265" width="5.7109375" style="582" customWidth="1"/>
    <col min="266" max="266" width="47" style="582" customWidth="1"/>
    <col min="267" max="267" width="6.7109375" style="582" customWidth="1"/>
    <col min="268" max="268" width="9.7109375" style="582" customWidth="1"/>
    <col min="269" max="269" width="12.7109375" style="582" customWidth="1"/>
    <col min="270" max="270" width="14.140625" style="582" customWidth="1"/>
    <col min="271" max="519" width="9.140625" style="582"/>
    <col min="520" max="521" width="5.7109375" style="582" customWidth="1"/>
    <col min="522" max="522" width="47" style="582" customWidth="1"/>
    <col min="523" max="523" width="6.7109375" style="582" customWidth="1"/>
    <col min="524" max="524" width="9.7109375" style="582" customWidth="1"/>
    <col min="525" max="525" width="12.7109375" style="582" customWidth="1"/>
    <col min="526" max="526" width="14.140625" style="582" customWidth="1"/>
    <col min="527" max="775" width="9.140625" style="582"/>
    <col min="776" max="777" width="5.7109375" style="582" customWidth="1"/>
    <col min="778" max="778" width="47" style="582" customWidth="1"/>
    <col min="779" max="779" width="6.7109375" style="582" customWidth="1"/>
    <col min="780" max="780" width="9.7109375" style="582" customWidth="1"/>
    <col min="781" max="781" width="12.7109375" style="582" customWidth="1"/>
    <col min="782" max="782" width="14.140625" style="582" customWidth="1"/>
    <col min="783" max="1031" width="9.140625" style="582"/>
    <col min="1032" max="1033" width="5.7109375" style="582" customWidth="1"/>
    <col min="1034" max="1034" width="47" style="582" customWidth="1"/>
    <col min="1035" max="1035" width="6.7109375" style="582" customWidth="1"/>
    <col min="1036" max="1036" width="9.7109375" style="582" customWidth="1"/>
    <col min="1037" max="1037" width="12.7109375" style="582" customWidth="1"/>
    <col min="1038" max="1038" width="14.140625" style="582" customWidth="1"/>
    <col min="1039" max="1287" width="9.140625" style="582"/>
    <col min="1288" max="1289" width="5.7109375" style="582" customWidth="1"/>
    <col min="1290" max="1290" width="47" style="582" customWidth="1"/>
    <col min="1291" max="1291" width="6.7109375" style="582" customWidth="1"/>
    <col min="1292" max="1292" width="9.7109375" style="582" customWidth="1"/>
    <col min="1293" max="1293" width="12.7109375" style="582" customWidth="1"/>
    <col min="1294" max="1294" width="14.140625" style="582" customWidth="1"/>
    <col min="1295" max="1543" width="9.140625" style="582"/>
    <col min="1544" max="1545" width="5.7109375" style="582" customWidth="1"/>
    <col min="1546" max="1546" width="47" style="582" customWidth="1"/>
    <col min="1547" max="1547" width="6.7109375" style="582" customWidth="1"/>
    <col min="1548" max="1548" width="9.7109375" style="582" customWidth="1"/>
    <col min="1549" max="1549" width="12.7109375" style="582" customWidth="1"/>
    <col min="1550" max="1550" width="14.140625" style="582" customWidth="1"/>
    <col min="1551" max="1799" width="9.140625" style="582"/>
    <col min="1800" max="1801" width="5.7109375" style="582" customWidth="1"/>
    <col min="1802" max="1802" width="47" style="582" customWidth="1"/>
    <col min="1803" max="1803" width="6.7109375" style="582" customWidth="1"/>
    <col min="1804" max="1804" width="9.7109375" style="582" customWidth="1"/>
    <col min="1805" max="1805" width="12.7109375" style="582" customWidth="1"/>
    <col min="1806" max="1806" width="14.140625" style="582" customWidth="1"/>
    <col min="1807" max="2055" width="9.140625" style="582"/>
    <col min="2056" max="2057" width="5.7109375" style="582" customWidth="1"/>
    <col min="2058" max="2058" width="47" style="582" customWidth="1"/>
    <col min="2059" max="2059" width="6.7109375" style="582" customWidth="1"/>
    <col min="2060" max="2060" width="9.7109375" style="582" customWidth="1"/>
    <col min="2061" max="2061" width="12.7109375" style="582" customWidth="1"/>
    <col min="2062" max="2062" width="14.140625" style="582" customWidth="1"/>
    <col min="2063" max="2311" width="9.140625" style="582"/>
    <col min="2312" max="2313" width="5.7109375" style="582" customWidth="1"/>
    <col min="2314" max="2314" width="47" style="582" customWidth="1"/>
    <col min="2315" max="2315" width="6.7109375" style="582" customWidth="1"/>
    <col min="2316" max="2316" width="9.7109375" style="582" customWidth="1"/>
    <col min="2317" max="2317" width="12.7109375" style="582" customWidth="1"/>
    <col min="2318" max="2318" width="14.140625" style="582" customWidth="1"/>
    <col min="2319" max="2567" width="9.140625" style="582"/>
    <col min="2568" max="2569" width="5.7109375" style="582" customWidth="1"/>
    <col min="2570" max="2570" width="47" style="582" customWidth="1"/>
    <col min="2571" max="2571" width="6.7109375" style="582" customWidth="1"/>
    <col min="2572" max="2572" width="9.7109375" style="582" customWidth="1"/>
    <col min="2573" max="2573" width="12.7109375" style="582" customWidth="1"/>
    <col min="2574" max="2574" width="14.140625" style="582" customWidth="1"/>
    <col min="2575" max="2823" width="9.140625" style="582"/>
    <col min="2824" max="2825" width="5.7109375" style="582" customWidth="1"/>
    <col min="2826" max="2826" width="47" style="582" customWidth="1"/>
    <col min="2827" max="2827" width="6.7109375" style="582" customWidth="1"/>
    <col min="2828" max="2828" width="9.7109375" style="582" customWidth="1"/>
    <col min="2829" max="2829" width="12.7109375" style="582" customWidth="1"/>
    <col min="2830" max="2830" width="14.140625" style="582" customWidth="1"/>
    <col min="2831" max="3079" width="9.140625" style="582"/>
    <col min="3080" max="3081" width="5.7109375" style="582" customWidth="1"/>
    <col min="3082" max="3082" width="47" style="582" customWidth="1"/>
    <col min="3083" max="3083" width="6.7109375" style="582" customWidth="1"/>
    <col min="3084" max="3084" width="9.7109375" style="582" customWidth="1"/>
    <col min="3085" max="3085" width="12.7109375" style="582" customWidth="1"/>
    <col min="3086" max="3086" width="14.140625" style="582" customWidth="1"/>
    <col min="3087" max="3335" width="9.140625" style="582"/>
    <col min="3336" max="3337" width="5.7109375" style="582" customWidth="1"/>
    <col min="3338" max="3338" width="47" style="582" customWidth="1"/>
    <col min="3339" max="3339" width="6.7109375" style="582" customWidth="1"/>
    <col min="3340" max="3340" width="9.7109375" style="582" customWidth="1"/>
    <col min="3341" max="3341" width="12.7109375" style="582" customWidth="1"/>
    <col min="3342" max="3342" width="14.140625" style="582" customWidth="1"/>
    <col min="3343" max="3591" width="9.140625" style="582"/>
    <col min="3592" max="3593" width="5.7109375" style="582" customWidth="1"/>
    <col min="3594" max="3594" width="47" style="582" customWidth="1"/>
    <col min="3595" max="3595" width="6.7109375" style="582" customWidth="1"/>
    <col min="3596" max="3596" width="9.7109375" style="582" customWidth="1"/>
    <col min="3597" max="3597" width="12.7109375" style="582" customWidth="1"/>
    <col min="3598" max="3598" width="14.140625" style="582" customWidth="1"/>
    <col min="3599" max="3847" width="9.140625" style="582"/>
    <col min="3848" max="3849" width="5.7109375" style="582" customWidth="1"/>
    <col min="3850" max="3850" width="47" style="582" customWidth="1"/>
    <col min="3851" max="3851" width="6.7109375" style="582" customWidth="1"/>
    <col min="3852" max="3852" width="9.7109375" style="582" customWidth="1"/>
    <col min="3853" max="3853" width="12.7109375" style="582" customWidth="1"/>
    <col min="3854" max="3854" width="14.140625" style="582" customWidth="1"/>
    <col min="3855" max="4103" width="9.140625" style="582"/>
    <col min="4104" max="4105" width="5.7109375" style="582" customWidth="1"/>
    <col min="4106" max="4106" width="47" style="582" customWidth="1"/>
    <col min="4107" max="4107" width="6.7109375" style="582" customWidth="1"/>
    <col min="4108" max="4108" width="9.7109375" style="582" customWidth="1"/>
    <col min="4109" max="4109" width="12.7109375" style="582" customWidth="1"/>
    <col min="4110" max="4110" width="14.140625" style="582" customWidth="1"/>
    <col min="4111" max="4359" width="9.140625" style="582"/>
    <col min="4360" max="4361" width="5.7109375" style="582" customWidth="1"/>
    <col min="4362" max="4362" width="47" style="582" customWidth="1"/>
    <col min="4363" max="4363" width="6.7109375" style="582" customWidth="1"/>
    <col min="4364" max="4364" width="9.7109375" style="582" customWidth="1"/>
    <col min="4365" max="4365" width="12.7109375" style="582" customWidth="1"/>
    <col min="4366" max="4366" width="14.140625" style="582" customWidth="1"/>
    <col min="4367" max="4615" width="9.140625" style="582"/>
    <col min="4616" max="4617" width="5.7109375" style="582" customWidth="1"/>
    <col min="4618" max="4618" width="47" style="582" customWidth="1"/>
    <col min="4619" max="4619" width="6.7109375" style="582" customWidth="1"/>
    <col min="4620" max="4620" width="9.7109375" style="582" customWidth="1"/>
    <col min="4621" max="4621" width="12.7109375" style="582" customWidth="1"/>
    <col min="4622" max="4622" width="14.140625" style="582" customWidth="1"/>
    <col min="4623" max="4871" width="9.140625" style="582"/>
    <col min="4872" max="4873" width="5.7109375" style="582" customWidth="1"/>
    <col min="4874" max="4874" width="47" style="582" customWidth="1"/>
    <col min="4875" max="4875" width="6.7109375" style="582" customWidth="1"/>
    <col min="4876" max="4876" width="9.7109375" style="582" customWidth="1"/>
    <col min="4877" max="4877" width="12.7109375" style="582" customWidth="1"/>
    <col min="4878" max="4878" width="14.140625" style="582" customWidth="1"/>
    <col min="4879" max="5127" width="9.140625" style="582"/>
    <col min="5128" max="5129" width="5.7109375" style="582" customWidth="1"/>
    <col min="5130" max="5130" width="47" style="582" customWidth="1"/>
    <col min="5131" max="5131" width="6.7109375" style="582" customWidth="1"/>
    <col min="5132" max="5132" width="9.7109375" style="582" customWidth="1"/>
    <col min="5133" max="5133" width="12.7109375" style="582" customWidth="1"/>
    <col min="5134" max="5134" width="14.140625" style="582" customWidth="1"/>
    <col min="5135" max="5383" width="9.140625" style="582"/>
    <col min="5384" max="5385" width="5.7109375" style="582" customWidth="1"/>
    <col min="5386" max="5386" width="47" style="582" customWidth="1"/>
    <col min="5387" max="5387" width="6.7109375" style="582" customWidth="1"/>
    <col min="5388" max="5388" width="9.7109375" style="582" customWidth="1"/>
    <col min="5389" max="5389" width="12.7109375" style="582" customWidth="1"/>
    <col min="5390" max="5390" width="14.140625" style="582" customWidth="1"/>
    <col min="5391" max="5639" width="9.140625" style="582"/>
    <col min="5640" max="5641" width="5.7109375" style="582" customWidth="1"/>
    <col min="5642" max="5642" width="47" style="582" customWidth="1"/>
    <col min="5643" max="5643" width="6.7109375" style="582" customWidth="1"/>
    <col min="5644" max="5644" width="9.7109375" style="582" customWidth="1"/>
    <col min="5645" max="5645" width="12.7109375" style="582" customWidth="1"/>
    <col min="5646" max="5646" width="14.140625" style="582" customWidth="1"/>
    <col min="5647" max="5895" width="9.140625" style="582"/>
    <col min="5896" max="5897" width="5.7109375" style="582" customWidth="1"/>
    <col min="5898" max="5898" width="47" style="582" customWidth="1"/>
    <col min="5899" max="5899" width="6.7109375" style="582" customWidth="1"/>
    <col min="5900" max="5900" width="9.7109375" style="582" customWidth="1"/>
    <col min="5901" max="5901" width="12.7109375" style="582" customWidth="1"/>
    <col min="5902" max="5902" width="14.140625" style="582" customWidth="1"/>
    <col min="5903" max="6151" width="9.140625" style="582"/>
    <col min="6152" max="6153" width="5.7109375" style="582" customWidth="1"/>
    <col min="6154" max="6154" width="47" style="582" customWidth="1"/>
    <col min="6155" max="6155" width="6.7109375" style="582" customWidth="1"/>
    <col min="6156" max="6156" width="9.7109375" style="582" customWidth="1"/>
    <col min="6157" max="6157" width="12.7109375" style="582" customWidth="1"/>
    <col min="6158" max="6158" width="14.140625" style="582" customWidth="1"/>
    <col min="6159" max="6407" width="9.140625" style="582"/>
    <col min="6408" max="6409" width="5.7109375" style="582" customWidth="1"/>
    <col min="6410" max="6410" width="47" style="582" customWidth="1"/>
    <col min="6411" max="6411" width="6.7109375" style="582" customWidth="1"/>
    <col min="6412" max="6412" width="9.7109375" style="582" customWidth="1"/>
    <col min="6413" max="6413" width="12.7109375" style="582" customWidth="1"/>
    <col min="6414" max="6414" width="14.140625" style="582" customWidth="1"/>
    <col min="6415" max="6663" width="9.140625" style="582"/>
    <col min="6664" max="6665" width="5.7109375" style="582" customWidth="1"/>
    <col min="6666" max="6666" width="47" style="582" customWidth="1"/>
    <col min="6667" max="6667" width="6.7109375" style="582" customWidth="1"/>
    <col min="6668" max="6668" width="9.7109375" style="582" customWidth="1"/>
    <col min="6669" max="6669" width="12.7109375" style="582" customWidth="1"/>
    <col min="6670" max="6670" width="14.140625" style="582" customWidth="1"/>
    <col min="6671" max="6919" width="9.140625" style="582"/>
    <col min="6920" max="6921" width="5.7109375" style="582" customWidth="1"/>
    <col min="6922" max="6922" width="47" style="582" customWidth="1"/>
    <col min="6923" max="6923" width="6.7109375" style="582" customWidth="1"/>
    <col min="6924" max="6924" width="9.7109375" style="582" customWidth="1"/>
    <col min="6925" max="6925" width="12.7109375" style="582" customWidth="1"/>
    <col min="6926" max="6926" width="14.140625" style="582" customWidth="1"/>
    <col min="6927" max="7175" width="9.140625" style="582"/>
    <col min="7176" max="7177" width="5.7109375" style="582" customWidth="1"/>
    <col min="7178" max="7178" width="47" style="582" customWidth="1"/>
    <col min="7179" max="7179" width="6.7109375" style="582" customWidth="1"/>
    <col min="7180" max="7180" width="9.7109375" style="582" customWidth="1"/>
    <col min="7181" max="7181" width="12.7109375" style="582" customWidth="1"/>
    <col min="7182" max="7182" width="14.140625" style="582" customWidth="1"/>
    <col min="7183" max="7431" width="9.140625" style="582"/>
    <col min="7432" max="7433" width="5.7109375" style="582" customWidth="1"/>
    <col min="7434" max="7434" width="47" style="582" customWidth="1"/>
    <col min="7435" max="7435" width="6.7109375" style="582" customWidth="1"/>
    <col min="7436" max="7436" width="9.7109375" style="582" customWidth="1"/>
    <col min="7437" max="7437" width="12.7109375" style="582" customWidth="1"/>
    <col min="7438" max="7438" width="14.140625" style="582" customWidth="1"/>
    <col min="7439" max="7687" width="9.140625" style="582"/>
    <col min="7688" max="7689" width="5.7109375" style="582" customWidth="1"/>
    <col min="7690" max="7690" width="47" style="582" customWidth="1"/>
    <col min="7691" max="7691" width="6.7109375" style="582" customWidth="1"/>
    <col min="7692" max="7692" width="9.7109375" style="582" customWidth="1"/>
    <col min="7693" max="7693" width="12.7109375" style="582" customWidth="1"/>
    <col min="7694" max="7694" width="14.140625" style="582" customWidth="1"/>
    <col min="7695" max="7943" width="9.140625" style="582"/>
    <col min="7944" max="7945" width="5.7109375" style="582" customWidth="1"/>
    <col min="7946" max="7946" width="47" style="582" customWidth="1"/>
    <col min="7947" max="7947" width="6.7109375" style="582" customWidth="1"/>
    <col min="7948" max="7948" width="9.7109375" style="582" customWidth="1"/>
    <col min="7949" max="7949" width="12.7109375" style="582" customWidth="1"/>
    <col min="7950" max="7950" width="14.140625" style="582" customWidth="1"/>
    <col min="7951" max="8199" width="9.140625" style="582"/>
    <col min="8200" max="8201" width="5.7109375" style="582" customWidth="1"/>
    <col min="8202" max="8202" width="47" style="582" customWidth="1"/>
    <col min="8203" max="8203" width="6.7109375" style="582" customWidth="1"/>
    <col min="8204" max="8204" width="9.7109375" style="582" customWidth="1"/>
    <col min="8205" max="8205" width="12.7109375" style="582" customWidth="1"/>
    <col min="8206" max="8206" width="14.140625" style="582" customWidth="1"/>
    <col min="8207" max="8455" width="9.140625" style="582"/>
    <col min="8456" max="8457" width="5.7109375" style="582" customWidth="1"/>
    <col min="8458" max="8458" width="47" style="582" customWidth="1"/>
    <col min="8459" max="8459" width="6.7109375" style="582" customWidth="1"/>
    <col min="8460" max="8460" width="9.7109375" style="582" customWidth="1"/>
    <col min="8461" max="8461" width="12.7109375" style="582" customWidth="1"/>
    <col min="8462" max="8462" width="14.140625" style="582" customWidth="1"/>
    <col min="8463" max="8711" width="9.140625" style="582"/>
    <col min="8712" max="8713" width="5.7109375" style="582" customWidth="1"/>
    <col min="8714" max="8714" width="47" style="582" customWidth="1"/>
    <col min="8715" max="8715" width="6.7109375" style="582" customWidth="1"/>
    <col min="8716" max="8716" width="9.7109375" style="582" customWidth="1"/>
    <col min="8717" max="8717" width="12.7109375" style="582" customWidth="1"/>
    <col min="8718" max="8718" width="14.140625" style="582" customWidth="1"/>
    <col min="8719" max="8967" width="9.140625" style="582"/>
    <col min="8968" max="8969" width="5.7109375" style="582" customWidth="1"/>
    <col min="8970" max="8970" width="47" style="582" customWidth="1"/>
    <col min="8971" max="8971" width="6.7109375" style="582" customWidth="1"/>
    <col min="8972" max="8972" width="9.7109375" style="582" customWidth="1"/>
    <col min="8973" max="8973" width="12.7109375" style="582" customWidth="1"/>
    <col min="8974" max="8974" width="14.140625" style="582" customWidth="1"/>
    <col min="8975" max="9223" width="9.140625" style="582"/>
    <col min="9224" max="9225" width="5.7109375" style="582" customWidth="1"/>
    <col min="9226" max="9226" width="47" style="582" customWidth="1"/>
    <col min="9227" max="9227" width="6.7109375" style="582" customWidth="1"/>
    <col min="9228" max="9228" width="9.7109375" style="582" customWidth="1"/>
    <col min="9229" max="9229" width="12.7109375" style="582" customWidth="1"/>
    <col min="9230" max="9230" width="14.140625" style="582" customWidth="1"/>
    <col min="9231" max="9479" width="9.140625" style="582"/>
    <col min="9480" max="9481" width="5.7109375" style="582" customWidth="1"/>
    <col min="9482" max="9482" width="47" style="582" customWidth="1"/>
    <col min="9483" max="9483" width="6.7109375" style="582" customWidth="1"/>
    <col min="9484" max="9484" width="9.7109375" style="582" customWidth="1"/>
    <col min="9485" max="9485" width="12.7109375" style="582" customWidth="1"/>
    <col min="9486" max="9486" width="14.140625" style="582" customWidth="1"/>
    <col min="9487" max="9735" width="9.140625" style="582"/>
    <col min="9736" max="9737" width="5.7109375" style="582" customWidth="1"/>
    <col min="9738" max="9738" width="47" style="582" customWidth="1"/>
    <col min="9739" max="9739" width="6.7109375" style="582" customWidth="1"/>
    <col min="9740" max="9740" width="9.7109375" style="582" customWidth="1"/>
    <col min="9741" max="9741" width="12.7109375" style="582" customWidth="1"/>
    <col min="9742" max="9742" width="14.140625" style="582" customWidth="1"/>
    <col min="9743" max="9991" width="9.140625" style="582"/>
    <col min="9992" max="9993" width="5.7109375" style="582" customWidth="1"/>
    <col min="9994" max="9994" width="47" style="582" customWidth="1"/>
    <col min="9995" max="9995" width="6.7109375" style="582" customWidth="1"/>
    <col min="9996" max="9996" width="9.7109375" style="582" customWidth="1"/>
    <col min="9997" max="9997" width="12.7109375" style="582" customWidth="1"/>
    <col min="9998" max="9998" width="14.140625" style="582" customWidth="1"/>
    <col min="9999" max="10247" width="9.140625" style="582"/>
    <col min="10248" max="10249" width="5.7109375" style="582" customWidth="1"/>
    <col min="10250" max="10250" width="47" style="582" customWidth="1"/>
    <col min="10251" max="10251" width="6.7109375" style="582" customWidth="1"/>
    <col min="10252" max="10252" width="9.7109375" style="582" customWidth="1"/>
    <col min="10253" max="10253" width="12.7109375" style="582" customWidth="1"/>
    <col min="10254" max="10254" width="14.140625" style="582" customWidth="1"/>
    <col min="10255" max="10503" width="9.140625" style="582"/>
    <col min="10504" max="10505" width="5.7109375" style="582" customWidth="1"/>
    <col min="10506" max="10506" width="47" style="582" customWidth="1"/>
    <col min="10507" max="10507" width="6.7109375" style="582" customWidth="1"/>
    <col min="10508" max="10508" width="9.7109375" style="582" customWidth="1"/>
    <col min="10509" max="10509" width="12.7109375" style="582" customWidth="1"/>
    <col min="10510" max="10510" width="14.140625" style="582" customWidth="1"/>
    <col min="10511" max="10759" width="9.140625" style="582"/>
    <col min="10760" max="10761" width="5.7109375" style="582" customWidth="1"/>
    <col min="10762" max="10762" width="47" style="582" customWidth="1"/>
    <col min="10763" max="10763" width="6.7109375" style="582" customWidth="1"/>
    <col min="10764" max="10764" width="9.7109375" style="582" customWidth="1"/>
    <col min="10765" max="10765" width="12.7109375" style="582" customWidth="1"/>
    <col min="10766" max="10766" width="14.140625" style="582" customWidth="1"/>
    <col min="10767" max="11015" width="9.140625" style="582"/>
    <col min="11016" max="11017" width="5.7109375" style="582" customWidth="1"/>
    <col min="11018" max="11018" width="47" style="582" customWidth="1"/>
    <col min="11019" max="11019" width="6.7109375" style="582" customWidth="1"/>
    <col min="11020" max="11020" width="9.7109375" style="582" customWidth="1"/>
    <col min="11021" max="11021" width="12.7109375" style="582" customWidth="1"/>
    <col min="11022" max="11022" width="14.140625" style="582" customWidth="1"/>
    <col min="11023" max="11271" width="9.140625" style="582"/>
    <col min="11272" max="11273" width="5.7109375" style="582" customWidth="1"/>
    <col min="11274" max="11274" width="47" style="582" customWidth="1"/>
    <col min="11275" max="11275" width="6.7109375" style="582" customWidth="1"/>
    <col min="11276" max="11276" width="9.7109375" style="582" customWidth="1"/>
    <col min="11277" max="11277" width="12.7109375" style="582" customWidth="1"/>
    <col min="11278" max="11278" width="14.140625" style="582" customWidth="1"/>
    <col min="11279" max="11527" width="9.140625" style="582"/>
    <col min="11528" max="11529" width="5.7109375" style="582" customWidth="1"/>
    <col min="11530" max="11530" width="47" style="582" customWidth="1"/>
    <col min="11531" max="11531" width="6.7109375" style="582" customWidth="1"/>
    <col min="11532" max="11532" width="9.7109375" style="582" customWidth="1"/>
    <col min="11533" max="11533" width="12.7109375" style="582" customWidth="1"/>
    <col min="11534" max="11534" width="14.140625" style="582" customWidth="1"/>
    <col min="11535" max="11783" width="9.140625" style="582"/>
    <col min="11784" max="11785" width="5.7109375" style="582" customWidth="1"/>
    <col min="11786" max="11786" width="47" style="582" customWidth="1"/>
    <col min="11787" max="11787" width="6.7109375" style="582" customWidth="1"/>
    <col min="11788" max="11788" width="9.7109375" style="582" customWidth="1"/>
    <col min="11789" max="11789" width="12.7109375" style="582" customWidth="1"/>
    <col min="11790" max="11790" width="14.140625" style="582" customWidth="1"/>
    <col min="11791" max="12039" width="9.140625" style="582"/>
    <col min="12040" max="12041" width="5.7109375" style="582" customWidth="1"/>
    <col min="12042" max="12042" width="47" style="582" customWidth="1"/>
    <col min="12043" max="12043" width="6.7109375" style="582" customWidth="1"/>
    <col min="12044" max="12044" width="9.7109375" style="582" customWidth="1"/>
    <col min="12045" max="12045" width="12.7109375" style="582" customWidth="1"/>
    <col min="12046" max="12046" width="14.140625" style="582" customWidth="1"/>
    <col min="12047" max="12295" width="9.140625" style="582"/>
    <col min="12296" max="12297" width="5.7109375" style="582" customWidth="1"/>
    <col min="12298" max="12298" width="47" style="582" customWidth="1"/>
    <col min="12299" max="12299" width="6.7109375" style="582" customWidth="1"/>
    <col min="12300" max="12300" width="9.7109375" style="582" customWidth="1"/>
    <col min="12301" max="12301" width="12.7109375" style="582" customWidth="1"/>
    <col min="12302" max="12302" width="14.140625" style="582" customWidth="1"/>
    <col min="12303" max="12551" width="9.140625" style="582"/>
    <col min="12552" max="12553" width="5.7109375" style="582" customWidth="1"/>
    <col min="12554" max="12554" width="47" style="582" customWidth="1"/>
    <col min="12555" max="12555" width="6.7109375" style="582" customWidth="1"/>
    <col min="12556" max="12556" width="9.7109375" style="582" customWidth="1"/>
    <col min="12557" max="12557" width="12.7109375" style="582" customWidth="1"/>
    <col min="12558" max="12558" width="14.140625" style="582" customWidth="1"/>
    <col min="12559" max="12807" width="9.140625" style="582"/>
    <col min="12808" max="12809" width="5.7109375" style="582" customWidth="1"/>
    <col min="12810" max="12810" width="47" style="582" customWidth="1"/>
    <col min="12811" max="12811" width="6.7109375" style="582" customWidth="1"/>
    <col min="12812" max="12812" width="9.7109375" style="582" customWidth="1"/>
    <col min="12813" max="12813" width="12.7109375" style="582" customWidth="1"/>
    <col min="12814" max="12814" width="14.140625" style="582" customWidth="1"/>
    <col min="12815" max="13063" width="9.140625" style="582"/>
    <col min="13064" max="13065" width="5.7109375" style="582" customWidth="1"/>
    <col min="13066" max="13066" width="47" style="582" customWidth="1"/>
    <col min="13067" max="13067" width="6.7109375" style="582" customWidth="1"/>
    <col min="13068" max="13068" width="9.7109375" style="582" customWidth="1"/>
    <col min="13069" max="13069" width="12.7109375" style="582" customWidth="1"/>
    <col min="13070" max="13070" width="14.140625" style="582" customWidth="1"/>
    <col min="13071" max="13319" width="9.140625" style="582"/>
    <col min="13320" max="13321" width="5.7109375" style="582" customWidth="1"/>
    <col min="13322" max="13322" width="47" style="582" customWidth="1"/>
    <col min="13323" max="13323" width="6.7109375" style="582" customWidth="1"/>
    <col min="13324" max="13324" width="9.7109375" style="582" customWidth="1"/>
    <col min="13325" max="13325" width="12.7109375" style="582" customWidth="1"/>
    <col min="13326" max="13326" width="14.140625" style="582" customWidth="1"/>
    <col min="13327" max="13575" width="9.140625" style="582"/>
    <col min="13576" max="13577" width="5.7109375" style="582" customWidth="1"/>
    <col min="13578" max="13578" width="47" style="582" customWidth="1"/>
    <col min="13579" max="13579" width="6.7109375" style="582" customWidth="1"/>
    <col min="13580" max="13580" width="9.7109375" style="582" customWidth="1"/>
    <col min="13581" max="13581" width="12.7109375" style="582" customWidth="1"/>
    <col min="13582" max="13582" width="14.140625" style="582" customWidth="1"/>
    <col min="13583" max="13831" width="9.140625" style="582"/>
    <col min="13832" max="13833" width="5.7109375" style="582" customWidth="1"/>
    <col min="13834" max="13834" width="47" style="582" customWidth="1"/>
    <col min="13835" max="13835" width="6.7109375" style="582" customWidth="1"/>
    <col min="13836" max="13836" width="9.7109375" style="582" customWidth="1"/>
    <col min="13837" max="13837" width="12.7109375" style="582" customWidth="1"/>
    <col min="13838" max="13838" width="14.140625" style="582" customWidth="1"/>
    <col min="13839" max="14087" width="9.140625" style="582"/>
    <col min="14088" max="14089" width="5.7109375" style="582" customWidth="1"/>
    <col min="14090" max="14090" width="47" style="582" customWidth="1"/>
    <col min="14091" max="14091" width="6.7109375" style="582" customWidth="1"/>
    <col min="14092" max="14092" width="9.7109375" style="582" customWidth="1"/>
    <col min="14093" max="14093" width="12.7109375" style="582" customWidth="1"/>
    <col min="14094" max="14094" width="14.140625" style="582" customWidth="1"/>
    <col min="14095" max="14343" width="9.140625" style="582"/>
    <col min="14344" max="14345" width="5.7109375" style="582" customWidth="1"/>
    <col min="14346" max="14346" width="47" style="582" customWidth="1"/>
    <col min="14347" max="14347" width="6.7109375" style="582" customWidth="1"/>
    <col min="14348" max="14348" width="9.7109375" style="582" customWidth="1"/>
    <col min="14349" max="14349" width="12.7109375" style="582" customWidth="1"/>
    <col min="14350" max="14350" width="14.140625" style="582" customWidth="1"/>
    <col min="14351" max="14599" width="9.140625" style="582"/>
    <col min="14600" max="14601" width="5.7109375" style="582" customWidth="1"/>
    <col min="14602" max="14602" width="47" style="582" customWidth="1"/>
    <col min="14603" max="14603" width="6.7109375" style="582" customWidth="1"/>
    <col min="14604" max="14604" width="9.7109375" style="582" customWidth="1"/>
    <col min="14605" max="14605" width="12.7109375" style="582" customWidth="1"/>
    <col min="14606" max="14606" width="14.140625" style="582" customWidth="1"/>
    <col min="14607" max="14855" width="9.140625" style="582"/>
    <col min="14856" max="14857" width="5.7109375" style="582" customWidth="1"/>
    <col min="14858" max="14858" width="47" style="582" customWidth="1"/>
    <col min="14859" max="14859" width="6.7109375" style="582" customWidth="1"/>
    <col min="14860" max="14860" width="9.7109375" style="582" customWidth="1"/>
    <col min="14861" max="14861" width="12.7109375" style="582" customWidth="1"/>
    <col min="14862" max="14862" width="14.140625" style="582" customWidth="1"/>
    <col min="14863" max="15111" width="9.140625" style="582"/>
    <col min="15112" max="15113" width="5.7109375" style="582" customWidth="1"/>
    <col min="15114" max="15114" width="47" style="582" customWidth="1"/>
    <col min="15115" max="15115" width="6.7109375" style="582" customWidth="1"/>
    <col min="15116" max="15116" width="9.7109375" style="582" customWidth="1"/>
    <col min="15117" max="15117" width="12.7109375" style="582" customWidth="1"/>
    <col min="15118" max="15118" width="14.140625" style="582" customWidth="1"/>
    <col min="15119" max="15367" width="9.140625" style="582"/>
    <col min="15368" max="15369" width="5.7109375" style="582" customWidth="1"/>
    <col min="15370" max="15370" width="47" style="582" customWidth="1"/>
    <col min="15371" max="15371" width="6.7109375" style="582" customWidth="1"/>
    <col min="15372" max="15372" width="9.7109375" style="582" customWidth="1"/>
    <col min="15373" max="15373" width="12.7109375" style="582" customWidth="1"/>
    <col min="15374" max="15374" width="14.140625" style="582" customWidth="1"/>
    <col min="15375" max="15623" width="9.140625" style="582"/>
    <col min="15624" max="15625" width="5.7109375" style="582" customWidth="1"/>
    <col min="15626" max="15626" width="47" style="582" customWidth="1"/>
    <col min="15627" max="15627" width="6.7109375" style="582" customWidth="1"/>
    <col min="15628" max="15628" width="9.7109375" style="582" customWidth="1"/>
    <col min="15629" max="15629" width="12.7109375" style="582" customWidth="1"/>
    <col min="15630" max="15630" width="14.140625" style="582" customWidth="1"/>
    <col min="15631" max="15879" width="9.140625" style="582"/>
    <col min="15880" max="15881" width="5.7109375" style="582" customWidth="1"/>
    <col min="15882" max="15882" width="47" style="582" customWidth="1"/>
    <col min="15883" max="15883" width="6.7109375" style="582" customWidth="1"/>
    <col min="15884" max="15884" width="9.7109375" style="582" customWidth="1"/>
    <col min="15885" max="15885" width="12.7109375" style="582" customWidth="1"/>
    <col min="15886" max="15886" width="14.140625" style="582" customWidth="1"/>
    <col min="15887" max="16384" width="9.140625" style="582"/>
  </cols>
  <sheetData>
    <row r="1" spans="1:7">
      <c r="A1" s="98"/>
      <c r="B1" s="25"/>
      <c r="C1" s="317"/>
      <c r="D1" s="26"/>
    </row>
    <row r="2" spans="1:7" s="611" customFormat="1" ht="18.75" thickBot="1">
      <c r="A2" s="135" t="s">
        <v>104</v>
      </c>
      <c r="B2" s="212" t="s">
        <v>103</v>
      </c>
      <c r="C2" s="263"/>
      <c r="D2" s="136"/>
      <c r="E2" s="136"/>
      <c r="F2" s="738"/>
      <c r="G2" s="658"/>
    </row>
    <row r="3" spans="1:7" s="660" customFormat="1">
      <c r="A3" s="228"/>
      <c r="B3" s="229"/>
      <c r="C3" s="275"/>
      <c r="D3" s="230"/>
      <c r="E3" s="230"/>
      <c r="F3" s="739"/>
      <c r="G3" s="659"/>
    </row>
    <row r="4" spans="1:7">
      <c r="A4" s="582"/>
      <c r="B4" s="237" t="s">
        <v>104</v>
      </c>
      <c r="C4" s="319" t="s">
        <v>823</v>
      </c>
      <c r="D4" s="581"/>
      <c r="E4" s="581"/>
      <c r="F4" s="740"/>
      <c r="G4" s="661"/>
    </row>
    <row r="5" spans="1:7">
      <c r="B5" s="481"/>
      <c r="C5" s="319"/>
      <c r="D5" s="581"/>
      <c r="E5" s="581"/>
      <c r="F5" s="740"/>
      <c r="G5" s="661"/>
    </row>
    <row r="6" spans="1:7">
      <c r="B6" s="186" t="str">
        <f>B25</f>
        <v>I.</v>
      </c>
      <c r="C6" s="486" t="str">
        <f>C25</f>
        <v>KROVSKA IN KLEPARSKA DELA:</v>
      </c>
      <c r="D6" s="581"/>
      <c r="E6" s="581"/>
      <c r="F6" s="740"/>
      <c r="G6" s="662">
        <f>G156</f>
        <v>0</v>
      </c>
    </row>
    <row r="7" spans="1:7">
      <c r="B7" s="186" t="str">
        <f>B159</f>
        <v>II.</v>
      </c>
      <c r="C7" s="486" t="str">
        <f>C159</f>
        <v>KLJUČAVNIČARSKA DELA:</v>
      </c>
      <c r="D7" s="581"/>
      <c r="E7" s="581"/>
      <c r="F7" s="740"/>
      <c r="G7" s="662">
        <f>G235</f>
        <v>0</v>
      </c>
    </row>
    <row r="8" spans="1:7">
      <c r="B8" s="31" t="str">
        <f>B237</f>
        <v>III.</v>
      </c>
      <c r="C8" s="278" t="str">
        <f>C237</f>
        <v>FASADERSKA DELA:</v>
      </c>
      <c r="D8" s="581"/>
      <c r="E8" s="581"/>
      <c r="F8" s="740"/>
      <c r="G8" s="662">
        <f>G276</f>
        <v>0</v>
      </c>
    </row>
    <row r="9" spans="1:7">
      <c r="B9" s="186" t="str">
        <f>B278</f>
        <v>IV.</v>
      </c>
      <c r="C9" s="486" t="str">
        <f>C278</f>
        <v>STEKLARSKA in ALU DELA Z VRATI IN OKNI:</v>
      </c>
      <c r="D9" s="581"/>
      <c r="E9" s="581"/>
      <c r="F9" s="740"/>
      <c r="G9" s="662">
        <f>G504</f>
        <v>0</v>
      </c>
    </row>
    <row r="10" spans="1:7">
      <c r="B10" s="186" t="str">
        <f>B506</f>
        <v>V.</v>
      </c>
      <c r="C10" s="486" t="str">
        <f>C506</f>
        <v>MIZARSKA DELA</v>
      </c>
      <c r="D10" s="581"/>
      <c r="E10" s="581"/>
      <c r="F10" s="740"/>
      <c r="G10" s="662">
        <f>G562</f>
        <v>0</v>
      </c>
    </row>
    <row r="11" spans="1:7">
      <c r="B11" s="186" t="str">
        <f>B564</f>
        <v>VI.</v>
      </c>
      <c r="C11" s="486" t="str">
        <f>C564</f>
        <v>DELA V GISPU</v>
      </c>
      <c r="D11" s="581"/>
      <c r="E11" s="581"/>
      <c r="F11" s="740"/>
      <c r="G11" s="662">
        <f>G721</f>
        <v>0</v>
      </c>
    </row>
    <row r="12" spans="1:7">
      <c r="B12" s="186" t="str">
        <f>B723</f>
        <v>VII.</v>
      </c>
      <c r="C12" s="486" t="str">
        <f>C723</f>
        <v>TALNE IN STENSKE OBLOGE</v>
      </c>
      <c r="D12" s="581"/>
      <c r="E12" s="581"/>
      <c r="F12" s="740"/>
      <c r="G12" s="662">
        <f>G762</f>
        <v>0</v>
      </c>
    </row>
    <row r="13" spans="1:7">
      <c r="B13" s="31" t="str">
        <f>B764</f>
        <v>VIII.</v>
      </c>
      <c r="C13" s="278" t="str">
        <f>C764</f>
        <v>SLIKOPLESKARSKA DELA:</v>
      </c>
      <c r="D13" s="581"/>
      <c r="E13" s="581"/>
      <c r="F13" s="740"/>
      <c r="G13" s="662">
        <f>G787</f>
        <v>0</v>
      </c>
    </row>
    <row r="14" spans="1:7">
      <c r="B14" s="186" t="str">
        <f>B789</f>
        <v>IX.</v>
      </c>
      <c r="C14" s="278" t="str">
        <f>C789</f>
        <v>DVIGALA IN NAPRAVE:</v>
      </c>
      <c r="D14" s="581"/>
      <c r="E14" s="581"/>
      <c r="F14" s="740"/>
      <c r="G14" s="662">
        <f>G798</f>
        <v>0</v>
      </c>
    </row>
    <row r="15" spans="1:7">
      <c r="B15" s="186" t="str">
        <f>B800</f>
        <v>XI.</v>
      </c>
      <c r="C15" s="278" t="str">
        <f>C800</f>
        <v>GASILSKA OPREMA:</v>
      </c>
      <c r="D15" s="581"/>
      <c r="E15" s="581"/>
      <c r="F15" s="740"/>
      <c r="G15" s="662">
        <f>G807</f>
        <v>0</v>
      </c>
    </row>
    <row r="16" spans="1:7">
      <c r="B16" s="186"/>
      <c r="C16" s="486"/>
      <c r="D16" s="581"/>
      <c r="E16" s="581"/>
      <c r="F16" s="740"/>
      <c r="G16" s="661"/>
    </row>
    <row r="17" spans="1:7" s="409" customFormat="1" ht="13.5" thickBot="1">
      <c r="A17" s="104"/>
      <c r="B17" s="582"/>
      <c r="C17" s="441" t="s">
        <v>105</v>
      </c>
      <c r="D17" s="412"/>
      <c r="E17" s="412"/>
      <c r="F17" s="741"/>
      <c r="G17" s="663">
        <f>SUM(G6:G15)</f>
        <v>0</v>
      </c>
    </row>
    <row r="18" spans="1:7" ht="13.5" thickTop="1">
      <c r="B18" s="481"/>
      <c r="C18" s="319"/>
      <c r="D18" s="581"/>
    </row>
    <row r="19" spans="1:7" ht="180.75" customHeight="1">
      <c r="B19" s="481"/>
      <c r="C19" s="355" t="s">
        <v>829</v>
      </c>
      <c r="D19" s="581"/>
    </row>
    <row r="20" spans="1:7">
      <c r="B20" s="481"/>
      <c r="C20" s="319"/>
      <c r="D20" s="581"/>
    </row>
    <row r="21" spans="1:7" s="666" customFormat="1" ht="25.5">
      <c r="A21" s="105"/>
      <c r="B21" s="162"/>
      <c r="C21" s="430" t="s">
        <v>5</v>
      </c>
      <c r="D21" s="231"/>
      <c r="E21" s="664" t="s">
        <v>6</v>
      </c>
      <c r="F21" s="232" t="s">
        <v>7</v>
      </c>
      <c r="G21" s="665" t="s">
        <v>8</v>
      </c>
    </row>
    <row r="22" spans="1:7">
      <c r="A22" s="106"/>
      <c r="B22" s="107"/>
      <c r="C22" s="318"/>
      <c r="D22" s="108"/>
      <c r="E22" s="667"/>
      <c r="F22" s="34"/>
      <c r="G22" s="668"/>
    </row>
    <row r="23" spans="1:7" s="670" customFormat="1">
      <c r="A23" s="35" t="s">
        <v>104</v>
      </c>
      <c r="B23" s="161"/>
      <c r="C23" s="253" t="s">
        <v>101</v>
      </c>
      <c r="D23" s="36"/>
      <c r="E23" s="37"/>
      <c r="F23" s="38"/>
      <c r="G23" s="669"/>
    </row>
    <row r="24" spans="1:7" s="258" customFormat="1">
      <c r="A24" s="604"/>
      <c r="B24" s="109"/>
      <c r="C24" s="254"/>
      <c r="D24" s="110"/>
      <c r="E24" s="671"/>
      <c r="F24" s="39"/>
      <c r="G24" s="672"/>
    </row>
    <row r="25" spans="1:7" s="675" customFormat="1">
      <c r="A25" s="409"/>
      <c r="B25" s="159" t="s">
        <v>0</v>
      </c>
      <c r="C25" s="351" t="s">
        <v>106</v>
      </c>
      <c r="D25" s="40"/>
      <c r="E25" s="673"/>
      <c r="F25" s="41"/>
      <c r="G25" s="674"/>
    </row>
    <row r="26" spans="1:7" s="675" customFormat="1">
      <c r="A26" s="409"/>
      <c r="B26" s="425"/>
      <c r="C26" s="465"/>
      <c r="D26" s="188"/>
      <c r="E26" s="676"/>
      <c r="F26" s="82"/>
      <c r="G26" s="677"/>
    </row>
    <row r="27" spans="1:7" s="675" customFormat="1">
      <c r="A27" s="409"/>
      <c r="B27" s="425"/>
      <c r="C27" s="465" t="s">
        <v>10</v>
      </c>
      <c r="D27" s="188"/>
      <c r="E27" s="676"/>
      <c r="F27" s="82"/>
      <c r="G27" s="677"/>
    </row>
    <row r="28" spans="1:7" s="675" customFormat="1">
      <c r="A28" s="409"/>
      <c r="B28" s="425"/>
      <c r="C28" s="465"/>
      <c r="D28" s="188"/>
      <c r="E28" s="676"/>
      <c r="F28" s="82"/>
      <c r="G28" s="677"/>
    </row>
    <row r="29" spans="1:7" s="675" customFormat="1" ht="381.75" customHeight="1">
      <c r="A29" s="409"/>
      <c r="B29" s="425"/>
      <c r="C29" s="473" t="s">
        <v>605</v>
      </c>
      <c r="D29" s="188"/>
      <c r="E29" s="676"/>
      <c r="F29" s="82"/>
      <c r="G29" s="677"/>
    </row>
    <row r="30" spans="1:7" s="675" customFormat="1" ht="127.5">
      <c r="A30" s="409"/>
      <c r="B30" s="425"/>
      <c r="C30" s="473" t="s">
        <v>3201</v>
      </c>
      <c r="D30" s="188"/>
      <c r="E30" s="676"/>
      <c r="F30" s="82"/>
      <c r="G30" s="677"/>
    </row>
    <row r="31" spans="1:7" s="675" customFormat="1" ht="303.75" customHeight="1">
      <c r="A31" s="409"/>
      <c r="B31" s="425"/>
      <c r="C31" s="473" t="s">
        <v>3202</v>
      </c>
      <c r="D31" s="188"/>
      <c r="E31" s="676"/>
      <c r="F31" s="82"/>
      <c r="G31" s="677"/>
    </row>
    <row r="32" spans="1:7" s="675" customFormat="1">
      <c r="A32" s="409"/>
      <c r="B32" s="425"/>
      <c r="C32" s="473"/>
      <c r="D32" s="188"/>
      <c r="E32" s="676"/>
      <c r="F32" s="82"/>
      <c r="G32" s="677"/>
    </row>
    <row r="33" spans="1:7" s="675" customFormat="1" ht="149.25" customHeight="1">
      <c r="A33" s="409"/>
      <c r="B33" s="425"/>
      <c r="C33" s="465" t="s">
        <v>409</v>
      </c>
      <c r="D33" s="188"/>
      <c r="E33" s="676"/>
      <c r="F33" s="82"/>
      <c r="G33" s="677"/>
    </row>
    <row r="34" spans="1:7" s="675" customFormat="1" ht="191.25" customHeight="1">
      <c r="A34" s="409"/>
      <c r="B34" s="425"/>
      <c r="C34" s="473" t="s">
        <v>410</v>
      </c>
      <c r="D34" s="188"/>
      <c r="E34" s="676"/>
      <c r="F34" s="82"/>
      <c r="G34" s="677"/>
    </row>
    <row r="35" spans="1:7" s="675" customFormat="1" ht="69.75" customHeight="1">
      <c r="A35" s="409"/>
      <c r="B35" s="425"/>
      <c r="C35" s="473" t="s">
        <v>411</v>
      </c>
      <c r="D35" s="188"/>
      <c r="E35" s="676"/>
      <c r="F35" s="82"/>
      <c r="G35" s="677"/>
    </row>
    <row r="36" spans="1:7" s="675" customFormat="1" ht="41.25" customHeight="1">
      <c r="A36" s="409"/>
      <c r="B36" s="425"/>
      <c r="C36" s="473" t="s">
        <v>412</v>
      </c>
      <c r="D36" s="188"/>
      <c r="E36" s="676"/>
      <c r="F36" s="82"/>
      <c r="G36" s="677"/>
    </row>
    <row r="37" spans="1:7" s="675" customFormat="1" ht="73.5" customHeight="1">
      <c r="A37" s="409"/>
      <c r="B37" s="425"/>
      <c r="C37" s="473" t="s">
        <v>413</v>
      </c>
      <c r="D37" s="188"/>
      <c r="E37" s="676"/>
      <c r="F37" s="82"/>
      <c r="G37" s="677"/>
    </row>
    <row r="38" spans="1:7" s="675" customFormat="1" ht="51">
      <c r="A38" s="409"/>
      <c r="B38" s="425"/>
      <c r="C38" s="473" t="s">
        <v>414</v>
      </c>
      <c r="D38" s="188"/>
      <c r="E38" s="676"/>
      <c r="F38" s="82"/>
      <c r="G38" s="677"/>
    </row>
    <row r="39" spans="1:7" s="675" customFormat="1">
      <c r="A39" s="409"/>
      <c r="B39" s="425"/>
      <c r="C39" s="473"/>
      <c r="D39" s="188"/>
      <c r="E39" s="676"/>
      <c r="F39" s="82"/>
      <c r="G39" s="677"/>
    </row>
    <row r="40" spans="1:7" s="675" customFormat="1">
      <c r="A40" s="409"/>
      <c r="B40" s="601" t="s">
        <v>14</v>
      </c>
      <c r="C40" s="535" t="s">
        <v>983</v>
      </c>
      <c r="D40" s="580"/>
      <c r="E40" s="580"/>
      <c r="F40" s="579"/>
      <c r="G40" s="580"/>
    </row>
    <row r="41" spans="1:7" s="675" customFormat="1" ht="55.5" customHeight="1">
      <c r="A41" s="409"/>
      <c r="B41" s="601"/>
      <c r="C41" s="472" t="s">
        <v>985</v>
      </c>
      <c r="D41" s="580"/>
      <c r="E41" s="580"/>
      <c r="F41" s="579"/>
      <c r="G41" s="580"/>
    </row>
    <row r="42" spans="1:7" s="675" customFormat="1">
      <c r="A42" s="409"/>
      <c r="B42" s="601"/>
      <c r="C42" s="472" t="s">
        <v>984</v>
      </c>
      <c r="D42" s="580"/>
      <c r="E42" s="580"/>
      <c r="F42" s="579"/>
      <c r="G42" s="580"/>
    </row>
    <row r="43" spans="1:7" s="675" customFormat="1" ht="38.25">
      <c r="A43" s="409"/>
      <c r="B43" s="601"/>
      <c r="C43" s="472" t="s">
        <v>986</v>
      </c>
      <c r="D43" s="580"/>
      <c r="E43" s="580"/>
      <c r="F43" s="579"/>
      <c r="G43" s="580"/>
    </row>
    <row r="44" spans="1:7" s="675" customFormat="1" ht="42.75" customHeight="1">
      <c r="A44" s="409"/>
      <c r="B44" s="601"/>
      <c r="C44" s="407" t="s">
        <v>988</v>
      </c>
      <c r="D44" s="580"/>
      <c r="E44" s="580"/>
      <c r="F44" s="579"/>
      <c r="G44" s="580"/>
    </row>
    <row r="45" spans="1:7" s="675" customFormat="1" ht="66" customHeight="1">
      <c r="A45" s="409"/>
      <c r="B45" s="601"/>
      <c r="C45" s="408" t="s">
        <v>987</v>
      </c>
      <c r="D45" s="580"/>
      <c r="E45" s="580"/>
      <c r="F45" s="579"/>
      <c r="G45" s="580"/>
    </row>
    <row r="46" spans="1:7" s="675" customFormat="1" ht="88.5" customHeight="1">
      <c r="A46" s="409"/>
      <c r="B46" s="601"/>
      <c r="C46" s="407" t="s">
        <v>989</v>
      </c>
      <c r="D46" s="580"/>
      <c r="E46" s="580"/>
      <c r="F46" s="579"/>
      <c r="G46" s="580"/>
    </row>
    <row r="47" spans="1:7" s="675" customFormat="1" ht="121.5" customHeight="1">
      <c r="A47" s="409"/>
      <c r="B47" s="601"/>
      <c r="C47" s="407" t="s">
        <v>990</v>
      </c>
      <c r="D47" s="580"/>
      <c r="E47" s="638"/>
      <c r="F47" s="579"/>
      <c r="G47" s="580"/>
    </row>
    <row r="48" spans="1:7" s="675" customFormat="1">
      <c r="A48" s="409"/>
      <c r="B48" s="601"/>
      <c r="C48" s="407" t="s">
        <v>992</v>
      </c>
      <c r="D48" s="580"/>
      <c r="E48" s="638"/>
      <c r="F48" s="579"/>
      <c r="G48" s="580"/>
    </row>
    <row r="49" spans="1:7" s="675" customFormat="1" ht="28.5" customHeight="1">
      <c r="A49" s="409"/>
      <c r="B49" s="601"/>
      <c r="C49" s="407" t="s">
        <v>991</v>
      </c>
      <c r="D49" s="480" t="s">
        <v>52</v>
      </c>
      <c r="E49" s="463">
        <v>394</v>
      </c>
      <c r="F49" s="537"/>
      <c r="G49" s="613">
        <f>E49*F49</f>
        <v>0</v>
      </c>
    </row>
    <row r="50" spans="1:7" s="675" customFormat="1">
      <c r="A50" s="409"/>
      <c r="B50" s="425"/>
      <c r="C50" s="298"/>
      <c r="D50" s="188"/>
      <c r="E50" s="678"/>
      <c r="F50" s="82"/>
      <c r="G50" s="677"/>
    </row>
    <row r="51" spans="1:7" ht="25.5">
      <c r="B51" s="481" t="s">
        <v>36</v>
      </c>
      <c r="C51" s="473" t="s">
        <v>993</v>
      </c>
      <c r="D51" s="482" t="s">
        <v>65</v>
      </c>
      <c r="E51" s="679">
        <v>2</v>
      </c>
      <c r="F51" s="605"/>
      <c r="G51" s="613">
        <f>E51*F51</f>
        <v>0</v>
      </c>
    </row>
    <row r="52" spans="1:7">
      <c r="A52" s="416"/>
      <c r="B52" s="425"/>
      <c r="C52" s="298"/>
      <c r="D52" s="188"/>
      <c r="E52" s="678"/>
      <c r="F52" s="82"/>
      <c r="G52" s="677"/>
    </row>
    <row r="53" spans="1:7">
      <c r="B53" s="481" t="s">
        <v>16</v>
      </c>
      <c r="C53" s="473" t="s">
        <v>2234</v>
      </c>
      <c r="D53" s="472"/>
      <c r="E53" s="680"/>
      <c r="F53" s="464"/>
      <c r="G53" s="472"/>
    </row>
    <row r="54" spans="1:7" ht="117.75" customHeight="1">
      <c r="B54" s="481"/>
      <c r="C54" s="473" t="s">
        <v>1034</v>
      </c>
      <c r="D54" s="482"/>
      <c r="E54" s="679"/>
      <c r="F54" s="605"/>
      <c r="G54" s="613"/>
    </row>
    <row r="55" spans="1:7" ht="84" customHeight="1">
      <c r="B55" s="481"/>
      <c r="C55" s="473" t="s">
        <v>1035</v>
      </c>
      <c r="D55" s="482"/>
      <c r="E55" s="679"/>
      <c r="F55" s="605"/>
      <c r="G55" s="613"/>
    </row>
    <row r="56" spans="1:7" ht="46.5" customHeight="1">
      <c r="B56" s="481"/>
      <c r="C56" s="473" t="s">
        <v>804</v>
      </c>
      <c r="D56" s="482"/>
      <c r="E56" s="679"/>
      <c r="F56" s="605"/>
      <c r="G56" s="613"/>
    </row>
    <row r="57" spans="1:7" ht="28.5" customHeight="1">
      <c r="B57" s="481"/>
      <c r="C57" s="473" t="s">
        <v>805</v>
      </c>
      <c r="D57" s="482"/>
      <c r="E57" s="679"/>
      <c r="F57" s="605"/>
      <c r="G57" s="613"/>
    </row>
    <row r="58" spans="1:7" ht="85.5" customHeight="1">
      <c r="B58" s="481"/>
      <c r="C58" s="473" t="s">
        <v>607</v>
      </c>
      <c r="D58" s="480" t="s">
        <v>52</v>
      </c>
      <c r="E58" s="463">
        <v>7.75</v>
      </c>
      <c r="F58" s="537"/>
      <c r="G58" s="613">
        <f>E58*F58</f>
        <v>0</v>
      </c>
    </row>
    <row r="59" spans="1:7">
      <c r="B59" s="481"/>
      <c r="C59" s="473"/>
      <c r="D59" s="480"/>
      <c r="E59" s="463"/>
      <c r="F59" s="537"/>
      <c r="G59" s="613"/>
    </row>
    <row r="60" spans="1:7" ht="38.25">
      <c r="B60" s="481" t="s">
        <v>17</v>
      </c>
      <c r="C60" s="473" t="s">
        <v>2257</v>
      </c>
      <c r="D60" s="480"/>
      <c r="E60" s="463"/>
      <c r="F60" s="537"/>
      <c r="G60" s="613"/>
    </row>
    <row r="61" spans="1:7" ht="38.25">
      <c r="B61" s="481"/>
      <c r="C61" s="465" t="s">
        <v>2258</v>
      </c>
      <c r="D61" s="472"/>
      <c r="E61" s="472"/>
      <c r="F61" s="464"/>
      <c r="G61" s="613"/>
    </row>
    <row r="62" spans="1:7">
      <c r="B62" s="481"/>
      <c r="C62" s="473" t="s">
        <v>2195</v>
      </c>
      <c r="D62" s="472"/>
      <c r="E62" s="472"/>
      <c r="F62" s="464"/>
      <c r="G62" s="613"/>
    </row>
    <row r="63" spans="1:7" ht="25.5">
      <c r="B63" s="481"/>
      <c r="C63" s="473" t="s">
        <v>2220</v>
      </c>
      <c r="D63" s="681"/>
      <c r="E63" s="682"/>
      <c r="F63" s="467"/>
      <c r="G63" s="613"/>
    </row>
    <row r="64" spans="1:7" ht="38.25">
      <c r="B64" s="481"/>
      <c r="C64" s="473" t="s">
        <v>2221</v>
      </c>
      <c r="D64" s="681"/>
      <c r="E64" s="682"/>
      <c r="F64" s="467"/>
      <c r="G64" s="613"/>
    </row>
    <row r="65" spans="1:7" ht="13.5">
      <c r="B65" s="481"/>
      <c r="C65" s="473" t="s">
        <v>2196</v>
      </c>
      <c r="D65" s="683"/>
      <c r="E65" s="684"/>
      <c r="F65" s="467"/>
      <c r="G65" s="613"/>
    </row>
    <row r="66" spans="1:7" ht="13.5">
      <c r="B66" s="481"/>
      <c r="C66" s="473" t="s">
        <v>2222</v>
      </c>
      <c r="D66" s="683"/>
      <c r="E66" s="684"/>
      <c r="F66" s="467"/>
      <c r="G66" s="613"/>
    </row>
    <row r="67" spans="1:7" ht="13.5">
      <c r="B67" s="481"/>
      <c r="C67" s="473" t="s">
        <v>2197</v>
      </c>
      <c r="D67" s="683"/>
      <c r="E67" s="684"/>
      <c r="F67" s="467"/>
      <c r="G67" s="613"/>
    </row>
    <row r="68" spans="1:7" ht="15">
      <c r="B68" s="481"/>
      <c r="C68" s="466" t="s">
        <v>714</v>
      </c>
      <c r="D68" s="480" t="s">
        <v>52</v>
      </c>
      <c r="E68" s="463">
        <v>26.25</v>
      </c>
      <c r="F68" s="537"/>
      <c r="G68" s="613">
        <f>E68*F68</f>
        <v>0</v>
      </c>
    </row>
    <row r="69" spans="1:7" ht="105" customHeight="1">
      <c r="B69" s="481" t="s">
        <v>21</v>
      </c>
      <c r="C69" s="473" t="s">
        <v>2198</v>
      </c>
      <c r="D69" s="482"/>
      <c r="E69" s="685"/>
      <c r="F69" s="605"/>
      <c r="G69" s="613"/>
    </row>
    <row r="70" spans="1:7" ht="39.75" customHeight="1">
      <c r="B70" s="481"/>
      <c r="C70" s="473" t="s">
        <v>2202</v>
      </c>
      <c r="D70" s="482"/>
      <c r="E70" s="685"/>
      <c r="F70" s="605"/>
      <c r="G70" s="613"/>
    </row>
    <row r="71" spans="1:7" ht="67.5" customHeight="1">
      <c r="B71" s="481"/>
      <c r="C71" s="472" t="s">
        <v>2203</v>
      </c>
      <c r="D71" s="482"/>
      <c r="E71" s="685"/>
      <c r="F71" s="605"/>
      <c r="G71" s="613"/>
    </row>
    <row r="72" spans="1:7" ht="99.75" customHeight="1">
      <c r="B72" s="481"/>
      <c r="C72" s="473" t="s">
        <v>2199</v>
      </c>
      <c r="D72" s="482"/>
      <c r="E72" s="685"/>
      <c r="F72" s="605"/>
      <c r="G72" s="613"/>
    </row>
    <row r="73" spans="1:7" ht="168.75" customHeight="1">
      <c r="B73" s="481"/>
      <c r="C73" s="473" t="s">
        <v>2200</v>
      </c>
      <c r="D73" s="482"/>
      <c r="E73" s="685"/>
      <c r="F73" s="605"/>
      <c r="G73" s="613"/>
    </row>
    <row r="74" spans="1:7" ht="38.25">
      <c r="B74" s="481"/>
      <c r="C74" s="473" t="s">
        <v>2201</v>
      </c>
      <c r="D74" s="480" t="s">
        <v>52</v>
      </c>
      <c r="E74" s="463">
        <v>26.25</v>
      </c>
      <c r="F74" s="537"/>
      <c r="G74" s="613">
        <f>E74*F74</f>
        <v>0</v>
      </c>
    </row>
    <row r="75" spans="1:7">
      <c r="B75" s="481"/>
      <c r="C75" s="473"/>
      <c r="D75" s="482"/>
      <c r="E75" s="685"/>
      <c r="F75" s="605"/>
      <c r="G75" s="613"/>
    </row>
    <row r="76" spans="1:7" ht="51">
      <c r="B76" s="481" t="s">
        <v>44</v>
      </c>
      <c r="C76" s="473" t="s">
        <v>174</v>
      </c>
      <c r="D76" s="482" t="s">
        <v>65</v>
      </c>
      <c r="E76" s="679">
        <v>2</v>
      </c>
      <c r="F76" s="605"/>
      <c r="G76" s="613">
        <f>E76*F76</f>
        <v>0</v>
      </c>
    </row>
    <row r="77" spans="1:7">
      <c r="B77" s="481"/>
      <c r="C77" s="473"/>
      <c r="D77" s="482"/>
      <c r="E77" s="679"/>
      <c r="F77" s="605"/>
      <c r="G77" s="613"/>
    </row>
    <row r="78" spans="1:7" ht="25.5">
      <c r="B78" s="481" t="s">
        <v>46</v>
      </c>
      <c r="C78" s="473" t="s">
        <v>994</v>
      </c>
      <c r="D78" s="482" t="s">
        <v>65</v>
      </c>
      <c r="E78" s="679">
        <v>2</v>
      </c>
      <c r="F78" s="605"/>
      <c r="G78" s="613">
        <f>E78*F78</f>
        <v>0</v>
      </c>
    </row>
    <row r="79" spans="1:7">
      <c r="B79" s="481"/>
      <c r="C79" s="473"/>
      <c r="D79" s="424"/>
      <c r="E79" s="685"/>
      <c r="F79" s="39"/>
      <c r="G79" s="662"/>
    </row>
    <row r="80" spans="1:7" s="258" customFormat="1" ht="25.5">
      <c r="A80" s="604"/>
      <c r="B80" s="481"/>
      <c r="C80" s="302" t="s">
        <v>390</v>
      </c>
      <c r="D80" s="482"/>
      <c r="E80" s="685"/>
      <c r="F80" s="605"/>
      <c r="G80" s="613"/>
    </row>
    <row r="81" spans="1:7" s="258" customFormat="1" ht="111.75" customHeight="1">
      <c r="A81" s="604"/>
      <c r="B81" s="481" t="s">
        <v>47</v>
      </c>
      <c r="C81" s="269" t="s">
        <v>996</v>
      </c>
      <c r="D81" s="482"/>
      <c r="E81" s="685"/>
      <c r="F81" s="605"/>
      <c r="G81" s="613"/>
    </row>
    <row r="82" spans="1:7" s="258" customFormat="1">
      <c r="A82" s="604"/>
      <c r="B82" s="481"/>
      <c r="C82" s="269" t="s">
        <v>995</v>
      </c>
      <c r="D82" s="482" t="s">
        <v>65</v>
      </c>
      <c r="E82" s="679">
        <v>5</v>
      </c>
      <c r="F82" s="605"/>
      <c r="G82" s="613">
        <f>E82*F82</f>
        <v>0</v>
      </c>
    </row>
    <row r="83" spans="1:7" s="258" customFormat="1">
      <c r="A83" s="604"/>
      <c r="B83" s="481"/>
      <c r="C83" s="269" t="s">
        <v>391</v>
      </c>
      <c r="D83" s="482" t="s">
        <v>64</v>
      </c>
      <c r="E83" s="679">
        <v>36</v>
      </c>
      <c r="F83" s="605"/>
      <c r="G83" s="613">
        <f>E83*F83</f>
        <v>0</v>
      </c>
    </row>
    <row r="84" spans="1:7" s="258" customFormat="1" ht="25.5">
      <c r="A84" s="604"/>
      <c r="B84" s="481"/>
      <c r="C84" s="269" t="s">
        <v>392</v>
      </c>
      <c r="D84" s="482" t="s">
        <v>340</v>
      </c>
      <c r="E84" s="679">
        <v>5</v>
      </c>
      <c r="F84" s="605"/>
      <c r="G84" s="613">
        <f>E84*F84</f>
        <v>0</v>
      </c>
    </row>
    <row r="85" spans="1:7" s="258" customFormat="1">
      <c r="A85" s="604"/>
      <c r="B85" s="481"/>
      <c r="C85" s="269"/>
      <c r="D85" s="482"/>
      <c r="E85" s="685"/>
      <c r="F85" s="605"/>
      <c r="G85" s="613"/>
    </row>
    <row r="86" spans="1:7" s="258" customFormat="1">
      <c r="A86" s="604"/>
      <c r="B86" s="425"/>
      <c r="C86" s="465" t="s">
        <v>2331</v>
      </c>
      <c r="D86" s="188"/>
      <c r="E86" s="676"/>
      <c r="F86" s="82"/>
      <c r="G86" s="677"/>
    </row>
    <row r="87" spans="1:7" s="258" customFormat="1" ht="167.25" customHeight="1">
      <c r="A87" s="604"/>
      <c r="B87" s="481"/>
      <c r="C87" s="473" t="s">
        <v>2332</v>
      </c>
      <c r="D87" s="424"/>
      <c r="E87" s="685"/>
      <c r="F87" s="39"/>
      <c r="G87" s="662"/>
    </row>
    <row r="88" spans="1:7" s="258" customFormat="1">
      <c r="A88" s="604"/>
      <c r="B88" s="481"/>
      <c r="C88" s="473"/>
      <c r="D88" s="424"/>
      <c r="E88" s="685"/>
      <c r="F88" s="39"/>
      <c r="G88" s="662"/>
    </row>
    <row r="89" spans="1:7" s="258" customFormat="1" ht="93.75" customHeight="1">
      <c r="A89" s="604"/>
      <c r="B89" s="481" t="s">
        <v>48</v>
      </c>
      <c r="C89" s="473" t="s">
        <v>2333</v>
      </c>
      <c r="D89" s="482" t="s">
        <v>64</v>
      </c>
      <c r="E89" s="679">
        <v>55.1</v>
      </c>
      <c r="F89" s="605"/>
      <c r="G89" s="613">
        <f>E89*F89</f>
        <v>0</v>
      </c>
    </row>
    <row r="90" spans="1:7" s="258" customFormat="1">
      <c r="A90" s="604"/>
      <c r="B90" s="481"/>
      <c r="C90" s="473"/>
      <c r="D90" s="482"/>
      <c r="E90" s="685"/>
      <c r="F90" s="605"/>
      <c r="G90" s="613"/>
    </row>
    <row r="91" spans="1:7" s="258" customFormat="1" ht="100.5" customHeight="1">
      <c r="A91" s="604"/>
      <c r="B91" s="481" t="s">
        <v>49</v>
      </c>
      <c r="C91" s="473" t="s">
        <v>2334</v>
      </c>
      <c r="D91" s="482" t="s">
        <v>64</v>
      </c>
      <c r="E91" s="679">
        <v>9.1</v>
      </c>
      <c r="F91" s="605"/>
      <c r="G91" s="613">
        <f>E91*F91</f>
        <v>0</v>
      </c>
    </row>
    <row r="92" spans="1:7" s="258" customFormat="1">
      <c r="A92" s="604"/>
      <c r="B92" s="481"/>
      <c r="C92" s="473"/>
      <c r="D92" s="482"/>
      <c r="E92" s="679"/>
      <c r="F92" s="605"/>
      <c r="G92" s="613"/>
    </row>
    <row r="93" spans="1:7" s="258" customFormat="1" ht="76.5">
      <c r="A93" s="604"/>
      <c r="B93" s="481" t="s">
        <v>50</v>
      </c>
      <c r="C93" s="473" t="s">
        <v>2335</v>
      </c>
      <c r="D93" s="482" t="s">
        <v>64</v>
      </c>
      <c r="E93" s="679">
        <v>25.4</v>
      </c>
      <c r="F93" s="605"/>
      <c r="G93" s="613">
        <f>E93*F93</f>
        <v>0</v>
      </c>
    </row>
    <row r="94" spans="1:7" s="258" customFormat="1">
      <c r="A94" s="604"/>
      <c r="B94" s="481"/>
      <c r="C94" s="473"/>
      <c r="D94" s="482"/>
      <c r="E94" s="685"/>
      <c r="F94" s="605"/>
      <c r="G94" s="613"/>
    </row>
    <row r="95" spans="1:7" s="258" customFormat="1">
      <c r="A95" s="604"/>
      <c r="B95" s="392"/>
      <c r="C95" s="391" t="s">
        <v>968</v>
      </c>
      <c r="D95" s="391"/>
      <c r="E95" s="391"/>
      <c r="F95" s="742"/>
      <c r="G95" s="397"/>
    </row>
    <row r="96" spans="1:7" s="258" customFormat="1">
      <c r="A96" s="604"/>
      <c r="B96" s="393"/>
      <c r="C96" s="405"/>
      <c r="D96" s="405"/>
      <c r="E96" s="405"/>
      <c r="F96" s="743"/>
      <c r="G96" s="396"/>
    </row>
    <row r="97" spans="1:7" s="258" customFormat="1" ht="25.5">
      <c r="A97" s="604"/>
      <c r="B97" s="400" t="s">
        <v>51</v>
      </c>
      <c r="C97" s="402" t="s">
        <v>972</v>
      </c>
      <c r="D97" s="402"/>
      <c r="E97" s="402"/>
      <c r="F97" s="399"/>
      <c r="G97" s="404"/>
    </row>
    <row r="98" spans="1:7" s="258" customFormat="1" ht="138" customHeight="1">
      <c r="A98" s="604"/>
      <c r="B98" s="400"/>
      <c r="C98" s="401" t="s">
        <v>975</v>
      </c>
      <c r="D98" s="402"/>
      <c r="E98" s="402"/>
      <c r="F98" s="399"/>
      <c r="G98" s="404"/>
    </row>
    <row r="99" spans="1:7" s="258" customFormat="1" ht="28.5" customHeight="1">
      <c r="A99" s="604"/>
      <c r="B99" s="400"/>
      <c r="C99" s="401" t="s">
        <v>974</v>
      </c>
      <c r="D99" s="402"/>
      <c r="E99" s="402"/>
      <c r="F99" s="399"/>
      <c r="G99" s="404"/>
    </row>
    <row r="100" spans="1:7" s="258" customFormat="1" ht="25.5">
      <c r="A100" s="604"/>
      <c r="B100" s="400"/>
      <c r="C100" s="401" t="s">
        <v>973</v>
      </c>
      <c r="D100" s="403" t="s">
        <v>65</v>
      </c>
      <c r="E100" s="390">
        <v>2</v>
      </c>
      <c r="F100" s="399"/>
      <c r="G100" s="686">
        <f>E100*F100</f>
        <v>0</v>
      </c>
    </row>
    <row r="101" spans="1:7" s="258" customFormat="1">
      <c r="A101" s="604"/>
      <c r="B101" s="392"/>
      <c r="C101" s="394"/>
      <c r="D101" s="395"/>
      <c r="E101" s="389"/>
      <c r="F101" s="398"/>
      <c r="G101" s="687"/>
    </row>
    <row r="102" spans="1:7" s="258" customFormat="1" ht="25.5">
      <c r="A102" s="604"/>
      <c r="B102" s="392" t="s">
        <v>53</v>
      </c>
      <c r="C102" s="402" t="s">
        <v>969</v>
      </c>
      <c r="D102" s="395"/>
      <c r="E102" s="389"/>
      <c r="F102" s="398"/>
      <c r="G102" s="687"/>
    </row>
    <row r="103" spans="1:7" s="258" customFormat="1" ht="142.5" customHeight="1">
      <c r="A103" s="604"/>
      <c r="B103" s="392"/>
      <c r="C103" s="401" t="s">
        <v>2290</v>
      </c>
      <c r="D103" s="395"/>
      <c r="E103" s="389"/>
      <c r="F103" s="398"/>
      <c r="G103" s="687"/>
    </row>
    <row r="104" spans="1:7" s="258" customFormat="1" ht="31.5" customHeight="1">
      <c r="A104" s="604"/>
      <c r="B104" s="392"/>
      <c r="C104" s="401" t="s">
        <v>2291</v>
      </c>
      <c r="D104" s="395"/>
      <c r="E104" s="389"/>
      <c r="F104" s="398"/>
      <c r="G104" s="687"/>
    </row>
    <row r="105" spans="1:7" s="258" customFormat="1" ht="38.25">
      <c r="A105" s="604"/>
      <c r="B105" s="392"/>
      <c r="C105" s="401" t="s">
        <v>970</v>
      </c>
      <c r="D105" s="395"/>
      <c r="E105" s="389"/>
      <c r="F105" s="398"/>
      <c r="G105" s="687"/>
    </row>
    <row r="106" spans="1:7" s="258" customFormat="1" ht="25.5">
      <c r="A106" s="604"/>
      <c r="B106" s="392"/>
      <c r="C106" s="401" t="s">
        <v>971</v>
      </c>
      <c r="D106" s="395"/>
      <c r="E106" s="389"/>
      <c r="F106" s="398"/>
      <c r="G106" s="687"/>
    </row>
    <row r="107" spans="1:7" s="258" customFormat="1" ht="54" customHeight="1">
      <c r="A107" s="604"/>
      <c r="B107" s="392"/>
      <c r="C107" s="394" t="s">
        <v>2292</v>
      </c>
      <c r="D107" s="395" t="s">
        <v>65</v>
      </c>
      <c r="E107" s="389">
        <v>1</v>
      </c>
      <c r="F107" s="398"/>
      <c r="G107" s="686">
        <f>E107*F107</f>
        <v>0</v>
      </c>
    </row>
    <row r="108" spans="1:7" s="258" customFormat="1">
      <c r="A108" s="604"/>
      <c r="B108" s="392"/>
      <c r="C108" s="394"/>
      <c r="D108" s="395"/>
      <c r="E108" s="389"/>
      <c r="F108" s="398"/>
      <c r="G108" s="686"/>
    </row>
    <row r="109" spans="1:7" s="258" customFormat="1" ht="25.5">
      <c r="A109" s="604"/>
      <c r="B109" s="392" t="s">
        <v>54</v>
      </c>
      <c r="C109" s="402" t="s">
        <v>2115</v>
      </c>
      <c r="D109" s="395"/>
      <c r="E109" s="389"/>
      <c r="F109" s="398"/>
      <c r="G109" s="687"/>
    </row>
    <row r="110" spans="1:7" s="258" customFormat="1">
      <c r="A110" s="604"/>
      <c r="B110" s="392"/>
      <c r="C110" s="402" t="s">
        <v>2116</v>
      </c>
      <c r="D110" s="395"/>
      <c r="E110" s="389"/>
      <c r="F110" s="398"/>
      <c r="G110" s="687"/>
    </row>
    <row r="111" spans="1:7" s="258" customFormat="1" ht="25.5">
      <c r="A111" s="604"/>
      <c r="B111" s="392"/>
      <c r="C111" s="394" t="s">
        <v>2117</v>
      </c>
      <c r="D111" s="395" t="s">
        <v>65</v>
      </c>
      <c r="E111" s="389">
        <v>2</v>
      </c>
      <c r="F111" s="398"/>
      <c r="G111" s="686">
        <f>E111*F111</f>
        <v>0</v>
      </c>
    </row>
    <row r="112" spans="1:7" s="258" customFormat="1" ht="25.5">
      <c r="A112" s="604"/>
      <c r="B112" s="392"/>
      <c r="C112" s="394" t="s">
        <v>2118</v>
      </c>
      <c r="D112" s="395" t="s">
        <v>65</v>
      </c>
      <c r="E112" s="389">
        <v>2</v>
      </c>
      <c r="F112" s="398"/>
      <c r="G112" s="686">
        <f>E112*F112</f>
        <v>0</v>
      </c>
    </row>
    <row r="113" spans="1:7" s="258" customFormat="1">
      <c r="A113" s="604"/>
      <c r="B113" s="392"/>
      <c r="C113" s="394" t="s">
        <v>2119</v>
      </c>
      <c r="D113" s="395" t="s">
        <v>65</v>
      </c>
      <c r="E113" s="389">
        <v>2</v>
      </c>
      <c r="F113" s="398"/>
      <c r="G113" s="686">
        <f>E113*F113</f>
        <v>0</v>
      </c>
    </row>
    <row r="114" spans="1:7" s="258" customFormat="1">
      <c r="A114" s="604"/>
      <c r="B114" s="392"/>
      <c r="C114" s="394"/>
      <c r="D114" s="395"/>
      <c r="E114" s="389"/>
      <c r="F114" s="398"/>
      <c r="G114" s="686"/>
    </row>
    <row r="115" spans="1:7" s="258" customFormat="1">
      <c r="A115" s="604"/>
      <c r="B115" s="392"/>
      <c r="C115" s="402" t="s">
        <v>2120</v>
      </c>
      <c r="D115" s="395"/>
      <c r="E115" s="389"/>
      <c r="F115" s="398"/>
      <c r="G115" s="686"/>
    </row>
    <row r="116" spans="1:7" s="258" customFormat="1">
      <c r="A116" s="604"/>
      <c r="B116" s="392"/>
      <c r="C116" s="394" t="s">
        <v>2121</v>
      </c>
      <c r="D116" s="395" t="s">
        <v>252</v>
      </c>
      <c r="E116" s="389">
        <v>1</v>
      </c>
      <c r="F116" s="398"/>
      <c r="G116" s="686">
        <f>E116*F116</f>
        <v>0</v>
      </c>
    </row>
    <row r="117" spans="1:7" s="258" customFormat="1">
      <c r="A117" s="604"/>
      <c r="B117" s="392"/>
      <c r="C117" s="394" t="s">
        <v>2122</v>
      </c>
      <c r="D117" s="395" t="s">
        <v>252</v>
      </c>
      <c r="E117" s="389">
        <v>6</v>
      </c>
      <c r="F117" s="398"/>
      <c r="G117" s="686">
        <f>E117*F117</f>
        <v>0</v>
      </c>
    </row>
    <row r="118" spans="1:7" s="258" customFormat="1">
      <c r="A118" s="604"/>
      <c r="B118" s="392"/>
      <c r="C118" s="394" t="s">
        <v>2123</v>
      </c>
      <c r="D118" s="395" t="s">
        <v>252</v>
      </c>
      <c r="E118" s="389">
        <v>20.7</v>
      </c>
      <c r="F118" s="398"/>
      <c r="G118" s="686">
        <f>E118*F118</f>
        <v>0</v>
      </c>
    </row>
    <row r="119" spans="1:7" s="258" customFormat="1">
      <c r="A119" s="604"/>
      <c r="B119" s="392"/>
      <c r="C119" s="394" t="s">
        <v>2124</v>
      </c>
      <c r="D119" s="395" t="s">
        <v>252</v>
      </c>
      <c r="E119" s="389">
        <v>2</v>
      </c>
      <c r="F119" s="398"/>
      <c r="G119" s="686">
        <f>E119*F119</f>
        <v>0</v>
      </c>
    </row>
    <row r="120" spans="1:7" s="258" customFormat="1">
      <c r="A120" s="604"/>
      <c r="B120" s="392"/>
      <c r="C120" s="394" t="s">
        <v>2125</v>
      </c>
      <c r="D120" s="395" t="s">
        <v>65</v>
      </c>
      <c r="E120" s="389">
        <v>1</v>
      </c>
      <c r="F120" s="398"/>
      <c r="G120" s="686">
        <f t="shared" ref="G120:G133" si="0">E120*F120</f>
        <v>0</v>
      </c>
    </row>
    <row r="121" spans="1:7" s="258" customFormat="1">
      <c r="A121" s="604"/>
      <c r="B121" s="392"/>
      <c r="C121" s="394" t="s">
        <v>2126</v>
      </c>
      <c r="D121" s="395" t="s">
        <v>65</v>
      </c>
      <c r="E121" s="389">
        <v>1</v>
      </c>
      <c r="F121" s="398"/>
      <c r="G121" s="686">
        <f t="shared" si="0"/>
        <v>0</v>
      </c>
    </row>
    <row r="122" spans="1:7" s="258" customFormat="1">
      <c r="A122" s="604"/>
      <c r="B122" s="392"/>
      <c r="C122" s="394" t="s">
        <v>2127</v>
      </c>
      <c r="D122" s="395" t="s">
        <v>65</v>
      </c>
      <c r="E122" s="389">
        <v>2</v>
      </c>
      <c r="F122" s="398"/>
      <c r="G122" s="686">
        <f t="shared" si="0"/>
        <v>0</v>
      </c>
    </row>
    <row r="123" spans="1:7" s="258" customFormat="1">
      <c r="A123" s="604"/>
      <c r="B123" s="392"/>
      <c r="C123" s="394" t="s">
        <v>2128</v>
      </c>
      <c r="D123" s="395" t="s">
        <v>65</v>
      </c>
      <c r="E123" s="389">
        <v>2</v>
      </c>
      <c r="F123" s="398"/>
      <c r="G123" s="686">
        <f t="shared" si="0"/>
        <v>0</v>
      </c>
    </row>
    <row r="124" spans="1:7" s="258" customFormat="1">
      <c r="A124" s="604"/>
      <c r="B124" s="392"/>
      <c r="C124" s="394" t="s">
        <v>2129</v>
      </c>
      <c r="D124" s="395" t="s">
        <v>65</v>
      </c>
      <c r="E124" s="389">
        <v>1</v>
      </c>
      <c r="F124" s="398"/>
      <c r="G124" s="686">
        <f t="shared" si="0"/>
        <v>0</v>
      </c>
    </row>
    <row r="125" spans="1:7" s="258" customFormat="1" ht="25.5">
      <c r="A125" s="604"/>
      <c r="B125" s="392"/>
      <c r="C125" s="394" t="s">
        <v>2130</v>
      </c>
      <c r="D125" s="395" t="s">
        <v>65</v>
      </c>
      <c r="E125" s="389">
        <v>1</v>
      </c>
      <c r="F125" s="398"/>
      <c r="G125" s="686">
        <f t="shared" si="0"/>
        <v>0</v>
      </c>
    </row>
    <row r="126" spans="1:7" s="258" customFormat="1">
      <c r="A126" s="604"/>
      <c r="B126" s="392"/>
      <c r="C126" s="394" t="s">
        <v>2131</v>
      </c>
      <c r="D126" s="395" t="s">
        <v>65</v>
      </c>
      <c r="E126" s="389">
        <v>4</v>
      </c>
      <c r="F126" s="398"/>
      <c r="G126" s="686">
        <f t="shared" si="0"/>
        <v>0</v>
      </c>
    </row>
    <row r="127" spans="1:7" s="258" customFormat="1">
      <c r="A127" s="604"/>
      <c r="B127" s="392"/>
      <c r="C127" s="394" t="s">
        <v>2132</v>
      </c>
      <c r="D127" s="395" t="s">
        <v>65</v>
      </c>
      <c r="E127" s="389">
        <v>4</v>
      </c>
      <c r="F127" s="398"/>
      <c r="G127" s="686">
        <f t="shared" si="0"/>
        <v>0</v>
      </c>
    </row>
    <row r="128" spans="1:7" s="258" customFormat="1">
      <c r="A128" s="604"/>
      <c r="B128" s="392"/>
      <c r="C128" s="394" t="s">
        <v>2133</v>
      </c>
      <c r="D128" s="395" t="s">
        <v>65</v>
      </c>
      <c r="E128" s="389">
        <v>1</v>
      </c>
      <c r="F128" s="398"/>
      <c r="G128" s="686">
        <f t="shared" si="0"/>
        <v>0</v>
      </c>
    </row>
    <row r="129" spans="1:7" s="258" customFormat="1" ht="25.5">
      <c r="A129" s="604"/>
      <c r="B129" s="392"/>
      <c r="C129" s="394" t="s">
        <v>2134</v>
      </c>
      <c r="D129" s="395" t="s">
        <v>65</v>
      </c>
      <c r="E129" s="389">
        <v>1</v>
      </c>
      <c r="F129" s="398"/>
      <c r="G129" s="686">
        <f t="shared" si="0"/>
        <v>0</v>
      </c>
    </row>
    <row r="130" spans="1:7" s="258" customFormat="1">
      <c r="A130" s="604"/>
      <c r="B130" s="392"/>
      <c r="C130" s="394" t="s">
        <v>2135</v>
      </c>
      <c r="D130" s="395" t="s">
        <v>65</v>
      </c>
      <c r="E130" s="389">
        <v>2</v>
      </c>
      <c r="F130" s="398"/>
      <c r="G130" s="686">
        <f t="shared" si="0"/>
        <v>0</v>
      </c>
    </row>
    <row r="131" spans="1:7" s="258" customFormat="1">
      <c r="A131" s="604"/>
      <c r="B131" s="392"/>
      <c r="C131" s="394" t="s">
        <v>2136</v>
      </c>
      <c r="D131" s="395" t="s">
        <v>65</v>
      </c>
      <c r="E131" s="389">
        <v>4</v>
      </c>
      <c r="F131" s="398"/>
      <c r="G131" s="686">
        <f t="shared" si="0"/>
        <v>0</v>
      </c>
    </row>
    <row r="132" spans="1:7" s="258" customFormat="1" ht="25.5">
      <c r="A132" s="604"/>
      <c r="B132" s="392"/>
      <c r="C132" s="394" t="s">
        <v>2137</v>
      </c>
      <c r="D132" s="395" t="s">
        <v>65</v>
      </c>
      <c r="E132" s="389">
        <v>1</v>
      </c>
      <c r="F132" s="398"/>
      <c r="G132" s="686">
        <f t="shared" si="0"/>
        <v>0</v>
      </c>
    </row>
    <row r="133" spans="1:7" s="258" customFormat="1">
      <c r="A133" s="604"/>
      <c r="B133" s="392"/>
      <c r="C133" s="394" t="s">
        <v>2138</v>
      </c>
      <c r="D133" s="395" t="s">
        <v>65</v>
      </c>
      <c r="E133" s="389">
        <v>1</v>
      </c>
      <c r="F133" s="398"/>
      <c r="G133" s="686">
        <f t="shared" si="0"/>
        <v>0</v>
      </c>
    </row>
    <row r="134" spans="1:7" s="258" customFormat="1" ht="15">
      <c r="A134" s="604"/>
      <c r="B134" s="392"/>
      <c r="C134" s="394" t="s">
        <v>2156</v>
      </c>
      <c r="D134" s="470" t="s">
        <v>52</v>
      </c>
      <c r="E134" s="389">
        <v>8.5</v>
      </c>
      <c r="F134" s="398"/>
      <c r="G134" s="686">
        <f t="shared" ref="G134" si="1">E134*F134</f>
        <v>0</v>
      </c>
    </row>
    <row r="135" spans="1:7" s="258" customFormat="1">
      <c r="A135" s="604"/>
      <c r="B135" s="392"/>
      <c r="D135" s="395"/>
      <c r="E135" s="389"/>
      <c r="F135" s="398"/>
      <c r="G135" s="686"/>
    </row>
    <row r="136" spans="1:7" s="258" customFormat="1">
      <c r="A136" s="604"/>
      <c r="B136" s="392"/>
      <c r="C136" s="402" t="s">
        <v>2139</v>
      </c>
      <c r="D136" s="395"/>
      <c r="E136" s="389"/>
      <c r="F136" s="398"/>
      <c r="G136" s="686"/>
    </row>
    <row r="137" spans="1:7" s="258" customFormat="1" ht="25.5">
      <c r="A137" s="604"/>
      <c r="B137" s="392"/>
      <c r="C137" s="394" t="s">
        <v>2140</v>
      </c>
      <c r="D137" s="395" t="s">
        <v>65</v>
      </c>
      <c r="E137" s="389">
        <v>2</v>
      </c>
      <c r="F137" s="398"/>
      <c r="G137" s="686">
        <f t="shared" ref="G137:G152" si="2">E137*F137</f>
        <v>0</v>
      </c>
    </row>
    <row r="138" spans="1:7" s="258" customFormat="1" ht="25.5">
      <c r="A138" s="604"/>
      <c r="B138" s="392"/>
      <c r="C138" s="394" t="s">
        <v>2141</v>
      </c>
      <c r="D138" s="395" t="s">
        <v>65</v>
      </c>
      <c r="E138" s="389">
        <v>5</v>
      </c>
      <c r="F138" s="398"/>
      <c r="G138" s="686">
        <f t="shared" si="2"/>
        <v>0</v>
      </c>
    </row>
    <row r="139" spans="1:7" s="258" customFormat="1">
      <c r="A139" s="604"/>
      <c r="B139" s="392"/>
      <c r="C139" s="394" t="s">
        <v>2142</v>
      </c>
      <c r="D139" s="395" t="s">
        <v>65</v>
      </c>
      <c r="E139" s="389">
        <v>6</v>
      </c>
      <c r="F139" s="398"/>
      <c r="G139" s="686">
        <f t="shared" si="2"/>
        <v>0</v>
      </c>
    </row>
    <row r="140" spans="1:7" s="258" customFormat="1" ht="25.5">
      <c r="A140" s="604"/>
      <c r="B140" s="392"/>
      <c r="C140" s="394" t="s">
        <v>2143</v>
      </c>
      <c r="D140" s="395" t="s">
        <v>65</v>
      </c>
      <c r="E140" s="389">
        <v>4</v>
      </c>
      <c r="F140" s="398"/>
      <c r="G140" s="686">
        <f t="shared" si="2"/>
        <v>0</v>
      </c>
    </row>
    <row r="141" spans="1:7" s="258" customFormat="1">
      <c r="A141" s="604"/>
      <c r="B141" s="392"/>
      <c r="C141" s="394" t="s">
        <v>2144</v>
      </c>
      <c r="D141" s="395" t="s">
        <v>65</v>
      </c>
      <c r="E141" s="389">
        <v>2</v>
      </c>
      <c r="F141" s="398"/>
      <c r="G141" s="686">
        <f t="shared" si="2"/>
        <v>0</v>
      </c>
    </row>
    <row r="142" spans="1:7" s="258" customFormat="1">
      <c r="A142" s="604"/>
      <c r="B142" s="392"/>
      <c r="C142" s="394" t="s">
        <v>2145</v>
      </c>
      <c r="D142" s="395" t="s">
        <v>65</v>
      </c>
      <c r="E142" s="389">
        <v>4</v>
      </c>
      <c r="F142" s="398"/>
      <c r="G142" s="686">
        <f t="shared" si="2"/>
        <v>0</v>
      </c>
    </row>
    <row r="143" spans="1:7" s="258" customFormat="1">
      <c r="A143" s="604"/>
      <c r="B143" s="392"/>
      <c r="C143" s="394" t="s">
        <v>2146</v>
      </c>
      <c r="D143" s="395" t="s">
        <v>65</v>
      </c>
      <c r="E143" s="389">
        <v>10.5</v>
      </c>
      <c r="F143" s="398"/>
      <c r="G143" s="686">
        <f t="shared" si="2"/>
        <v>0</v>
      </c>
    </row>
    <row r="144" spans="1:7" s="258" customFormat="1">
      <c r="A144" s="604"/>
      <c r="B144" s="392"/>
      <c r="C144" s="394" t="s">
        <v>2147</v>
      </c>
      <c r="D144" s="395" t="s">
        <v>65</v>
      </c>
      <c r="E144" s="389">
        <v>2</v>
      </c>
      <c r="F144" s="398"/>
      <c r="G144" s="686">
        <f t="shared" si="2"/>
        <v>0</v>
      </c>
    </row>
    <row r="145" spans="1:7" s="258" customFormat="1">
      <c r="A145" s="604"/>
      <c r="B145" s="392"/>
      <c r="C145" s="394" t="s">
        <v>2148</v>
      </c>
      <c r="D145" s="395" t="s">
        <v>65</v>
      </c>
      <c r="E145" s="389">
        <v>28</v>
      </c>
      <c r="F145" s="398"/>
      <c r="G145" s="686">
        <f t="shared" si="2"/>
        <v>0</v>
      </c>
    </row>
    <row r="146" spans="1:7" s="258" customFormat="1" ht="25.5">
      <c r="A146" s="604"/>
      <c r="B146" s="392"/>
      <c r="C146" s="394" t="s">
        <v>2149</v>
      </c>
      <c r="D146" s="395" t="s">
        <v>65</v>
      </c>
      <c r="E146" s="389">
        <v>1</v>
      </c>
      <c r="F146" s="398"/>
      <c r="G146" s="686">
        <f t="shared" si="2"/>
        <v>0</v>
      </c>
    </row>
    <row r="147" spans="1:7" s="258" customFormat="1" ht="25.5">
      <c r="A147" s="604"/>
      <c r="B147" s="392"/>
      <c r="C147" s="394" t="s">
        <v>2150</v>
      </c>
      <c r="D147" s="395" t="s">
        <v>65</v>
      </c>
      <c r="E147" s="389">
        <v>2</v>
      </c>
      <c r="F147" s="398"/>
      <c r="G147" s="686">
        <f t="shared" si="2"/>
        <v>0</v>
      </c>
    </row>
    <row r="148" spans="1:7" s="258" customFormat="1" ht="25.5">
      <c r="A148" s="604"/>
      <c r="B148" s="392"/>
      <c r="C148" s="394" t="s">
        <v>2151</v>
      </c>
      <c r="D148" s="395" t="s">
        <v>65</v>
      </c>
      <c r="E148" s="389">
        <v>7</v>
      </c>
      <c r="F148" s="398"/>
      <c r="G148" s="686">
        <f t="shared" si="2"/>
        <v>0</v>
      </c>
    </row>
    <row r="149" spans="1:7" s="258" customFormat="1" ht="25.5">
      <c r="A149" s="604"/>
      <c r="B149" s="392"/>
      <c r="C149" s="394" t="s">
        <v>2152</v>
      </c>
      <c r="D149" s="395" t="s">
        <v>65</v>
      </c>
      <c r="E149" s="389">
        <v>4</v>
      </c>
      <c r="F149" s="398"/>
      <c r="G149" s="686">
        <f t="shared" si="2"/>
        <v>0</v>
      </c>
    </row>
    <row r="150" spans="1:7" s="258" customFormat="1" ht="25.5">
      <c r="A150" s="604"/>
      <c r="B150" s="392"/>
      <c r="C150" s="394" t="s">
        <v>2153</v>
      </c>
      <c r="D150" s="395" t="s">
        <v>65</v>
      </c>
      <c r="E150" s="389">
        <v>3</v>
      </c>
      <c r="F150" s="398"/>
      <c r="G150" s="686">
        <f t="shared" si="2"/>
        <v>0</v>
      </c>
    </row>
    <row r="151" spans="1:7" s="258" customFormat="1" ht="25.5">
      <c r="A151" s="604"/>
      <c r="B151" s="392"/>
      <c r="C151" s="394" t="s">
        <v>2154</v>
      </c>
      <c r="D151" s="395" t="s">
        <v>65</v>
      </c>
      <c r="E151" s="389">
        <v>6</v>
      </c>
      <c r="F151" s="398"/>
      <c r="G151" s="686">
        <f t="shared" si="2"/>
        <v>0</v>
      </c>
    </row>
    <row r="152" spans="1:7" s="258" customFormat="1" ht="25.5">
      <c r="A152" s="604"/>
      <c r="B152" s="392"/>
      <c r="C152" s="394" t="s">
        <v>2155</v>
      </c>
      <c r="D152" s="395" t="s">
        <v>65</v>
      </c>
      <c r="E152" s="389">
        <v>9</v>
      </c>
      <c r="F152" s="398"/>
      <c r="G152" s="686">
        <f t="shared" si="2"/>
        <v>0</v>
      </c>
    </row>
    <row r="153" spans="1:7" s="258" customFormat="1">
      <c r="A153" s="604"/>
      <c r="B153" s="392"/>
      <c r="C153" s="394"/>
      <c r="D153" s="395"/>
      <c r="E153" s="389"/>
      <c r="F153" s="398"/>
      <c r="G153" s="686"/>
    </row>
    <row r="154" spans="1:7" s="258" customFormat="1" ht="76.5">
      <c r="A154" s="604"/>
      <c r="B154" s="392" t="s">
        <v>66</v>
      </c>
      <c r="C154" s="394" t="s">
        <v>2330</v>
      </c>
      <c r="D154" s="395" t="s">
        <v>279</v>
      </c>
      <c r="E154" s="389">
        <v>6</v>
      </c>
      <c r="F154" s="398"/>
      <c r="G154" s="686">
        <f t="shared" ref="G154" si="3">E154*F154</f>
        <v>0</v>
      </c>
    </row>
    <row r="155" spans="1:7" s="258" customFormat="1">
      <c r="A155" s="604"/>
      <c r="B155" s="481"/>
      <c r="C155" s="269"/>
      <c r="D155" s="482"/>
      <c r="E155" s="685"/>
      <c r="F155" s="605"/>
      <c r="G155" s="613"/>
    </row>
    <row r="156" spans="1:7" s="580" customFormat="1" ht="13.5" thickBot="1">
      <c r="A156" s="168"/>
      <c r="B156" s="241"/>
      <c r="C156" s="247" t="s">
        <v>111</v>
      </c>
      <c r="D156" s="220"/>
      <c r="E156" s="644"/>
      <c r="F156" s="205"/>
      <c r="G156" s="615">
        <f>SUM(G26:G155)</f>
        <v>0</v>
      </c>
    </row>
    <row r="157" spans="1:7" s="258" customFormat="1" ht="13.5" thickTop="1">
      <c r="A157" s="604"/>
      <c r="B157" s="481"/>
      <c r="C157" s="319"/>
      <c r="D157" s="112"/>
      <c r="E157" s="688"/>
      <c r="F157" s="85"/>
      <c r="G157" s="677"/>
    </row>
    <row r="158" spans="1:7" s="258" customFormat="1">
      <c r="A158" s="604"/>
      <c r="B158" s="481"/>
      <c r="C158" s="319"/>
      <c r="D158" s="112"/>
      <c r="E158" s="688"/>
      <c r="F158" s="85"/>
      <c r="G158" s="677"/>
    </row>
    <row r="159" spans="1:7" s="258" customFormat="1">
      <c r="A159" s="604"/>
      <c r="B159" s="159" t="s">
        <v>102</v>
      </c>
      <c r="C159" s="351" t="s">
        <v>112</v>
      </c>
      <c r="D159" s="40"/>
      <c r="E159" s="673"/>
      <c r="F159" s="84"/>
      <c r="G159" s="674"/>
    </row>
    <row r="160" spans="1:7" s="258" customFormat="1">
      <c r="A160" s="604"/>
      <c r="B160" s="481"/>
      <c r="C160" s="319"/>
      <c r="D160" s="112"/>
      <c r="E160" s="688"/>
      <c r="F160" s="85"/>
      <c r="G160" s="662"/>
    </row>
    <row r="161" spans="1:7" s="258" customFormat="1">
      <c r="A161" s="604"/>
      <c r="B161" s="481"/>
      <c r="C161" s="319" t="s">
        <v>113</v>
      </c>
      <c r="D161" s="112"/>
      <c r="E161" s="688"/>
      <c r="F161" s="85"/>
      <c r="G161" s="662"/>
    </row>
    <row r="162" spans="1:7" s="258" customFormat="1">
      <c r="A162" s="604"/>
      <c r="B162" s="481"/>
      <c r="C162" s="319"/>
      <c r="D162" s="112"/>
      <c r="E162" s="688"/>
      <c r="F162" s="85"/>
      <c r="G162" s="662"/>
    </row>
    <row r="163" spans="1:7" s="258" customFormat="1" ht="67.5" customHeight="1">
      <c r="A163" s="604"/>
      <c r="B163" s="481"/>
      <c r="C163" s="319" t="s">
        <v>368</v>
      </c>
      <c r="D163" s="112"/>
      <c r="E163" s="688"/>
      <c r="F163" s="85"/>
      <c r="G163" s="662"/>
    </row>
    <row r="164" spans="1:7" s="258" customFormat="1" ht="195" customHeight="1">
      <c r="A164" s="604"/>
      <c r="B164" s="481"/>
      <c r="C164" s="486" t="s">
        <v>3181</v>
      </c>
      <c r="D164" s="112"/>
      <c r="E164" s="688"/>
      <c r="F164" s="85"/>
      <c r="G164" s="662"/>
    </row>
    <row r="165" spans="1:7" s="258" customFormat="1" ht="261.75" customHeight="1">
      <c r="A165" s="604"/>
      <c r="B165" s="481"/>
      <c r="C165" s="486" t="s">
        <v>3182</v>
      </c>
      <c r="D165" s="112"/>
      <c r="E165" s="688"/>
      <c r="F165" s="85"/>
      <c r="G165" s="662"/>
    </row>
    <row r="166" spans="1:7" s="258" customFormat="1" ht="399.75" customHeight="1">
      <c r="A166" s="604"/>
      <c r="B166" s="481"/>
      <c r="C166" s="486" t="s">
        <v>388</v>
      </c>
      <c r="D166" s="112"/>
      <c r="E166" s="688"/>
      <c r="F166" s="85"/>
      <c r="G166" s="662"/>
    </row>
    <row r="167" spans="1:7" s="258" customFormat="1" ht="25.5">
      <c r="A167" s="604"/>
      <c r="B167" s="481"/>
      <c r="C167" s="319" t="s">
        <v>365</v>
      </c>
      <c r="D167" s="112"/>
      <c r="E167" s="688"/>
      <c r="F167" s="85"/>
      <c r="G167" s="662"/>
    </row>
    <row r="168" spans="1:7" s="258" customFormat="1" ht="93.75" customHeight="1">
      <c r="A168" s="604"/>
      <c r="B168" s="481"/>
      <c r="C168" s="486" t="s">
        <v>114</v>
      </c>
      <c r="D168" s="112"/>
      <c r="E168" s="688"/>
      <c r="F168" s="85"/>
      <c r="G168" s="662"/>
    </row>
    <row r="169" spans="1:7" s="258" customFormat="1" ht="142.5" customHeight="1">
      <c r="A169" s="604"/>
      <c r="B169" s="481"/>
      <c r="C169" s="486" t="s">
        <v>367</v>
      </c>
      <c r="D169" s="112"/>
      <c r="E169" s="688"/>
      <c r="F169" s="85"/>
      <c r="G169" s="662"/>
    </row>
    <row r="170" spans="1:7" s="258" customFormat="1" ht="202.5" customHeight="1">
      <c r="A170" s="604"/>
      <c r="B170" s="481"/>
      <c r="C170" s="486" t="s">
        <v>366</v>
      </c>
      <c r="D170" s="112"/>
      <c r="E170" s="688"/>
      <c r="F170" s="85"/>
      <c r="G170" s="662"/>
    </row>
    <row r="171" spans="1:7" s="258" customFormat="1" ht="136.5" customHeight="1">
      <c r="A171" s="604"/>
      <c r="B171" s="481"/>
      <c r="C171" s="486" t="s">
        <v>370</v>
      </c>
      <c r="D171" s="112"/>
      <c r="E171" s="688"/>
      <c r="F171" s="85"/>
      <c r="G171" s="662"/>
    </row>
    <row r="172" spans="1:7" s="258" customFormat="1" ht="86.25" customHeight="1">
      <c r="A172" s="604"/>
      <c r="B172" s="481"/>
      <c r="C172" s="486" t="s">
        <v>371</v>
      </c>
      <c r="D172" s="112"/>
      <c r="E172" s="688"/>
      <c r="F172" s="85"/>
      <c r="G172" s="662"/>
    </row>
    <row r="173" spans="1:7" s="258" customFormat="1" ht="78.75" customHeight="1">
      <c r="A173" s="604"/>
      <c r="B173" s="481"/>
      <c r="C173" s="486" t="s">
        <v>373</v>
      </c>
      <c r="D173" s="112"/>
      <c r="E173" s="688"/>
      <c r="F173" s="85"/>
      <c r="G173" s="662"/>
    </row>
    <row r="174" spans="1:7" s="258" customFormat="1">
      <c r="A174" s="604"/>
      <c r="B174" s="481"/>
      <c r="C174" s="486"/>
      <c r="D174" s="112"/>
      <c r="E174" s="688"/>
      <c r="F174" s="85"/>
      <c r="G174" s="662"/>
    </row>
    <row r="175" spans="1:7" s="258" customFormat="1" ht="70.5" customHeight="1">
      <c r="A175" s="604"/>
      <c r="B175" s="481"/>
      <c r="C175" s="486" t="s">
        <v>369</v>
      </c>
      <c r="D175" s="112"/>
      <c r="E175" s="688"/>
      <c r="F175" s="85"/>
      <c r="G175" s="662"/>
    </row>
    <row r="176" spans="1:7" s="258" customFormat="1" ht="78" customHeight="1">
      <c r="A176" s="604"/>
      <c r="B176" s="481"/>
      <c r="C176" s="486" t="s">
        <v>115</v>
      </c>
      <c r="D176" s="112"/>
      <c r="E176" s="688"/>
      <c r="F176" s="85"/>
      <c r="G176" s="662"/>
    </row>
    <row r="177" spans="1:7" s="258" customFormat="1">
      <c r="A177" s="604"/>
      <c r="B177" s="481"/>
      <c r="C177" s="486"/>
      <c r="D177" s="112"/>
      <c r="E177" s="688"/>
      <c r="F177" s="85"/>
      <c r="G177" s="662"/>
    </row>
    <row r="178" spans="1:7" s="258" customFormat="1" ht="46.5" customHeight="1">
      <c r="A178" s="604"/>
      <c r="B178" s="481"/>
      <c r="C178" s="486" t="s">
        <v>372</v>
      </c>
      <c r="D178" s="112"/>
      <c r="E178" s="688"/>
      <c r="F178" s="85"/>
      <c r="G178" s="662"/>
    </row>
    <row r="179" spans="1:7" s="258" customFormat="1">
      <c r="A179" s="604"/>
      <c r="B179" s="481"/>
      <c r="C179" s="269"/>
      <c r="D179" s="112"/>
      <c r="E179" s="688"/>
      <c r="F179" s="85"/>
      <c r="G179" s="662"/>
    </row>
    <row r="180" spans="1:7" s="258" customFormat="1" ht="38.25">
      <c r="A180" s="604"/>
      <c r="B180" s="481"/>
      <c r="C180" s="486" t="s">
        <v>116</v>
      </c>
      <c r="D180" s="112"/>
      <c r="E180" s="688"/>
      <c r="F180" s="85"/>
      <c r="G180" s="662"/>
    </row>
    <row r="181" spans="1:7" s="258" customFormat="1">
      <c r="A181" s="604"/>
      <c r="B181" s="481"/>
      <c r="C181" s="486" t="s">
        <v>117</v>
      </c>
      <c r="D181" s="112"/>
      <c r="E181" s="688"/>
      <c r="F181" s="85"/>
      <c r="G181" s="662"/>
    </row>
    <row r="182" spans="1:7" s="258" customFormat="1">
      <c r="A182" s="604"/>
      <c r="B182" s="481"/>
      <c r="C182" s="486" t="s">
        <v>118</v>
      </c>
      <c r="D182" s="112"/>
      <c r="E182" s="688"/>
      <c r="F182" s="85"/>
      <c r="G182" s="662"/>
    </row>
    <row r="183" spans="1:7" s="258" customFormat="1">
      <c r="A183" s="604"/>
      <c r="B183" s="481"/>
      <c r="C183" s="486"/>
      <c r="D183" s="112"/>
      <c r="E183" s="688"/>
      <c r="F183" s="85"/>
      <c r="G183" s="662"/>
    </row>
    <row r="184" spans="1:7" s="258" customFormat="1" ht="98.25" customHeight="1">
      <c r="A184" s="604"/>
      <c r="B184" s="481"/>
      <c r="C184" s="486" t="s">
        <v>119</v>
      </c>
      <c r="D184" s="112"/>
      <c r="E184" s="688"/>
      <c r="F184" s="85"/>
      <c r="G184" s="662"/>
    </row>
    <row r="185" spans="1:7" s="258" customFormat="1" ht="25.5">
      <c r="A185" s="604"/>
      <c r="B185" s="481"/>
      <c r="C185" s="486" t="s">
        <v>120</v>
      </c>
      <c r="D185" s="112"/>
      <c r="E185" s="688"/>
      <c r="F185" s="85"/>
      <c r="G185" s="662"/>
    </row>
    <row r="186" spans="1:7" s="258" customFormat="1" ht="25.5">
      <c r="A186" s="604"/>
      <c r="B186" s="481"/>
      <c r="C186" s="486" t="s">
        <v>608</v>
      </c>
      <c r="D186" s="112"/>
      <c r="E186" s="688"/>
      <c r="F186" s="85"/>
      <c r="G186" s="662"/>
    </row>
    <row r="187" spans="1:7" s="258" customFormat="1" ht="25.5">
      <c r="A187" s="604"/>
      <c r="B187" s="481"/>
      <c r="C187" s="486" t="s">
        <v>389</v>
      </c>
      <c r="D187" s="112"/>
      <c r="E187" s="688"/>
      <c r="F187" s="85"/>
      <c r="G187" s="662"/>
    </row>
    <row r="188" spans="1:7" s="258" customFormat="1">
      <c r="A188" s="604"/>
      <c r="B188" s="481"/>
      <c r="C188" s="486"/>
      <c r="D188" s="112"/>
      <c r="E188" s="688"/>
      <c r="F188" s="85"/>
      <c r="G188" s="662"/>
    </row>
    <row r="189" spans="1:7" s="258" customFormat="1" ht="51">
      <c r="A189" s="604"/>
      <c r="B189" s="481"/>
      <c r="C189" s="486" t="s">
        <v>121</v>
      </c>
      <c r="D189" s="112"/>
      <c r="E189" s="688"/>
      <c r="F189" s="85"/>
      <c r="G189" s="662"/>
    </row>
    <row r="190" spans="1:7" s="258" customFormat="1">
      <c r="A190" s="604"/>
      <c r="B190" s="481"/>
      <c r="C190" s="486"/>
      <c r="D190" s="112"/>
      <c r="E190" s="688"/>
      <c r="F190" s="85"/>
      <c r="G190" s="662"/>
    </row>
    <row r="191" spans="1:7" s="258" customFormat="1" ht="42.75" customHeight="1">
      <c r="A191" s="604"/>
      <c r="B191" s="481"/>
      <c r="C191" s="486" t="s">
        <v>122</v>
      </c>
      <c r="D191" s="112"/>
      <c r="E191" s="688"/>
      <c r="F191" s="85"/>
      <c r="G191" s="662"/>
    </row>
    <row r="192" spans="1:7" s="258" customFormat="1" ht="25.5">
      <c r="A192" s="604"/>
      <c r="B192" s="481"/>
      <c r="C192" s="486" t="s">
        <v>123</v>
      </c>
      <c r="D192" s="112"/>
      <c r="E192" s="688"/>
      <c r="F192" s="85"/>
      <c r="G192" s="662"/>
    </row>
    <row r="193" spans="1:7" s="258" customFormat="1" ht="105" customHeight="1">
      <c r="A193" s="604"/>
      <c r="B193" s="481"/>
      <c r="C193" s="486" t="s">
        <v>124</v>
      </c>
      <c r="D193" s="112"/>
      <c r="E193" s="688"/>
      <c r="F193" s="85"/>
      <c r="G193" s="662"/>
    </row>
    <row r="194" spans="1:7" s="258" customFormat="1" ht="48.75" customHeight="1">
      <c r="A194" s="604"/>
      <c r="B194" s="481"/>
      <c r="C194" s="486" t="s">
        <v>125</v>
      </c>
      <c r="D194" s="112"/>
      <c r="E194" s="688"/>
      <c r="F194" s="85"/>
      <c r="G194" s="662"/>
    </row>
    <row r="195" spans="1:7" s="258" customFormat="1">
      <c r="A195" s="604"/>
      <c r="B195" s="481"/>
      <c r="C195" s="486"/>
      <c r="D195" s="112"/>
      <c r="E195" s="688"/>
      <c r="F195" s="85"/>
      <c r="G195" s="662"/>
    </row>
    <row r="196" spans="1:7" s="258" customFormat="1" ht="25.5">
      <c r="A196" s="604"/>
      <c r="B196" s="481"/>
      <c r="C196" s="486" t="s">
        <v>335</v>
      </c>
      <c r="D196" s="112"/>
      <c r="E196" s="688"/>
      <c r="F196" s="85"/>
      <c r="G196" s="662"/>
    </row>
    <row r="197" spans="1:7" s="258" customFormat="1" ht="21" customHeight="1">
      <c r="A197" s="604"/>
      <c r="B197" s="481"/>
      <c r="C197" s="486"/>
      <c r="D197" s="112"/>
      <c r="E197" s="688"/>
      <c r="F197" s="85"/>
      <c r="G197" s="662"/>
    </row>
    <row r="198" spans="1:7" s="258" customFormat="1" ht="117" customHeight="1">
      <c r="A198" s="604"/>
      <c r="B198" s="481" t="s">
        <v>14</v>
      </c>
      <c r="C198" s="486" t="s">
        <v>1036</v>
      </c>
      <c r="F198" s="488"/>
    </row>
    <row r="199" spans="1:7" s="258" customFormat="1" ht="63.75">
      <c r="A199" s="604"/>
      <c r="B199" s="481"/>
      <c r="C199" s="486" t="s">
        <v>2313</v>
      </c>
      <c r="D199" s="482" t="s">
        <v>45</v>
      </c>
      <c r="E199" s="679">
        <v>4575</v>
      </c>
      <c r="F199" s="605"/>
      <c r="G199" s="613">
        <f>E199*F199</f>
        <v>0</v>
      </c>
    </row>
    <row r="200" spans="1:7" s="258" customFormat="1" ht="63.75">
      <c r="A200" s="604"/>
      <c r="B200" s="481"/>
      <c r="C200" s="486" t="s">
        <v>2314</v>
      </c>
      <c r="D200" s="482" t="s">
        <v>45</v>
      </c>
      <c r="E200" s="679">
        <v>4335</v>
      </c>
      <c r="F200" s="605"/>
      <c r="G200" s="613">
        <f>E200*F200</f>
        <v>0</v>
      </c>
    </row>
    <row r="201" spans="1:7" s="258" customFormat="1">
      <c r="A201" s="604"/>
      <c r="B201" s="481"/>
      <c r="C201" s="486"/>
      <c r="D201" s="112"/>
      <c r="E201" s="688"/>
      <c r="F201" s="85"/>
      <c r="G201" s="662"/>
    </row>
    <row r="202" spans="1:7" s="258" customFormat="1" ht="111.75" customHeight="1">
      <c r="A202" s="604"/>
      <c r="B202" s="481" t="s">
        <v>36</v>
      </c>
      <c r="C202" s="486" t="s">
        <v>2223</v>
      </c>
      <c r="D202" s="112"/>
      <c r="E202" s="688"/>
      <c r="F202" s="85"/>
      <c r="G202" s="662"/>
    </row>
    <row r="203" spans="1:7" s="258" customFormat="1" ht="51">
      <c r="A203" s="604"/>
      <c r="B203" s="481"/>
      <c r="C203" s="486" t="s">
        <v>2315</v>
      </c>
      <c r="D203" s="112"/>
      <c r="E203" s="688"/>
      <c r="F203" s="85"/>
      <c r="G203" s="662"/>
    </row>
    <row r="204" spans="1:7" s="258" customFormat="1">
      <c r="A204" s="604"/>
      <c r="B204" s="481"/>
      <c r="C204" s="274" t="s">
        <v>3151</v>
      </c>
      <c r="D204" s="482" t="s">
        <v>45</v>
      </c>
      <c r="E204" s="679">
        <v>4557</v>
      </c>
      <c r="F204" s="605"/>
      <c r="G204" s="604">
        <f>E204*F204</f>
        <v>0</v>
      </c>
    </row>
    <row r="205" spans="1:7" s="258" customFormat="1" ht="15">
      <c r="A205" s="604"/>
      <c r="B205" s="481"/>
      <c r="C205" s="274" t="s">
        <v>2192</v>
      </c>
      <c r="D205" s="480" t="s">
        <v>611</v>
      </c>
      <c r="E205" s="689">
        <v>130</v>
      </c>
      <c r="F205" s="605"/>
      <c r="G205" s="604">
        <f>E205*F205</f>
        <v>0</v>
      </c>
    </row>
    <row r="206" spans="1:7" s="258" customFormat="1">
      <c r="A206" s="604"/>
      <c r="B206" s="481"/>
      <c r="C206" s="274"/>
      <c r="D206" s="482"/>
      <c r="E206" s="679"/>
      <c r="F206" s="605"/>
      <c r="G206" s="604"/>
    </row>
    <row r="207" spans="1:7" s="258" customFormat="1" ht="60" customHeight="1">
      <c r="A207" s="604"/>
      <c r="B207" s="481" t="s">
        <v>16</v>
      </c>
      <c r="C207" s="486" t="s">
        <v>2166</v>
      </c>
      <c r="D207" s="112"/>
      <c r="E207" s="688"/>
      <c r="F207" s="85"/>
      <c r="G207" s="662"/>
    </row>
    <row r="208" spans="1:7" s="258" customFormat="1" ht="25.5">
      <c r="A208" s="604"/>
      <c r="B208" s="481"/>
      <c r="C208" s="486" t="s">
        <v>2167</v>
      </c>
      <c r="D208" s="112"/>
      <c r="E208" s="688"/>
      <c r="F208" s="85"/>
      <c r="G208" s="662"/>
    </row>
    <row r="209" spans="1:7" s="258" customFormat="1">
      <c r="A209" s="604"/>
      <c r="B209" s="481"/>
      <c r="C209" s="274" t="s">
        <v>2165</v>
      </c>
      <c r="D209" s="482" t="s">
        <v>45</v>
      </c>
      <c r="E209" s="679">
        <v>1250</v>
      </c>
      <c r="F209" s="605"/>
      <c r="G209" s="604">
        <f>E209*F209</f>
        <v>0</v>
      </c>
    </row>
    <row r="210" spans="1:7" s="258" customFormat="1">
      <c r="A210" s="604"/>
      <c r="B210" s="481"/>
      <c r="C210" s="486"/>
      <c r="D210" s="112"/>
      <c r="E210" s="688"/>
      <c r="F210" s="85"/>
      <c r="G210" s="662"/>
    </row>
    <row r="211" spans="1:7" s="258" customFormat="1" ht="100.5" customHeight="1">
      <c r="A211" s="604"/>
      <c r="B211" s="481" t="s">
        <v>17</v>
      </c>
      <c r="C211" s="486" t="s">
        <v>997</v>
      </c>
      <c r="D211" s="581"/>
      <c r="E211" s="690"/>
      <c r="F211" s="86"/>
      <c r="G211" s="662"/>
    </row>
    <row r="212" spans="1:7" s="258" customFormat="1" ht="51">
      <c r="A212" s="604"/>
      <c r="B212" s="481"/>
      <c r="C212" s="486" t="s">
        <v>2316</v>
      </c>
      <c r="D212" s="581"/>
      <c r="E212" s="690"/>
      <c r="F212" s="86"/>
      <c r="G212" s="662"/>
    </row>
    <row r="213" spans="1:7" s="258" customFormat="1">
      <c r="A213" s="604"/>
      <c r="B213" s="481"/>
      <c r="C213" s="486" t="s">
        <v>609</v>
      </c>
      <c r="D213" s="581"/>
      <c r="E213" s="690"/>
      <c r="F213" s="86"/>
      <c r="G213" s="662"/>
    </row>
    <row r="214" spans="1:7" s="258" customFormat="1">
      <c r="A214" s="604"/>
      <c r="B214" s="481"/>
      <c r="C214" s="256" t="s">
        <v>998</v>
      </c>
      <c r="D214" s="482" t="s">
        <v>45</v>
      </c>
      <c r="E214" s="679">
        <v>640</v>
      </c>
      <c r="F214" s="605"/>
      <c r="G214" s="604">
        <f>E214*F214</f>
        <v>0</v>
      </c>
    </row>
    <row r="215" spans="1:7" s="258" customFormat="1">
      <c r="A215" s="604"/>
      <c r="B215" s="481"/>
      <c r="C215" s="256" t="s">
        <v>999</v>
      </c>
      <c r="D215" s="482" t="s">
        <v>45</v>
      </c>
      <c r="E215" s="679">
        <v>64</v>
      </c>
      <c r="F215" s="605"/>
      <c r="G215" s="604">
        <f>E215*F215</f>
        <v>0</v>
      </c>
    </row>
    <row r="216" spans="1:7" s="258" customFormat="1">
      <c r="A216" s="604"/>
      <c r="B216" s="481"/>
      <c r="C216" s="256" t="s">
        <v>1000</v>
      </c>
      <c r="D216" s="482" t="s">
        <v>45</v>
      </c>
      <c r="E216" s="679">
        <v>40</v>
      </c>
      <c r="F216" s="605"/>
      <c r="G216" s="604">
        <f>E216*F216</f>
        <v>0</v>
      </c>
    </row>
    <row r="217" spans="1:7" s="258" customFormat="1">
      <c r="A217" s="604"/>
      <c r="B217" s="481"/>
      <c r="C217" s="486"/>
      <c r="D217" s="581"/>
      <c r="E217" s="691"/>
      <c r="F217" s="86"/>
      <c r="G217" s="662"/>
    </row>
    <row r="218" spans="1:7" s="258" customFormat="1">
      <c r="A218" s="604"/>
      <c r="B218" s="481" t="s">
        <v>21</v>
      </c>
      <c r="C218" s="486" t="s">
        <v>338</v>
      </c>
      <c r="D218" s="482" t="s">
        <v>45</v>
      </c>
      <c r="E218" s="679">
        <v>100</v>
      </c>
      <c r="F218" s="605"/>
      <c r="G218" s="613">
        <f>E218*F218</f>
        <v>0</v>
      </c>
    </row>
    <row r="219" spans="1:7" s="258" customFormat="1">
      <c r="A219" s="604"/>
      <c r="B219" s="481"/>
      <c r="C219" s="486"/>
      <c r="D219" s="482"/>
      <c r="E219" s="679"/>
      <c r="F219" s="605"/>
      <c r="G219" s="613"/>
    </row>
    <row r="220" spans="1:7" s="258" customFormat="1" ht="25.5">
      <c r="A220" s="604"/>
      <c r="B220" s="481" t="s">
        <v>44</v>
      </c>
      <c r="C220" s="486" t="s">
        <v>339</v>
      </c>
      <c r="D220" s="482" t="s">
        <v>45</v>
      </c>
      <c r="E220" s="679">
        <v>100</v>
      </c>
      <c r="F220" s="605"/>
      <c r="G220" s="613">
        <f>E220*F220</f>
        <v>0</v>
      </c>
    </row>
    <row r="221" spans="1:7" s="258" customFormat="1">
      <c r="A221" s="604"/>
      <c r="B221" s="481"/>
      <c r="C221" s="486"/>
      <c r="D221" s="482"/>
      <c r="E221" s="679"/>
      <c r="F221" s="605"/>
      <c r="G221" s="613"/>
    </row>
    <row r="222" spans="1:7" s="258" customFormat="1" ht="115.5" customHeight="1">
      <c r="A222" s="604"/>
      <c r="B222" s="481" t="s">
        <v>46</v>
      </c>
      <c r="C222" s="486" t="s">
        <v>1001</v>
      </c>
      <c r="D222" s="482" t="s">
        <v>65</v>
      </c>
      <c r="E222" s="679">
        <v>0</v>
      </c>
      <c r="F222" s="605"/>
      <c r="G222" s="613">
        <f>E222*F222</f>
        <v>0</v>
      </c>
    </row>
    <row r="223" spans="1:7" s="258" customFormat="1">
      <c r="A223" s="604"/>
      <c r="B223" s="481"/>
      <c r="C223" s="486"/>
      <c r="D223" s="482"/>
      <c r="E223" s="685"/>
      <c r="F223" s="605"/>
      <c r="G223" s="613"/>
    </row>
    <row r="224" spans="1:7" s="258" customFormat="1">
      <c r="A224" s="604"/>
      <c r="B224" s="481" t="s">
        <v>47</v>
      </c>
      <c r="C224" s="486" t="s">
        <v>556</v>
      </c>
      <c r="D224" s="482"/>
      <c r="E224" s="685"/>
      <c r="F224" s="605"/>
      <c r="G224" s="613"/>
    </row>
    <row r="225" spans="1:7" s="258" customFormat="1" ht="25.5">
      <c r="A225" s="604"/>
      <c r="B225" s="481"/>
      <c r="C225" s="486" t="s">
        <v>610</v>
      </c>
      <c r="D225" s="482" t="s">
        <v>65</v>
      </c>
      <c r="E225" s="679">
        <v>1</v>
      </c>
      <c r="F225" s="605"/>
      <c r="G225" s="613">
        <f>E225*F225</f>
        <v>0</v>
      </c>
    </row>
    <row r="226" spans="1:7" s="258" customFormat="1">
      <c r="A226" s="604"/>
      <c r="B226" s="481"/>
      <c r="C226" s="486"/>
      <c r="D226" s="482"/>
      <c r="E226" s="679"/>
      <c r="F226" s="605"/>
      <c r="G226" s="613"/>
    </row>
    <row r="227" spans="1:7" s="258" customFormat="1" ht="96.75" customHeight="1">
      <c r="A227" s="604"/>
      <c r="B227" s="481" t="s">
        <v>48</v>
      </c>
      <c r="C227" s="486" t="s">
        <v>2293</v>
      </c>
      <c r="D227" s="581"/>
      <c r="E227" s="690"/>
      <c r="F227" s="86"/>
      <c r="G227" s="662"/>
    </row>
    <row r="228" spans="1:7" s="258" customFormat="1" ht="51">
      <c r="A228" s="604"/>
      <c r="B228" s="481"/>
      <c r="C228" s="486" t="s">
        <v>2294</v>
      </c>
      <c r="D228" s="581"/>
      <c r="E228" s="690"/>
      <c r="F228" s="86"/>
      <c r="G228" s="662"/>
    </row>
    <row r="229" spans="1:7" s="258" customFormat="1">
      <c r="A229" s="604"/>
      <c r="B229" s="481"/>
      <c r="C229" s="486" t="s">
        <v>609</v>
      </c>
      <c r="D229" s="581"/>
      <c r="E229" s="690"/>
      <c r="F229" s="86"/>
      <c r="G229" s="662"/>
    </row>
    <row r="230" spans="1:7" s="258" customFormat="1">
      <c r="A230" s="604"/>
      <c r="B230" s="481"/>
      <c r="C230" s="256" t="s">
        <v>3135</v>
      </c>
      <c r="D230" s="482" t="s">
        <v>45</v>
      </c>
      <c r="E230" s="679">
        <v>225</v>
      </c>
      <c r="F230" s="605"/>
      <c r="G230" s="604">
        <f>E230*F230</f>
        <v>0</v>
      </c>
    </row>
    <row r="231" spans="1:7" s="258" customFormat="1">
      <c r="A231" s="604"/>
      <c r="B231" s="481"/>
      <c r="C231" s="256" t="s">
        <v>3138</v>
      </c>
      <c r="D231" s="482" t="s">
        <v>45</v>
      </c>
      <c r="E231" s="679">
        <v>295</v>
      </c>
      <c r="F231" s="605"/>
      <c r="G231" s="604">
        <f>E231*F231</f>
        <v>0</v>
      </c>
    </row>
    <row r="232" spans="1:7" s="258" customFormat="1">
      <c r="A232" s="604"/>
      <c r="B232" s="481"/>
      <c r="C232" s="256" t="s">
        <v>3137</v>
      </c>
      <c r="D232" s="482" t="s">
        <v>45</v>
      </c>
      <c r="E232" s="679">
        <v>115</v>
      </c>
      <c r="F232" s="605"/>
      <c r="G232" s="604">
        <f>E232*F232</f>
        <v>0</v>
      </c>
    </row>
    <row r="233" spans="1:7" s="258" customFormat="1">
      <c r="A233" s="604"/>
      <c r="B233" s="481"/>
      <c r="C233" s="256" t="s">
        <v>3136</v>
      </c>
      <c r="D233" s="482" t="s">
        <v>45</v>
      </c>
      <c r="E233" s="679">
        <f>(E230+E231+E232)*0.05</f>
        <v>31.75</v>
      </c>
      <c r="F233" s="605"/>
      <c r="G233" s="604">
        <f>E233*F233</f>
        <v>0</v>
      </c>
    </row>
    <row r="234" spans="1:7" s="258" customFormat="1">
      <c r="A234" s="604"/>
      <c r="B234" s="481"/>
      <c r="C234" s="256"/>
      <c r="D234" s="482"/>
      <c r="E234" s="679"/>
      <c r="F234" s="605"/>
      <c r="G234" s="604"/>
    </row>
    <row r="235" spans="1:7" s="580" customFormat="1" ht="13.5" thickBot="1">
      <c r="A235" s="168"/>
      <c r="B235" s="241"/>
      <c r="C235" s="247" t="s">
        <v>126</v>
      </c>
      <c r="D235" s="220"/>
      <c r="E235" s="644"/>
      <c r="F235" s="205"/>
      <c r="G235" s="615">
        <f>SUM(G199:G234)</f>
        <v>0</v>
      </c>
    </row>
    <row r="236" spans="1:7" s="258" customFormat="1" ht="13.5" thickTop="1">
      <c r="A236" s="604"/>
      <c r="B236" s="481"/>
      <c r="C236" s="486"/>
      <c r="D236" s="112"/>
      <c r="E236" s="688"/>
      <c r="F236" s="85"/>
      <c r="G236" s="662"/>
    </row>
    <row r="237" spans="1:7" s="258" customFormat="1">
      <c r="A237" s="604"/>
      <c r="B237" s="159" t="s">
        <v>23</v>
      </c>
      <c r="C237" s="351" t="s">
        <v>127</v>
      </c>
      <c r="D237" s="40"/>
      <c r="E237" s="673"/>
      <c r="F237" s="84"/>
      <c r="G237" s="674"/>
    </row>
    <row r="238" spans="1:7" s="258" customFormat="1">
      <c r="A238" s="604"/>
      <c r="B238" s="481"/>
      <c r="C238" s="474"/>
      <c r="D238" s="113"/>
      <c r="E238" s="692"/>
      <c r="F238" s="87"/>
      <c r="G238" s="693"/>
    </row>
    <row r="239" spans="1:7" ht="60.75" customHeight="1">
      <c r="B239" s="478" t="s">
        <v>14</v>
      </c>
      <c r="C239" s="607" t="s">
        <v>1003</v>
      </c>
      <c r="D239" s="480"/>
      <c r="E239" s="176"/>
      <c r="F239" s="605"/>
      <c r="G239" s="604"/>
    </row>
    <row r="240" spans="1:7" ht="209.25" customHeight="1">
      <c r="B240" s="478"/>
      <c r="C240" s="607" t="s">
        <v>1002</v>
      </c>
      <c r="D240" s="480"/>
      <c r="E240" s="176"/>
      <c r="F240" s="605"/>
      <c r="G240" s="604"/>
    </row>
    <row r="241" spans="2:7" ht="231" customHeight="1">
      <c r="B241" s="478"/>
      <c r="C241" s="607" t="s">
        <v>612</v>
      </c>
      <c r="D241" s="480" t="s">
        <v>611</v>
      </c>
      <c r="E241" s="689">
        <v>168</v>
      </c>
      <c r="F241" s="605"/>
      <c r="G241" s="604">
        <f>E241*F241</f>
        <v>0</v>
      </c>
    </row>
    <row r="242" spans="2:7">
      <c r="B242" s="478"/>
      <c r="C242" s="607"/>
      <c r="D242" s="480"/>
      <c r="E242" s="689"/>
      <c r="F242" s="605"/>
      <c r="G242" s="604"/>
    </row>
    <row r="243" spans="2:7" ht="25.5">
      <c r="B243" s="478" t="s">
        <v>36</v>
      </c>
      <c r="C243" s="607" t="s">
        <v>2173</v>
      </c>
      <c r="D243" s="480"/>
      <c r="E243" s="176"/>
      <c r="F243" s="605"/>
      <c r="G243" s="604"/>
    </row>
    <row r="244" spans="2:7" ht="38.25">
      <c r="B244" s="478"/>
      <c r="C244" s="607" t="s">
        <v>2174</v>
      </c>
      <c r="D244" s="480" t="s">
        <v>611</v>
      </c>
      <c r="E244" s="689">
        <v>168</v>
      </c>
      <c r="F244" s="605"/>
      <c r="G244" s="604">
        <f>E244*F244</f>
        <v>0</v>
      </c>
    </row>
    <row r="245" spans="2:7">
      <c r="B245" s="478"/>
      <c r="C245" s="607"/>
      <c r="D245" s="480"/>
      <c r="E245" s="689"/>
      <c r="F245" s="605"/>
      <c r="G245" s="604"/>
    </row>
    <row r="246" spans="2:7" ht="25.5">
      <c r="B246" s="478"/>
      <c r="C246" s="607" t="s">
        <v>2183</v>
      </c>
      <c r="D246" s="480"/>
      <c r="E246" s="689"/>
      <c r="F246" s="605"/>
      <c r="G246" s="604"/>
    </row>
    <row r="247" spans="2:7" ht="123" customHeight="1">
      <c r="B247" s="478" t="s">
        <v>16</v>
      </c>
      <c r="C247" s="607" t="s">
        <v>2180</v>
      </c>
      <c r="D247" s="480"/>
      <c r="E247" s="176"/>
      <c r="F247" s="605"/>
      <c r="G247" s="604"/>
    </row>
    <row r="248" spans="2:7" ht="65.25" customHeight="1">
      <c r="B248" s="478"/>
      <c r="C248" s="607" t="s">
        <v>2172</v>
      </c>
      <c r="D248" s="480"/>
      <c r="E248" s="176"/>
      <c r="F248" s="605"/>
      <c r="G248" s="604"/>
    </row>
    <row r="249" spans="2:7" ht="50.25" customHeight="1">
      <c r="B249" s="478"/>
      <c r="C249" s="607" t="s">
        <v>2175</v>
      </c>
      <c r="D249" s="480"/>
      <c r="E249" s="176"/>
      <c r="F249" s="605"/>
      <c r="G249" s="604"/>
    </row>
    <row r="250" spans="2:7" ht="68.25" customHeight="1">
      <c r="B250" s="478"/>
      <c r="C250" s="607" t="s">
        <v>2171</v>
      </c>
      <c r="D250" s="480"/>
      <c r="E250" s="176"/>
      <c r="F250" s="605"/>
      <c r="G250" s="604"/>
    </row>
    <row r="251" spans="2:7" ht="25.5">
      <c r="B251" s="478"/>
      <c r="C251" s="251" t="s">
        <v>2176</v>
      </c>
      <c r="D251" s="480" t="s">
        <v>2170</v>
      </c>
      <c r="E251" s="689">
        <v>4</v>
      </c>
      <c r="F251" s="605"/>
      <c r="G251" s="604">
        <f>E251*F251</f>
        <v>0</v>
      </c>
    </row>
    <row r="252" spans="2:7" ht="25.5">
      <c r="B252" s="478"/>
      <c r="C252" s="251" t="s">
        <v>2177</v>
      </c>
      <c r="D252" s="480" t="s">
        <v>2170</v>
      </c>
      <c r="E252" s="689">
        <v>3</v>
      </c>
      <c r="F252" s="605"/>
      <c r="G252" s="604">
        <f>E252*F252</f>
        <v>0</v>
      </c>
    </row>
    <row r="253" spans="2:7">
      <c r="B253" s="478"/>
      <c r="C253" s="251"/>
      <c r="D253" s="480"/>
      <c r="E253" s="689"/>
      <c r="F253" s="605"/>
      <c r="G253" s="604"/>
    </row>
    <row r="254" spans="2:7" ht="30" customHeight="1">
      <c r="B254" s="478"/>
      <c r="C254" s="607" t="s">
        <v>3190</v>
      </c>
      <c r="D254" s="480"/>
      <c r="E254" s="689"/>
      <c r="F254" s="605"/>
      <c r="G254" s="604"/>
    </row>
    <row r="255" spans="2:7" ht="93.75" customHeight="1">
      <c r="B255" s="478" t="s">
        <v>17</v>
      </c>
      <c r="C255" s="607" t="s">
        <v>2179</v>
      </c>
      <c r="D255" s="480"/>
      <c r="E255" s="176"/>
      <c r="F255" s="605"/>
      <c r="G255" s="604"/>
    </row>
    <row r="256" spans="2:7" ht="69.75" customHeight="1">
      <c r="B256" s="478"/>
      <c r="C256" s="607" t="s">
        <v>2172</v>
      </c>
      <c r="D256" s="480"/>
      <c r="E256" s="176"/>
      <c r="F256" s="605"/>
      <c r="G256" s="604"/>
    </row>
    <row r="257" spans="2:7" ht="51.75" customHeight="1">
      <c r="B257" s="478"/>
      <c r="C257" s="607" t="s">
        <v>2175</v>
      </c>
      <c r="D257" s="480"/>
      <c r="E257" s="176"/>
      <c r="F257" s="605"/>
      <c r="G257" s="604"/>
    </row>
    <row r="258" spans="2:7" ht="25.5">
      <c r="B258" s="478"/>
      <c r="C258" s="251" t="s">
        <v>2178</v>
      </c>
      <c r="D258" s="480" t="s">
        <v>2170</v>
      </c>
      <c r="E258" s="689">
        <v>1</v>
      </c>
      <c r="F258" s="605"/>
      <c r="G258" s="604">
        <f>E258*F258</f>
        <v>0</v>
      </c>
    </row>
    <row r="259" spans="2:7" ht="25.5">
      <c r="B259" s="478"/>
      <c r="C259" s="251" t="s">
        <v>2181</v>
      </c>
      <c r="D259" s="480" t="s">
        <v>2170</v>
      </c>
      <c r="E259" s="689">
        <v>1</v>
      </c>
      <c r="F259" s="605"/>
      <c r="G259" s="604">
        <f>E259*F259</f>
        <v>0</v>
      </c>
    </row>
    <row r="260" spans="2:7" ht="25.5">
      <c r="B260" s="478"/>
      <c r="C260" s="251" t="s">
        <v>2177</v>
      </c>
      <c r="D260" s="480" t="s">
        <v>2170</v>
      </c>
      <c r="E260" s="689">
        <v>3</v>
      </c>
      <c r="F260" s="605"/>
      <c r="G260" s="604">
        <f>E260*F260</f>
        <v>0</v>
      </c>
    </row>
    <row r="261" spans="2:7" ht="25.5">
      <c r="B261" s="478"/>
      <c r="C261" s="251" t="s">
        <v>2182</v>
      </c>
      <c r="D261" s="480" t="s">
        <v>2170</v>
      </c>
      <c r="E261" s="689">
        <v>1</v>
      </c>
      <c r="F261" s="605"/>
      <c r="G261" s="604">
        <f>E261*F261</f>
        <v>0</v>
      </c>
    </row>
    <row r="262" spans="2:7">
      <c r="B262" s="478"/>
      <c r="C262" s="251"/>
      <c r="D262" s="480"/>
      <c r="E262" s="689"/>
      <c r="F262" s="605"/>
      <c r="G262" s="604"/>
    </row>
    <row r="263" spans="2:7" ht="60.75" customHeight="1">
      <c r="B263" s="478" t="s">
        <v>21</v>
      </c>
      <c r="C263" s="607" t="s">
        <v>2193</v>
      </c>
      <c r="D263" s="480"/>
      <c r="E263" s="176"/>
      <c r="F263" s="605"/>
      <c r="G263" s="604"/>
    </row>
    <row r="264" spans="2:7" ht="212.25" customHeight="1">
      <c r="B264" s="478"/>
      <c r="C264" s="607" t="s">
        <v>1002</v>
      </c>
      <c r="D264" s="480" t="s">
        <v>611</v>
      </c>
      <c r="E264" s="689">
        <v>27.3</v>
      </c>
      <c r="F264" s="605"/>
      <c r="G264" s="604">
        <f>E264*F264</f>
        <v>0</v>
      </c>
    </row>
    <row r="265" spans="2:7">
      <c r="B265" s="478"/>
      <c r="C265" s="607"/>
      <c r="D265" s="480"/>
      <c r="E265" s="689"/>
      <c r="F265" s="605"/>
      <c r="G265" s="604"/>
    </row>
    <row r="266" spans="2:7" ht="33.75" customHeight="1">
      <c r="B266" s="478" t="s">
        <v>44</v>
      </c>
      <c r="C266" s="607" t="s">
        <v>2194</v>
      </c>
      <c r="D266" s="480"/>
      <c r="E266" s="176"/>
      <c r="F266" s="605"/>
      <c r="G266" s="604"/>
    </row>
    <row r="267" spans="2:7" ht="45" customHeight="1">
      <c r="B267" s="478"/>
      <c r="C267" s="607" t="s">
        <v>2174</v>
      </c>
      <c r="D267" s="480" t="s">
        <v>611</v>
      </c>
      <c r="E267" s="689">
        <v>27.3</v>
      </c>
      <c r="F267" s="605"/>
      <c r="G267" s="604">
        <f>E267*F267</f>
        <v>0</v>
      </c>
    </row>
    <row r="268" spans="2:7">
      <c r="B268" s="478"/>
      <c r="C268" s="607"/>
      <c r="D268" s="480"/>
      <c r="E268" s="689"/>
      <c r="F268" s="605"/>
      <c r="G268" s="604"/>
    </row>
    <row r="269" spans="2:7">
      <c r="B269" s="478"/>
      <c r="C269" s="485" t="s">
        <v>2219</v>
      </c>
      <c r="D269" s="480"/>
      <c r="E269" s="689"/>
      <c r="F269" s="605"/>
      <c r="G269" s="604"/>
    </row>
    <row r="270" spans="2:7" ht="66.75" customHeight="1">
      <c r="B270" s="478" t="s">
        <v>46</v>
      </c>
      <c r="C270" s="607" t="s">
        <v>3191</v>
      </c>
      <c r="D270" s="480"/>
      <c r="E270" s="176"/>
      <c r="F270" s="605"/>
      <c r="G270" s="604"/>
    </row>
    <row r="271" spans="2:7" ht="190.5" customHeight="1">
      <c r="B271" s="478"/>
      <c r="C271" s="607" t="s">
        <v>1002</v>
      </c>
      <c r="D271" s="480" t="s">
        <v>611</v>
      </c>
      <c r="E271" s="689">
        <v>200</v>
      </c>
      <c r="F271" s="605"/>
      <c r="G271" s="604">
        <f>E271*F271</f>
        <v>0</v>
      </c>
    </row>
    <row r="272" spans="2:7">
      <c r="B272" s="478"/>
      <c r="C272" s="607"/>
      <c r="D272" s="480"/>
      <c r="E272" s="689"/>
      <c r="F272" s="605"/>
      <c r="G272" s="604"/>
    </row>
    <row r="273" spans="1:7" ht="28.5" customHeight="1">
      <c r="B273" s="478" t="s">
        <v>47</v>
      </c>
      <c r="C273" s="607" t="s">
        <v>2194</v>
      </c>
      <c r="D273" s="480"/>
      <c r="E273" s="176"/>
      <c r="F273" s="605"/>
      <c r="G273" s="604"/>
    </row>
    <row r="274" spans="1:7" ht="42.75" customHeight="1">
      <c r="B274" s="478"/>
      <c r="C274" s="607" t="s">
        <v>2174</v>
      </c>
      <c r="D274" s="480" t="s">
        <v>611</v>
      </c>
      <c r="E274" s="689">
        <v>200</v>
      </c>
      <c r="F274" s="605"/>
      <c r="G274" s="604">
        <f>E274*F274</f>
        <v>0</v>
      </c>
    </row>
    <row r="275" spans="1:7" s="694" customFormat="1">
      <c r="A275" s="182"/>
      <c r="B275" s="601"/>
      <c r="C275" s="456"/>
      <c r="D275" s="482"/>
      <c r="E275" s="685"/>
      <c r="F275" s="605"/>
      <c r="G275" s="613"/>
    </row>
    <row r="276" spans="1:7" s="580" customFormat="1" ht="13.5" thickBot="1">
      <c r="A276" s="168"/>
      <c r="B276" s="241"/>
      <c r="C276" s="247" t="s">
        <v>163</v>
      </c>
      <c r="D276" s="220"/>
      <c r="E276" s="644"/>
      <c r="F276" s="205"/>
      <c r="G276" s="615">
        <f>SUM(G239:G275)</f>
        <v>0</v>
      </c>
    </row>
    <row r="277" spans="1:7" s="258" customFormat="1" ht="13.5" thickTop="1">
      <c r="A277" s="604"/>
      <c r="B277" s="481"/>
      <c r="C277" s="474"/>
      <c r="D277" s="113"/>
      <c r="E277" s="692"/>
      <c r="F277" s="87"/>
      <c r="G277" s="693"/>
    </row>
    <row r="278" spans="1:7">
      <c r="B278" s="159" t="s">
        <v>38</v>
      </c>
      <c r="C278" s="351" t="s">
        <v>128</v>
      </c>
      <c r="D278" s="40"/>
      <c r="E278" s="673"/>
      <c r="F278" s="84"/>
      <c r="G278" s="674"/>
    </row>
    <row r="279" spans="1:7">
      <c r="B279" s="481"/>
      <c r="C279" s="320"/>
      <c r="D279" s="469"/>
      <c r="E279" s="695"/>
      <c r="F279" s="605"/>
      <c r="G279" s="696"/>
    </row>
    <row r="280" spans="1:7">
      <c r="B280" s="481"/>
      <c r="C280" s="474" t="s">
        <v>10</v>
      </c>
      <c r="D280" s="469"/>
      <c r="E280" s="695"/>
      <c r="F280" s="605"/>
      <c r="G280" s="696"/>
    </row>
    <row r="281" spans="1:7" ht="25.5">
      <c r="B281" s="481"/>
      <c r="C281" s="320" t="s">
        <v>129</v>
      </c>
      <c r="D281" s="469"/>
      <c r="E281" s="695"/>
      <c r="F281" s="605"/>
      <c r="G281" s="696"/>
    </row>
    <row r="282" spans="1:7" ht="89.25">
      <c r="B282" s="481"/>
      <c r="C282" s="443" t="s">
        <v>130</v>
      </c>
      <c r="D282" s="469"/>
      <c r="E282" s="695"/>
      <c r="F282" s="605"/>
      <c r="G282" s="696"/>
    </row>
    <row r="283" spans="1:7" ht="45.75" customHeight="1">
      <c r="B283" s="481"/>
      <c r="C283" s="443" t="s">
        <v>131</v>
      </c>
      <c r="D283" s="469"/>
      <c r="E283" s="695"/>
      <c r="F283" s="605"/>
      <c r="G283" s="696"/>
    </row>
    <row r="284" spans="1:7" ht="57" customHeight="1">
      <c r="B284" s="481"/>
      <c r="C284" s="320" t="s">
        <v>132</v>
      </c>
      <c r="D284" s="469"/>
      <c r="E284" s="695"/>
      <c r="F284" s="605"/>
      <c r="G284" s="696"/>
    </row>
    <row r="285" spans="1:7" ht="90" customHeight="1">
      <c r="B285" s="481"/>
      <c r="C285" s="320" t="s">
        <v>133</v>
      </c>
      <c r="D285" s="469"/>
      <c r="E285" s="695"/>
      <c r="F285" s="605"/>
      <c r="G285" s="696"/>
    </row>
    <row r="286" spans="1:7" ht="85.5" customHeight="1">
      <c r="B286" s="481"/>
      <c r="C286" s="320" t="s">
        <v>134</v>
      </c>
      <c r="D286" s="469"/>
      <c r="E286" s="695"/>
      <c r="F286" s="605"/>
      <c r="G286" s="696"/>
    </row>
    <row r="287" spans="1:7" ht="32.25" customHeight="1">
      <c r="B287" s="481"/>
      <c r="C287" s="320" t="s">
        <v>374</v>
      </c>
      <c r="D287" s="469"/>
      <c r="E287" s="695"/>
      <c r="F287" s="605"/>
      <c r="G287" s="696"/>
    </row>
    <row r="288" spans="1:7" ht="94.5" customHeight="1">
      <c r="B288" s="481"/>
      <c r="C288" s="320" t="s">
        <v>375</v>
      </c>
      <c r="D288" s="469"/>
      <c r="E288" s="695"/>
      <c r="F288" s="605"/>
      <c r="G288" s="696"/>
    </row>
    <row r="289" spans="1:7" ht="65.25" customHeight="1">
      <c r="B289" s="481"/>
      <c r="C289" s="320" t="s">
        <v>376</v>
      </c>
      <c r="D289" s="469"/>
      <c r="E289" s="695"/>
      <c r="F289" s="605"/>
      <c r="G289" s="696"/>
    </row>
    <row r="290" spans="1:7" ht="313.5" customHeight="1">
      <c r="B290" s="481"/>
      <c r="C290" s="320" t="s">
        <v>377</v>
      </c>
      <c r="D290" s="469"/>
      <c r="E290" s="695"/>
      <c r="F290" s="605"/>
      <c r="G290" s="696"/>
    </row>
    <row r="291" spans="1:7" ht="178.5">
      <c r="B291" s="481"/>
      <c r="C291" s="320" t="s">
        <v>378</v>
      </c>
      <c r="D291" s="469"/>
      <c r="E291" s="695"/>
      <c r="F291" s="605"/>
      <c r="G291" s="696"/>
    </row>
    <row r="292" spans="1:7" ht="76.5">
      <c r="B292" s="481"/>
      <c r="C292" s="320" t="s">
        <v>379</v>
      </c>
      <c r="D292" s="469"/>
      <c r="E292" s="695"/>
      <c r="F292" s="605"/>
      <c r="G292" s="696"/>
    </row>
    <row r="293" spans="1:7" ht="92.25" customHeight="1">
      <c r="B293" s="481"/>
      <c r="C293" s="320" t="s">
        <v>380</v>
      </c>
      <c r="D293" s="469"/>
      <c r="E293" s="695"/>
      <c r="F293" s="605"/>
      <c r="G293" s="696"/>
    </row>
    <row r="294" spans="1:7" ht="378" customHeight="1">
      <c r="B294" s="481"/>
      <c r="C294" s="320" t="s">
        <v>381</v>
      </c>
      <c r="D294" s="469"/>
      <c r="E294" s="695"/>
      <c r="F294" s="605"/>
      <c r="G294" s="696"/>
    </row>
    <row r="295" spans="1:7" ht="405" customHeight="1">
      <c r="B295" s="481"/>
      <c r="C295" s="320" t="s">
        <v>382</v>
      </c>
      <c r="D295" s="469"/>
      <c r="E295" s="695"/>
      <c r="F295" s="605"/>
      <c r="G295" s="696"/>
    </row>
    <row r="296" spans="1:7" ht="257.25" customHeight="1">
      <c r="B296" s="481"/>
      <c r="C296" s="320" t="s">
        <v>383</v>
      </c>
      <c r="D296" s="469"/>
      <c r="E296" s="695"/>
      <c r="F296" s="605"/>
      <c r="G296" s="696"/>
    </row>
    <row r="297" spans="1:7" ht="159.75" customHeight="1">
      <c r="B297" s="481"/>
      <c r="C297" s="320" t="s">
        <v>384</v>
      </c>
      <c r="D297" s="469"/>
      <c r="E297" s="695"/>
      <c r="F297" s="605"/>
      <c r="G297" s="696"/>
    </row>
    <row r="298" spans="1:7" ht="102.75" customHeight="1">
      <c r="B298" s="481"/>
      <c r="C298" s="320" t="s">
        <v>385</v>
      </c>
      <c r="D298" s="469"/>
      <c r="E298" s="695"/>
      <c r="F298" s="605"/>
      <c r="G298" s="696"/>
    </row>
    <row r="299" spans="1:7" ht="216" customHeight="1">
      <c r="B299" s="481"/>
      <c r="C299" s="320" t="s">
        <v>386</v>
      </c>
      <c r="D299" s="469"/>
      <c r="E299" s="695"/>
      <c r="F299" s="605"/>
      <c r="G299" s="696"/>
    </row>
    <row r="300" spans="1:7">
      <c r="B300" s="481"/>
      <c r="C300" s="320"/>
      <c r="D300" s="469"/>
      <c r="E300" s="695"/>
      <c r="F300" s="605"/>
      <c r="G300" s="696"/>
    </row>
    <row r="301" spans="1:7">
      <c r="B301" s="481"/>
      <c r="C301" s="474" t="s">
        <v>613</v>
      </c>
      <c r="D301" s="469"/>
      <c r="E301" s="695"/>
      <c r="F301" s="605"/>
      <c r="G301" s="696"/>
    </row>
    <row r="302" spans="1:7">
      <c r="B302" s="481"/>
      <c r="C302" s="474"/>
      <c r="D302" s="469"/>
      <c r="E302" s="695"/>
      <c r="F302" s="605"/>
      <c r="G302" s="696"/>
    </row>
    <row r="303" spans="1:7" s="580" customFormat="1" ht="287.25" customHeight="1">
      <c r="A303" s="182"/>
      <c r="B303" s="601"/>
      <c r="C303" s="279" t="s">
        <v>907</v>
      </c>
      <c r="D303" s="279"/>
      <c r="E303" s="279"/>
      <c r="F303" s="744"/>
      <c r="G303" s="279"/>
    </row>
    <row r="304" spans="1:7" s="580" customFormat="1" ht="24.75" customHeight="1">
      <c r="A304" s="182"/>
      <c r="B304" s="181" t="s">
        <v>2</v>
      </c>
      <c r="C304" s="268" t="s">
        <v>908</v>
      </c>
      <c r="D304" s="175"/>
      <c r="E304" s="697"/>
      <c r="F304" s="605"/>
      <c r="G304" s="168"/>
    </row>
    <row r="305" spans="1:7" s="580" customFormat="1" ht="255">
      <c r="A305" s="182"/>
      <c r="B305" s="601"/>
      <c r="C305" s="279" t="s">
        <v>2329</v>
      </c>
      <c r="D305" s="175"/>
      <c r="E305" s="697"/>
      <c r="F305" s="605"/>
      <c r="G305" s="168"/>
    </row>
    <row r="306" spans="1:7" s="580" customFormat="1" ht="229.5" customHeight="1">
      <c r="A306" s="182"/>
      <c r="B306" s="601"/>
      <c r="C306" s="279" t="s">
        <v>909</v>
      </c>
      <c r="D306" s="175"/>
      <c r="E306" s="697"/>
      <c r="F306" s="605"/>
      <c r="G306" s="168"/>
    </row>
    <row r="307" spans="1:7" s="580" customFormat="1">
      <c r="A307" s="182"/>
      <c r="B307" s="181" t="s">
        <v>104</v>
      </c>
      <c r="C307" s="268" t="s">
        <v>614</v>
      </c>
      <c r="D307" s="175"/>
      <c r="E307" s="697"/>
      <c r="F307" s="605"/>
      <c r="G307" s="168"/>
    </row>
    <row r="308" spans="1:7" s="580" customFormat="1" ht="326.25" customHeight="1">
      <c r="A308" s="182"/>
      <c r="B308" s="601"/>
      <c r="C308" s="405" t="s">
        <v>976</v>
      </c>
      <c r="D308" s="175"/>
      <c r="E308" s="697"/>
      <c r="F308" s="605"/>
      <c r="G308" s="168"/>
    </row>
    <row r="309" spans="1:7" s="580" customFormat="1" ht="180.75" customHeight="1">
      <c r="A309" s="182"/>
      <c r="B309" s="601"/>
      <c r="C309" s="279" t="s">
        <v>619</v>
      </c>
      <c r="D309" s="175"/>
      <c r="E309" s="697"/>
      <c r="F309" s="605"/>
      <c r="G309" s="168"/>
    </row>
    <row r="310" spans="1:7" s="580" customFormat="1">
      <c r="A310" s="182"/>
      <c r="B310" s="181" t="s">
        <v>278</v>
      </c>
      <c r="C310" s="268" t="s">
        <v>615</v>
      </c>
      <c r="D310" s="175"/>
      <c r="E310" s="697"/>
      <c r="F310" s="605"/>
      <c r="G310" s="168"/>
    </row>
    <row r="311" spans="1:7" s="580" customFormat="1" ht="225.75" customHeight="1">
      <c r="A311" s="182"/>
      <c r="B311" s="181"/>
      <c r="C311" s="279" t="s">
        <v>3187</v>
      </c>
      <c r="D311" s="175"/>
      <c r="E311" s="697"/>
      <c r="F311" s="605"/>
      <c r="G311" s="168"/>
    </row>
    <row r="312" spans="1:7" s="580" customFormat="1" ht="312.75" customHeight="1">
      <c r="A312" s="182"/>
      <c r="B312" s="181"/>
      <c r="C312" s="279" t="s">
        <v>3180</v>
      </c>
      <c r="D312" s="175"/>
      <c r="E312" s="697"/>
      <c r="F312" s="605"/>
      <c r="G312" s="168"/>
    </row>
    <row r="313" spans="1:7" s="580" customFormat="1" ht="229.5">
      <c r="A313" s="182"/>
      <c r="B313" s="181"/>
      <c r="C313" s="279" t="s">
        <v>617</v>
      </c>
      <c r="D313" s="175"/>
      <c r="E313" s="697"/>
      <c r="F313" s="605"/>
      <c r="G313" s="168"/>
    </row>
    <row r="314" spans="1:7" s="580" customFormat="1">
      <c r="A314" s="182"/>
      <c r="B314" s="181" t="s">
        <v>285</v>
      </c>
      <c r="C314" s="268" t="s">
        <v>616</v>
      </c>
      <c r="D314" s="175"/>
      <c r="E314" s="697"/>
      <c r="F314" s="605"/>
      <c r="G314" s="168"/>
    </row>
    <row r="315" spans="1:7" s="580" customFormat="1" ht="99.75" customHeight="1">
      <c r="A315" s="182"/>
      <c r="B315" s="181"/>
      <c r="C315" s="279" t="s">
        <v>620</v>
      </c>
      <c r="D315" s="175"/>
      <c r="E315" s="697"/>
      <c r="F315" s="605"/>
      <c r="G315" s="168"/>
    </row>
    <row r="316" spans="1:7" s="580" customFormat="1" ht="127.5">
      <c r="A316" s="182"/>
      <c r="B316" s="181"/>
      <c r="C316" s="279" t="s">
        <v>618</v>
      </c>
      <c r="D316" s="175"/>
      <c r="E316" s="697"/>
      <c r="F316" s="605"/>
      <c r="G316" s="168"/>
    </row>
    <row r="317" spans="1:7" s="580" customFormat="1">
      <c r="A317" s="182"/>
      <c r="B317" s="181"/>
      <c r="C317" s="268"/>
      <c r="D317" s="175"/>
      <c r="E317" s="697"/>
      <c r="F317" s="605"/>
      <c r="G317" s="168"/>
    </row>
    <row r="318" spans="1:7" s="580" customFormat="1">
      <c r="A318" s="182"/>
      <c r="B318" s="181" t="s">
        <v>277</v>
      </c>
      <c r="C318" s="268" t="s">
        <v>621</v>
      </c>
      <c r="D318" s="175"/>
      <c r="E318" s="697"/>
      <c r="F318" s="605"/>
      <c r="G318" s="168"/>
    </row>
    <row r="319" spans="1:7" s="580" customFormat="1" ht="150.75" customHeight="1">
      <c r="A319" s="182"/>
      <c r="B319" s="181"/>
      <c r="C319" s="279" t="s">
        <v>622</v>
      </c>
      <c r="D319" s="175"/>
      <c r="E319" s="697"/>
      <c r="F319" s="605"/>
      <c r="G319" s="168"/>
    </row>
    <row r="320" spans="1:7" s="580" customFormat="1">
      <c r="A320" s="182"/>
      <c r="B320" s="181"/>
      <c r="C320" s="279" t="s">
        <v>623</v>
      </c>
      <c r="D320" s="175"/>
      <c r="E320" s="697"/>
      <c r="F320" s="605"/>
      <c r="G320" s="168"/>
    </row>
    <row r="321" spans="1:7" s="580" customFormat="1">
      <c r="A321" s="182"/>
      <c r="B321" s="181"/>
      <c r="C321" s="279"/>
      <c r="D321" s="175"/>
      <c r="E321" s="697"/>
      <c r="F321" s="605"/>
      <c r="G321" s="168"/>
    </row>
    <row r="322" spans="1:7" s="580" customFormat="1" ht="25.5">
      <c r="A322" s="182"/>
      <c r="B322" s="181" t="s">
        <v>802</v>
      </c>
      <c r="C322" s="268" t="s">
        <v>3184</v>
      </c>
      <c r="D322" s="175"/>
      <c r="E322" s="697"/>
      <c r="F322" s="605"/>
      <c r="G322" s="168"/>
    </row>
    <row r="323" spans="1:7" s="580" customFormat="1" ht="282" customHeight="1">
      <c r="A323" s="182"/>
      <c r="B323" s="181"/>
      <c r="C323" s="279" t="s">
        <v>3185</v>
      </c>
      <c r="D323" s="175"/>
      <c r="E323" s="697"/>
      <c r="F323" s="605"/>
      <c r="G323" s="168"/>
    </row>
    <row r="324" spans="1:7" s="580" customFormat="1" ht="365.25" customHeight="1">
      <c r="A324" s="182"/>
      <c r="B324" s="181"/>
      <c r="C324" s="279" t="s">
        <v>3186</v>
      </c>
      <c r="D324" s="175"/>
      <c r="E324" s="697"/>
      <c r="F324" s="605"/>
      <c r="G324" s="168"/>
    </row>
    <row r="325" spans="1:7" s="580" customFormat="1">
      <c r="A325" s="182"/>
      <c r="B325" s="181"/>
      <c r="C325" s="279"/>
      <c r="D325" s="175"/>
      <c r="E325" s="697"/>
      <c r="F325" s="605"/>
      <c r="G325" s="168"/>
    </row>
    <row r="326" spans="1:7" s="699" customFormat="1">
      <c r="A326" s="182"/>
      <c r="B326" s="601"/>
      <c r="C326" s="607"/>
      <c r="D326" s="603"/>
      <c r="E326" s="698"/>
      <c r="F326" s="605"/>
      <c r="G326" s="168"/>
    </row>
    <row r="327" spans="1:7" s="699" customFormat="1">
      <c r="A327" s="182"/>
      <c r="B327" s="601" t="s">
        <v>14</v>
      </c>
      <c r="C327" s="485" t="s">
        <v>926</v>
      </c>
      <c r="D327" s="603"/>
      <c r="E327" s="698"/>
      <c r="F327" s="605"/>
      <c r="G327" s="168"/>
    </row>
    <row r="328" spans="1:7" s="699" customFormat="1" ht="38.25">
      <c r="A328" s="182"/>
      <c r="B328" s="601"/>
      <c r="C328" s="607" t="s">
        <v>2325</v>
      </c>
      <c r="D328" s="603"/>
      <c r="E328" s="698"/>
      <c r="F328" s="605"/>
      <c r="G328" s="168"/>
    </row>
    <row r="329" spans="1:7" s="699" customFormat="1">
      <c r="A329" s="182"/>
      <c r="B329" s="601"/>
      <c r="C329" s="607" t="s">
        <v>624</v>
      </c>
      <c r="D329" s="603"/>
      <c r="E329" s="698"/>
      <c r="F329" s="605"/>
      <c r="G329" s="168"/>
    </row>
    <row r="330" spans="1:7" s="699" customFormat="1">
      <c r="A330" s="182"/>
      <c r="B330" s="601"/>
      <c r="C330" s="607" t="s">
        <v>910</v>
      </c>
      <c r="D330" s="603"/>
      <c r="E330" s="698"/>
      <c r="F330" s="605"/>
      <c r="G330" s="168"/>
    </row>
    <row r="331" spans="1:7" s="699" customFormat="1">
      <c r="A331" s="182"/>
      <c r="B331" s="601"/>
      <c r="C331" s="607" t="s">
        <v>164</v>
      </c>
      <c r="D331" s="603"/>
      <c r="E331" s="698"/>
      <c r="F331" s="605"/>
      <c r="G331" s="168"/>
    </row>
    <row r="332" spans="1:7" s="699" customFormat="1" ht="25.5" customHeight="1">
      <c r="A332" s="182"/>
      <c r="B332" s="601"/>
      <c r="C332" s="607" t="s">
        <v>911</v>
      </c>
      <c r="D332" s="470" t="s">
        <v>52</v>
      </c>
      <c r="E332" s="679">
        <v>75.599999999999994</v>
      </c>
      <c r="F332" s="605"/>
      <c r="G332" s="613">
        <f>E332*F332</f>
        <v>0</v>
      </c>
    </row>
    <row r="333" spans="1:7" s="699" customFormat="1">
      <c r="A333" s="182"/>
      <c r="B333" s="601"/>
      <c r="C333" s="607"/>
      <c r="D333" s="580"/>
      <c r="E333" s="638"/>
      <c r="F333" s="199"/>
      <c r="G333" s="700"/>
    </row>
    <row r="334" spans="1:7">
      <c r="A334" s="416"/>
      <c r="B334" s="601"/>
      <c r="C334" s="439" t="s">
        <v>107</v>
      </c>
      <c r="D334" s="701"/>
      <c r="E334" s="702"/>
      <c r="F334" s="426"/>
      <c r="G334" s="703"/>
    </row>
    <row r="335" spans="1:7">
      <c r="A335" s="416"/>
      <c r="B335" s="601"/>
      <c r="C335" s="455" t="s">
        <v>108</v>
      </c>
      <c r="D335" s="704"/>
      <c r="E335" s="705"/>
      <c r="F335" s="427"/>
      <c r="G335" s="706"/>
    </row>
    <row r="336" spans="1:7">
      <c r="A336" s="111"/>
      <c r="B336" s="601"/>
      <c r="C336" s="455" t="s">
        <v>109</v>
      </c>
      <c r="D336" s="704"/>
      <c r="E336" s="705"/>
      <c r="F336" s="427"/>
      <c r="G336" s="706"/>
    </row>
    <row r="337" spans="1:7">
      <c r="A337" s="416"/>
      <c r="B337" s="601"/>
      <c r="C337" s="452" t="s">
        <v>110</v>
      </c>
      <c r="D337" s="707"/>
      <c r="E337" s="708"/>
      <c r="F337" s="428"/>
      <c r="G337" s="709"/>
    </row>
    <row r="338" spans="1:7">
      <c r="B338" s="481"/>
      <c r="C338" s="474"/>
      <c r="D338" s="469"/>
      <c r="E338" s="710"/>
      <c r="F338" s="605"/>
      <c r="G338" s="696"/>
    </row>
    <row r="339" spans="1:7" ht="25.5">
      <c r="B339" s="601" t="s">
        <v>36</v>
      </c>
      <c r="C339" s="485" t="s">
        <v>927</v>
      </c>
      <c r="D339" s="603"/>
      <c r="E339" s="711"/>
      <c r="F339" s="605"/>
      <c r="G339" s="168"/>
    </row>
    <row r="340" spans="1:7" ht="38.25">
      <c r="B340" s="601"/>
      <c r="C340" s="607" t="s">
        <v>2326</v>
      </c>
      <c r="D340" s="603"/>
      <c r="E340" s="711"/>
      <c r="F340" s="605"/>
      <c r="G340" s="168"/>
    </row>
    <row r="341" spans="1:7">
      <c r="B341" s="601"/>
      <c r="C341" s="607" t="s">
        <v>624</v>
      </c>
      <c r="D341" s="603"/>
      <c r="E341" s="711"/>
      <c r="F341" s="605"/>
      <c r="G341" s="168"/>
    </row>
    <row r="342" spans="1:7" ht="25.5">
      <c r="B342" s="601"/>
      <c r="C342" s="607" t="s">
        <v>928</v>
      </c>
      <c r="D342" s="603"/>
      <c r="E342" s="711"/>
      <c r="F342" s="605"/>
      <c r="G342" s="168"/>
    </row>
    <row r="343" spans="1:7">
      <c r="B343" s="601"/>
      <c r="C343" s="607" t="s">
        <v>164</v>
      </c>
      <c r="D343" s="603"/>
      <c r="E343" s="711"/>
      <c r="F343" s="605"/>
      <c r="G343" s="168"/>
    </row>
    <row r="344" spans="1:7" ht="21.75" customHeight="1">
      <c r="B344" s="601"/>
      <c r="C344" s="607" t="s">
        <v>929</v>
      </c>
      <c r="D344" s="470" t="s">
        <v>52</v>
      </c>
      <c r="E344" s="679">
        <v>80.959999999999994</v>
      </c>
      <c r="F344" s="605"/>
      <c r="G344" s="613">
        <f>E344*F344</f>
        <v>0</v>
      </c>
    </row>
    <row r="345" spans="1:7">
      <c r="B345" s="601"/>
      <c r="C345" s="607"/>
      <c r="D345" s="470"/>
      <c r="E345" s="679"/>
      <c r="F345" s="605"/>
      <c r="G345" s="613"/>
    </row>
    <row r="346" spans="1:7">
      <c r="B346" s="601"/>
      <c r="C346" s="607"/>
      <c r="D346" s="580"/>
      <c r="E346" s="638"/>
      <c r="F346" s="199"/>
      <c r="G346" s="700"/>
    </row>
    <row r="347" spans="1:7">
      <c r="B347" s="601"/>
      <c r="C347" s="439" t="s">
        <v>107</v>
      </c>
      <c r="D347" s="701"/>
      <c r="E347" s="702"/>
      <c r="F347" s="426"/>
      <c r="G347" s="703"/>
    </row>
    <row r="348" spans="1:7">
      <c r="B348" s="601"/>
      <c r="C348" s="455" t="s">
        <v>108</v>
      </c>
      <c r="D348" s="704"/>
      <c r="E348" s="705"/>
      <c r="F348" s="427"/>
      <c r="G348" s="706"/>
    </row>
    <row r="349" spans="1:7">
      <c r="B349" s="601"/>
      <c r="C349" s="455" t="s">
        <v>109</v>
      </c>
      <c r="D349" s="704"/>
      <c r="E349" s="705"/>
      <c r="F349" s="427"/>
      <c r="G349" s="706"/>
    </row>
    <row r="350" spans="1:7">
      <c r="B350" s="601"/>
      <c r="C350" s="452" t="s">
        <v>110</v>
      </c>
      <c r="D350" s="707"/>
      <c r="E350" s="708"/>
      <c r="F350" s="428"/>
      <c r="G350" s="709"/>
    </row>
    <row r="351" spans="1:7">
      <c r="B351" s="481"/>
      <c r="C351" s="474"/>
      <c r="D351" s="469"/>
      <c r="E351" s="710"/>
      <c r="F351" s="605"/>
      <c r="G351" s="696"/>
    </row>
    <row r="352" spans="1:7" s="699" customFormat="1" ht="25.5">
      <c r="A352" s="182"/>
      <c r="B352" s="601" t="s">
        <v>16</v>
      </c>
      <c r="C352" s="485" t="s">
        <v>915</v>
      </c>
      <c r="D352" s="603"/>
      <c r="E352" s="711"/>
      <c r="F352" s="605"/>
      <c r="G352" s="168"/>
    </row>
    <row r="353" spans="1:7" s="699" customFormat="1" ht="38.25">
      <c r="A353" s="182"/>
      <c r="B353" s="601"/>
      <c r="C353" s="607" t="s">
        <v>2325</v>
      </c>
      <c r="D353" s="603"/>
      <c r="E353" s="711"/>
      <c r="F353" s="605"/>
      <c r="G353" s="168"/>
    </row>
    <row r="354" spans="1:7" s="699" customFormat="1">
      <c r="A354" s="182"/>
      <c r="B354" s="601"/>
      <c r="C354" s="607" t="s">
        <v>624</v>
      </c>
      <c r="D354" s="603"/>
      <c r="E354" s="711"/>
      <c r="F354" s="605"/>
      <c r="G354" s="168"/>
    </row>
    <row r="355" spans="1:7" s="699" customFormat="1" ht="25.5">
      <c r="A355" s="182"/>
      <c r="B355" s="601"/>
      <c r="C355" s="607" t="s">
        <v>912</v>
      </c>
      <c r="D355" s="603"/>
      <c r="E355" s="711"/>
      <c r="F355" s="605"/>
      <c r="G355" s="168"/>
    </row>
    <row r="356" spans="1:7" s="699" customFormat="1" ht="25.5">
      <c r="A356" s="182"/>
      <c r="B356" s="601"/>
      <c r="C356" s="607" t="s">
        <v>135</v>
      </c>
      <c r="D356" s="470"/>
      <c r="E356" s="679"/>
      <c r="F356" s="605"/>
      <c r="G356" s="613"/>
    </row>
    <row r="357" spans="1:7" s="699" customFormat="1" ht="25.5">
      <c r="A357" s="182"/>
      <c r="B357" s="601"/>
      <c r="C357" s="607" t="s">
        <v>913</v>
      </c>
      <c r="D357" s="470" t="s">
        <v>52</v>
      </c>
      <c r="E357" s="679">
        <v>18.899999999999999</v>
      </c>
      <c r="F357" s="605"/>
      <c r="G357" s="613">
        <f>E357*F357</f>
        <v>0</v>
      </c>
    </row>
    <row r="358" spans="1:7" s="699" customFormat="1" ht="15">
      <c r="A358" s="182"/>
      <c r="B358" s="601"/>
      <c r="C358" s="607" t="s">
        <v>914</v>
      </c>
      <c r="D358" s="470" t="s">
        <v>52</v>
      </c>
      <c r="E358" s="679">
        <v>11.73</v>
      </c>
      <c r="F358" s="605"/>
      <c r="G358" s="613">
        <f>E358*F358</f>
        <v>0</v>
      </c>
    </row>
    <row r="359" spans="1:7" s="699" customFormat="1">
      <c r="A359" s="182"/>
      <c r="B359" s="601"/>
      <c r="C359" s="607"/>
      <c r="D359" s="580"/>
      <c r="E359" s="712"/>
      <c r="F359" s="199"/>
      <c r="G359" s="700"/>
    </row>
    <row r="360" spans="1:7">
      <c r="A360" s="416"/>
      <c r="B360" s="601"/>
      <c r="C360" s="439" t="s">
        <v>107</v>
      </c>
      <c r="D360" s="701"/>
      <c r="E360" s="702"/>
      <c r="F360" s="426"/>
      <c r="G360" s="703"/>
    </row>
    <row r="361" spans="1:7">
      <c r="A361" s="416"/>
      <c r="B361" s="601"/>
      <c r="C361" s="455" t="s">
        <v>108</v>
      </c>
      <c r="D361" s="704"/>
      <c r="E361" s="705"/>
      <c r="F361" s="427"/>
      <c r="G361" s="706"/>
    </row>
    <row r="362" spans="1:7">
      <c r="A362" s="111"/>
      <c r="B362" s="601"/>
      <c r="C362" s="455" t="s">
        <v>109</v>
      </c>
      <c r="D362" s="704"/>
      <c r="E362" s="705"/>
      <c r="F362" s="427"/>
      <c r="G362" s="706"/>
    </row>
    <row r="363" spans="1:7">
      <c r="A363" s="416"/>
      <c r="B363" s="601"/>
      <c r="C363" s="452" t="s">
        <v>110</v>
      </c>
      <c r="D363" s="707"/>
      <c r="E363" s="708"/>
      <c r="F363" s="428"/>
      <c r="G363" s="709"/>
    </row>
    <row r="364" spans="1:7" s="714" customFormat="1">
      <c r="A364" s="182"/>
      <c r="B364" s="601"/>
      <c r="C364" s="321"/>
      <c r="D364" s="114"/>
      <c r="E364" s="713"/>
      <c r="F364" s="198"/>
      <c r="G364" s="114"/>
    </row>
    <row r="365" spans="1:7" s="699" customFormat="1">
      <c r="A365" s="182"/>
      <c r="B365" s="601" t="s">
        <v>17</v>
      </c>
      <c r="C365" s="485" t="s">
        <v>916</v>
      </c>
      <c r="D365" s="603"/>
      <c r="E365" s="711"/>
      <c r="F365" s="605"/>
      <c r="G365" s="168"/>
    </row>
    <row r="366" spans="1:7" s="699" customFormat="1" ht="38.25">
      <c r="A366" s="182"/>
      <c r="B366" s="601"/>
      <c r="C366" s="607" t="s">
        <v>2325</v>
      </c>
      <c r="D366" s="603"/>
      <c r="E366" s="711"/>
      <c r="F366" s="605"/>
      <c r="G366" s="168"/>
    </row>
    <row r="367" spans="1:7" s="699" customFormat="1">
      <c r="A367" s="182"/>
      <c r="B367" s="601"/>
      <c r="C367" s="607" t="s">
        <v>624</v>
      </c>
      <c r="D367" s="603"/>
      <c r="E367" s="711"/>
      <c r="F367" s="605"/>
      <c r="G367" s="168"/>
    </row>
    <row r="368" spans="1:7" s="699" customFormat="1" ht="25.5">
      <c r="A368" s="182"/>
      <c r="B368" s="601"/>
      <c r="C368" s="607" t="s">
        <v>917</v>
      </c>
      <c r="D368" s="603"/>
      <c r="E368" s="711"/>
      <c r="F368" s="605"/>
      <c r="G368" s="168"/>
    </row>
    <row r="369" spans="1:7" s="699" customFormat="1" ht="25.5">
      <c r="A369" s="182"/>
      <c r="B369" s="601"/>
      <c r="C369" s="607" t="s">
        <v>135</v>
      </c>
      <c r="D369" s="470"/>
      <c r="E369" s="679"/>
      <c r="F369" s="605"/>
      <c r="G369" s="613"/>
    </row>
    <row r="370" spans="1:7" s="699" customFormat="1" ht="15">
      <c r="A370" s="182"/>
      <c r="B370" s="601"/>
      <c r="C370" s="607" t="s">
        <v>918</v>
      </c>
      <c r="D370" s="470" t="s">
        <v>52</v>
      </c>
      <c r="E370" s="679">
        <v>21.94</v>
      </c>
      <c r="F370" s="605"/>
      <c r="G370" s="613">
        <f>E370*F370</f>
        <v>0</v>
      </c>
    </row>
    <row r="371" spans="1:7" s="699" customFormat="1" ht="15">
      <c r="A371" s="182"/>
      <c r="B371" s="601"/>
      <c r="C371" s="607" t="s">
        <v>919</v>
      </c>
      <c r="D371" s="470" t="s">
        <v>52</v>
      </c>
      <c r="E371" s="679">
        <v>14.1</v>
      </c>
      <c r="F371" s="605"/>
      <c r="G371" s="613">
        <f>E371*F371</f>
        <v>0</v>
      </c>
    </row>
    <row r="372" spans="1:7" s="699" customFormat="1" ht="15">
      <c r="A372" s="182"/>
      <c r="B372" s="601"/>
      <c r="C372" s="607" t="s">
        <v>920</v>
      </c>
      <c r="D372" s="470" t="s">
        <v>52</v>
      </c>
      <c r="E372" s="679">
        <v>3.63</v>
      </c>
      <c r="F372" s="605"/>
      <c r="G372" s="613">
        <f>E372*F372</f>
        <v>0</v>
      </c>
    </row>
    <row r="373" spans="1:7" s="699" customFormat="1" ht="15">
      <c r="A373" s="182"/>
      <c r="B373" s="601"/>
      <c r="C373" s="607" t="s">
        <v>921</v>
      </c>
      <c r="D373" s="470" t="s">
        <v>52</v>
      </c>
      <c r="E373" s="679">
        <v>21.38</v>
      </c>
      <c r="F373" s="605"/>
      <c r="G373" s="613">
        <f>E373*F373</f>
        <v>0</v>
      </c>
    </row>
    <row r="374" spans="1:7" s="699" customFormat="1">
      <c r="A374" s="182"/>
      <c r="B374" s="601"/>
      <c r="C374" s="607"/>
      <c r="D374" s="580"/>
      <c r="E374" s="638"/>
      <c r="F374" s="199"/>
      <c r="G374" s="700"/>
    </row>
    <row r="375" spans="1:7">
      <c r="A375" s="416"/>
      <c r="B375" s="601"/>
      <c r="C375" s="439" t="s">
        <v>107</v>
      </c>
      <c r="D375" s="701"/>
      <c r="E375" s="702"/>
      <c r="F375" s="426"/>
      <c r="G375" s="703"/>
    </row>
    <row r="376" spans="1:7">
      <c r="A376" s="416"/>
      <c r="B376" s="601"/>
      <c r="C376" s="455" t="s">
        <v>108</v>
      </c>
      <c r="D376" s="704"/>
      <c r="E376" s="705"/>
      <c r="F376" s="427"/>
      <c r="G376" s="706"/>
    </row>
    <row r="377" spans="1:7">
      <c r="A377" s="111"/>
      <c r="B377" s="601"/>
      <c r="C377" s="455" t="s">
        <v>109</v>
      </c>
      <c r="D377" s="704"/>
      <c r="E377" s="705"/>
      <c r="F377" s="427"/>
      <c r="G377" s="706"/>
    </row>
    <row r="378" spans="1:7">
      <c r="A378" s="416"/>
      <c r="B378" s="601"/>
      <c r="C378" s="452" t="s">
        <v>110</v>
      </c>
      <c r="D378" s="707"/>
      <c r="E378" s="708"/>
      <c r="F378" s="428"/>
      <c r="G378" s="709"/>
    </row>
    <row r="379" spans="1:7">
      <c r="B379" s="481"/>
      <c r="C379" s="474"/>
      <c r="D379" s="469"/>
      <c r="E379" s="710"/>
      <c r="F379" s="605"/>
      <c r="G379" s="696"/>
    </row>
    <row r="380" spans="1:7" s="699" customFormat="1">
      <c r="A380" s="182"/>
      <c r="B380" s="601" t="s">
        <v>21</v>
      </c>
      <c r="C380" s="485" t="s">
        <v>922</v>
      </c>
      <c r="D380" s="603"/>
      <c r="E380" s="711"/>
      <c r="F380" s="605"/>
      <c r="G380" s="168"/>
    </row>
    <row r="381" spans="1:7" s="699" customFormat="1" ht="38.25">
      <c r="A381" s="182"/>
      <c r="B381" s="601"/>
      <c r="C381" s="607" t="s">
        <v>2325</v>
      </c>
      <c r="D381" s="603"/>
      <c r="E381" s="711"/>
      <c r="F381" s="605"/>
      <c r="G381" s="168"/>
    </row>
    <row r="382" spans="1:7" s="699" customFormat="1">
      <c r="A382" s="182"/>
      <c r="B382" s="601"/>
      <c r="C382" s="607" t="s">
        <v>3171</v>
      </c>
      <c r="D382" s="603"/>
      <c r="E382" s="711"/>
      <c r="F382" s="605"/>
      <c r="G382" s="168"/>
    </row>
    <row r="383" spans="1:7" s="699" customFormat="1">
      <c r="A383" s="182"/>
      <c r="B383" s="601"/>
      <c r="C383" s="607" t="s">
        <v>923</v>
      </c>
      <c r="D383" s="470"/>
      <c r="E383" s="679"/>
      <c r="F383" s="605"/>
      <c r="G383" s="613"/>
    </row>
    <row r="384" spans="1:7" s="699" customFormat="1" ht="25.5">
      <c r="A384" s="182"/>
      <c r="B384" s="601"/>
      <c r="C384" s="607" t="s">
        <v>135</v>
      </c>
      <c r="D384" s="603"/>
      <c r="E384" s="711"/>
      <c r="F384" s="605"/>
      <c r="G384" s="168"/>
    </row>
    <row r="385" spans="1:7" s="699" customFormat="1" ht="15">
      <c r="A385" s="182"/>
      <c r="B385" s="601"/>
      <c r="C385" s="607" t="s">
        <v>924</v>
      </c>
      <c r="D385" s="470" t="s">
        <v>52</v>
      </c>
      <c r="E385" s="679">
        <v>22.16</v>
      </c>
      <c r="F385" s="605"/>
      <c r="G385" s="613">
        <f>E385*F385</f>
        <v>0</v>
      </c>
    </row>
    <row r="386" spans="1:7" s="699" customFormat="1" ht="15">
      <c r="A386" s="182"/>
      <c r="B386" s="601"/>
      <c r="C386" s="607" t="s">
        <v>925</v>
      </c>
      <c r="D386" s="470" t="s">
        <v>52</v>
      </c>
      <c r="E386" s="679">
        <v>14.1</v>
      </c>
      <c r="F386" s="605"/>
      <c r="G386" s="613">
        <f>E386*F386</f>
        <v>0</v>
      </c>
    </row>
    <row r="387" spans="1:7" s="699" customFormat="1">
      <c r="A387" s="182"/>
      <c r="B387" s="601"/>
      <c r="C387" s="607"/>
      <c r="D387" s="470"/>
      <c r="E387" s="685"/>
      <c r="F387" s="605"/>
      <c r="G387" s="613"/>
    </row>
    <row r="388" spans="1:7">
      <c r="A388" s="416"/>
      <c r="B388" s="601"/>
      <c r="C388" s="439" t="s">
        <v>107</v>
      </c>
      <c r="D388" s="701"/>
      <c r="E388" s="701"/>
      <c r="F388" s="426"/>
      <c r="G388" s="703"/>
    </row>
    <row r="389" spans="1:7">
      <c r="A389" s="416"/>
      <c r="B389" s="601"/>
      <c r="C389" s="455" t="s">
        <v>108</v>
      </c>
      <c r="D389" s="704"/>
      <c r="E389" s="704"/>
      <c r="F389" s="427"/>
      <c r="G389" s="706"/>
    </row>
    <row r="390" spans="1:7">
      <c r="A390" s="111"/>
      <c r="B390" s="601"/>
      <c r="C390" s="455" t="s">
        <v>109</v>
      </c>
      <c r="D390" s="704"/>
      <c r="E390" s="704"/>
      <c r="F390" s="427"/>
      <c r="G390" s="706"/>
    </row>
    <row r="391" spans="1:7">
      <c r="A391" s="416"/>
      <c r="B391" s="601"/>
      <c r="C391" s="452" t="s">
        <v>110</v>
      </c>
      <c r="D391" s="707"/>
      <c r="E391" s="707"/>
      <c r="F391" s="428"/>
      <c r="G391" s="709"/>
    </row>
    <row r="392" spans="1:7">
      <c r="B392" s="481"/>
      <c r="C392" s="474"/>
      <c r="D392" s="469"/>
      <c r="E392" s="695"/>
      <c r="F392" s="605"/>
      <c r="G392" s="696"/>
    </row>
    <row r="393" spans="1:7" s="699" customFormat="1">
      <c r="A393" s="182"/>
      <c r="B393" s="601" t="s">
        <v>44</v>
      </c>
      <c r="C393" s="485" t="s">
        <v>930</v>
      </c>
      <c r="D393" s="603"/>
      <c r="E393" s="698"/>
      <c r="F393" s="605"/>
      <c r="G393" s="168"/>
    </row>
    <row r="394" spans="1:7" s="699" customFormat="1" ht="38.25">
      <c r="A394" s="182"/>
      <c r="B394" s="601"/>
      <c r="C394" s="607" t="s">
        <v>2326</v>
      </c>
      <c r="D394" s="603"/>
      <c r="E394" s="698"/>
      <c r="F394" s="605"/>
      <c r="G394" s="168"/>
    </row>
    <row r="395" spans="1:7" s="699" customFormat="1">
      <c r="A395" s="182"/>
      <c r="B395" s="601"/>
      <c r="C395" s="607" t="s">
        <v>3174</v>
      </c>
      <c r="D395" s="603"/>
      <c r="E395" s="698"/>
      <c r="F395" s="605"/>
      <c r="G395" s="168"/>
    </row>
    <row r="396" spans="1:7" s="699" customFormat="1" ht="15.75" customHeight="1">
      <c r="A396" s="182"/>
      <c r="B396" s="601"/>
      <c r="C396" s="607" t="s">
        <v>933</v>
      </c>
      <c r="D396" s="603"/>
      <c r="E396" s="698"/>
      <c r="F396" s="605"/>
      <c r="G396" s="168"/>
    </row>
    <row r="397" spans="1:7" s="699" customFormat="1">
      <c r="A397" s="182"/>
      <c r="B397" s="601"/>
      <c r="C397" s="607" t="s">
        <v>164</v>
      </c>
      <c r="D397" s="470"/>
      <c r="E397" s="679"/>
      <c r="F397" s="605"/>
      <c r="G397" s="613"/>
    </row>
    <row r="398" spans="1:7" s="699" customFormat="1" ht="15">
      <c r="A398" s="182"/>
      <c r="B398" s="601"/>
      <c r="C398" s="607" t="s">
        <v>931</v>
      </c>
      <c r="D398" s="470" t="s">
        <v>52</v>
      </c>
      <c r="E398" s="679">
        <v>26.25</v>
      </c>
      <c r="F398" s="605"/>
      <c r="G398" s="613">
        <f>E398*F398</f>
        <v>0</v>
      </c>
    </row>
    <row r="399" spans="1:7" s="699" customFormat="1">
      <c r="A399" s="182"/>
      <c r="B399" s="601"/>
      <c r="C399" s="607"/>
      <c r="D399" s="470"/>
      <c r="E399" s="679"/>
      <c r="F399" s="605"/>
      <c r="G399" s="613"/>
    </row>
    <row r="400" spans="1:7">
      <c r="A400" s="416"/>
      <c r="B400" s="601"/>
      <c r="C400" s="439" t="s">
        <v>107</v>
      </c>
      <c r="D400" s="701"/>
      <c r="E400" s="702"/>
      <c r="F400" s="426"/>
      <c r="G400" s="703"/>
    </row>
    <row r="401" spans="1:7">
      <c r="A401" s="416"/>
      <c r="B401" s="601"/>
      <c r="C401" s="455" t="s">
        <v>108</v>
      </c>
      <c r="D401" s="704"/>
      <c r="E401" s="705"/>
      <c r="F401" s="427"/>
      <c r="G401" s="706"/>
    </row>
    <row r="402" spans="1:7">
      <c r="A402" s="111"/>
      <c r="B402" s="601"/>
      <c r="C402" s="455" t="s">
        <v>109</v>
      </c>
      <c r="D402" s="704"/>
      <c r="E402" s="705"/>
      <c r="F402" s="427"/>
      <c r="G402" s="706"/>
    </row>
    <row r="403" spans="1:7">
      <c r="A403" s="416"/>
      <c r="B403" s="601"/>
      <c r="C403" s="452" t="s">
        <v>110</v>
      </c>
      <c r="D403" s="707"/>
      <c r="E403" s="708"/>
      <c r="F403" s="428"/>
      <c r="G403" s="709"/>
    </row>
    <row r="404" spans="1:7">
      <c r="B404" s="481"/>
      <c r="C404" s="474"/>
      <c r="D404" s="469"/>
      <c r="E404" s="710"/>
      <c r="F404" s="605"/>
      <c r="G404" s="696"/>
    </row>
    <row r="405" spans="1:7">
      <c r="B405" s="601" t="s">
        <v>46</v>
      </c>
      <c r="C405" s="485" t="s">
        <v>935</v>
      </c>
      <c r="D405" s="603"/>
      <c r="E405" s="711"/>
      <c r="F405" s="605"/>
      <c r="G405" s="168"/>
    </row>
    <row r="406" spans="1:7" ht="38.25">
      <c r="B406" s="601"/>
      <c r="C406" s="607" t="s">
        <v>2326</v>
      </c>
      <c r="D406" s="603"/>
      <c r="E406" s="711"/>
      <c r="F406" s="605"/>
      <c r="G406" s="168"/>
    </row>
    <row r="407" spans="1:7" ht="25.5">
      <c r="B407" s="601"/>
      <c r="C407" s="607" t="s">
        <v>3175</v>
      </c>
      <c r="D407" s="603"/>
      <c r="E407" s="711"/>
      <c r="F407" s="605"/>
      <c r="G407" s="168"/>
    </row>
    <row r="408" spans="1:7" ht="25.5">
      <c r="B408" s="601"/>
      <c r="C408" s="607" t="s">
        <v>934</v>
      </c>
      <c r="D408" s="603"/>
      <c r="E408" s="711"/>
      <c r="F408" s="605"/>
      <c r="G408" s="168"/>
    </row>
    <row r="409" spans="1:7">
      <c r="B409" s="601"/>
      <c r="C409" s="607" t="s">
        <v>164</v>
      </c>
      <c r="D409" s="470"/>
      <c r="E409" s="679"/>
      <c r="F409" s="605"/>
      <c r="G409" s="613"/>
    </row>
    <row r="410" spans="1:7" ht="15">
      <c r="B410" s="601"/>
      <c r="C410" s="607" t="s">
        <v>936</v>
      </c>
      <c r="D410" s="470" t="s">
        <v>52</v>
      </c>
      <c r="E410" s="679">
        <v>36.200000000000003</v>
      </c>
      <c r="F410" s="605"/>
      <c r="G410" s="613">
        <f>E410*F410</f>
        <v>0</v>
      </c>
    </row>
    <row r="411" spans="1:7" ht="15">
      <c r="B411" s="601"/>
      <c r="C411" s="607" t="s">
        <v>937</v>
      </c>
      <c r="D411" s="470" t="s">
        <v>52</v>
      </c>
      <c r="E411" s="679">
        <v>4.62</v>
      </c>
      <c r="F411" s="605"/>
      <c r="G411" s="613">
        <f>E411*F411</f>
        <v>0</v>
      </c>
    </row>
    <row r="412" spans="1:7">
      <c r="B412" s="601"/>
      <c r="C412" s="607"/>
      <c r="D412" s="470"/>
      <c r="E412" s="685"/>
      <c r="F412" s="605"/>
      <c r="G412" s="613"/>
    </row>
    <row r="413" spans="1:7">
      <c r="B413" s="601"/>
      <c r="C413" s="439" t="s">
        <v>107</v>
      </c>
      <c r="D413" s="701"/>
      <c r="E413" s="701"/>
      <c r="F413" s="426"/>
      <c r="G413" s="703"/>
    </row>
    <row r="414" spans="1:7">
      <c r="B414" s="601"/>
      <c r="C414" s="455" t="s">
        <v>108</v>
      </c>
      <c r="D414" s="704"/>
      <c r="E414" s="704"/>
      <c r="F414" s="427"/>
      <c r="G414" s="706"/>
    </row>
    <row r="415" spans="1:7">
      <c r="B415" s="601"/>
      <c r="C415" s="455" t="s">
        <v>109</v>
      </c>
      <c r="D415" s="704"/>
      <c r="E415" s="704"/>
      <c r="F415" s="427"/>
      <c r="G415" s="706"/>
    </row>
    <row r="416" spans="1:7">
      <c r="B416" s="601"/>
      <c r="C416" s="452" t="s">
        <v>110</v>
      </c>
      <c r="D416" s="707"/>
      <c r="E416" s="707"/>
      <c r="F416" s="428"/>
      <c r="G416" s="709"/>
    </row>
    <row r="417" spans="2:7">
      <c r="B417" s="481"/>
      <c r="C417" s="474"/>
      <c r="D417" s="469"/>
      <c r="E417" s="695"/>
      <c r="F417" s="605"/>
      <c r="G417" s="696"/>
    </row>
    <row r="418" spans="2:7" ht="25.5">
      <c r="B418" s="601" t="s">
        <v>47</v>
      </c>
      <c r="C418" s="485" t="s">
        <v>938</v>
      </c>
      <c r="D418" s="603"/>
      <c r="E418" s="711"/>
      <c r="F418" s="605"/>
      <c r="G418" s="168"/>
    </row>
    <row r="419" spans="2:7" ht="38.25">
      <c r="B419" s="601"/>
      <c r="C419" s="607" t="s">
        <v>2326</v>
      </c>
      <c r="D419" s="603"/>
      <c r="E419" s="711"/>
      <c r="F419" s="605"/>
      <c r="G419" s="168"/>
    </row>
    <row r="420" spans="2:7">
      <c r="B420" s="601"/>
      <c r="C420" s="607" t="s">
        <v>3174</v>
      </c>
      <c r="D420" s="603"/>
      <c r="E420" s="711"/>
      <c r="F420" s="605"/>
      <c r="G420" s="168"/>
    </row>
    <row r="421" spans="2:7" ht="25.5">
      <c r="B421" s="601"/>
      <c r="C421" s="607" t="s">
        <v>934</v>
      </c>
      <c r="D421" s="603"/>
      <c r="E421" s="711"/>
      <c r="F421" s="605"/>
      <c r="G421" s="168"/>
    </row>
    <row r="422" spans="2:7">
      <c r="B422" s="601"/>
      <c r="C422" s="607" t="s">
        <v>164</v>
      </c>
      <c r="D422" s="470"/>
      <c r="E422" s="679"/>
      <c r="F422" s="605"/>
      <c r="G422" s="613"/>
    </row>
    <row r="423" spans="2:7" ht="15">
      <c r="B423" s="601"/>
      <c r="C423" s="607" t="s">
        <v>939</v>
      </c>
      <c r="D423" s="470" t="s">
        <v>52</v>
      </c>
      <c r="E423" s="679">
        <v>7.18</v>
      </c>
      <c r="F423" s="605"/>
      <c r="G423" s="613">
        <f>E423*F423</f>
        <v>0</v>
      </c>
    </row>
    <row r="424" spans="2:7" ht="15">
      <c r="B424" s="601"/>
      <c r="C424" s="607" t="s">
        <v>940</v>
      </c>
      <c r="D424" s="470" t="s">
        <v>52</v>
      </c>
      <c r="E424" s="679">
        <v>2.1</v>
      </c>
      <c r="F424" s="605"/>
      <c r="G424" s="613">
        <f>E424*F424</f>
        <v>0</v>
      </c>
    </row>
    <row r="425" spans="2:7">
      <c r="B425" s="601"/>
      <c r="C425" s="607"/>
      <c r="D425" s="470"/>
      <c r="E425" s="685"/>
      <c r="F425" s="605"/>
      <c r="G425" s="613"/>
    </row>
    <row r="426" spans="2:7">
      <c r="B426" s="601"/>
      <c r="C426" s="439" t="s">
        <v>107</v>
      </c>
      <c r="D426" s="701"/>
      <c r="E426" s="701"/>
      <c r="F426" s="426"/>
      <c r="G426" s="703"/>
    </row>
    <row r="427" spans="2:7">
      <c r="B427" s="601"/>
      <c r="C427" s="455" t="s">
        <v>108</v>
      </c>
      <c r="D427" s="704"/>
      <c r="E427" s="704"/>
      <c r="F427" s="427"/>
      <c r="G427" s="706"/>
    </row>
    <row r="428" spans="2:7">
      <c r="B428" s="601"/>
      <c r="C428" s="455" t="s">
        <v>109</v>
      </c>
      <c r="D428" s="704"/>
      <c r="E428" s="704"/>
      <c r="F428" s="427"/>
      <c r="G428" s="706"/>
    </row>
    <row r="429" spans="2:7">
      <c r="B429" s="601"/>
      <c r="C429" s="452" t="s">
        <v>110</v>
      </c>
      <c r="D429" s="707"/>
      <c r="E429" s="707"/>
      <c r="F429" s="428"/>
      <c r="G429" s="709"/>
    </row>
    <row r="430" spans="2:7">
      <c r="B430" s="481"/>
      <c r="C430" s="474"/>
      <c r="D430" s="469"/>
      <c r="E430" s="695"/>
      <c r="F430" s="605"/>
      <c r="G430" s="696"/>
    </row>
    <row r="431" spans="2:7">
      <c r="B431" s="601" t="s">
        <v>48</v>
      </c>
      <c r="C431" s="485" t="s">
        <v>979</v>
      </c>
      <c r="D431" s="603"/>
      <c r="E431" s="711"/>
      <c r="F431" s="605"/>
      <c r="G431" s="168"/>
    </row>
    <row r="432" spans="2:7" ht="38.25">
      <c r="B432" s="601"/>
      <c r="C432" s="607" t="s">
        <v>2324</v>
      </c>
      <c r="D432" s="603"/>
      <c r="E432" s="711"/>
      <c r="F432" s="605"/>
      <c r="G432" s="168"/>
    </row>
    <row r="433" spans="2:7">
      <c r="B433" s="601"/>
      <c r="C433" s="607" t="s">
        <v>977</v>
      </c>
      <c r="D433" s="603"/>
      <c r="E433" s="711"/>
      <c r="F433" s="605"/>
      <c r="G433" s="168"/>
    </row>
    <row r="434" spans="2:7">
      <c r="B434" s="601"/>
      <c r="C434" s="607" t="s">
        <v>164</v>
      </c>
      <c r="D434" s="470"/>
      <c r="E434" s="679"/>
      <c r="F434" s="605"/>
      <c r="G434" s="613"/>
    </row>
    <row r="435" spans="2:7" ht="29.25" customHeight="1">
      <c r="B435" s="601"/>
      <c r="C435" s="607" t="s">
        <v>978</v>
      </c>
      <c r="D435" s="470" t="s">
        <v>52</v>
      </c>
      <c r="E435" s="679">
        <v>28.8</v>
      </c>
      <c r="F435" s="605"/>
      <c r="G435" s="613">
        <f>E435*F435</f>
        <v>0</v>
      </c>
    </row>
    <row r="436" spans="2:7">
      <c r="B436" s="601"/>
      <c r="C436" s="607"/>
      <c r="D436" s="470"/>
      <c r="E436" s="685"/>
      <c r="F436" s="605"/>
      <c r="G436" s="613"/>
    </row>
    <row r="437" spans="2:7">
      <c r="B437" s="601"/>
      <c r="C437" s="439" t="s">
        <v>107</v>
      </c>
      <c r="D437" s="701"/>
      <c r="E437" s="701"/>
      <c r="F437" s="426"/>
      <c r="G437" s="703"/>
    </row>
    <row r="438" spans="2:7">
      <c r="B438" s="601"/>
      <c r="C438" s="455" t="s">
        <v>108</v>
      </c>
      <c r="D438" s="704"/>
      <c r="E438" s="704"/>
      <c r="F438" s="427"/>
      <c r="G438" s="706"/>
    </row>
    <row r="439" spans="2:7">
      <c r="B439" s="601"/>
      <c r="C439" s="455" t="s">
        <v>109</v>
      </c>
      <c r="D439" s="704"/>
      <c r="E439" s="704"/>
      <c r="F439" s="427"/>
      <c r="G439" s="706"/>
    </row>
    <row r="440" spans="2:7">
      <c r="B440" s="601"/>
      <c r="C440" s="452" t="s">
        <v>110</v>
      </c>
      <c r="D440" s="707"/>
      <c r="E440" s="707"/>
      <c r="F440" s="428"/>
      <c r="G440" s="709"/>
    </row>
    <row r="441" spans="2:7">
      <c r="B441" s="481"/>
      <c r="C441" s="474"/>
      <c r="D441" s="469"/>
      <c r="E441" s="695"/>
      <c r="F441" s="605"/>
      <c r="G441" s="696"/>
    </row>
    <row r="442" spans="2:7">
      <c r="B442" s="601" t="s">
        <v>49</v>
      </c>
      <c r="C442" s="485" t="s">
        <v>980</v>
      </c>
      <c r="D442" s="603"/>
      <c r="E442" s="711"/>
      <c r="F442" s="605"/>
      <c r="G442" s="168"/>
    </row>
    <row r="443" spans="2:7" ht="38.25">
      <c r="B443" s="601"/>
      <c r="C443" s="607" t="s">
        <v>2323</v>
      </c>
      <c r="D443" s="603"/>
      <c r="E443" s="711"/>
      <c r="F443" s="605"/>
      <c r="G443" s="168"/>
    </row>
    <row r="444" spans="2:7">
      <c r="B444" s="601"/>
      <c r="C444" s="607" t="s">
        <v>977</v>
      </c>
      <c r="D444" s="603"/>
      <c r="E444" s="711"/>
      <c r="F444" s="605"/>
      <c r="G444" s="168"/>
    </row>
    <row r="445" spans="2:7">
      <c r="B445" s="601"/>
      <c r="C445" s="607" t="s">
        <v>164</v>
      </c>
      <c r="D445" s="470"/>
      <c r="E445" s="679"/>
      <c r="F445" s="605"/>
      <c r="G445" s="613"/>
    </row>
    <row r="446" spans="2:7" ht="30.75" customHeight="1">
      <c r="B446" s="601"/>
      <c r="C446" s="607" t="s">
        <v>978</v>
      </c>
      <c r="D446" s="470" t="s">
        <v>52</v>
      </c>
      <c r="E446" s="679">
        <v>28.8</v>
      </c>
      <c r="F446" s="605"/>
      <c r="G446" s="613">
        <f>E446*F446</f>
        <v>0</v>
      </c>
    </row>
    <row r="447" spans="2:7">
      <c r="B447" s="601"/>
      <c r="C447" s="607"/>
      <c r="D447" s="470"/>
      <c r="E447" s="685"/>
      <c r="F447" s="605"/>
      <c r="G447" s="613"/>
    </row>
    <row r="448" spans="2:7">
      <c r="B448" s="601"/>
      <c r="C448" s="439" t="s">
        <v>107</v>
      </c>
      <c r="D448" s="701"/>
      <c r="E448" s="701"/>
      <c r="F448" s="426"/>
      <c r="G448" s="703"/>
    </row>
    <row r="449" spans="1:7">
      <c r="B449" s="601"/>
      <c r="C449" s="455" t="s">
        <v>108</v>
      </c>
      <c r="D449" s="704"/>
      <c r="E449" s="704"/>
      <c r="F449" s="427"/>
      <c r="G449" s="706"/>
    </row>
    <row r="450" spans="1:7">
      <c r="B450" s="601"/>
      <c r="C450" s="455" t="s">
        <v>109</v>
      </c>
      <c r="D450" s="704"/>
      <c r="E450" s="704"/>
      <c r="F450" s="427"/>
      <c r="G450" s="706"/>
    </row>
    <row r="451" spans="1:7">
      <c r="B451" s="601"/>
      <c r="C451" s="452" t="s">
        <v>110</v>
      </c>
      <c r="D451" s="707"/>
      <c r="E451" s="707"/>
      <c r="F451" s="428"/>
      <c r="G451" s="709"/>
    </row>
    <row r="452" spans="1:7">
      <c r="B452" s="481"/>
      <c r="C452" s="474"/>
      <c r="D452" s="469"/>
      <c r="E452" s="695"/>
      <c r="F452" s="605"/>
      <c r="G452" s="696"/>
    </row>
    <row r="453" spans="1:7">
      <c r="B453" s="601" t="s">
        <v>50</v>
      </c>
      <c r="C453" s="485" t="s">
        <v>2204</v>
      </c>
      <c r="D453" s="603"/>
      <c r="E453" s="711"/>
      <c r="F453" s="605"/>
      <c r="G453" s="168"/>
    </row>
    <row r="454" spans="1:7">
      <c r="B454" s="601"/>
      <c r="C454" s="607" t="s">
        <v>2205</v>
      </c>
      <c r="D454" s="603"/>
      <c r="E454" s="711"/>
      <c r="F454" s="605"/>
      <c r="G454" s="168"/>
    </row>
    <row r="455" spans="1:7" ht="94.5" customHeight="1">
      <c r="B455" s="601"/>
      <c r="C455" s="607" t="s">
        <v>3173</v>
      </c>
      <c r="D455" s="603"/>
      <c r="E455" s="711"/>
      <c r="F455" s="605"/>
      <c r="G455" s="168"/>
    </row>
    <row r="456" spans="1:7" ht="25.5">
      <c r="B456" s="601"/>
      <c r="C456" s="607" t="s">
        <v>3172</v>
      </c>
      <c r="D456" s="603"/>
      <c r="E456" s="711"/>
      <c r="F456" s="605"/>
      <c r="G456" s="168"/>
    </row>
    <row r="457" spans="1:7">
      <c r="B457" s="601"/>
      <c r="C457" s="607" t="s">
        <v>164</v>
      </c>
      <c r="D457" s="470"/>
      <c r="E457" s="679"/>
      <c r="F457" s="605"/>
      <c r="G457" s="613"/>
    </row>
    <row r="458" spans="1:7" ht="25.5">
      <c r="B458" s="601"/>
      <c r="C458" s="607" t="s">
        <v>2206</v>
      </c>
      <c r="D458" s="470" t="s">
        <v>52</v>
      </c>
      <c r="E458" s="679">
        <v>5.12</v>
      </c>
      <c r="F458" s="605"/>
      <c r="G458" s="613">
        <f>E458*F458</f>
        <v>0</v>
      </c>
    </row>
    <row r="459" spans="1:7">
      <c r="B459" s="481"/>
      <c r="C459" s="474"/>
      <c r="D459" s="469"/>
      <c r="E459" s="695"/>
      <c r="F459" s="605"/>
      <c r="G459" s="696"/>
    </row>
    <row r="460" spans="1:7">
      <c r="B460" s="481"/>
      <c r="C460" s="474"/>
      <c r="D460" s="469"/>
      <c r="E460" s="695"/>
      <c r="F460" s="605"/>
      <c r="G460" s="696"/>
    </row>
    <row r="461" spans="1:7" s="699" customFormat="1">
      <c r="A461" s="182"/>
      <c r="B461" s="601" t="s">
        <v>51</v>
      </c>
      <c r="C461" s="485" t="s">
        <v>625</v>
      </c>
      <c r="D461" s="603"/>
      <c r="E461" s="698"/>
      <c r="F461" s="605"/>
      <c r="G461" s="168"/>
    </row>
    <row r="462" spans="1:7" s="699" customFormat="1">
      <c r="A462" s="182"/>
      <c r="B462" s="601"/>
      <c r="C462" s="607" t="s">
        <v>3101</v>
      </c>
      <c r="D462" s="603"/>
      <c r="E462" s="698"/>
      <c r="F462" s="605"/>
      <c r="G462" s="168"/>
    </row>
    <row r="463" spans="1:7" s="699" customFormat="1" ht="25.5">
      <c r="A463" s="182"/>
      <c r="B463" s="601"/>
      <c r="C463" s="607" t="s">
        <v>626</v>
      </c>
      <c r="D463" s="603"/>
      <c r="E463" s="698"/>
      <c r="F463" s="605"/>
      <c r="G463" s="168"/>
    </row>
    <row r="464" spans="1:7" s="699" customFormat="1" ht="63.75">
      <c r="A464" s="182"/>
      <c r="B464" s="601"/>
      <c r="C464" s="607" t="s">
        <v>2317</v>
      </c>
      <c r="D464" s="603"/>
      <c r="E464" s="698"/>
      <c r="F464" s="605"/>
      <c r="G464" s="168"/>
    </row>
    <row r="465" spans="1:7" s="699" customFormat="1" ht="25.5">
      <c r="A465" s="182"/>
      <c r="B465" s="601"/>
      <c r="C465" s="607" t="s">
        <v>627</v>
      </c>
      <c r="D465" s="470"/>
      <c r="E465" s="685"/>
      <c r="F465" s="605"/>
      <c r="G465" s="613"/>
    </row>
    <row r="466" spans="1:7" s="699" customFormat="1" ht="40.5" customHeight="1">
      <c r="A466" s="182"/>
      <c r="B466" s="601"/>
      <c r="C466" s="607" t="s">
        <v>2318</v>
      </c>
      <c r="D466" s="470"/>
      <c r="E466" s="685"/>
      <c r="F466" s="605"/>
      <c r="G466" s="613"/>
    </row>
    <row r="467" spans="1:7" s="699" customFormat="1">
      <c r="A467" s="182"/>
      <c r="B467" s="601"/>
      <c r="C467" s="607" t="s">
        <v>164</v>
      </c>
      <c r="D467" s="470" t="s">
        <v>64</v>
      </c>
      <c r="E467" s="679">
        <v>8.77</v>
      </c>
      <c r="F467" s="605"/>
      <c r="G467" s="613">
        <f>E467*F467</f>
        <v>0</v>
      </c>
    </row>
    <row r="468" spans="1:7" s="699" customFormat="1">
      <c r="A468" s="182"/>
      <c r="B468" s="601"/>
      <c r="C468" s="485"/>
      <c r="D468" s="603"/>
      <c r="E468" s="698"/>
      <c r="F468" s="605"/>
      <c r="G468" s="168"/>
    </row>
    <row r="469" spans="1:7">
      <c r="A469" s="416"/>
      <c r="B469" s="601"/>
      <c r="C469" s="439" t="s">
        <v>107</v>
      </c>
      <c r="D469" s="701"/>
      <c r="E469" s="701"/>
      <c r="F469" s="426"/>
      <c r="G469" s="703"/>
    </row>
    <row r="470" spans="1:7">
      <c r="A470" s="416"/>
      <c r="B470" s="601"/>
      <c r="C470" s="455" t="s">
        <v>108</v>
      </c>
      <c r="D470" s="704"/>
      <c r="E470" s="704"/>
      <c r="F470" s="427"/>
      <c r="G470" s="706"/>
    </row>
    <row r="471" spans="1:7">
      <c r="A471" s="111"/>
      <c r="B471" s="601"/>
      <c r="C471" s="455" t="s">
        <v>109</v>
      </c>
      <c r="D471" s="704"/>
      <c r="E471" s="704"/>
      <c r="F471" s="427"/>
      <c r="G471" s="706"/>
    </row>
    <row r="472" spans="1:7">
      <c r="A472" s="416"/>
      <c r="B472" s="601"/>
      <c r="C472" s="452" t="s">
        <v>110</v>
      </c>
      <c r="D472" s="707"/>
      <c r="E472" s="707"/>
      <c r="F472" s="428"/>
      <c r="G472" s="709"/>
    </row>
    <row r="473" spans="1:7">
      <c r="B473" s="481"/>
      <c r="C473" s="474"/>
      <c r="D473" s="469"/>
      <c r="E473" s="695"/>
      <c r="F473" s="605"/>
      <c r="G473" s="696"/>
    </row>
    <row r="474" spans="1:7" s="714" customFormat="1">
      <c r="A474" s="182"/>
      <c r="B474" s="601"/>
      <c r="C474" s="321"/>
      <c r="D474" s="114"/>
      <c r="E474" s="114"/>
      <c r="F474" s="198"/>
      <c r="G474" s="114"/>
    </row>
    <row r="475" spans="1:7" s="699" customFormat="1">
      <c r="A475" s="182"/>
      <c r="B475" s="601"/>
      <c r="C475" s="485" t="s">
        <v>628</v>
      </c>
      <c r="D475" s="470"/>
      <c r="E475" s="685"/>
      <c r="F475" s="605"/>
      <c r="G475" s="613"/>
    </row>
    <row r="476" spans="1:7" s="699" customFormat="1" ht="360.75" customHeight="1">
      <c r="A476" s="182"/>
      <c r="B476" s="601"/>
      <c r="C476" s="607" t="s">
        <v>2327</v>
      </c>
      <c r="D476" s="470"/>
      <c r="E476" s="685"/>
      <c r="F476" s="605"/>
      <c r="G476" s="613"/>
    </row>
    <row r="477" spans="1:7" s="699" customFormat="1" ht="141.75" customHeight="1">
      <c r="A477" s="182"/>
      <c r="B477" s="601" t="s">
        <v>53</v>
      </c>
      <c r="C477" s="607" t="s">
        <v>2319</v>
      </c>
      <c r="D477" s="470" t="s">
        <v>65</v>
      </c>
      <c r="E477" s="679">
        <v>1</v>
      </c>
      <c r="F477" s="605"/>
      <c r="G477" s="613">
        <f t="shared" ref="G477" si="4">E477*F477</f>
        <v>0</v>
      </c>
    </row>
    <row r="478" spans="1:7" s="699" customFormat="1" ht="111" customHeight="1">
      <c r="A478" s="182"/>
      <c r="B478" s="601" t="s">
        <v>54</v>
      </c>
      <c r="C478" s="607" t="s">
        <v>2248</v>
      </c>
      <c r="D478" s="470" t="s">
        <v>65</v>
      </c>
      <c r="E478" s="679">
        <v>1</v>
      </c>
      <c r="F478" s="605"/>
      <c r="G478" s="613">
        <f t="shared" ref="G478:G480" si="5">E478*F478</f>
        <v>0</v>
      </c>
    </row>
    <row r="479" spans="1:7" s="699" customFormat="1" ht="60.75" customHeight="1">
      <c r="A479" s="182"/>
      <c r="B479" s="601" t="s">
        <v>66</v>
      </c>
      <c r="C479" s="607" t="s">
        <v>2246</v>
      </c>
      <c r="D479" s="470" t="s">
        <v>65</v>
      </c>
      <c r="E479" s="679">
        <v>1</v>
      </c>
      <c r="F479" s="605"/>
      <c r="G479" s="613">
        <f t="shared" si="5"/>
        <v>0</v>
      </c>
    </row>
    <row r="480" spans="1:7" s="699" customFormat="1" ht="132.75" customHeight="1">
      <c r="A480" s="182"/>
      <c r="B480" s="601" t="s">
        <v>68</v>
      </c>
      <c r="C480" s="607" t="s">
        <v>2245</v>
      </c>
      <c r="D480" s="470" t="s">
        <v>65</v>
      </c>
      <c r="E480" s="679">
        <v>1</v>
      </c>
      <c r="F480" s="605"/>
      <c r="G480" s="613">
        <f t="shared" si="5"/>
        <v>0</v>
      </c>
    </row>
    <row r="481" spans="1:7" s="699" customFormat="1" ht="144.75" customHeight="1">
      <c r="A481" s="182"/>
      <c r="B481" s="601" t="s">
        <v>70</v>
      </c>
      <c r="C481" s="607" t="s">
        <v>2247</v>
      </c>
      <c r="D481" s="470" t="s">
        <v>65</v>
      </c>
      <c r="E481" s="679">
        <v>2</v>
      </c>
      <c r="F481" s="605"/>
      <c r="G481" s="613">
        <f t="shared" ref="G481" si="6">E481*F481</f>
        <v>0</v>
      </c>
    </row>
    <row r="482" spans="1:7" s="699" customFormat="1" ht="139.5" customHeight="1">
      <c r="A482" s="182"/>
      <c r="B482" s="601" t="s">
        <v>71</v>
      </c>
      <c r="C482" s="607" t="s">
        <v>2249</v>
      </c>
      <c r="D482" s="470" t="s">
        <v>65</v>
      </c>
      <c r="E482" s="679">
        <v>2</v>
      </c>
      <c r="F482" s="605"/>
      <c r="G482" s="613">
        <f t="shared" ref="G482" si="7">E482*F482</f>
        <v>0</v>
      </c>
    </row>
    <row r="483" spans="1:7" s="699" customFormat="1">
      <c r="A483" s="182"/>
      <c r="B483" s="601"/>
      <c r="C483" s="607"/>
      <c r="D483" s="470"/>
      <c r="E483" s="679"/>
      <c r="F483" s="605"/>
      <c r="G483" s="613"/>
    </row>
    <row r="484" spans="1:7">
      <c r="A484" s="416"/>
      <c r="B484" s="601"/>
      <c r="C484" s="439" t="s">
        <v>107</v>
      </c>
      <c r="D484" s="701"/>
      <c r="E484" s="701"/>
      <c r="F484" s="426"/>
      <c r="G484" s="703"/>
    </row>
    <row r="485" spans="1:7">
      <c r="A485" s="416"/>
      <c r="B485" s="601"/>
      <c r="C485" s="455" t="s">
        <v>108</v>
      </c>
      <c r="D485" s="704"/>
      <c r="E485" s="704"/>
      <c r="F485" s="427"/>
      <c r="G485" s="706"/>
    </row>
    <row r="486" spans="1:7">
      <c r="A486" s="111"/>
      <c r="B486" s="601"/>
      <c r="C486" s="455" t="s">
        <v>109</v>
      </c>
      <c r="D486" s="704"/>
      <c r="E486" s="704"/>
      <c r="F486" s="427"/>
      <c r="G486" s="706"/>
    </row>
    <row r="487" spans="1:7">
      <c r="A487" s="416"/>
      <c r="B487" s="601"/>
      <c r="C487" s="452" t="s">
        <v>110</v>
      </c>
      <c r="D487" s="707"/>
      <c r="E487" s="707"/>
      <c r="F487" s="428"/>
      <c r="G487" s="709"/>
    </row>
    <row r="488" spans="1:7">
      <c r="B488" s="481"/>
      <c r="C488" s="474"/>
      <c r="D488" s="469"/>
      <c r="E488" s="695"/>
      <c r="F488" s="605"/>
      <c r="G488" s="696"/>
    </row>
    <row r="489" spans="1:7" s="580" customFormat="1">
      <c r="A489" s="182"/>
      <c r="B489" s="17"/>
      <c r="C489" s="321"/>
      <c r="D489" s="114"/>
      <c r="E489" s="114"/>
      <c r="F489" s="198"/>
      <c r="G489" s="114"/>
    </row>
    <row r="490" spans="1:7" s="580" customFormat="1">
      <c r="A490" s="182"/>
      <c r="B490" s="17" t="s">
        <v>72</v>
      </c>
      <c r="C490" s="338" t="s">
        <v>981</v>
      </c>
      <c r="D490" s="163"/>
      <c r="E490" s="715"/>
      <c r="F490" s="45"/>
      <c r="G490" s="626"/>
    </row>
    <row r="491" spans="1:7" s="580" customFormat="1">
      <c r="A491" s="182"/>
      <c r="B491" s="17"/>
      <c r="C491" s="279" t="s">
        <v>136</v>
      </c>
      <c r="D491" s="163"/>
      <c r="E491" s="715"/>
      <c r="F491" s="45"/>
      <c r="G491" s="626"/>
    </row>
    <row r="492" spans="1:7" s="580" customFormat="1" ht="111.75" customHeight="1">
      <c r="A492" s="182"/>
      <c r="B492" s="17"/>
      <c r="C492" s="279" t="s">
        <v>2243</v>
      </c>
      <c r="D492" s="163"/>
      <c r="E492" s="715"/>
      <c r="F492" s="45"/>
      <c r="G492" s="626"/>
    </row>
    <row r="493" spans="1:7" s="580" customFormat="1" ht="25.5">
      <c r="A493" s="182"/>
      <c r="B493" s="17"/>
      <c r="C493" s="251" t="s">
        <v>982</v>
      </c>
      <c r="D493" s="424" t="s">
        <v>65</v>
      </c>
      <c r="E493" s="679">
        <v>31</v>
      </c>
      <c r="F493" s="605"/>
      <c r="G493" s="613">
        <f>E493*F493</f>
        <v>0</v>
      </c>
    </row>
    <row r="494" spans="1:7" s="580" customFormat="1">
      <c r="A494" s="182"/>
      <c r="B494" s="17"/>
      <c r="C494" s="255" t="s">
        <v>2244</v>
      </c>
      <c r="D494" s="424" t="s">
        <v>65</v>
      </c>
      <c r="E494" s="679">
        <v>1</v>
      </c>
      <c r="F494" s="605"/>
      <c r="G494" s="613">
        <f>E494*F494</f>
        <v>0</v>
      </c>
    </row>
    <row r="495" spans="1:7" s="580" customFormat="1">
      <c r="A495" s="182"/>
      <c r="B495" s="17"/>
      <c r="C495" s="321"/>
      <c r="D495" s="114"/>
      <c r="E495" s="114"/>
      <c r="F495" s="198"/>
      <c r="G495" s="114"/>
    </row>
    <row r="496" spans="1:7" s="580" customFormat="1">
      <c r="A496" s="182"/>
      <c r="B496" s="601" t="s">
        <v>85</v>
      </c>
      <c r="C496" s="485" t="s">
        <v>167</v>
      </c>
      <c r="D496" s="470"/>
      <c r="E496" s="685"/>
      <c r="F496" s="605"/>
      <c r="G496" s="613"/>
    </row>
    <row r="497" spans="1:7" s="580" customFormat="1" ht="51">
      <c r="A497" s="182"/>
      <c r="B497" s="601"/>
      <c r="C497" s="296" t="s">
        <v>166</v>
      </c>
      <c r="D497" s="470"/>
      <c r="E497" s="679"/>
      <c r="F497" s="605"/>
      <c r="G497" s="613"/>
    </row>
    <row r="498" spans="1:7" s="580" customFormat="1">
      <c r="A498" s="182"/>
      <c r="B498" s="601"/>
      <c r="C498" s="607"/>
      <c r="D498" s="470" t="s">
        <v>15</v>
      </c>
      <c r="E498" s="679">
        <v>0</v>
      </c>
      <c r="F498" s="605"/>
      <c r="G498" s="613">
        <f>E498*F498</f>
        <v>0</v>
      </c>
    </row>
    <row r="499" spans="1:7" s="580" customFormat="1">
      <c r="A499" s="182"/>
      <c r="B499" s="601"/>
      <c r="C499" s="607"/>
      <c r="D499" s="470"/>
      <c r="E499" s="679"/>
      <c r="F499" s="605"/>
      <c r="G499" s="613"/>
    </row>
    <row r="500" spans="1:7" s="580" customFormat="1">
      <c r="A500" s="182"/>
      <c r="B500" s="601" t="s">
        <v>86</v>
      </c>
      <c r="C500" s="485" t="s">
        <v>168</v>
      </c>
      <c r="D500" s="470"/>
      <c r="E500" s="679"/>
      <c r="F500" s="605"/>
      <c r="G500" s="613"/>
    </row>
    <row r="501" spans="1:7" s="580" customFormat="1" ht="25.5">
      <c r="A501" s="182"/>
      <c r="B501" s="601"/>
      <c r="C501" s="296" t="s">
        <v>629</v>
      </c>
      <c r="D501" s="470"/>
      <c r="E501" s="679"/>
      <c r="F501" s="605"/>
      <c r="G501" s="613"/>
    </row>
    <row r="502" spans="1:7" s="580" customFormat="1">
      <c r="A502" s="182"/>
      <c r="B502" s="601"/>
      <c r="C502" s="607"/>
      <c r="D502" s="470" t="s">
        <v>15</v>
      </c>
      <c r="E502" s="679">
        <v>0</v>
      </c>
      <c r="F502" s="605"/>
      <c r="G502" s="613">
        <f>E502*F502</f>
        <v>0</v>
      </c>
    </row>
    <row r="503" spans="1:7">
      <c r="B503" s="481"/>
      <c r="C503" s="474"/>
      <c r="D503" s="469"/>
      <c r="E503" s="695"/>
      <c r="F503" s="605"/>
      <c r="G503" s="696"/>
    </row>
    <row r="504" spans="1:7" s="580" customFormat="1" ht="13.5" thickBot="1">
      <c r="A504" s="168"/>
      <c r="B504" s="241"/>
      <c r="C504" s="247" t="s">
        <v>140</v>
      </c>
      <c r="D504" s="220"/>
      <c r="E504" s="644"/>
      <c r="F504" s="205"/>
      <c r="G504" s="615">
        <f>SUM(G280:G503)</f>
        <v>0</v>
      </c>
    </row>
    <row r="505" spans="1:7" ht="13.5" thickTop="1">
      <c r="E505" s="716"/>
      <c r="F505" s="88"/>
      <c r="G505" s="717"/>
    </row>
    <row r="506" spans="1:7">
      <c r="B506" s="159" t="s">
        <v>56</v>
      </c>
      <c r="C506" s="351" t="s">
        <v>141</v>
      </c>
      <c r="D506" s="40"/>
      <c r="E506" s="673"/>
      <c r="F506" s="84"/>
      <c r="G506" s="674"/>
    </row>
    <row r="507" spans="1:7">
      <c r="B507" s="425"/>
      <c r="C507" s="465"/>
      <c r="D507" s="188"/>
      <c r="E507" s="676"/>
      <c r="F507" s="187"/>
      <c r="G507" s="677"/>
    </row>
    <row r="508" spans="1:7">
      <c r="B508" s="425"/>
      <c r="C508" s="465" t="s">
        <v>10</v>
      </c>
      <c r="D508" s="188"/>
      <c r="E508" s="676"/>
      <c r="F508" s="187"/>
      <c r="G508" s="677"/>
    </row>
    <row r="509" spans="1:7">
      <c r="B509" s="425"/>
      <c r="C509" s="465"/>
      <c r="D509" s="188"/>
      <c r="E509" s="676"/>
      <c r="F509" s="187"/>
      <c r="G509" s="677"/>
    </row>
    <row r="510" spans="1:7" ht="102">
      <c r="B510" s="425"/>
      <c r="C510" s="473" t="s">
        <v>3192</v>
      </c>
      <c r="D510" s="188"/>
      <c r="E510" s="676"/>
      <c r="F510" s="187"/>
      <c r="G510" s="677"/>
    </row>
    <row r="511" spans="1:7" ht="322.5" customHeight="1">
      <c r="B511" s="425"/>
      <c r="C511" s="473" t="s">
        <v>3193</v>
      </c>
      <c r="D511" s="188"/>
      <c r="E511" s="676"/>
      <c r="F511" s="187"/>
      <c r="G511" s="677"/>
    </row>
    <row r="512" spans="1:7" ht="346.5" customHeight="1">
      <c r="B512" s="425"/>
      <c r="C512" s="473" t="s">
        <v>395</v>
      </c>
      <c r="D512" s="188"/>
      <c r="E512" s="676"/>
      <c r="F512" s="187"/>
      <c r="G512" s="677"/>
    </row>
    <row r="513" spans="2:7" ht="290.25" customHeight="1">
      <c r="B513" s="425"/>
      <c r="C513" s="473" t="s">
        <v>396</v>
      </c>
      <c r="D513" s="188"/>
      <c r="E513" s="676"/>
      <c r="F513" s="187"/>
      <c r="G513" s="677"/>
    </row>
    <row r="514" spans="2:7">
      <c r="B514" s="425"/>
      <c r="C514" s="473"/>
      <c r="D514" s="188"/>
      <c r="E514" s="676"/>
      <c r="F514" s="187"/>
      <c r="G514" s="677"/>
    </row>
    <row r="515" spans="2:7">
      <c r="B515" s="601" t="s">
        <v>14</v>
      </c>
      <c r="C515" s="117" t="s">
        <v>944</v>
      </c>
      <c r="D515" s="152"/>
      <c r="E515" s="685"/>
      <c r="F515" s="605"/>
      <c r="G515" s="718"/>
    </row>
    <row r="516" spans="2:7" ht="297" customHeight="1">
      <c r="B516" s="601"/>
      <c r="C516" s="118" t="s">
        <v>945</v>
      </c>
      <c r="D516" s="152"/>
      <c r="E516" s="152"/>
      <c r="F516" s="605"/>
      <c r="G516" s="718"/>
    </row>
    <row r="517" spans="2:7" ht="112.5" customHeight="1">
      <c r="B517" s="601"/>
      <c r="C517" s="118" t="s">
        <v>946</v>
      </c>
      <c r="D517" s="152"/>
      <c r="E517" s="152"/>
      <c r="F517" s="605"/>
      <c r="G517" s="718"/>
    </row>
    <row r="518" spans="2:7" ht="63.75">
      <c r="B518" s="601"/>
      <c r="C518" s="118" t="s">
        <v>474</v>
      </c>
      <c r="D518" s="152"/>
      <c r="E518" s="719"/>
      <c r="F518" s="605"/>
      <c r="G518" s="718"/>
    </row>
    <row r="519" spans="2:7">
      <c r="B519" s="601"/>
      <c r="C519" s="118"/>
      <c r="D519" s="152"/>
      <c r="E519" s="719"/>
      <c r="F519" s="605"/>
      <c r="G519" s="718"/>
    </row>
    <row r="520" spans="2:7" ht="63.75">
      <c r="B520" s="601"/>
      <c r="C520" s="116" t="s">
        <v>2255</v>
      </c>
      <c r="D520" s="152" t="s">
        <v>15</v>
      </c>
      <c r="E520" s="679">
        <v>1</v>
      </c>
      <c r="F520" s="605"/>
      <c r="G520" s="718">
        <f>E520*F520</f>
        <v>0</v>
      </c>
    </row>
    <row r="521" spans="2:7">
      <c r="B521" s="601"/>
      <c r="C521" s="116"/>
      <c r="D521" s="152"/>
      <c r="E521" s="679"/>
      <c r="F521" s="605"/>
      <c r="G521" s="718"/>
    </row>
    <row r="522" spans="2:7" ht="51">
      <c r="B522" s="601"/>
      <c r="C522" s="116" t="s">
        <v>2256</v>
      </c>
      <c r="D522" s="152" t="s">
        <v>15</v>
      </c>
      <c r="E522" s="679">
        <v>1</v>
      </c>
      <c r="F522" s="605"/>
      <c r="G522" s="718">
        <f>E522*F522</f>
        <v>0</v>
      </c>
    </row>
    <row r="523" spans="2:7">
      <c r="B523" s="601"/>
      <c r="C523" s="116"/>
      <c r="D523" s="152"/>
      <c r="E523" s="679"/>
      <c r="F523" s="605"/>
      <c r="G523" s="718"/>
    </row>
    <row r="524" spans="2:7">
      <c r="B524" s="601" t="s">
        <v>14</v>
      </c>
      <c r="C524" s="411" t="s">
        <v>1004</v>
      </c>
      <c r="D524" s="152"/>
      <c r="E524" s="679"/>
      <c r="F524" s="605"/>
      <c r="G524" s="718"/>
    </row>
    <row r="525" spans="2:7" ht="321.75" customHeight="1">
      <c r="B525" s="601"/>
      <c r="C525" s="580" t="s">
        <v>3194</v>
      </c>
      <c r="D525" s="152"/>
      <c r="E525" s="719"/>
      <c r="F525" s="605"/>
      <c r="G525" s="718"/>
    </row>
    <row r="526" spans="2:7">
      <c r="B526" s="601"/>
      <c r="C526" s="118"/>
      <c r="D526" s="152"/>
      <c r="E526" s="719"/>
      <c r="F526" s="605"/>
      <c r="G526" s="718"/>
    </row>
    <row r="527" spans="2:7" ht="25.5">
      <c r="B527" s="601"/>
      <c r="C527" s="116" t="s">
        <v>2254</v>
      </c>
      <c r="D527" s="152" t="s">
        <v>15</v>
      </c>
      <c r="E527" s="679">
        <v>2</v>
      </c>
      <c r="F527" s="605"/>
      <c r="G527" s="718">
        <f>E527*F527</f>
        <v>0</v>
      </c>
    </row>
    <row r="528" spans="2:7">
      <c r="B528" s="601"/>
      <c r="C528" s="116"/>
      <c r="D528" s="152"/>
      <c r="E528" s="679"/>
      <c r="F528" s="605"/>
      <c r="G528" s="718"/>
    </row>
    <row r="529" spans="2:7">
      <c r="B529" s="601" t="s">
        <v>36</v>
      </c>
      <c r="C529" s="117" t="s">
        <v>947</v>
      </c>
      <c r="D529" s="152"/>
      <c r="E529" s="679"/>
      <c r="F529" s="605"/>
      <c r="G529" s="718"/>
    </row>
    <row r="530" spans="2:7" ht="325.5" customHeight="1">
      <c r="B530" s="601"/>
      <c r="C530" s="118" t="s">
        <v>2321</v>
      </c>
      <c r="D530" s="152"/>
      <c r="E530" s="719"/>
      <c r="F530" s="605"/>
      <c r="G530" s="718"/>
    </row>
    <row r="531" spans="2:7" ht="62.25" customHeight="1">
      <c r="B531" s="601"/>
      <c r="C531" s="118" t="s">
        <v>394</v>
      </c>
      <c r="D531" s="152"/>
      <c r="E531" s="719"/>
      <c r="F531" s="605"/>
      <c r="G531" s="718"/>
    </row>
    <row r="532" spans="2:7">
      <c r="B532" s="601"/>
      <c r="C532" s="118"/>
      <c r="D532" s="152"/>
      <c r="E532" s="719"/>
      <c r="F532" s="605"/>
      <c r="G532" s="718"/>
    </row>
    <row r="533" spans="2:7" ht="25.5">
      <c r="B533" s="601"/>
      <c r="C533" s="116" t="s">
        <v>2250</v>
      </c>
      <c r="D533" s="152" t="s">
        <v>15</v>
      </c>
      <c r="E533" s="679">
        <v>2</v>
      </c>
      <c r="F533" s="605"/>
      <c r="G533" s="718">
        <f>E533*F533</f>
        <v>0</v>
      </c>
    </row>
    <row r="534" spans="2:7" ht="25.5">
      <c r="B534" s="601"/>
      <c r="C534" s="116" t="s">
        <v>2250</v>
      </c>
      <c r="D534" s="152" t="s">
        <v>15</v>
      </c>
      <c r="E534" s="679">
        <v>3</v>
      </c>
      <c r="F534" s="605"/>
      <c r="G534" s="718">
        <f>E534*F534</f>
        <v>0</v>
      </c>
    </row>
    <row r="535" spans="2:7" ht="25.5">
      <c r="B535" s="601"/>
      <c r="C535" s="116" t="s">
        <v>2251</v>
      </c>
      <c r="D535" s="152" t="s">
        <v>15</v>
      </c>
      <c r="E535" s="679">
        <v>1</v>
      </c>
      <c r="F535" s="605"/>
      <c r="G535" s="718">
        <f t="shared" ref="G535:G536" si="8">E535*F535</f>
        <v>0</v>
      </c>
    </row>
    <row r="536" spans="2:7" ht="25.5">
      <c r="B536" s="601"/>
      <c r="C536" s="116" t="s">
        <v>2252</v>
      </c>
      <c r="D536" s="152" t="s">
        <v>15</v>
      </c>
      <c r="E536" s="679">
        <v>1</v>
      </c>
      <c r="F536" s="605"/>
      <c r="G536" s="718">
        <f t="shared" si="8"/>
        <v>0</v>
      </c>
    </row>
    <row r="537" spans="2:7">
      <c r="B537" s="601"/>
      <c r="C537" s="116"/>
      <c r="D537" s="152"/>
      <c r="E537" s="679"/>
      <c r="F537" s="605"/>
      <c r="G537" s="718"/>
    </row>
    <row r="538" spans="2:7">
      <c r="B538" s="601" t="s">
        <v>16</v>
      </c>
      <c r="C538" s="117" t="s">
        <v>948</v>
      </c>
      <c r="D538" s="152"/>
      <c r="E538" s="679"/>
      <c r="F538" s="605"/>
      <c r="G538" s="718"/>
    </row>
    <row r="539" spans="2:7" ht="320.25" customHeight="1">
      <c r="B539" s="601"/>
      <c r="C539" s="118" t="s">
        <v>2320</v>
      </c>
      <c r="D539" s="152"/>
      <c r="E539" s="719"/>
      <c r="F539" s="605"/>
      <c r="G539" s="718"/>
    </row>
    <row r="540" spans="2:7">
      <c r="B540" s="601"/>
      <c r="C540" s="694"/>
      <c r="D540" s="694"/>
      <c r="E540" s="720"/>
      <c r="F540" s="166"/>
      <c r="G540" s="694"/>
    </row>
    <row r="541" spans="2:7" ht="38.25">
      <c r="B541" s="601"/>
      <c r="C541" s="116" t="s">
        <v>2253</v>
      </c>
      <c r="D541" s="152" t="s">
        <v>15</v>
      </c>
      <c r="E541" s="679">
        <v>2</v>
      </c>
      <c r="F541" s="605"/>
      <c r="G541" s="718">
        <f t="shared" ref="G541" si="9">E541*F541</f>
        <v>0</v>
      </c>
    </row>
    <row r="542" spans="2:7">
      <c r="B542" s="601"/>
      <c r="C542" s="116"/>
      <c r="D542" s="152"/>
      <c r="E542" s="679"/>
      <c r="F542" s="605"/>
      <c r="G542" s="718"/>
    </row>
    <row r="543" spans="2:7">
      <c r="B543" s="601" t="s">
        <v>17</v>
      </c>
      <c r="C543" s="117" t="s">
        <v>2189</v>
      </c>
      <c r="D543" s="152"/>
      <c r="E543" s="679"/>
      <c r="F543" s="605"/>
      <c r="G543" s="718"/>
    </row>
    <row r="544" spans="2:7" ht="135" customHeight="1">
      <c r="B544" s="601"/>
      <c r="C544" s="118" t="s">
        <v>2190</v>
      </c>
      <c r="D544" s="152"/>
      <c r="E544" s="719"/>
      <c r="F544" s="605"/>
      <c r="G544" s="718"/>
    </row>
    <row r="545" spans="2:7">
      <c r="B545" s="601"/>
      <c r="C545" s="116" t="s">
        <v>2191</v>
      </c>
      <c r="D545" s="152" t="s">
        <v>15</v>
      </c>
      <c r="E545" s="679">
        <v>1</v>
      </c>
      <c r="F545" s="605"/>
      <c r="G545" s="718">
        <f>E545*F545</f>
        <v>0</v>
      </c>
    </row>
    <row r="546" spans="2:7">
      <c r="B546" s="601"/>
      <c r="C546" s="582"/>
      <c r="D546" s="582"/>
    </row>
    <row r="547" spans="2:7">
      <c r="B547" s="481" t="s">
        <v>21</v>
      </c>
      <c r="C547" s="276" t="s">
        <v>949</v>
      </c>
      <c r="D547" s="470"/>
      <c r="E547" s="648"/>
      <c r="F547" s="165"/>
      <c r="G547" s="633"/>
    </row>
    <row r="548" spans="2:7" ht="409.5" customHeight="1">
      <c r="B548" s="481"/>
      <c r="C548" s="457" t="s">
        <v>2207</v>
      </c>
      <c r="D548" s="470"/>
      <c r="E548" s="648"/>
      <c r="F548" s="165"/>
      <c r="G548" s="633"/>
    </row>
    <row r="549" spans="2:7" ht="189" customHeight="1">
      <c r="B549" s="481"/>
      <c r="C549" s="457" t="s">
        <v>950</v>
      </c>
      <c r="D549" s="470"/>
      <c r="E549" s="648"/>
      <c r="F549" s="165"/>
      <c r="G549" s="633"/>
    </row>
    <row r="550" spans="2:7" ht="15">
      <c r="B550" s="481"/>
      <c r="C550" s="456" t="s">
        <v>1005</v>
      </c>
      <c r="D550" s="424" t="s">
        <v>52</v>
      </c>
      <c r="E550" s="648">
        <v>76.180000000000007</v>
      </c>
      <c r="F550" s="165"/>
      <c r="G550" s="718">
        <f>E550*F550</f>
        <v>0</v>
      </c>
    </row>
    <row r="551" spans="2:7">
      <c r="B551" s="481"/>
      <c r="C551" s="456"/>
      <c r="D551" s="424"/>
      <c r="E551" s="648"/>
      <c r="F551" s="165"/>
      <c r="G551" s="718"/>
    </row>
    <row r="552" spans="2:7">
      <c r="B552" s="481" t="s">
        <v>44</v>
      </c>
      <c r="C552" s="276" t="s">
        <v>2162</v>
      </c>
      <c r="D552" s="470"/>
      <c r="E552" s="648"/>
      <c r="F552" s="165"/>
      <c r="G552" s="633"/>
    </row>
    <row r="553" spans="2:7" ht="101.25" customHeight="1">
      <c r="B553" s="481"/>
      <c r="C553" s="457" t="s">
        <v>2157</v>
      </c>
      <c r="D553" s="470"/>
      <c r="E553" s="648"/>
      <c r="F553" s="165"/>
      <c r="G553" s="633"/>
    </row>
    <row r="554" spans="2:7" ht="15">
      <c r="B554" s="481"/>
      <c r="C554" s="456" t="s">
        <v>2158</v>
      </c>
      <c r="D554" s="424" t="s">
        <v>2159</v>
      </c>
      <c r="E554" s="648">
        <v>8</v>
      </c>
      <c r="F554" s="165"/>
      <c r="G554" s="718">
        <f>E554*F554</f>
        <v>0</v>
      </c>
    </row>
    <row r="555" spans="2:7" ht="15">
      <c r="B555" s="481"/>
      <c r="C555" s="456" t="s">
        <v>2160</v>
      </c>
      <c r="D555" s="424" t="s">
        <v>2159</v>
      </c>
      <c r="E555" s="648">
        <v>10.199999999999999</v>
      </c>
      <c r="F555" s="165"/>
      <c r="G555" s="718">
        <f>E555*F555</f>
        <v>0</v>
      </c>
    </row>
    <row r="556" spans="2:7" ht="15">
      <c r="B556" s="481"/>
      <c r="C556" s="456" t="s">
        <v>2161</v>
      </c>
      <c r="D556" s="424" t="s">
        <v>2159</v>
      </c>
      <c r="E556" s="648">
        <v>4.0999999999999996</v>
      </c>
      <c r="F556" s="165"/>
      <c r="G556" s="718">
        <f>E556*F556</f>
        <v>0</v>
      </c>
    </row>
    <row r="557" spans="2:7">
      <c r="B557" s="481"/>
      <c r="C557" s="456"/>
      <c r="D557" s="424"/>
      <c r="E557" s="648"/>
      <c r="F557" s="165"/>
      <c r="G557" s="718"/>
    </row>
    <row r="558" spans="2:7">
      <c r="B558" s="481" t="s">
        <v>46</v>
      </c>
      <c r="C558" s="276" t="s">
        <v>2163</v>
      </c>
      <c r="D558" s="470"/>
      <c r="E558" s="648"/>
      <c r="F558" s="165"/>
      <c r="G558" s="633"/>
    </row>
    <row r="559" spans="2:7" ht="296.25" customHeight="1">
      <c r="B559" s="481"/>
      <c r="C559" s="457" t="s">
        <v>2322</v>
      </c>
      <c r="D559" s="470"/>
      <c r="E559" s="648"/>
      <c r="F559" s="165"/>
      <c r="G559" s="633"/>
    </row>
    <row r="560" spans="2:7" ht="15">
      <c r="B560" s="481"/>
      <c r="C560" s="456" t="s">
        <v>2164</v>
      </c>
      <c r="D560" s="424" t="s">
        <v>52</v>
      </c>
      <c r="E560" s="648">
        <v>113</v>
      </c>
      <c r="F560" s="165"/>
      <c r="G560" s="718">
        <f>E560*F560</f>
        <v>0</v>
      </c>
    </row>
    <row r="561" spans="1:7">
      <c r="B561" s="425"/>
      <c r="C561" s="473"/>
      <c r="D561" s="188"/>
      <c r="E561" s="676"/>
      <c r="F561" s="187"/>
      <c r="G561" s="677"/>
    </row>
    <row r="562" spans="1:7" s="580" customFormat="1" ht="13.5" thickBot="1">
      <c r="A562" s="168"/>
      <c r="B562" s="241"/>
      <c r="C562" s="247" t="s">
        <v>165</v>
      </c>
      <c r="D562" s="220"/>
      <c r="E562" s="644"/>
      <c r="F562" s="205"/>
      <c r="G562" s="615">
        <f>SUM(G513:G561)</f>
        <v>0</v>
      </c>
    </row>
    <row r="563" spans="1:7" s="258" customFormat="1" ht="13.5" thickTop="1">
      <c r="A563" s="104"/>
      <c r="B563" s="481"/>
      <c r="C563" s="443"/>
      <c r="D563" s="581"/>
      <c r="E563" s="690"/>
      <c r="F563" s="88"/>
      <c r="G563" s="662"/>
    </row>
    <row r="564" spans="1:7" s="675" customFormat="1">
      <c r="A564" s="604"/>
      <c r="B564" s="159" t="s">
        <v>62</v>
      </c>
      <c r="C564" s="351" t="s">
        <v>181</v>
      </c>
      <c r="D564" s="40"/>
      <c r="E564" s="673"/>
      <c r="F564" s="84"/>
      <c r="G564" s="674"/>
    </row>
    <row r="565" spans="1:7" s="675" customFormat="1">
      <c r="A565" s="604"/>
      <c r="B565" s="425"/>
      <c r="C565" s="465"/>
      <c r="D565" s="188"/>
      <c r="E565" s="676"/>
      <c r="F565" s="187"/>
      <c r="G565" s="677"/>
    </row>
    <row r="566" spans="1:7" s="258" customFormat="1">
      <c r="A566" s="604"/>
      <c r="B566" s="425"/>
      <c r="C566" s="465" t="s">
        <v>10</v>
      </c>
      <c r="D566" s="424"/>
      <c r="E566" s="685"/>
      <c r="F566" s="471"/>
      <c r="G566" s="661"/>
    </row>
    <row r="567" spans="1:7" s="258" customFormat="1" ht="46.5" customHeight="1">
      <c r="A567" s="604"/>
      <c r="B567" s="425"/>
      <c r="C567" s="473" t="s">
        <v>397</v>
      </c>
      <c r="D567" s="424"/>
      <c r="E567" s="685"/>
      <c r="F567" s="471"/>
      <c r="G567" s="661"/>
    </row>
    <row r="568" spans="1:7" s="258" customFormat="1" ht="84.75" customHeight="1">
      <c r="A568" s="604"/>
      <c r="B568" s="425"/>
      <c r="C568" s="473" t="s">
        <v>398</v>
      </c>
      <c r="D568" s="424"/>
      <c r="E568" s="685"/>
      <c r="F568" s="471"/>
      <c r="G568" s="661"/>
    </row>
    <row r="569" spans="1:7" s="258" customFormat="1" ht="74.25" customHeight="1">
      <c r="A569" s="604"/>
      <c r="B569" s="425"/>
      <c r="C569" s="473" t="s">
        <v>143</v>
      </c>
      <c r="D569" s="424"/>
      <c r="E569" s="685"/>
      <c r="F569" s="471"/>
      <c r="G569" s="661"/>
    </row>
    <row r="570" spans="1:7" s="258" customFormat="1" ht="45.75" customHeight="1">
      <c r="A570" s="604"/>
      <c r="B570" s="425"/>
      <c r="C570" s="473" t="s">
        <v>176</v>
      </c>
      <c r="D570" s="424"/>
      <c r="E570" s="685"/>
      <c r="F570" s="471"/>
      <c r="G570" s="661"/>
    </row>
    <row r="571" spans="1:7" s="258" customFormat="1" ht="48" customHeight="1">
      <c r="A571" s="604"/>
      <c r="B571" s="425"/>
      <c r="C571" s="586" t="s">
        <v>177</v>
      </c>
      <c r="D571" s="424"/>
      <c r="E571" s="685"/>
      <c r="F571" s="471"/>
      <c r="G571" s="661"/>
    </row>
    <row r="572" spans="1:7" s="258" customFormat="1" ht="75.75" customHeight="1">
      <c r="A572" s="604"/>
      <c r="B572" s="425"/>
      <c r="C572" s="586" t="s">
        <v>178</v>
      </c>
      <c r="D572" s="424"/>
      <c r="E572" s="685"/>
      <c r="F572" s="471"/>
      <c r="G572" s="661"/>
    </row>
    <row r="573" spans="1:7" s="258" customFormat="1" ht="33" customHeight="1">
      <c r="A573" s="604"/>
      <c r="B573" s="425"/>
      <c r="C573" s="586" t="s">
        <v>171</v>
      </c>
      <c r="D573" s="424"/>
      <c r="E573" s="685"/>
      <c r="F573" s="471"/>
      <c r="G573" s="661"/>
    </row>
    <row r="574" spans="1:7" s="258" customFormat="1" ht="80.25" customHeight="1">
      <c r="A574" s="604"/>
      <c r="B574" s="425"/>
      <c r="C574" s="586" t="s">
        <v>630</v>
      </c>
      <c r="D574" s="424"/>
      <c r="E574" s="685"/>
      <c r="F574" s="471"/>
      <c r="G574" s="661"/>
    </row>
    <row r="575" spans="1:7" s="258" customFormat="1" ht="99" customHeight="1">
      <c r="A575" s="604"/>
      <c r="B575" s="425"/>
      <c r="C575" s="586" t="s">
        <v>631</v>
      </c>
      <c r="D575" s="424"/>
      <c r="E575" s="685"/>
      <c r="F575" s="471"/>
      <c r="G575" s="661"/>
    </row>
    <row r="576" spans="1:7" s="258" customFormat="1" ht="40.5" customHeight="1">
      <c r="A576" s="604"/>
      <c r="B576" s="425"/>
      <c r="C576" s="586" t="s">
        <v>172</v>
      </c>
      <c r="D576" s="424"/>
      <c r="E576" s="685"/>
      <c r="F576" s="471"/>
      <c r="G576" s="661"/>
    </row>
    <row r="577" spans="1:7" s="258" customFormat="1" ht="114.75" customHeight="1">
      <c r="A577" s="604"/>
      <c r="B577" s="425"/>
      <c r="C577" s="586" t="s">
        <v>632</v>
      </c>
      <c r="D577" s="424"/>
      <c r="E577" s="685"/>
      <c r="F577" s="471"/>
      <c r="G577" s="661"/>
    </row>
    <row r="578" spans="1:7" s="258" customFormat="1" ht="81" customHeight="1">
      <c r="A578" s="604"/>
      <c r="B578" s="425"/>
      <c r="C578" s="586" t="s">
        <v>173</v>
      </c>
      <c r="D578" s="424"/>
      <c r="E578" s="685"/>
      <c r="F578" s="471"/>
      <c r="G578" s="661"/>
    </row>
    <row r="579" spans="1:7" s="258" customFormat="1" ht="99" customHeight="1">
      <c r="A579" s="604"/>
      <c r="B579" s="425"/>
      <c r="C579" s="586" t="s">
        <v>336</v>
      </c>
      <c r="D579" s="424"/>
      <c r="E579" s="685"/>
      <c r="F579" s="471"/>
      <c r="G579" s="661"/>
    </row>
    <row r="580" spans="1:7" s="258" customFormat="1" ht="260.25" customHeight="1">
      <c r="A580" s="604"/>
      <c r="B580" s="425"/>
      <c r="C580" s="586" t="s">
        <v>3195</v>
      </c>
      <c r="D580" s="424"/>
      <c r="E580" s="685"/>
      <c r="F580" s="471"/>
      <c r="G580" s="661"/>
    </row>
    <row r="581" spans="1:7" s="258" customFormat="1" ht="211.5" customHeight="1">
      <c r="A581" s="604"/>
      <c r="B581" s="425"/>
      <c r="C581" s="586" t="s">
        <v>3196</v>
      </c>
      <c r="D581" s="424"/>
      <c r="E581" s="685"/>
      <c r="F581" s="471"/>
      <c r="G581" s="661"/>
    </row>
    <row r="582" spans="1:7" s="258" customFormat="1">
      <c r="A582" s="604"/>
      <c r="B582" s="425"/>
      <c r="C582" s="586" t="s">
        <v>399</v>
      </c>
      <c r="D582" s="424"/>
      <c r="E582" s="685"/>
      <c r="F582" s="471"/>
      <c r="G582" s="661"/>
    </row>
    <row r="583" spans="1:7" s="258" customFormat="1" ht="309.75" customHeight="1">
      <c r="A583" s="604"/>
      <c r="B583" s="425"/>
      <c r="C583" s="586" t="s">
        <v>3197</v>
      </c>
      <c r="D583" s="424"/>
      <c r="E583" s="685"/>
      <c r="F583" s="471"/>
      <c r="G583" s="661"/>
    </row>
    <row r="584" spans="1:7" s="258" customFormat="1" ht="226.5" customHeight="1">
      <c r="A584" s="604"/>
      <c r="B584" s="425"/>
      <c r="C584" s="586" t="s">
        <v>3198</v>
      </c>
      <c r="D584" s="424"/>
      <c r="E584" s="685"/>
      <c r="F584" s="471"/>
      <c r="G584" s="661"/>
    </row>
    <row r="585" spans="1:7" s="258" customFormat="1" ht="375" customHeight="1">
      <c r="A585" s="604"/>
      <c r="B585" s="425"/>
      <c r="C585" s="586" t="s">
        <v>400</v>
      </c>
      <c r="D585" s="424"/>
      <c r="E585" s="685"/>
      <c r="F585" s="471"/>
      <c r="G585" s="661"/>
    </row>
    <row r="586" spans="1:7" s="258" customFormat="1">
      <c r="A586" s="604"/>
      <c r="B586" s="425"/>
      <c r="C586" s="586"/>
      <c r="D586" s="424"/>
      <c r="E586" s="685"/>
      <c r="F586" s="471"/>
      <c r="G586" s="661"/>
    </row>
    <row r="587" spans="1:7" s="258" customFormat="1" ht="25.5">
      <c r="A587" s="604"/>
      <c r="B587" s="425" t="s">
        <v>14</v>
      </c>
      <c r="C587" s="473" t="s">
        <v>2343</v>
      </c>
      <c r="D587" s="424"/>
      <c r="E587" s="685"/>
      <c r="F587" s="471"/>
      <c r="G587" s="661"/>
    </row>
    <row r="588" spans="1:7" s="258" customFormat="1" ht="25.5">
      <c r="A588" s="604"/>
      <c r="B588" s="425"/>
      <c r="C588" s="473" t="s">
        <v>941</v>
      </c>
      <c r="D588" s="424"/>
      <c r="E588" s="685"/>
      <c r="F588" s="471"/>
      <c r="G588" s="661"/>
    </row>
    <row r="589" spans="1:7" s="258" customFormat="1" ht="25.5">
      <c r="A589" s="604"/>
      <c r="B589" s="425"/>
      <c r="C589" s="473" t="s">
        <v>2345</v>
      </c>
      <c r="D589" s="424"/>
      <c r="E589" s="685"/>
      <c r="F589" s="471"/>
      <c r="G589" s="661"/>
    </row>
    <row r="590" spans="1:7" s="258" customFormat="1" ht="25.5">
      <c r="A590" s="604"/>
      <c r="B590" s="425"/>
      <c r="C590" s="473" t="s">
        <v>2346</v>
      </c>
      <c r="D590" s="424"/>
      <c r="E590" s="685"/>
      <c r="F590" s="471"/>
      <c r="G590" s="661"/>
    </row>
    <row r="591" spans="1:7" s="258" customFormat="1" ht="51">
      <c r="A591" s="604"/>
      <c r="B591" s="425"/>
      <c r="C591" s="473" t="s">
        <v>942</v>
      </c>
      <c r="D591" s="424"/>
      <c r="E591" s="679"/>
      <c r="F591" s="471"/>
      <c r="G591" s="661"/>
    </row>
    <row r="592" spans="1:7" s="258" customFormat="1" ht="25.5">
      <c r="A592" s="604"/>
      <c r="B592" s="425"/>
      <c r="C592" s="473" t="s">
        <v>2346</v>
      </c>
      <c r="D592" s="424"/>
      <c r="E592" s="679"/>
      <c r="F592" s="471"/>
      <c r="G592" s="661"/>
    </row>
    <row r="593" spans="1:7" s="258" customFormat="1" ht="25.5">
      <c r="A593" s="604"/>
      <c r="B593" s="425"/>
      <c r="C593" s="473" t="s">
        <v>2345</v>
      </c>
      <c r="D593" s="482" t="s">
        <v>52</v>
      </c>
      <c r="E593" s="721">
        <v>15</v>
      </c>
      <c r="F593" s="605"/>
      <c r="G593" s="613">
        <f>E593*F593</f>
        <v>0</v>
      </c>
    </row>
    <row r="594" spans="1:7" s="258" customFormat="1">
      <c r="A594" s="604"/>
      <c r="B594" s="425"/>
      <c r="C594" s="473"/>
      <c r="D594" s="482"/>
      <c r="E594" s="721"/>
      <c r="F594" s="605"/>
      <c r="G594" s="613"/>
    </row>
    <row r="595" spans="1:7" s="258" customFormat="1" ht="25.5">
      <c r="A595" s="604"/>
      <c r="B595" s="425" t="s">
        <v>36</v>
      </c>
      <c r="C595" s="473" t="s">
        <v>2344</v>
      </c>
      <c r="D595" s="424"/>
      <c r="E595" s="685"/>
      <c r="F595" s="471"/>
      <c r="G595" s="661"/>
    </row>
    <row r="596" spans="1:7" s="258" customFormat="1" ht="25.5">
      <c r="A596" s="604"/>
      <c r="B596" s="425"/>
      <c r="C596" s="473" t="s">
        <v>2347</v>
      </c>
      <c r="D596" s="424"/>
      <c r="E596" s="685"/>
      <c r="F596" s="471"/>
      <c r="G596" s="661"/>
    </row>
    <row r="597" spans="1:7" s="258" customFormat="1" ht="25.5">
      <c r="A597" s="604"/>
      <c r="B597" s="425"/>
      <c r="C597" s="473" t="s">
        <v>2345</v>
      </c>
      <c r="D597" s="424"/>
      <c r="E597" s="685"/>
      <c r="F597" s="471"/>
      <c r="G597" s="661"/>
    </row>
    <row r="598" spans="1:7" s="258" customFormat="1" ht="25.5">
      <c r="A598" s="604"/>
      <c r="B598" s="425"/>
      <c r="C598" s="473" t="s">
        <v>2346</v>
      </c>
      <c r="D598" s="424"/>
      <c r="E598" s="685"/>
      <c r="F598" s="471"/>
      <c r="G598" s="661"/>
    </row>
    <row r="599" spans="1:7" s="258" customFormat="1" ht="51">
      <c r="A599" s="604"/>
      <c r="B599" s="425"/>
      <c r="C599" s="473" t="s">
        <v>951</v>
      </c>
      <c r="D599" s="424"/>
      <c r="E599" s="679"/>
      <c r="F599" s="471"/>
      <c r="G599" s="661"/>
    </row>
    <row r="600" spans="1:7" s="258" customFormat="1" ht="25.5">
      <c r="A600" s="604"/>
      <c r="B600" s="425"/>
      <c r="C600" s="473" t="s">
        <v>2346</v>
      </c>
      <c r="D600" s="424"/>
      <c r="E600" s="679"/>
      <c r="F600" s="471"/>
      <c r="G600" s="661"/>
    </row>
    <row r="601" spans="1:7" s="258" customFormat="1" ht="25.5">
      <c r="A601" s="604"/>
      <c r="B601" s="425"/>
      <c r="C601" s="473" t="s">
        <v>2345</v>
      </c>
      <c r="D601" s="482" t="s">
        <v>52</v>
      </c>
      <c r="E601" s="721">
        <v>7.35</v>
      </c>
      <c r="F601" s="605"/>
      <c r="G601" s="613">
        <f>E601*F601</f>
        <v>0</v>
      </c>
    </row>
    <row r="602" spans="1:7" s="258" customFormat="1">
      <c r="A602" s="604"/>
      <c r="B602" s="425"/>
      <c r="C602" s="473"/>
      <c r="D602" s="482"/>
      <c r="E602" s="721"/>
      <c r="F602" s="605"/>
      <c r="G602" s="613"/>
    </row>
    <row r="603" spans="1:7" s="258" customFormat="1">
      <c r="A603" s="604"/>
      <c r="B603" s="425"/>
      <c r="C603" s="473"/>
      <c r="D603" s="482"/>
      <c r="E603" s="721"/>
      <c r="F603" s="605"/>
      <c r="G603" s="613"/>
    </row>
    <row r="604" spans="1:7" s="258" customFormat="1" ht="25.5">
      <c r="A604" s="604"/>
      <c r="B604" s="425" t="s">
        <v>16</v>
      </c>
      <c r="C604" s="473" t="s">
        <v>2342</v>
      </c>
      <c r="D604" s="424"/>
      <c r="E604" s="685"/>
      <c r="F604" s="471"/>
      <c r="G604" s="661"/>
    </row>
    <row r="605" spans="1:7" s="258" customFormat="1" ht="25.5">
      <c r="A605" s="604"/>
      <c r="B605" s="425"/>
      <c r="C605" s="473" t="s">
        <v>952</v>
      </c>
      <c r="D605" s="424"/>
      <c r="E605" s="685"/>
      <c r="F605" s="471"/>
      <c r="G605" s="661"/>
    </row>
    <row r="606" spans="1:7" s="258" customFormat="1" ht="25.5">
      <c r="A606" s="604"/>
      <c r="B606" s="425"/>
      <c r="C606" s="473" t="s">
        <v>2345</v>
      </c>
      <c r="D606" s="424"/>
      <c r="E606" s="685"/>
      <c r="F606" s="471"/>
      <c r="G606" s="661"/>
    </row>
    <row r="607" spans="1:7" s="258" customFormat="1" ht="25.5">
      <c r="A607" s="604"/>
      <c r="B607" s="425"/>
      <c r="C607" s="473" t="s">
        <v>2346</v>
      </c>
      <c r="D607" s="424"/>
      <c r="E607" s="685"/>
      <c r="F607" s="471"/>
      <c r="G607" s="661"/>
    </row>
    <row r="608" spans="1:7" s="258" customFormat="1" ht="51">
      <c r="A608" s="604"/>
      <c r="B608" s="425"/>
      <c r="C608" s="473" t="s">
        <v>634</v>
      </c>
      <c r="D608" s="424"/>
      <c r="E608" s="685"/>
      <c r="F608" s="471"/>
      <c r="G608" s="661"/>
    </row>
    <row r="609" spans="1:7" s="258" customFormat="1" ht="51">
      <c r="A609" s="604"/>
      <c r="B609" s="425"/>
      <c r="C609" s="473" t="s">
        <v>634</v>
      </c>
      <c r="D609" s="424"/>
      <c r="E609" s="685"/>
      <c r="F609" s="471"/>
      <c r="G609" s="661"/>
    </row>
    <row r="610" spans="1:7" s="258" customFormat="1" ht="25.5">
      <c r="A610" s="604"/>
      <c r="B610" s="425"/>
      <c r="C610" s="473" t="s">
        <v>2346</v>
      </c>
      <c r="D610" s="424"/>
      <c r="E610" s="685"/>
      <c r="F610" s="471"/>
      <c r="G610" s="661"/>
    </row>
    <row r="611" spans="1:7" s="258" customFormat="1" ht="25.5">
      <c r="A611" s="604"/>
      <c r="B611" s="425"/>
      <c r="C611" s="473" t="s">
        <v>2345</v>
      </c>
      <c r="D611" s="482" t="s">
        <v>52</v>
      </c>
      <c r="E611" s="721">
        <v>115</v>
      </c>
      <c r="F611" s="605"/>
      <c r="G611" s="613">
        <f>E611*F611</f>
        <v>0</v>
      </c>
    </row>
    <row r="612" spans="1:7" s="258" customFormat="1">
      <c r="A612" s="604"/>
      <c r="B612" s="425"/>
      <c r="C612" s="473"/>
      <c r="D612" s="482"/>
      <c r="E612" s="722"/>
      <c r="F612" s="605"/>
      <c r="G612" s="613"/>
    </row>
    <row r="613" spans="1:7" s="258" customFormat="1" ht="25.5">
      <c r="A613" s="604"/>
      <c r="B613" s="425" t="s">
        <v>17</v>
      </c>
      <c r="C613" s="473" t="s">
        <v>2341</v>
      </c>
      <c r="D613" s="424"/>
      <c r="E613" s="685"/>
      <c r="F613" s="471"/>
      <c r="G613" s="661"/>
    </row>
    <row r="614" spans="1:7" s="258" customFormat="1" ht="25.5">
      <c r="A614" s="604"/>
      <c r="B614" s="425"/>
      <c r="C614" s="473" t="s">
        <v>954</v>
      </c>
      <c r="D614" s="424"/>
      <c r="E614" s="685"/>
      <c r="F614" s="471"/>
      <c r="G614" s="661"/>
    </row>
    <row r="615" spans="1:7" s="258" customFormat="1" ht="25.5">
      <c r="A615" s="604"/>
      <c r="B615" s="425"/>
      <c r="C615" s="473" t="s">
        <v>2345</v>
      </c>
      <c r="D615" s="424"/>
      <c r="E615" s="685"/>
      <c r="F615" s="471"/>
      <c r="G615" s="661"/>
    </row>
    <row r="616" spans="1:7" s="258" customFormat="1" ht="25.5">
      <c r="A616" s="604"/>
      <c r="B616" s="425"/>
      <c r="C616" s="473" t="s">
        <v>2346</v>
      </c>
      <c r="D616" s="424"/>
      <c r="E616" s="685"/>
      <c r="F616" s="471"/>
      <c r="G616" s="661"/>
    </row>
    <row r="617" spans="1:7" s="258" customFormat="1" ht="51">
      <c r="A617" s="604"/>
      <c r="B617" s="425"/>
      <c r="C617" s="473" t="s">
        <v>942</v>
      </c>
      <c r="D617" s="424"/>
      <c r="E617" s="685"/>
      <c r="F617" s="471"/>
      <c r="G617" s="661"/>
    </row>
    <row r="618" spans="1:7" s="258" customFormat="1">
      <c r="A618" s="604"/>
      <c r="B618" s="425"/>
      <c r="C618" s="473" t="s">
        <v>953</v>
      </c>
      <c r="D618" s="424"/>
      <c r="E618" s="685"/>
      <c r="F618" s="471"/>
      <c r="G618" s="661"/>
    </row>
    <row r="619" spans="1:7" s="258" customFormat="1" ht="51">
      <c r="A619" s="604"/>
      <c r="B619" s="425"/>
      <c r="C619" s="473" t="s">
        <v>942</v>
      </c>
      <c r="D619" s="424"/>
      <c r="E619" s="685"/>
      <c r="F619" s="471"/>
      <c r="G619" s="661"/>
    </row>
    <row r="620" spans="1:7" s="258" customFormat="1" ht="25.5">
      <c r="A620" s="604"/>
      <c r="B620" s="425"/>
      <c r="C620" s="473" t="s">
        <v>2346</v>
      </c>
      <c r="D620" s="424"/>
      <c r="E620" s="685"/>
      <c r="F620" s="471"/>
      <c r="G620" s="661"/>
    </row>
    <row r="621" spans="1:7" s="258" customFormat="1" ht="25.5">
      <c r="A621" s="604"/>
      <c r="B621" s="425"/>
      <c r="C621" s="473" t="s">
        <v>2345</v>
      </c>
      <c r="D621" s="482" t="s">
        <v>52</v>
      </c>
      <c r="E621" s="721">
        <v>23</v>
      </c>
      <c r="F621" s="605"/>
      <c r="G621" s="613">
        <f>E621*F621</f>
        <v>0</v>
      </c>
    </row>
    <row r="622" spans="1:7" s="258" customFormat="1">
      <c r="A622" s="604"/>
      <c r="B622" s="425"/>
      <c r="C622" s="473"/>
      <c r="D622" s="482"/>
      <c r="E622" s="721"/>
      <c r="F622" s="605"/>
      <c r="G622" s="613"/>
    </row>
    <row r="623" spans="1:7" s="258" customFormat="1" ht="25.5">
      <c r="A623" s="604"/>
      <c r="B623" s="425" t="s">
        <v>21</v>
      </c>
      <c r="C623" s="473" t="s">
        <v>2340</v>
      </c>
      <c r="D623" s="424"/>
      <c r="E623" s="685"/>
      <c r="F623" s="471"/>
      <c r="G623" s="661"/>
    </row>
    <row r="624" spans="1:7" s="258" customFormat="1" ht="25.5">
      <c r="A624" s="604"/>
      <c r="B624" s="425"/>
      <c r="C624" s="473" t="s">
        <v>956</v>
      </c>
      <c r="D624" s="424"/>
      <c r="E624" s="685"/>
      <c r="F624" s="471"/>
      <c r="G624" s="661"/>
    </row>
    <row r="625" spans="1:7" s="258" customFormat="1" ht="25.5">
      <c r="A625" s="604"/>
      <c r="B625" s="425"/>
      <c r="C625" s="473" t="s">
        <v>2345</v>
      </c>
      <c r="D625" s="424"/>
      <c r="E625" s="685"/>
      <c r="F625" s="471"/>
      <c r="G625" s="661"/>
    </row>
    <row r="626" spans="1:7" s="258" customFormat="1" ht="25.5">
      <c r="A626" s="604"/>
      <c r="B626" s="425"/>
      <c r="C626" s="473" t="s">
        <v>2346</v>
      </c>
      <c r="D626" s="424"/>
      <c r="E626" s="685"/>
      <c r="F626" s="471"/>
      <c r="G626" s="661"/>
    </row>
    <row r="627" spans="1:7" s="258" customFormat="1" ht="51">
      <c r="A627" s="604"/>
      <c r="B627" s="425"/>
      <c r="C627" s="473" t="s">
        <v>636</v>
      </c>
      <c r="D627" s="424"/>
      <c r="E627" s="685"/>
      <c r="F627" s="471"/>
      <c r="G627" s="661"/>
    </row>
    <row r="628" spans="1:7" s="258" customFormat="1">
      <c r="A628" s="604"/>
      <c r="B628" s="425"/>
      <c r="C628" s="473" t="s">
        <v>955</v>
      </c>
      <c r="D628" s="424"/>
      <c r="E628" s="685"/>
      <c r="F628" s="471"/>
      <c r="G628" s="661"/>
    </row>
    <row r="629" spans="1:7" s="258" customFormat="1" ht="51">
      <c r="A629" s="604"/>
      <c r="B629" s="425"/>
      <c r="C629" s="473" t="s">
        <v>636</v>
      </c>
      <c r="D629" s="424"/>
      <c r="E629" s="685"/>
      <c r="F629" s="471"/>
      <c r="G629" s="661"/>
    </row>
    <row r="630" spans="1:7" s="258" customFormat="1">
      <c r="A630" s="604"/>
      <c r="B630" s="425"/>
      <c r="C630" s="473" t="s">
        <v>955</v>
      </c>
      <c r="D630" s="424"/>
      <c r="E630" s="685"/>
      <c r="F630" s="471"/>
      <c r="G630" s="661"/>
    </row>
    <row r="631" spans="1:7" s="258" customFormat="1" ht="51">
      <c r="A631" s="604"/>
      <c r="B631" s="425"/>
      <c r="C631" s="473" t="s">
        <v>636</v>
      </c>
      <c r="D631" s="424"/>
      <c r="E631" s="685"/>
      <c r="F631" s="471"/>
      <c r="G631" s="661"/>
    </row>
    <row r="632" spans="1:7" s="258" customFormat="1" ht="25.5">
      <c r="A632" s="604"/>
      <c r="B632" s="425"/>
      <c r="C632" s="473" t="s">
        <v>2346</v>
      </c>
      <c r="D632" s="424"/>
      <c r="E632" s="685"/>
      <c r="F632" s="471"/>
      <c r="G632" s="661"/>
    </row>
    <row r="633" spans="1:7" s="258" customFormat="1" ht="25.5">
      <c r="A633" s="604"/>
      <c r="B633" s="425"/>
      <c r="C633" s="473" t="s">
        <v>2345</v>
      </c>
      <c r="D633" s="482" t="s">
        <v>52</v>
      </c>
      <c r="E633" s="721">
        <v>64</v>
      </c>
      <c r="F633" s="605"/>
      <c r="G633" s="613">
        <f>E633*F633</f>
        <v>0</v>
      </c>
    </row>
    <row r="634" spans="1:7" s="258" customFormat="1">
      <c r="A634" s="604"/>
      <c r="B634" s="425"/>
      <c r="C634" s="473"/>
      <c r="D634" s="482"/>
      <c r="E634" s="721"/>
      <c r="F634" s="605"/>
      <c r="G634" s="613"/>
    </row>
    <row r="635" spans="1:7" s="258" customFormat="1" ht="25.5">
      <c r="A635" s="604"/>
      <c r="B635" s="425" t="s">
        <v>44</v>
      </c>
      <c r="C635" s="473" t="s">
        <v>2339</v>
      </c>
      <c r="D635" s="424"/>
      <c r="E635" s="685"/>
      <c r="F635" s="471"/>
      <c r="G635" s="661"/>
    </row>
    <row r="636" spans="1:7" s="258" customFormat="1" ht="25.5">
      <c r="A636" s="604"/>
      <c r="B636" s="425"/>
      <c r="C636" s="473" t="s">
        <v>2233</v>
      </c>
      <c r="D636" s="424"/>
      <c r="E636" s="685"/>
      <c r="F636" s="471"/>
      <c r="G636" s="661"/>
    </row>
    <row r="637" spans="1:7" s="258" customFormat="1" ht="25.5">
      <c r="A637" s="604"/>
      <c r="B637" s="425"/>
      <c r="C637" s="473" t="s">
        <v>2345</v>
      </c>
      <c r="D637" s="424"/>
      <c r="E637" s="685"/>
      <c r="F637" s="471"/>
      <c r="G637" s="661"/>
    </row>
    <row r="638" spans="1:7" s="258" customFormat="1" ht="25.5">
      <c r="A638" s="604"/>
      <c r="B638" s="425"/>
      <c r="C638" s="473" t="s">
        <v>2346</v>
      </c>
      <c r="D638" s="424"/>
      <c r="E638" s="685"/>
      <c r="F638" s="471"/>
      <c r="G638" s="661"/>
    </row>
    <row r="639" spans="1:7" s="258" customFormat="1" ht="51">
      <c r="A639" s="604"/>
      <c r="B639" s="425"/>
      <c r="C639" s="473" t="s">
        <v>636</v>
      </c>
      <c r="D639" s="424"/>
      <c r="E639" s="685"/>
      <c r="F639" s="471"/>
      <c r="G639" s="661"/>
    </row>
    <row r="640" spans="1:7" s="258" customFormat="1">
      <c r="A640" s="604"/>
      <c r="B640" s="425"/>
      <c r="C640" s="473" t="s">
        <v>955</v>
      </c>
      <c r="D640" s="424"/>
      <c r="E640" s="685"/>
      <c r="F640" s="471"/>
      <c r="G640" s="661"/>
    </row>
    <row r="641" spans="1:7" s="258" customFormat="1" ht="51">
      <c r="A641" s="604"/>
      <c r="B641" s="425"/>
      <c r="C641" s="473" t="s">
        <v>943</v>
      </c>
      <c r="D641" s="424"/>
      <c r="E641" s="685"/>
      <c r="F641" s="471"/>
      <c r="G641" s="661"/>
    </row>
    <row r="642" spans="1:7" s="258" customFormat="1">
      <c r="A642" s="604"/>
      <c r="B642" s="425"/>
      <c r="C642" s="473" t="s">
        <v>955</v>
      </c>
      <c r="D642" s="424"/>
      <c r="E642" s="685"/>
      <c r="F642" s="471"/>
      <c r="G642" s="661"/>
    </row>
    <row r="643" spans="1:7" s="258" customFormat="1" ht="51">
      <c r="A643" s="604"/>
      <c r="B643" s="425"/>
      <c r="C643" s="473" t="s">
        <v>636</v>
      </c>
      <c r="D643" s="424"/>
      <c r="E643" s="685"/>
      <c r="F643" s="471"/>
      <c r="G643" s="661"/>
    </row>
    <row r="644" spans="1:7" s="258" customFormat="1" ht="25.5">
      <c r="A644" s="604"/>
      <c r="B644" s="425"/>
      <c r="C644" s="473" t="s">
        <v>2346</v>
      </c>
      <c r="D644" s="424"/>
      <c r="E644" s="685"/>
      <c r="F644" s="471"/>
      <c r="G644" s="661"/>
    </row>
    <row r="645" spans="1:7" s="258" customFormat="1" ht="25.5">
      <c r="A645" s="604"/>
      <c r="B645" s="425"/>
      <c r="C645" s="473" t="s">
        <v>2345</v>
      </c>
      <c r="D645" s="482" t="s">
        <v>52</v>
      </c>
      <c r="E645" s="721">
        <v>89</v>
      </c>
      <c r="F645" s="605"/>
      <c r="G645" s="613">
        <f>E645*F645</f>
        <v>0</v>
      </c>
    </row>
    <row r="646" spans="1:7" s="258" customFormat="1">
      <c r="A646" s="604"/>
      <c r="B646" s="425"/>
      <c r="C646" s="473"/>
      <c r="D646" s="482"/>
      <c r="E646" s="721"/>
      <c r="F646" s="605"/>
      <c r="G646" s="613"/>
    </row>
    <row r="647" spans="1:7" s="258" customFormat="1">
      <c r="A647" s="604"/>
      <c r="B647" s="425" t="s">
        <v>46</v>
      </c>
      <c r="C647" s="473" t="s">
        <v>179</v>
      </c>
      <c r="D647" s="424"/>
      <c r="E647" s="685"/>
      <c r="F647" s="471"/>
      <c r="G647" s="661"/>
    </row>
    <row r="648" spans="1:7" s="258" customFormat="1" ht="25.5">
      <c r="A648" s="604"/>
      <c r="B648" s="425"/>
      <c r="C648" s="473" t="s">
        <v>957</v>
      </c>
      <c r="D648" s="424"/>
      <c r="E648" s="685"/>
      <c r="F648" s="471"/>
      <c r="G648" s="661"/>
    </row>
    <row r="649" spans="1:7" s="258" customFormat="1" ht="25.5">
      <c r="A649" s="604"/>
      <c r="B649" s="425"/>
      <c r="C649" s="473" t="s">
        <v>2345</v>
      </c>
      <c r="D649" s="424"/>
      <c r="E649" s="685"/>
      <c r="F649" s="471"/>
      <c r="G649" s="661"/>
    </row>
    <row r="650" spans="1:7" s="258" customFormat="1" ht="25.5">
      <c r="A650" s="604"/>
      <c r="B650" s="425"/>
      <c r="C650" s="473" t="s">
        <v>2346</v>
      </c>
      <c r="D650" s="424"/>
      <c r="E650" s="685"/>
      <c r="F650" s="471"/>
      <c r="G650" s="661"/>
    </row>
    <row r="651" spans="1:7" s="258" customFormat="1" ht="51">
      <c r="A651" s="604"/>
      <c r="B651" s="425"/>
      <c r="C651" s="473" t="s">
        <v>960</v>
      </c>
      <c r="D651" s="424"/>
      <c r="E651" s="685"/>
      <c r="F651" s="471"/>
      <c r="G651" s="661"/>
    </row>
    <row r="652" spans="1:7" s="258" customFormat="1" ht="15">
      <c r="A652" s="604"/>
      <c r="B652" s="425"/>
      <c r="C652" s="473" t="s">
        <v>958</v>
      </c>
      <c r="D652" s="482" t="s">
        <v>52</v>
      </c>
      <c r="E652" s="721">
        <v>22</v>
      </c>
      <c r="F652" s="605"/>
      <c r="G652" s="613">
        <f>E652*F652</f>
        <v>0</v>
      </c>
    </row>
    <row r="653" spans="1:7" s="258" customFormat="1">
      <c r="A653" s="604"/>
      <c r="B653" s="425"/>
      <c r="C653" s="473"/>
      <c r="D653" s="482"/>
      <c r="E653" s="721"/>
      <c r="F653" s="605"/>
      <c r="G653" s="613"/>
    </row>
    <row r="654" spans="1:7" s="258" customFormat="1">
      <c r="A654" s="604"/>
      <c r="B654" s="425" t="s">
        <v>47</v>
      </c>
      <c r="C654" s="473" t="s">
        <v>179</v>
      </c>
      <c r="D654" s="424"/>
      <c r="E654" s="685"/>
      <c r="F654" s="471"/>
      <c r="G654" s="661"/>
    </row>
    <row r="655" spans="1:7" s="258" customFormat="1" ht="25.5">
      <c r="A655" s="604"/>
      <c r="B655" s="425"/>
      <c r="C655" s="473" t="s">
        <v>959</v>
      </c>
      <c r="D655" s="424"/>
      <c r="E655" s="685"/>
      <c r="F655" s="471"/>
      <c r="G655" s="661"/>
    </row>
    <row r="656" spans="1:7" s="258" customFormat="1" ht="25.5">
      <c r="A656" s="604"/>
      <c r="B656" s="425"/>
      <c r="C656" s="473" t="s">
        <v>2345</v>
      </c>
      <c r="D656" s="424"/>
      <c r="E656" s="685"/>
      <c r="F656" s="471"/>
      <c r="G656" s="661"/>
    </row>
    <row r="657" spans="1:7" s="258" customFormat="1" ht="25.5">
      <c r="A657" s="604"/>
      <c r="B657" s="425"/>
      <c r="C657" s="473" t="s">
        <v>2346</v>
      </c>
      <c r="D657" s="424"/>
      <c r="E657" s="685"/>
      <c r="F657" s="471"/>
      <c r="G657" s="661"/>
    </row>
    <row r="658" spans="1:7" s="258" customFormat="1" ht="51">
      <c r="A658" s="604"/>
      <c r="B658" s="425"/>
      <c r="C658" s="473" t="s">
        <v>634</v>
      </c>
      <c r="D658" s="424"/>
      <c r="E658" s="685"/>
      <c r="F658" s="471"/>
      <c r="G658" s="661"/>
    </row>
    <row r="659" spans="1:7" s="258" customFormat="1" ht="15">
      <c r="A659" s="604"/>
      <c r="B659" s="425"/>
      <c r="C659" s="473" t="s">
        <v>635</v>
      </c>
      <c r="D659" s="482" t="s">
        <v>52</v>
      </c>
      <c r="E659" s="721">
        <v>22.5</v>
      </c>
      <c r="F659" s="605"/>
      <c r="G659" s="613">
        <f>E659*F659</f>
        <v>0</v>
      </c>
    </row>
    <row r="660" spans="1:7" s="258" customFormat="1">
      <c r="A660" s="604"/>
      <c r="B660" s="425"/>
      <c r="C660" s="473"/>
      <c r="D660" s="482"/>
      <c r="E660" s="721"/>
      <c r="F660" s="605"/>
      <c r="G660" s="613"/>
    </row>
    <row r="661" spans="1:7" s="258" customFormat="1" ht="25.5">
      <c r="A661" s="604"/>
      <c r="B661" s="425" t="s">
        <v>48</v>
      </c>
      <c r="C661" s="473" t="s">
        <v>2338</v>
      </c>
      <c r="D661" s="424"/>
      <c r="E661" s="685"/>
      <c r="F661" s="471"/>
      <c r="G661" s="661"/>
    </row>
    <row r="662" spans="1:7" s="258" customFormat="1" ht="25.5">
      <c r="A662" s="604"/>
      <c r="B662" s="425"/>
      <c r="C662" s="473" t="s">
        <v>961</v>
      </c>
      <c r="D662" s="424"/>
      <c r="E662" s="685"/>
      <c r="F662" s="471"/>
      <c r="G662" s="661"/>
    </row>
    <row r="663" spans="1:7" s="258" customFormat="1" ht="25.5">
      <c r="A663" s="604"/>
      <c r="B663" s="425"/>
      <c r="C663" s="473" t="s">
        <v>2345</v>
      </c>
      <c r="D663" s="424"/>
      <c r="E663" s="685"/>
      <c r="F663" s="471"/>
      <c r="G663" s="661"/>
    </row>
    <row r="664" spans="1:7" s="258" customFormat="1" ht="25.5">
      <c r="A664" s="604"/>
      <c r="B664" s="425"/>
      <c r="C664" s="473" t="s">
        <v>2346</v>
      </c>
      <c r="D664" s="424"/>
      <c r="E664" s="685"/>
      <c r="F664" s="471"/>
      <c r="G664" s="661"/>
    </row>
    <row r="665" spans="1:7" s="258" customFormat="1" ht="51">
      <c r="A665" s="604"/>
      <c r="B665" s="425"/>
      <c r="C665" s="473" t="s">
        <v>951</v>
      </c>
      <c r="D665" s="424"/>
      <c r="E665" s="685"/>
      <c r="F665" s="471"/>
      <c r="G665" s="661"/>
    </row>
    <row r="666" spans="1:7" s="258" customFormat="1" ht="51">
      <c r="A666" s="604"/>
      <c r="B666" s="425"/>
      <c r="C666" s="473" t="s">
        <v>951</v>
      </c>
      <c r="D666" s="424"/>
      <c r="E666" s="685"/>
      <c r="F666" s="471"/>
      <c r="G666" s="661"/>
    </row>
    <row r="667" spans="1:7" s="258" customFormat="1" ht="25.5">
      <c r="A667" s="604"/>
      <c r="B667" s="425"/>
      <c r="C667" s="473" t="s">
        <v>2346</v>
      </c>
      <c r="D667" s="424"/>
      <c r="E667" s="685"/>
      <c r="F667" s="471"/>
      <c r="G667" s="661"/>
    </row>
    <row r="668" spans="1:7" s="258" customFormat="1" ht="25.5">
      <c r="A668" s="604"/>
      <c r="B668" s="425"/>
      <c r="C668" s="473" t="s">
        <v>2345</v>
      </c>
      <c r="D668" s="482" t="s">
        <v>52</v>
      </c>
      <c r="E668" s="721">
        <v>5</v>
      </c>
      <c r="F668" s="605"/>
      <c r="G668" s="613">
        <f>E668*F668</f>
        <v>0</v>
      </c>
    </row>
    <row r="669" spans="1:7" s="258" customFormat="1">
      <c r="A669" s="604"/>
      <c r="B669" s="425"/>
      <c r="C669" s="473"/>
      <c r="D669" s="482"/>
      <c r="E669" s="721"/>
      <c r="F669" s="605"/>
      <c r="G669" s="613"/>
    </row>
    <row r="670" spans="1:7" s="258" customFormat="1">
      <c r="A670" s="604"/>
      <c r="B670" s="425" t="s">
        <v>49</v>
      </c>
      <c r="C670" s="473" t="s">
        <v>1014</v>
      </c>
      <c r="D670" s="482"/>
      <c r="E670" s="722"/>
      <c r="F670" s="605"/>
      <c r="G670" s="613"/>
    </row>
    <row r="671" spans="1:7" s="258" customFormat="1" ht="180.75" customHeight="1">
      <c r="A671" s="604"/>
      <c r="B671" s="425"/>
      <c r="C671" s="473" t="s">
        <v>1016</v>
      </c>
      <c r="D671" s="482"/>
      <c r="E671" s="722"/>
      <c r="F671" s="605"/>
      <c r="G671" s="613"/>
    </row>
    <row r="672" spans="1:7" s="258" customFormat="1" ht="25.5">
      <c r="A672" s="604"/>
      <c r="B672" s="425"/>
      <c r="C672" s="473" t="s">
        <v>637</v>
      </c>
      <c r="D672" s="482"/>
      <c r="E672" s="722"/>
      <c r="F672" s="605"/>
      <c r="G672" s="613"/>
    </row>
    <row r="673" spans="1:7" s="258" customFormat="1" ht="38.25">
      <c r="A673" s="604"/>
      <c r="B673" s="425"/>
      <c r="C673" s="473" t="s">
        <v>638</v>
      </c>
      <c r="D673" s="482"/>
      <c r="E673" s="722"/>
      <c r="F673" s="605"/>
      <c r="G673" s="613"/>
    </row>
    <row r="674" spans="1:7" s="258" customFormat="1" ht="15">
      <c r="A674" s="604"/>
      <c r="B674" s="425"/>
      <c r="C674" s="466" t="s">
        <v>144</v>
      </c>
      <c r="D674" s="482" t="s">
        <v>52</v>
      </c>
      <c r="E674" s="721">
        <v>161</v>
      </c>
      <c r="F674" s="605"/>
      <c r="G674" s="613">
        <f>E674*F674</f>
        <v>0</v>
      </c>
    </row>
    <row r="675" spans="1:7" s="258" customFormat="1">
      <c r="A675" s="604"/>
      <c r="B675" s="425"/>
      <c r="C675" s="466" t="s">
        <v>145</v>
      </c>
      <c r="D675" s="482" t="s">
        <v>64</v>
      </c>
      <c r="E675" s="721">
        <v>102</v>
      </c>
      <c r="F675" s="605"/>
      <c r="G675" s="613">
        <f>E675*F675</f>
        <v>0</v>
      </c>
    </row>
    <row r="676" spans="1:7" s="258" customFormat="1">
      <c r="A676" s="604"/>
      <c r="B676" s="425"/>
      <c r="C676" s="466" t="s">
        <v>1015</v>
      </c>
      <c r="D676" s="482" t="s">
        <v>64</v>
      </c>
      <c r="E676" s="721">
        <v>12.94</v>
      </c>
      <c r="F676" s="605"/>
      <c r="G676" s="613">
        <f>E676*F676</f>
        <v>0</v>
      </c>
    </row>
    <row r="677" spans="1:7" s="258" customFormat="1">
      <c r="A677" s="604"/>
      <c r="B677" s="425"/>
      <c r="C677" s="586"/>
      <c r="D677" s="424"/>
      <c r="E677" s="685"/>
      <c r="F677" s="471"/>
      <c r="G677" s="661"/>
    </row>
    <row r="678" spans="1:7" s="258" customFormat="1">
      <c r="A678" s="604"/>
      <c r="B678" s="425" t="s">
        <v>50</v>
      </c>
      <c r="C678" s="473" t="s">
        <v>1029</v>
      </c>
      <c r="D678" s="424"/>
      <c r="E678" s="685"/>
      <c r="F678" s="471"/>
      <c r="G678" s="661"/>
    </row>
    <row r="679" spans="1:7" s="258" customFormat="1" ht="25.5">
      <c r="A679" s="604"/>
      <c r="B679" s="425"/>
      <c r="C679" s="473" t="s">
        <v>1017</v>
      </c>
      <c r="D679" s="424"/>
      <c r="E679" s="685"/>
      <c r="F679" s="471"/>
      <c r="G679" s="661"/>
    </row>
    <row r="680" spans="1:7" s="258" customFormat="1" ht="360.75" customHeight="1">
      <c r="A680" s="604"/>
      <c r="B680" s="425"/>
      <c r="C680" s="457" t="s">
        <v>1019</v>
      </c>
      <c r="D680" s="482"/>
      <c r="E680" s="722"/>
      <c r="F680" s="605"/>
      <c r="G680" s="613"/>
    </row>
    <row r="681" spans="1:7" s="258" customFormat="1" ht="205.5" customHeight="1">
      <c r="A681" s="604"/>
      <c r="B681" s="425"/>
      <c r="C681" s="457" t="s">
        <v>1018</v>
      </c>
      <c r="F681" s="488"/>
    </row>
    <row r="682" spans="1:7" s="258" customFormat="1" ht="15">
      <c r="A682" s="604"/>
      <c r="B682" s="425"/>
      <c r="C682" s="456" t="s">
        <v>1020</v>
      </c>
      <c r="D682" s="482" t="s">
        <v>52</v>
      </c>
      <c r="E682" s="721">
        <v>44.36</v>
      </c>
      <c r="F682" s="605"/>
      <c r="G682" s="613">
        <f>E682*F682</f>
        <v>0</v>
      </c>
    </row>
    <row r="683" spans="1:7" s="258" customFormat="1">
      <c r="A683" s="604"/>
      <c r="B683" s="425"/>
      <c r="C683" s="473"/>
      <c r="D683" s="482"/>
      <c r="E683" s="685"/>
      <c r="F683" s="605"/>
      <c r="G683" s="613"/>
    </row>
    <row r="684" spans="1:7" s="258" customFormat="1">
      <c r="A684" s="604"/>
      <c r="B684" s="425"/>
      <c r="C684" s="439" t="s">
        <v>107</v>
      </c>
      <c r="D684" s="701"/>
      <c r="E684" s="701"/>
      <c r="F684" s="426"/>
      <c r="G684" s="703"/>
    </row>
    <row r="685" spans="1:7" s="258" customFormat="1">
      <c r="A685" s="604"/>
      <c r="B685" s="425"/>
      <c r="C685" s="455" t="s">
        <v>108</v>
      </c>
      <c r="D685" s="704"/>
      <c r="E685" s="704"/>
      <c r="F685" s="427"/>
      <c r="G685" s="706"/>
    </row>
    <row r="686" spans="1:7" s="258" customFormat="1">
      <c r="A686" s="604"/>
      <c r="B686" s="425"/>
      <c r="C686" s="455" t="s">
        <v>109</v>
      </c>
      <c r="D686" s="704"/>
      <c r="E686" s="704"/>
      <c r="F686" s="427"/>
      <c r="G686" s="706"/>
    </row>
    <row r="687" spans="1:7" s="258" customFormat="1">
      <c r="A687" s="604"/>
      <c r="B687" s="425"/>
      <c r="C687" s="452" t="s">
        <v>110</v>
      </c>
      <c r="D687" s="707"/>
      <c r="E687" s="707"/>
      <c r="F687" s="428"/>
      <c r="G687" s="709"/>
    </row>
    <row r="688" spans="1:7" s="258" customFormat="1">
      <c r="A688" s="604"/>
      <c r="B688" s="481"/>
      <c r="C688" s="440"/>
      <c r="D688" s="424"/>
      <c r="E688" s="723"/>
      <c r="F688" s="605"/>
      <c r="G688" s="613"/>
    </row>
    <row r="689" spans="1:7" s="258" customFormat="1" ht="25.5">
      <c r="A689" s="604"/>
      <c r="B689" s="425" t="s">
        <v>51</v>
      </c>
      <c r="C689" s="473" t="s">
        <v>1022</v>
      </c>
      <c r="D689" s="482"/>
      <c r="E689" s="722"/>
      <c r="F689" s="605"/>
      <c r="G689" s="613"/>
    </row>
    <row r="690" spans="1:7" s="258" customFormat="1" ht="101.25" customHeight="1">
      <c r="A690" s="604"/>
      <c r="B690" s="425"/>
      <c r="C690" s="473" t="s">
        <v>1023</v>
      </c>
      <c r="D690" s="482"/>
      <c r="E690" s="722"/>
      <c r="F690" s="605"/>
      <c r="G690" s="613"/>
    </row>
    <row r="691" spans="1:7" s="258" customFormat="1" ht="25.5">
      <c r="A691" s="604"/>
      <c r="B691" s="425"/>
      <c r="C691" s="473" t="s">
        <v>1027</v>
      </c>
      <c r="D691" s="482"/>
      <c r="E691" s="722"/>
      <c r="F691" s="605"/>
      <c r="G691" s="613"/>
    </row>
    <row r="692" spans="1:7" s="258" customFormat="1">
      <c r="A692" s="604"/>
      <c r="B692" s="425"/>
      <c r="C692" s="466" t="s">
        <v>1025</v>
      </c>
      <c r="D692" s="482" t="s">
        <v>65</v>
      </c>
      <c r="E692" s="721">
        <v>0</v>
      </c>
      <c r="F692" s="605"/>
      <c r="G692" s="613">
        <f>E692*F692</f>
        <v>0</v>
      </c>
    </row>
    <row r="693" spans="1:7" s="258" customFormat="1">
      <c r="A693" s="604"/>
      <c r="B693" s="425"/>
      <c r="C693" s="466" t="s">
        <v>1026</v>
      </c>
      <c r="D693" s="482" t="s">
        <v>65</v>
      </c>
      <c r="E693" s="721">
        <v>80</v>
      </c>
      <c r="F693" s="605"/>
      <c r="G693" s="613">
        <f>E693*F693</f>
        <v>0</v>
      </c>
    </row>
    <row r="694" spans="1:7" s="258" customFormat="1">
      <c r="A694" s="604"/>
      <c r="B694" s="425"/>
      <c r="C694" s="466" t="s">
        <v>1024</v>
      </c>
      <c r="D694" s="482" t="s">
        <v>65</v>
      </c>
      <c r="E694" s="721">
        <v>29</v>
      </c>
      <c r="F694" s="605"/>
      <c r="G694" s="613">
        <f>E694*F694</f>
        <v>0</v>
      </c>
    </row>
    <row r="695" spans="1:7" s="258" customFormat="1">
      <c r="A695" s="604"/>
      <c r="B695" s="425"/>
      <c r="C695" s="466" t="s">
        <v>1028</v>
      </c>
      <c r="D695" s="482" t="s">
        <v>65</v>
      </c>
      <c r="E695" s="721">
        <v>238</v>
      </c>
      <c r="F695" s="605"/>
      <c r="G695" s="613">
        <f>E695*F695</f>
        <v>0</v>
      </c>
    </row>
    <row r="696" spans="1:7" s="258" customFormat="1">
      <c r="A696" s="604"/>
      <c r="B696" s="481"/>
      <c r="C696" s="466"/>
      <c r="D696" s="482"/>
      <c r="E696" s="722"/>
      <c r="F696" s="605"/>
      <c r="G696" s="613"/>
    </row>
    <row r="697" spans="1:7" s="258" customFormat="1">
      <c r="A697" s="604"/>
      <c r="B697" s="481"/>
      <c r="C697" s="439" t="s">
        <v>107</v>
      </c>
      <c r="D697" s="701"/>
      <c r="E697" s="701"/>
      <c r="F697" s="426"/>
      <c r="G697" s="703"/>
    </row>
    <row r="698" spans="1:7" s="258" customFormat="1">
      <c r="A698" s="604"/>
      <c r="B698" s="481"/>
      <c r="C698" s="455" t="s">
        <v>108</v>
      </c>
      <c r="D698" s="704"/>
      <c r="E698" s="704"/>
      <c r="F698" s="427"/>
      <c r="G698" s="706"/>
    </row>
    <row r="699" spans="1:7" s="258" customFormat="1">
      <c r="A699" s="604"/>
      <c r="B699" s="481"/>
      <c r="C699" s="455" t="s">
        <v>109</v>
      </c>
      <c r="D699" s="704"/>
      <c r="E699" s="704"/>
      <c r="F699" s="427"/>
      <c r="G699" s="706"/>
    </row>
    <row r="700" spans="1:7" s="258" customFormat="1">
      <c r="A700" s="604"/>
      <c r="B700" s="481"/>
      <c r="C700" s="452" t="s">
        <v>110</v>
      </c>
      <c r="D700" s="707"/>
      <c r="E700" s="707"/>
      <c r="F700" s="428"/>
      <c r="G700" s="709"/>
    </row>
    <row r="701" spans="1:7" s="258" customFormat="1">
      <c r="A701" s="604"/>
      <c r="B701" s="481"/>
      <c r="C701" s="440"/>
      <c r="D701" s="424"/>
      <c r="E701" s="723"/>
      <c r="F701" s="605"/>
      <c r="G701" s="613"/>
    </row>
    <row r="702" spans="1:7" s="258" customFormat="1" ht="25.5">
      <c r="A702" s="604"/>
      <c r="B702" s="425" t="s">
        <v>53</v>
      </c>
      <c r="C702" s="473" t="s">
        <v>1030</v>
      </c>
      <c r="D702" s="482"/>
      <c r="E702" s="722"/>
      <c r="F702" s="605"/>
      <c r="G702" s="613"/>
    </row>
    <row r="703" spans="1:7" s="258" customFormat="1" ht="81.75" customHeight="1">
      <c r="A703" s="604"/>
      <c r="B703" s="425"/>
      <c r="C703" s="473" t="s">
        <v>1033</v>
      </c>
      <c r="D703" s="482"/>
      <c r="E703" s="722"/>
      <c r="F703" s="605"/>
      <c r="G703" s="613"/>
    </row>
    <row r="704" spans="1:7" s="258" customFormat="1" ht="25.5">
      <c r="A704" s="604"/>
      <c r="B704" s="425"/>
      <c r="C704" s="473" t="s">
        <v>1027</v>
      </c>
      <c r="D704" s="482"/>
      <c r="E704" s="722"/>
      <c r="F704" s="605"/>
      <c r="G704" s="613"/>
    </row>
    <row r="705" spans="1:7" s="258" customFormat="1">
      <c r="A705" s="604"/>
      <c r="B705" s="425"/>
      <c r="C705" s="466" t="s">
        <v>1031</v>
      </c>
      <c r="D705" s="482" t="s">
        <v>65</v>
      </c>
      <c r="E705" s="721">
        <v>12</v>
      </c>
      <c r="F705" s="605"/>
      <c r="G705" s="613">
        <f>E705*F705</f>
        <v>0</v>
      </c>
    </row>
    <row r="706" spans="1:7" s="258" customFormat="1">
      <c r="A706" s="604"/>
      <c r="B706" s="425"/>
      <c r="C706" s="466" t="s">
        <v>1032</v>
      </c>
      <c r="D706" s="482" t="s">
        <v>65</v>
      </c>
      <c r="E706" s="721">
        <v>2</v>
      </c>
      <c r="F706" s="605"/>
      <c r="G706" s="613">
        <f>E706*F706</f>
        <v>0</v>
      </c>
    </row>
    <row r="707" spans="1:7" s="258" customFormat="1">
      <c r="A707" s="604"/>
      <c r="B707" s="425"/>
      <c r="C707" s="466" t="s">
        <v>1028</v>
      </c>
      <c r="D707" s="482" t="s">
        <v>65</v>
      </c>
      <c r="E707" s="721">
        <v>48</v>
      </c>
      <c r="F707" s="605"/>
      <c r="G707" s="613">
        <f>E707*F707</f>
        <v>0</v>
      </c>
    </row>
    <row r="708" spans="1:7" s="258" customFormat="1">
      <c r="A708" s="604"/>
      <c r="B708" s="481"/>
      <c r="C708" s="466"/>
      <c r="D708" s="482"/>
      <c r="E708" s="722"/>
      <c r="F708" s="605"/>
      <c r="G708" s="613"/>
    </row>
    <row r="709" spans="1:7" s="258" customFormat="1">
      <c r="A709" s="604"/>
      <c r="B709" s="481"/>
      <c r="C709" s="439" t="s">
        <v>107</v>
      </c>
      <c r="D709" s="701"/>
      <c r="E709" s="701"/>
      <c r="F709" s="426"/>
      <c r="G709" s="703"/>
    </row>
    <row r="710" spans="1:7" s="258" customFormat="1">
      <c r="A710" s="604"/>
      <c r="B710" s="481"/>
      <c r="C710" s="455" t="s">
        <v>108</v>
      </c>
      <c r="D710" s="704"/>
      <c r="E710" s="704"/>
      <c r="F710" s="427"/>
      <c r="G710" s="706"/>
    </row>
    <row r="711" spans="1:7" s="258" customFormat="1">
      <c r="A711" s="604"/>
      <c r="B711" s="481"/>
      <c r="C711" s="455" t="s">
        <v>109</v>
      </c>
      <c r="D711" s="704"/>
      <c r="E711" s="704"/>
      <c r="F711" s="427"/>
      <c r="G711" s="706"/>
    </row>
    <row r="712" spans="1:7" s="258" customFormat="1">
      <c r="A712" s="604"/>
      <c r="B712" s="481"/>
      <c r="C712" s="452" t="s">
        <v>110</v>
      </c>
      <c r="D712" s="707"/>
      <c r="E712" s="707"/>
      <c r="F712" s="428"/>
      <c r="G712" s="709"/>
    </row>
    <row r="713" spans="1:7" s="258" customFormat="1">
      <c r="A713" s="604"/>
      <c r="B713" s="481"/>
      <c r="C713" s="440"/>
      <c r="D713" s="424"/>
      <c r="E713" s="723"/>
      <c r="F713" s="605"/>
      <c r="G713" s="613"/>
    </row>
    <row r="714" spans="1:7" s="258" customFormat="1">
      <c r="A714" s="604"/>
      <c r="B714" s="481"/>
      <c r="C714" s="440"/>
      <c r="D714" s="424"/>
      <c r="E714" s="723"/>
      <c r="F714" s="605"/>
      <c r="G714" s="613"/>
    </row>
    <row r="715" spans="1:7" s="258" customFormat="1" ht="77.25" customHeight="1">
      <c r="A715" s="604"/>
      <c r="B715" s="425" t="s">
        <v>54</v>
      </c>
      <c r="C715" s="473" t="s">
        <v>241</v>
      </c>
      <c r="D715" s="482"/>
      <c r="E715" s="722"/>
      <c r="F715" s="605"/>
      <c r="G715" s="613"/>
    </row>
    <row r="716" spans="1:7" s="258" customFormat="1">
      <c r="A716" s="604"/>
      <c r="B716" s="425"/>
      <c r="C716" s="466" t="s">
        <v>830</v>
      </c>
      <c r="D716" s="482" t="s">
        <v>64</v>
      </c>
      <c r="E716" s="721">
        <v>8.5</v>
      </c>
      <c r="F716" s="605"/>
      <c r="G716" s="613">
        <f>E716*F716</f>
        <v>0</v>
      </c>
    </row>
    <row r="717" spans="1:7" s="258" customFormat="1">
      <c r="A717" s="604"/>
      <c r="B717" s="481"/>
      <c r="C717" s="473"/>
      <c r="D717" s="482"/>
      <c r="E717" s="685"/>
      <c r="F717" s="605"/>
      <c r="G717" s="613"/>
    </row>
    <row r="718" spans="1:7" s="258" customFormat="1" ht="51">
      <c r="A718" s="604"/>
      <c r="B718" s="425" t="s">
        <v>66</v>
      </c>
      <c r="C718" s="473" t="s">
        <v>393</v>
      </c>
      <c r="D718" s="482" t="s">
        <v>387</v>
      </c>
      <c r="E718" s="721">
        <v>10</v>
      </c>
      <c r="F718" s="605"/>
      <c r="G718" s="613">
        <f>E718*F718</f>
        <v>0</v>
      </c>
    </row>
    <row r="719" spans="1:7" s="258" customFormat="1">
      <c r="A719" s="604"/>
      <c r="B719" s="481"/>
      <c r="C719" s="440"/>
      <c r="D719" s="424"/>
      <c r="E719" s="723"/>
      <c r="F719" s="605"/>
      <c r="G719" s="613"/>
    </row>
    <row r="720" spans="1:7" s="258" customFormat="1">
      <c r="A720" s="604"/>
      <c r="B720" s="481"/>
      <c r="C720" s="486"/>
      <c r="D720" s="581"/>
      <c r="E720" s="690"/>
      <c r="F720" s="471"/>
      <c r="G720" s="662"/>
    </row>
    <row r="721" spans="1:7" s="580" customFormat="1" ht="13.5" thickBot="1">
      <c r="A721" s="168"/>
      <c r="B721" s="241"/>
      <c r="C721" s="247" t="s">
        <v>182</v>
      </c>
      <c r="D721" s="220"/>
      <c r="E721" s="644"/>
      <c r="F721" s="205"/>
      <c r="G721" s="615">
        <f>SUM(G566:G720)</f>
        <v>0</v>
      </c>
    </row>
    <row r="722" spans="1:7" s="675" customFormat="1" ht="13.5" thickTop="1">
      <c r="A722" s="604"/>
      <c r="B722" s="425"/>
      <c r="C722" s="465"/>
      <c r="D722" s="188"/>
      <c r="E722" s="676"/>
      <c r="F722" s="187"/>
      <c r="G722" s="677"/>
    </row>
    <row r="723" spans="1:7" s="675" customFormat="1">
      <c r="A723" s="416"/>
      <c r="B723" s="159" t="s">
        <v>74</v>
      </c>
      <c r="C723" s="351" t="s">
        <v>146</v>
      </c>
      <c r="D723" s="40"/>
      <c r="E723" s="673"/>
      <c r="F723" s="84"/>
      <c r="G723" s="674"/>
    </row>
    <row r="724" spans="1:7" s="675" customFormat="1">
      <c r="A724" s="416"/>
      <c r="B724" s="425"/>
      <c r="C724" s="465"/>
      <c r="D724" s="188"/>
      <c r="E724" s="676"/>
      <c r="F724" s="187"/>
      <c r="G724" s="677"/>
    </row>
    <row r="725" spans="1:7" s="675" customFormat="1">
      <c r="A725" s="416"/>
      <c r="B725" s="425"/>
      <c r="C725" s="465" t="s">
        <v>10</v>
      </c>
      <c r="D725" s="188"/>
      <c r="E725" s="676"/>
      <c r="F725" s="187"/>
      <c r="G725" s="677"/>
    </row>
    <row r="726" spans="1:7" s="675" customFormat="1">
      <c r="A726" s="416"/>
      <c r="B726" s="425"/>
      <c r="C726" s="465"/>
      <c r="D726" s="188"/>
      <c r="E726" s="676"/>
      <c r="F726" s="187"/>
      <c r="G726" s="677"/>
    </row>
    <row r="727" spans="1:7" s="675" customFormat="1" ht="351.75" customHeight="1">
      <c r="A727" s="416"/>
      <c r="B727" s="425"/>
      <c r="C727" s="473" t="s">
        <v>401</v>
      </c>
      <c r="D727" s="188"/>
      <c r="E727" s="676"/>
      <c r="F727" s="187"/>
      <c r="G727" s="677"/>
    </row>
    <row r="728" spans="1:7" s="675" customFormat="1" ht="160.5" customHeight="1">
      <c r="A728" s="416"/>
      <c r="B728" s="425"/>
      <c r="C728" s="465" t="s">
        <v>402</v>
      </c>
      <c r="D728" s="188"/>
      <c r="E728" s="676"/>
      <c r="F728" s="187"/>
      <c r="G728" s="677"/>
    </row>
    <row r="729" spans="1:7" s="675" customFormat="1" ht="116.25" customHeight="1">
      <c r="A729" s="416"/>
      <c r="B729" s="425"/>
      <c r="C729" s="473" t="s">
        <v>403</v>
      </c>
      <c r="D729" s="188"/>
      <c r="E729" s="676"/>
      <c r="F729" s="187"/>
      <c r="G729" s="677"/>
    </row>
    <row r="730" spans="1:7" s="675" customFormat="1" ht="208.5" customHeight="1">
      <c r="A730" s="416"/>
      <c r="B730" s="425"/>
      <c r="C730" s="473" t="s">
        <v>3199</v>
      </c>
      <c r="D730" s="188"/>
      <c r="E730" s="676"/>
      <c r="F730" s="187"/>
      <c r="G730" s="677"/>
    </row>
    <row r="731" spans="1:7" s="675" customFormat="1" ht="292.5" customHeight="1">
      <c r="A731" s="416"/>
      <c r="B731" s="425"/>
      <c r="C731" s="473" t="s">
        <v>3200</v>
      </c>
      <c r="D731" s="188"/>
      <c r="E731" s="676"/>
      <c r="F731" s="187"/>
      <c r="G731" s="677"/>
    </row>
    <row r="732" spans="1:7" s="675" customFormat="1" ht="25.5">
      <c r="A732" s="416"/>
      <c r="B732" s="425"/>
      <c r="C732" s="465" t="s">
        <v>406</v>
      </c>
      <c r="D732" s="188"/>
      <c r="E732" s="676"/>
      <c r="F732" s="187"/>
      <c r="G732" s="677"/>
    </row>
    <row r="733" spans="1:7" s="675" customFormat="1" ht="25.5">
      <c r="A733" s="416"/>
      <c r="B733" s="425"/>
      <c r="C733" s="465" t="s">
        <v>404</v>
      </c>
      <c r="D733" s="188"/>
      <c r="E733" s="676"/>
      <c r="F733" s="187"/>
      <c r="G733" s="677"/>
    </row>
    <row r="734" spans="1:7" s="675" customFormat="1" ht="51">
      <c r="A734" s="416"/>
      <c r="B734" s="425"/>
      <c r="C734" s="465" t="s">
        <v>405</v>
      </c>
      <c r="D734" s="188"/>
      <c r="E734" s="676"/>
      <c r="F734" s="187"/>
      <c r="G734" s="677"/>
    </row>
    <row r="735" spans="1:7" s="675" customFormat="1" ht="38.25">
      <c r="A735" s="416"/>
      <c r="B735" s="425"/>
      <c r="C735" s="465" t="s">
        <v>642</v>
      </c>
      <c r="D735" s="188"/>
      <c r="E735" s="676"/>
      <c r="F735" s="187"/>
      <c r="G735" s="677"/>
    </row>
    <row r="736" spans="1:7" s="675" customFormat="1">
      <c r="A736" s="416"/>
      <c r="B736" s="425"/>
      <c r="C736" s="339"/>
      <c r="D736" s="188"/>
      <c r="E736" s="676"/>
      <c r="F736" s="187"/>
      <c r="G736" s="677"/>
    </row>
    <row r="737" spans="1:7" s="725" customFormat="1" ht="25.5">
      <c r="A737" s="416"/>
      <c r="B737" s="601" t="s">
        <v>14</v>
      </c>
      <c r="C737" s="417" t="s">
        <v>1010</v>
      </c>
      <c r="D737" s="420"/>
      <c r="E737" s="420"/>
      <c r="F737" s="419"/>
      <c r="G737" s="724"/>
    </row>
    <row r="738" spans="1:7" s="725" customFormat="1" ht="222.75" customHeight="1">
      <c r="A738" s="416"/>
      <c r="B738" s="601"/>
      <c r="C738" s="418" t="s">
        <v>2309</v>
      </c>
      <c r="D738" s="482" t="s">
        <v>52</v>
      </c>
      <c r="E738" s="390">
        <v>328</v>
      </c>
      <c r="F738" s="605"/>
      <c r="G738" s="726">
        <f>E738*F738</f>
        <v>0</v>
      </c>
    </row>
    <row r="739" spans="1:7">
      <c r="B739" s="481"/>
      <c r="C739" s="473"/>
      <c r="D739" s="482"/>
      <c r="E739" s="685"/>
      <c r="F739" s="605"/>
      <c r="G739" s="613"/>
    </row>
    <row r="740" spans="1:7">
      <c r="A740" s="416"/>
      <c r="B740" s="601"/>
      <c r="C740" s="439" t="s">
        <v>107</v>
      </c>
      <c r="D740" s="701"/>
      <c r="E740" s="701"/>
      <c r="F740" s="426"/>
      <c r="G740" s="703"/>
    </row>
    <row r="741" spans="1:7">
      <c r="A741" s="416"/>
      <c r="B741" s="601"/>
      <c r="C741" s="455" t="s">
        <v>108</v>
      </c>
      <c r="D741" s="704"/>
      <c r="E741" s="704"/>
      <c r="F741" s="427"/>
      <c r="G741" s="706"/>
    </row>
    <row r="742" spans="1:7">
      <c r="A742" s="111"/>
      <c r="B742" s="601"/>
      <c r="C742" s="455" t="s">
        <v>109</v>
      </c>
      <c r="D742" s="704"/>
      <c r="E742" s="704"/>
      <c r="F742" s="427"/>
      <c r="G742" s="706"/>
    </row>
    <row r="743" spans="1:7">
      <c r="A743" s="416"/>
      <c r="B743" s="601"/>
      <c r="C743" s="452" t="s">
        <v>110</v>
      </c>
      <c r="D743" s="707"/>
      <c r="E743" s="707"/>
      <c r="F743" s="428"/>
      <c r="G743" s="709"/>
    </row>
    <row r="744" spans="1:7" s="725" customFormat="1">
      <c r="A744" s="416"/>
      <c r="B744" s="601"/>
      <c r="C744" s="417"/>
      <c r="D744" s="482"/>
      <c r="E744" s="722"/>
      <c r="F744" s="605"/>
      <c r="G744" s="613"/>
    </row>
    <row r="745" spans="1:7" s="725" customFormat="1">
      <c r="A745" s="416"/>
      <c r="B745" s="601"/>
      <c r="C745" s="417"/>
      <c r="D745" s="482"/>
      <c r="E745" s="722"/>
      <c r="F745" s="605"/>
      <c r="G745" s="613"/>
    </row>
    <row r="746" spans="1:7" s="725" customFormat="1" ht="25.5">
      <c r="A746" s="416"/>
      <c r="B746" s="393" t="s">
        <v>36</v>
      </c>
      <c r="C746" s="417" t="s">
        <v>161</v>
      </c>
      <c r="D746" s="420"/>
      <c r="E746" s="420"/>
      <c r="F746" s="419"/>
      <c r="G746" s="724"/>
    </row>
    <row r="747" spans="1:7" s="725" customFormat="1" ht="92.25" customHeight="1">
      <c r="A747" s="416"/>
      <c r="B747" s="393"/>
      <c r="C747" s="418" t="s">
        <v>640</v>
      </c>
      <c r="D747" s="482" t="s">
        <v>52</v>
      </c>
      <c r="E747" s="390">
        <v>151.32</v>
      </c>
      <c r="F747" s="605"/>
      <c r="G747" s="726">
        <f>E747*F747</f>
        <v>0</v>
      </c>
    </row>
    <row r="748" spans="1:7" s="725" customFormat="1">
      <c r="A748" s="416"/>
      <c r="B748" s="393"/>
      <c r="C748" s="418"/>
      <c r="D748" s="482"/>
      <c r="E748" s="396"/>
      <c r="F748" s="605"/>
      <c r="G748" s="726"/>
    </row>
    <row r="749" spans="1:7" s="725" customFormat="1">
      <c r="A749" s="416"/>
      <c r="B749" s="601" t="s">
        <v>16</v>
      </c>
      <c r="C749" s="417" t="s">
        <v>1006</v>
      </c>
      <c r="D749" s="482"/>
      <c r="E749" s="722"/>
      <c r="F749" s="605"/>
      <c r="G749" s="613"/>
    </row>
    <row r="750" spans="1:7" s="725" customFormat="1" ht="87" customHeight="1">
      <c r="A750" s="416"/>
      <c r="B750" s="601"/>
      <c r="C750" s="417" t="s">
        <v>2328</v>
      </c>
      <c r="D750" s="482" t="s">
        <v>64</v>
      </c>
      <c r="E750" s="721">
        <v>295.93</v>
      </c>
      <c r="F750" s="605"/>
      <c r="G750" s="613">
        <f>E750*F750</f>
        <v>0</v>
      </c>
    </row>
    <row r="751" spans="1:7" s="725" customFormat="1">
      <c r="A751" s="416"/>
      <c r="B751" s="601"/>
      <c r="C751" s="417"/>
      <c r="D751" s="482"/>
      <c r="E751" s="721"/>
      <c r="F751" s="605"/>
      <c r="G751" s="613"/>
    </row>
    <row r="752" spans="1:7" s="725" customFormat="1">
      <c r="A752" s="416"/>
      <c r="B752" s="601" t="s">
        <v>17</v>
      </c>
      <c r="C752" s="417" t="s">
        <v>1007</v>
      </c>
      <c r="D752" s="482"/>
      <c r="E752" s="721"/>
      <c r="F752" s="605"/>
      <c r="G752" s="613"/>
    </row>
    <row r="753" spans="1:7" s="725" customFormat="1" ht="85.5" customHeight="1">
      <c r="A753" s="416"/>
      <c r="B753" s="601"/>
      <c r="C753" s="417" t="s">
        <v>1008</v>
      </c>
      <c r="D753" s="482" t="s">
        <v>64</v>
      </c>
      <c r="E753" s="721">
        <v>35.18</v>
      </c>
      <c r="F753" s="605"/>
      <c r="G753" s="613">
        <f>E753*F753</f>
        <v>0</v>
      </c>
    </row>
    <row r="754" spans="1:7">
      <c r="B754" s="481"/>
      <c r="C754" s="473"/>
      <c r="D754" s="482"/>
      <c r="E754" s="679"/>
      <c r="F754" s="605"/>
      <c r="G754" s="613"/>
    </row>
    <row r="755" spans="1:7" s="725" customFormat="1" ht="51">
      <c r="A755" s="416"/>
      <c r="B755" s="601" t="s">
        <v>21</v>
      </c>
      <c r="C755" s="417" t="s">
        <v>641</v>
      </c>
      <c r="D755" s="482" t="s">
        <v>64</v>
      </c>
      <c r="E755" s="721">
        <v>19.350000000000001</v>
      </c>
      <c r="F755" s="605"/>
      <c r="G755" s="613">
        <f>E755*F755</f>
        <v>0</v>
      </c>
    </row>
    <row r="756" spans="1:7" s="725" customFormat="1">
      <c r="A756" s="416"/>
      <c r="B756" s="601"/>
      <c r="C756" s="417"/>
      <c r="D756" s="482"/>
      <c r="E756" s="721"/>
      <c r="F756" s="605"/>
      <c r="G756" s="613"/>
    </row>
    <row r="757" spans="1:7" s="725" customFormat="1">
      <c r="A757" s="416"/>
      <c r="B757" s="601" t="s">
        <v>44</v>
      </c>
      <c r="C757" s="417" t="s">
        <v>147</v>
      </c>
      <c r="D757" s="482"/>
      <c r="E757" s="721"/>
      <c r="F757" s="605"/>
      <c r="G757" s="613"/>
    </row>
    <row r="758" spans="1:7" s="725" customFormat="1" ht="51">
      <c r="A758" s="416"/>
      <c r="B758" s="601"/>
      <c r="C758" s="417" t="s">
        <v>148</v>
      </c>
      <c r="D758" s="482"/>
      <c r="E758" s="721"/>
      <c r="F758" s="605"/>
      <c r="G758" s="613"/>
    </row>
    <row r="759" spans="1:7" s="725" customFormat="1" ht="36" customHeight="1">
      <c r="A759" s="416"/>
      <c r="B759" s="601"/>
      <c r="C759" s="417" t="s">
        <v>639</v>
      </c>
      <c r="D759" s="411"/>
      <c r="E759" s="727"/>
      <c r="F759" s="605"/>
      <c r="G759" s="728"/>
    </row>
    <row r="760" spans="1:7" s="725" customFormat="1">
      <c r="A760" s="416"/>
      <c r="B760" s="601"/>
      <c r="C760" s="323" t="s">
        <v>1009</v>
      </c>
      <c r="D760" s="482" t="s">
        <v>65</v>
      </c>
      <c r="E760" s="721">
        <v>1</v>
      </c>
      <c r="F760" s="605"/>
      <c r="G760" s="613">
        <f>E760*F760</f>
        <v>0</v>
      </c>
    </row>
    <row r="761" spans="1:7" s="729" customFormat="1">
      <c r="A761" s="119"/>
      <c r="B761" s="120"/>
      <c r="C761" s="339"/>
      <c r="D761" s="121"/>
      <c r="E761" s="713"/>
      <c r="F761" s="46"/>
      <c r="G761" s="121"/>
    </row>
    <row r="762" spans="1:7" s="580" customFormat="1" ht="13.5" thickBot="1">
      <c r="A762" s="168"/>
      <c r="B762" s="241"/>
      <c r="C762" s="247" t="s">
        <v>162</v>
      </c>
      <c r="D762" s="220"/>
      <c r="E762" s="644"/>
      <c r="F762" s="205"/>
      <c r="G762" s="615">
        <f>SUM(G738:G761)</f>
        <v>0</v>
      </c>
    </row>
    <row r="763" spans="1:7" s="675" customFormat="1" ht="13.5" thickTop="1">
      <c r="A763" s="104"/>
      <c r="B763" s="107"/>
      <c r="C763" s="474"/>
      <c r="D763" s="113"/>
      <c r="E763" s="692"/>
      <c r="F763" s="87"/>
      <c r="G763" s="693"/>
    </row>
    <row r="764" spans="1:7" s="725" customFormat="1">
      <c r="A764" s="416"/>
      <c r="B764" s="160" t="s">
        <v>88</v>
      </c>
      <c r="C764" s="303" t="s">
        <v>149</v>
      </c>
      <c r="D764" s="122"/>
      <c r="E764" s="673"/>
      <c r="F764" s="84"/>
      <c r="G764" s="674"/>
    </row>
    <row r="765" spans="1:7" s="725" customFormat="1">
      <c r="A765" s="416"/>
      <c r="B765" s="478"/>
      <c r="C765" s="535"/>
      <c r="D765" s="184"/>
      <c r="E765" s="676"/>
      <c r="F765" s="187"/>
      <c r="G765" s="677"/>
    </row>
    <row r="766" spans="1:7" s="725" customFormat="1">
      <c r="A766" s="416"/>
      <c r="B766" s="478"/>
      <c r="C766" s="535" t="s">
        <v>10</v>
      </c>
      <c r="D766" s="184"/>
      <c r="E766" s="676"/>
      <c r="F766" s="187"/>
      <c r="G766" s="677"/>
    </row>
    <row r="767" spans="1:7" s="725" customFormat="1" ht="213.75" customHeight="1">
      <c r="A767" s="416"/>
      <c r="B767" s="478"/>
      <c r="C767" s="586" t="s">
        <v>407</v>
      </c>
      <c r="D767" s="184"/>
      <c r="E767" s="676"/>
      <c r="F767" s="187"/>
      <c r="G767" s="677"/>
    </row>
    <row r="768" spans="1:7" s="725" customFormat="1" ht="336" customHeight="1">
      <c r="A768" s="416"/>
      <c r="B768" s="478"/>
      <c r="C768" s="535" t="s">
        <v>408</v>
      </c>
      <c r="D768" s="184"/>
      <c r="E768" s="676"/>
      <c r="F768" s="187"/>
      <c r="G768" s="677"/>
    </row>
    <row r="769" spans="1:7" s="725" customFormat="1" ht="324" customHeight="1">
      <c r="A769" s="416"/>
      <c r="B769" s="478"/>
      <c r="C769" s="535" t="s">
        <v>643</v>
      </c>
      <c r="D769" s="184"/>
      <c r="E769" s="676"/>
      <c r="F769" s="187"/>
      <c r="G769" s="677"/>
    </row>
    <row r="770" spans="1:7" s="725" customFormat="1" ht="126" customHeight="1">
      <c r="A770" s="416"/>
      <c r="B770" s="478"/>
      <c r="C770" s="535" t="s">
        <v>644</v>
      </c>
      <c r="D770" s="184"/>
      <c r="E770" s="676"/>
      <c r="F770" s="187"/>
      <c r="G770" s="677"/>
    </row>
    <row r="771" spans="1:7" s="725" customFormat="1" ht="191.25">
      <c r="A771" s="416"/>
      <c r="B771" s="478"/>
      <c r="C771" s="535" t="s">
        <v>645</v>
      </c>
      <c r="D771" s="184"/>
      <c r="E771" s="676"/>
      <c r="F771" s="187"/>
      <c r="G771" s="677"/>
    </row>
    <row r="772" spans="1:7" s="725" customFormat="1" ht="89.25">
      <c r="A772" s="416"/>
      <c r="B772" s="478"/>
      <c r="C772" s="535" t="s">
        <v>646</v>
      </c>
      <c r="D772" s="184"/>
      <c r="E772" s="676"/>
      <c r="F772" s="187"/>
      <c r="G772" s="677"/>
    </row>
    <row r="773" spans="1:7" s="725" customFormat="1" ht="387" customHeight="1">
      <c r="A773" s="416"/>
      <c r="B773" s="478"/>
      <c r="C773" s="535" t="s">
        <v>647</v>
      </c>
      <c r="D773" s="184"/>
      <c r="E773" s="676"/>
      <c r="F773" s="187"/>
      <c r="G773" s="677"/>
    </row>
    <row r="774" spans="1:7" s="725" customFormat="1">
      <c r="A774" s="416"/>
      <c r="B774" s="478"/>
      <c r="C774" s="535"/>
      <c r="D774" s="184"/>
      <c r="E774" s="676"/>
      <c r="F774" s="187"/>
      <c r="G774" s="677"/>
    </row>
    <row r="775" spans="1:7" s="725" customFormat="1" ht="118.5" customHeight="1">
      <c r="A775" s="416"/>
      <c r="B775" s="481" t="s">
        <v>180</v>
      </c>
      <c r="C775" s="443" t="s">
        <v>1011</v>
      </c>
      <c r="D775" s="482" t="s">
        <v>52</v>
      </c>
      <c r="E775" s="721">
        <v>444.35</v>
      </c>
      <c r="F775" s="605"/>
      <c r="G775" s="613">
        <f>E775*F775</f>
        <v>0</v>
      </c>
    </row>
    <row r="776" spans="1:7" s="725" customFormat="1">
      <c r="A776" s="416"/>
      <c r="B776" s="481"/>
      <c r="C776" s="443"/>
      <c r="D776" s="482"/>
      <c r="E776" s="721"/>
      <c r="F776" s="605"/>
      <c r="G776" s="613"/>
    </row>
    <row r="777" spans="1:7" s="725" customFormat="1" ht="122.25" customHeight="1">
      <c r="A777" s="416"/>
      <c r="B777" s="481" t="s">
        <v>36</v>
      </c>
      <c r="C777" s="443" t="s">
        <v>1012</v>
      </c>
      <c r="D777" s="482" t="s">
        <v>52</v>
      </c>
      <c r="E777" s="721">
        <v>145.04</v>
      </c>
      <c r="F777" s="605"/>
      <c r="G777" s="613">
        <f>E777*F777</f>
        <v>0</v>
      </c>
    </row>
    <row r="778" spans="1:7" s="725" customFormat="1">
      <c r="A778" s="416"/>
      <c r="B778" s="481"/>
      <c r="C778" s="443"/>
      <c r="D778" s="482"/>
      <c r="E778" s="721"/>
      <c r="F778" s="605"/>
      <c r="G778" s="613"/>
    </row>
    <row r="779" spans="1:7" s="725" customFormat="1" ht="84" customHeight="1">
      <c r="A779" s="416"/>
      <c r="B779" s="481" t="s">
        <v>16</v>
      </c>
      <c r="C779" s="443" t="s">
        <v>1021</v>
      </c>
      <c r="D779" s="482" t="s">
        <v>52</v>
      </c>
      <c r="E779" s="721">
        <v>310.5</v>
      </c>
      <c r="F779" s="605"/>
      <c r="G779" s="613">
        <f>E779*F779</f>
        <v>0</v>
      </c>
    </row>
    <row r="780" spans="1:7" s="725" customFormat="1">
      <c r="A780" s="416"/>
      <c r="B780" s="481"/>
      <c r="C780" s="443"/>
      <c r="D780" s="482"/>
      <c r="E780" s="721"/>
      <c r="F780" s="605"/>
      <c r="G780" s="613"/>
    </row>
    <row r="781" spans="1:7" s="725" customFormat="1" ht="119.25" customHeight="1">
      <c r="A781" s="416"/>
      <c r="B781" s="481" t="s">
        <v>17</v>
      </c>
      <c r="C781" s="443" t="s">
        <v>2310</v>
      </c>
      <c r="D781" s="482" t="s">
        <v>52</v>
      </c>
      <c r="E781" s="721">
        <v>580.46</v>
      </c>
      <c r="F781" s="605"/>
      <c r="G781" s="613">
        <f>E781*F781</f>
        <v>0</v>
      </c>
    </row>
    <row r="782" spans="1:7" s="725" customFormat="1">
      <c r="A782" s="416"/>
      <c r="B782" s="481" t="s">
        <v>175</v>
      </c>
      <c r="C782" s="486"/>
      <c r="D782" s="581"/>
      <c r="E782" s="691"/>
      <c r="F782" s="468"/>
      <c r="G782" s="662"/>
    </row>
    <row r="783" spans="1:7" s="725" customFormat="1" ht="111" customHeight="1">
      <c r="A783" s="416"/>
      <c r="B783" s="481" t="s">
        <v>21</v>
      </c>
      <c r="C783" s="443" t="s">
        <v>648</v>
      </c>
      <c r="D783" s="482" t="s">
        <v>52</v>
      </c>
      <c r="E783" s="721">
        <v>160.97</v>
      </c>
      <c r="F783" s="605"/>
      <c r="G783" s="613">
        <f>E783*F783</f>
        <v>0</v>
      </c>
    </row>
    <row r="784" spans="1:7" s="725" customFormat="1">
      <c r="A784" s="416"/>
      <c r="B784" s="481"/>
      <c r="C784" s="443"/>
      <c r="D784" s="482"/>
      <c r="E784" s="721"/>
      <c r="F784" s="605"/>
      <c r="G784" s="613"/>
    </row>
    <row r="785" spans="1:7" s="725" customFormat="1" ht="91.5" customHeight="1">
      <c r="A785" s="416"/>
      <c r="B785" s="481" t="s">
        <v>44</v>
      </c>
      <c r="C785" s="443" t="s">
        <v>1013</v>
      </c>
      <c r="D785" s="482" t="s">
        <v>52</v>
      </c>
      <c r="E785" s="721">
        <v>427.46</v>
      </c>
      <c r="F785" s="605"/>
      <c r="G785" s="613">
        <f>E785*F785</f>
        <v>0</v>
      </c>
    </row>
    <row r="786" spans="1:7" s="694" customFormat="1">
      <c r="A786" s="182"/>
      <c r="B786" s="601"/>
      <c r="C786" s="250"/>
      <c r="D786" s="123"/>
      <c r="E786" s="730"/>
      <c r="F786" s="421"/>
      <c r="G786" s="613"/>
    </row>
    <row r="787" spans="1:7" s="580" customFormat="1" ht="13.5" thickBot="1">
      <c r="A787" s="168"/>
      <c r="B787" s="241"/>
      <c r="C787" s="247" t="s">
        <v>150</v>
      </c>
      <c r="D787" s="220"/>
      <c r="E787" s="644"/>
      <c r="F787" s="205"/>
      <c r="G787" s="615">
        <f>SUM(G773:G786)</f>
        <v>0</v>
      </c>
    </row>
    <row r="788" spans="1:7" s="675" customFormat="1" ht="13.5" thickTop="1">
      <c r="A788" s="104"/>
      <c r="B788" s="107"/>
      <c r="C788" s="474"/>
      <c r="D788" s="113"/>
      <c r="E788" s="692"/>
      <c r="F788" s="87"/>
      <c r="G788" s="693"/>
    </row>
    <row r="789" spans="1:7" s="731" customFormat="1">
      <c r="A789" s="124"/>
      <c r="B789" s="159" t="s">
        <v>151</v>
      </c>
      <c r="C789" s="351" t="s">
        <v>152</v>
      </c>
      <c r="D789" s="40"/>
      <c r="E789" s="673"/>
      <c r="F789" s="84"/>
      <c r="G789" s="674"/>
    </row>
    <row r="790" spans="1:7" s="734" customFormat="1" ht="99.75" customHeight="1">
      <c r="A790" s="47"/>
      <c r="B790" s="423" t="s">
        <v>14</v>
      </c>
      <c r="C790" s="320" t="s">
        <v>962</v>
      </c>
      <c r="D790" s="190"/>
      <c r="E790" s="732"/>
      <c r="F790" s="605"/>
      <c r="G790" s="733"/>
    </row>
    <row r="791" spans="1:7" s="734" customFormat="1" ht="409.5" customHeight="1">
      <c r="A791" s="47"/>
      <c r="B791" s="423"/>
      <c r="C791" s="320" t="s">
        <v>963</v>
      </c>
      <c r="D791" s="190"/>
      <c r="E791" s="732"/>
      <c r="F791" s="605"/>
      <c r="G791" s="733"/>
    </row>
    <row r="792" spans="1:7" s="734" customFormat="1" ht="196.5" customHeight="1">
      <c r="A792" s="47"/>
      <c r="B792" s="423"/>
      <c r="C792" s="320" t="s">
        <v>964</v>
      </c>
      <c r="D792" s="190"/>
      <c r="E792" s="732"/>
      <c r="F792" s="605"/>
      <c r="G792" s="733"/>
    </row>
    <row r="793" spans="1:7" s="734" customFormat="1" ht="373.5" customHeight="1">
      <c r="A793" s="47"/>
      <c r="B793" s="423"/>
      <c r="C793" s="320" t="s">
        <v>965</v>
      </c>
      <c r="D793" s="190"/>
      <c r="E793" s="732"/>
      <c r="F793" s="605"/>
      <c r="G793" s="733"/>
    </row>
    <row r="794" spans="1:7" s="734" customFormat="1" ht="294.75" customHeight="1">
      <c r="A794" s="47"/>
      <c r="B794" s="423"/>
      <c r="C794" s="320" t="s">
        <v>966</v>
      </c>
      <c r="D794" s="190"/>
      <c r="E794" s="732"/>
      <c r="F794" s="605"/>
      <c r="G794" s="733"/>
    </row>
    <row r="795" spans="1:7" s="734" customFormat="1" ht="195" customHeight="1">
      <c r="A795" s="47"/>
      <c r="B795" s="423"/>
      <c r="C795" s="320" t="s">
        <v>967</v>
      </c>
      <c r="D795" s="190"/>
      <c r="E795" s="732"/>
      <c r="F795" s="605"/>
      <c r="G795" s="733"/>
    </row>
    <row r="796" spans="1:7" s="734" customFormat="1" ht="375" customHeight="1">
      <c r="A796" s="47"/>
      <c r="B796" s="423"/>
      <c r="C796" s="320" t="s">
        <v>649</v>
      </c>
      <c r="D796" s="191" t="s">
        <v>20</v>
      </c>
      <c r="E796" s="735">
        <v>1</v>
      </c>
      <c r="F796" s="605"/>
      <c r="G796" s="717">
        <f>+E796*F796</f>
        <v>0</v>
      </c>
    </row>
    <row r="797" spans="1:7" s="736" customFormat="1">
      <c r="A797" s="124"/>
      <c r="B797" s="481"/>
      <c r="C797" s="319"/>
      <c r="D797" s="112"/>
      <c r="E797" s="688"/>
      <c r="F797" s="85"/>
      <c r="G797" s="662"/>
    </row>
    <row r="798" spans="1:7" s="580" customFormat="1" ht="13.5" thickBot="1">
      <c r="A798" s="168"/>
      <c r="B798" s="241"/>
      <c r="C798" s="247" t="s">
        <v>153</v>
      </c>
      <c r="D798" s="220"/>
      <c r="E798" s="644"/>
      <c r="F798" s="205"/>
      <c r="G798" s="615">
        <f>SUM(G789:G796)</f>
        <v>0</v>
      </c>
    </row>
    <row r="799" spans="1:7" s="736" customFormat="1" ht="13.5" thickTop="1">
      <c r="A799" s="604"/>
      <c r="B799" s="481"/>
      <c r="C799" s="474"/>
      <c r="D799" s="113"/>
      <c r="E799" s="692"/>
      <c r="F799" s="87"/>
      <c r="G799" s="693"/>
    </row>
    <row r="800" spans="1:7">
      <c r="B800" s="159" t="s">
        <v>154</v>
      </c>
      <c r="C800" s="351" t="s">
        <v>155</v>
      </c>
      <c r="D800" s="40"/>
      <c r="E800" s="673"/>
      <c r="F800" s="84"/>
      <c r="G800" s="674"/>
    </row>
    <row r="801" spans="1:7">
      <c r="E801" s="716"/>
      <c r="F801" s="88"/>
      <c r="G801" s="717"/>
    </row>
    <row r="802" spans="1:7" ht="76.5">
      <c r="B802" s="357" t="s">
        <v>14</v>
      </c>
      <c r="C802" s="269" t="s">
        <v>156</v>
      </c>
      <c r="E802" s="716"/>
      <c r="F802" s="605"/>
      <c r="G802" s="717"/>
    </row>
    <row r="803" spans="1:7">
      <c r="A803" s="125"/>
      <c r="B803" s="357"/>
      <c r="C803" s="256" t="s">
        <v>650</v>
      </c>
      <c r="D803" s="581" t="s">
        <v>15</v>
      </c>
      <c r="E803" s="737">
        <v>3</v>
      </c>
      <c r="F803" s="605"/>
      <c r="G803" s="717">
        <f>+E803*F803</f>
        <v>0</v>
      </c>
    </row>
    <row r="804" spans="1:7">
      <c r="B804" s="357"/>
      <c r="E804" s="737"/>
      <c r="F804" s="42"/>
      <c r="G804" s="717"/>
    </row>
    <row r="805" spans="1:7" ht="40.5" customHeight="1">
      <c r="B805" s="357" t="s">
        <v>36</v>
      </c>
      <c r="C805" s="269" t="s">
        <v>337</v>
      </c>
      <c r="D805" s="115" t="s">
        <v>473</v>
      </c>
      <c r="E805" s="737">
        <v>9</v>
      </c>
      <c r="F805" s="605"/>
      <c r="G805" s="717">
        <f>+E805*F805</f>
        <v>0</v>
      </c>
    </row>
    <row r="806" spans="1:7">
      <c r="E806" s="716"/>
      <c r="F806" s="42"/>
      <c r="G806" s="717"/>
    </row>
    <row r="807" spans="1:7" s="580" customFormat="1" ht="13.5" thickBot="1">
      <c r="A807" s="168"/>
      <c r="B807" s="241"/>
      <c r="C807" s="247" t="s">
        <v>157</v>
      </c>
      <c r="D807" s="220"/>
      <c r="E807" s="644"/>
      <c r="F807" s="205"/>
      <c r="G807" s="615">
        <f>SUM(G802:G806)</f>
        <v>0</v>
      </c>
    </row>
    <row r="808" spans="1:7" ht="13.5" thickTop="1"/>
    <row r="809" spans="1:7">
      <c r="A809" s="582"/>
      <c r="B809" s="582"/>
    </row>
    <row r="843" spans="3:3">
      <c r="C843" s="322"/>
    </row>
  </sheetData>
  <sheetProtection algorithmName="SHA-512" hashValue="mGkyQdqojM+IVi331ua+LlyOZRhFSFwfUm9UTkBg8eOgryqAPHZ8mkGGSw48ZzSa9Ikjkd4gtJEL963iYPWUMA==" saltValue="w57VSxMEi0rv7CDqloa9WQ==" spinCount="100000" sheet="1" objects="1" scenarios="1" formatCells="0" formatColumns="0" formatRows="0"/>
  <pageMargins left="0.70866141732283472" right="0.70866141732283472" top="0.94488188976377963" bottom="0.74803149606299213" header="0.31496062992125984" footer="0.31496062992125984"/>
  <pageSetup paperSize="9" firstPageNumber="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2:G1099"/>
  <sheetViews>
    <sheetView topLeftCell="A88" zoomScale="90" zoomScaleNormal="90" zoomScaleSheetLayoutView="115" zoomScalePageLayoutView="90" workbookViewId="0">
      <selection activeCell="C101" sqref="C101"/>
    </sheetView>
  </sheetViews>
  <sheetFormatPr defaultRowHeight="12.75"/>
  <cols>
    <col min="1" max="1" width="4.7109375" style="583" customWidth="1"/>
    <col min="2" max="2" width="5.5703125" style="291" customWidth="1"/>
    <col min="3" max="3" width="33.42578125" style="344" customWidth="1"/>
    <col min="4" max="4" width="10.140625" style="344" customWidth="1"/>
    <col min="5" max="5" width="7" style="583" bestFit="1" customWidth="1"/>
    <col min="6" max="6" width="12.28515625" style="588" bestFit="1" customWidth="1"/>
    <col min="7" max="7" width="13.140625" style="583" bestFit="1" customWidth="1"/>
    <col min="8" max="16384" width="9.140625" style="583"/>
  </cols>
  <sheetData>
    <row r="2" spans="1:7" s="746" customFormat="1" ht="18.75" thickBot="1">
      <c r="A2" s="213" t="s">
        <v>809</v>
      </c>
      <c r="B2" s="214" t="s">
        <v>813</v>
      </c>
      <c r="C2" s="309"/>
      <c r="D2" s="309"/>
      <c r="E2" s="215"/>
      <c r="F2" s="834"/>
      <c r="G2" s="745"/>
    </row>
    <row r="3" spans="1:7">
      <c r="E3" s="292"/>
      <c r="F3" s="835"/>
      <c r="G3" s="747"/>
    </row>
    <row r="4" spans="1:7" s="311" customFormat="1" ht="25.5">
      <c r="B4" s="445" t="s">
        <v>809</v>
      </c>
      <c r="C4" s="248" t="s">
        <v>824</v>
      </c>
      <c r="D4" s="248"/>
      <c r="E4" s="444"/>
      <c r="F4" s="438"/>
      <c r="G4" s="748"/>
    </row>
    <row r="5" spans="1:7" s="311" customFormat="1">
      <c r="A5" s="273"/>
      <c r="B5" s="445"/>
      <c r="C5" s="353"/>
      <c r="D5" s="353"/>
      <c r="E5" s="444"/>
      <c r="F5" s="438"/>
      <c r="G5" s="748"/>
    </row>
    <row r="6" spans="1:7" s="311" customFormat="1" ht="25.5">
      <c r="A6" s="273"/>
      <c r="B6" s="505" t="str">
        <f>B84</f>
        <v>II.</v>
      </c>
      <c r="C6" s="507" t="str">
        <f>C84</f>
        <v>ZUNANJA RAZSVETLJAVA - RAZSVETLJAVA V ATRIJU</v>
      </c>
      <c r="D6" s="287"/>
      <c r="E6" s="288"/>
      <c r="F6" s="836"/>
      <c r="G6" s="749">
        <f>G95</f>
        <v>0</v>
      </c>
    </row>
    <row r="7" spans="1:7" s="311" customFormat="1">
      <c r="A7" s="273"/>
      <c r="B7" s="505" t="str">
        <f>B97</f>
        <v>III.a</v>
      </c>
      <c r="C7" s="507" t="str">
        <f>C97</f>
        <v>ZUNANJI RAZVOD - Vodniki</v>
      </c>
      <c r="D7" s="287"/>
      <c r="E7" s="288"/>
      <c r="F7" s="836"/>
      <c r="G7" s="749">
        <f>G126</f>
        <v>0</v>
      </c>
    </row>
    <row r="8" spans="1:7" s="311" customFormat="1">
      <c r="A8" s="273"/>
      <c r="B8" s="505" t="str">
        <f>B129</f>
        <v>III.b</v>
      </c>
      <c r="C8" s="507" t="str">
        <f>C129</f>
        <v>DIESEL - ELEKTRIČNI AGREGAT</v>
      </c>
      <c r="D8" s="287"/>
      <c r="E8" s="307"/>
      <c r="F8" s="837"/>
      <c r="G8" s="749">
        <f>G146</f>
        <v>0</v>
      </c>
    </row>
    <row r="9" spans="1:7" s="311" customFormat="1">
      <c r="A9" s="273"/>
      <c r="B9" s="506" t="str">
        <f>B149</f>
        <v>III.c</v>
      </c>
      <c r="C9" s="508" t="str">
        <f>C149</f>
        <v>STRELOVOD</v>
      </c>
      <c r="D9" s="287"/>
      <c r="E9" s="307"/>
      <c r="F9" s="837"/>
      <c r="G9" s="749">
        <f>G171</f>
        <v>0</v>
      </c>
    </row>
    <row r="10" spans="1:7" s="311" customFormat="1">
      <c r="A10" s="273"/>
      <c r="B10" s="505" t="str">
        <f>B173</f>
        <v>IV.a</v>
      </c>
      <c r="C10" s="507" t="str">
        <f>C173</f>
        <v>VARNOSTNA RAZSVETLJAVA</v>
      </c>
      <c r="D10" s="287"/>
      <c r="E10" s="288"/>
      <c r="F10" s="836"/>
      <c r="G10" s="749">
        <f>G198</f>
        <v>0</v>
      </c>
    </row>
    <row r="11" spans="1:7" s="311" customFormat="1">
      <c r="A11" s="273"/>
      <c r="B11" s="505" t="str">
        <f>B206</f>
        <v>IV.b</v>
      </c>
      <c r="C11" s="507" t="str">
        <f>C206</f>
        <v>SPLOŠNA RAZSVETLJAVA</v>
      </c>
      <c r="D11" s="287"/>
      <c r="E11" s="307"/>
      <c r="F11" s="837"/>
      <c r="G11" s="749">
        <f>G336</f>
        <v>0</v>
      </c>
    </row>
    <row r="12" spans="1:7" s="311" customFormat="1">
      <c r="A12" s="273"/>
      <c r="B12" s="505" t="str">
        <f>B340</f>
        <v>V.</v>
      </c>
      <c r="C12" s="507" t="str">
        <f>C340</f>
        <v>MOČ SPLOŠNO</v>
      </c>
      <c r="D12" s="287"/>
      <c r="E12" s="307"/>
      <c r="F12" s="837"/>
      <c r="G12" s="749">
        <f>G350</f>
        <v>0</v>
      </c>
    </row>
    <row r="13" spans="1:7" s="311" customFormat="1">
      <c r="A13" s="273"/>
      <c r="B13" s="505" t="s">
        <v>2584</v>
      </c>
      <c r="C13" s="507" t="s">
        <v>2585</v>
      </c>
      <c r="D13" s="287"/>
      <c r="E13" s="307"/>
      <c r="F13" s="837"/>
      <c r="G13" s="749">
        <f>G419</f>
        <v>0</v>
      </c>
    </row>
    <row r="14" spans="1:7" s="311" customFormat="1">
      <c r="A14" s="273"/>
      <c r="B14" s="505" t="str">
        <f>B422</f>
        <v>V.b</v>
      </c>
      <c r="C14" s="507" t="str">
        <f>C422</f>
        <v>MOČ - STROJNICA</v>
      </c>
      <c r="D14" s="287"/>
      <c r="E14" s="307"/>
      <c r="F14" s="837"/>
      <c r="G14" s="749">
        <f>G443</f>
        <v>0</v>
      </c>
    </row>
    <row r="15" spans="1:7" s="311" customFormat="1">
      <c r="A15" s="273"/>
      <c r="B15" s="505" t="str">
        <f>B446</f>
        <v>V.b1</v>
      </c>
      <c r="C15" s="507" t="str">
        <f>C446</f>
        <v>MOČ - STROJNICA/CNS</v>
      </c>
      <c r="D15" s="287"/>
      <c r="E15" s="307"/>
      <c r="F15" s="837"/>
      <c r="G15" s="749">
        <f>G467</f>
        <v>0</v>
      </c>
    </row>
    <row r="16" spans="1:7" s="311" customFormat="1">
      <c r="A16" s="273"/>
      <c r="B16" s="505" t="str">
        <f>B473</f>
        <v>V.d</v>
      </c>
      <c r="C16" s="507" t="str">
        <f>C473</f>
        <v>MOČ - RAZDELILCI</v>
      </c>
      <c r="D16" s="287"/>
      <c r="E16" s="307"/>
      <c r="F16" s="837"/>
      <c r="G16" s="749">
        <f>G597</f>
        <v>0</v>
      </c>
    </row>
    <row r="17" spans="1:7" s="311" customFormat="1">
      <c r="A17" s="273"/>
      <c r="B17" s="505" t="str">
        <f>B599</f>
        <v>V.e</v>
      </c>
      <c r="C17" s="507" t="str">
        <f>C599</f>
        <v>AVTOMATSKA KOMPENZACIJA</v>
      </c>
      <c r="D17" s="287"/>
      <c r="E17" s="307"/>
      <c r="F17" s="837"/>
      <c r="G17" s="749">
        <f>G611</f>
        <v>0</v>
      </c>
    </row>
    <row r="18" spans="1:7" s="311" customFormat="1">
      <c r="A18" s="273"/>
      <c r="B18" s="505" t="str">
        <f>B614</f>
        <v>VI.</v>
      </c>
      <c r="C18" s="507" t="str">
        <f>C614</f>
        <v>INŠTALACIJA KOMUNIKACIJ</v>
      </c>
      <c r="D18" s="287"/>
      <c r="E18" s="307"/>
      <c r="F18" s="837"/>
      <c r="G18" s="749">
        <f>G693</f>
        <v>0</v>
      </c>
    </row>
    <row r="19" spans="1:7" s="311" customFormat="1">
      <c r="A19" s="273"/>
      <c r="B19" s="505" t="str">
        <f>B702</f>
        <v>VII.</v>
      </c>
      <c r="C19" s="507" t="str">
        <f>C702</f>
        <v>JAVLJANJE POŽARA</v>
      </c>
      <c r="D19" s="287"/>
      <c r="E19" s="307"/>
      <c r="F19" s="837"/>
      <c r="G19" s="749">
        <f>G745</f>
        <v>0</v>
      </c>
    </row>
    <row r="20" spans="1:7" s="311" customFormat="1">
      <c r="A20" s="273"/>
      <c r="B20" s="505" t="str">
        <f>B748</f>
        <v>VIII</v>
      </c>
      <c r="C20" s="507" t="str">
        <f>C748</f>
        <v>ODVOD DIMA IN TOPLOTE</v>
      </c>
      <c r="D20" s="287"/>
      <c r="E20" s="307"/>
      <c r="F20" s="837"/>
      <c r="G20" s="749">
        <f>G770</f>
        <v>0</v>
      </c>
    </row>
    <row r="21" spans="1:7" s="311" customFormat="1">
      <c r="A21" s="273"/>
      <c r="B21" s="505" t="str">
        <f>B774</f>
        <v>IX.b</v>
      </c>
      <c r="C21" s="507" t="str">
        <f>C774</f>
        <v>OZVOČENJE SPLOŠNO - ŠOLSKI DEL</v>
      </c>
      <c r="D21" s="287"/>
      <c r="E21" s="307"/>
      <c r="F21" s="837"/>
      <c r="G21" s="749">
        <f>G803</f>
        <v>0</v>
      </c>
    </row>
    <row r="22" spans="1:7" s="311" customFormat="1" ht="27.75" customHeight="1">
      <c r="A22" s="273"/>
      <c r="B22" s="505" t="s">
        <v>2859</v>
      </c>
      <c r="C22" s="507" t="s">
        <v>2860</v>
      </c>
      <c r="D22" s="287"/>
      <c r="E22" s="307"/>
      <c r="F22" s="837"/>
      <c r="G22" s="749">
        <f>G835</f>
        <v>0</v>
      </c>
    </row>
    <row r="23" spans="1:7" s="311" customFormat="1">
      <c r="A23" s="273"/>
      <c r="B23" s="505" t="s">
        <v>796</v>
      </c>
      <c r="C23" s="507" t="s">
        <v>2882</v>
      </c>
      <c r="D23" s="287"/>
      <c r="E23" s="307"/>
      <c r="F23" s="837"/>
      <c r="G23" s="749">
        <f>G866</f>
        <v>0</v>
      </c>
    </row>
    <row r="24" spans="1:7" s="311" customFormat="1">
      <c r="A24" s="273"/>
      <c r="B24" s="505" t="s">
        <v>154</v>
      </c>
      <c r="C24" s="507" t="s">
        <v>2905</v>
      </c>
      <c r="D24" s="287"/>
      <c r="E24" s="307"/>
      <c r="F24" s="837"/>
      <c r="G24" s="749">
        <f>G888</f>
        <v>0</v>
      </c>
    </row>
    <row r="25" spans="1:7" s="311" customFormat="1">
      <c r="A25" s="273"/>
      <c r="B25" s="505" t="s">
        <v>158</v>
      </c>
      <c r="C25" s="507" t="s">
        <v>2924</v>
      </c>
      <c r="D25" s="287"/>
      <c r="E25" s="307"/>
      <c r="F25" s="837"/>
      <c r="G25" s="749">
        <f>G910</f>
        <v>0</v>
      </c>
    </row>
    <row r="26" spans="1:7" s="311" customFormat="1">
      <c r="A26" s="273"/>
      <c r="B26" s="505" t="s">
        <v>794</v>
      </c>
      <c r="C26" s="507" t="s">
        <v>2934</v>
      </c>
      <c r="D26" s="287"/>
      <c r="E26" s="307"/>
      <c r="F26" s="837"/>
      <c r="G26" s="749">
        <f>G932</f>
        <v>0</v>
      </c>
    </row>
    <row r="27" spans="1:7" s="311" customFormat="1">
      <c r="A27" s="273"/>
      <c r="B27" s="505" t="s">
        <v>2947</v>
      </c>
      <c r="C27" s="507" t="s">
        <v>2948</v>
      </c>
      <c r="D27" s="287"/>
      <c r="E27" s="307"/>
      <c r="F27" s="837"/>
      <c r="G27" s="749">
        <f>G947</f>
        <v>0</v>
      </c>
    </row>
    <row r="28" spans="1:7" s="311" customFormat="1">
      <c r="A28" s="273"/>
      <c r="B28" s="505" t="s">
        <v>2955</v>
      </c>
      <c r="C28" s="507" t="s">
        <v>2956</v>
      </c>
      <c r="D28" s="287"/>
      <c r="E28" s="307"/>
      <c r="F28" s="837"/>
      <c r="G28" s="749">
        <f>G966</f>
        <v>0</v>
      </c>
    </row>
    <row r="29" spans="1:7" s="311" customFormat="1">
      <c r="A29" s="273"/>
      <c r="B29" s="505" t="s">
        <v>2967</v>
      </c>
      <c r="C29" s="507" t="s">
        <v>2968</v>
      </c>
      <c r="D29" s="287"/>
      <c r="E29" s="307"/>
      <c r="F29" s="837"/>
      <c r="G29" s="749">
        <f>G1000</f>
        <v>0</v>
      </c>
    </row>
    <row r="30" spans="1:7" s="311" customFormat="1" ht="38.25">
      <c r="A30" s="273"/>
      <c r="B30" s="505" t="s">
        <v>2994</v>
      </c>
      <c r="C30" s="507" t="s">
        <v>2995</v>
      </c>
      <c r="D30" s="287"/>
      <c r="E30" s="307"/>
      <c r="F30" s="837"/>
      <c r="G30" s="749">
        <f>G1015</f>
        <v>0</v>
      </c>
    </row>
    <row r="31" spans="1:7" s="311" customFormat="1" ht="38.25">
      <c r="A31" s="273"/>
      <c r="B31" s="505" t="s">
        <v>3000</v>
      </c>
      <c r="C31" s="507" t="s">
        <v>3001</v>
      </c>
      <c r="D31" s="287"/>
      <c r="E31" s="307"/>
      <c r="F31" s="837"/>
      <c r="G31" s="749">
        <f>G1036</f>
        <v>0</v>
      </c>
    </row>
    <row r="32" spans="1:7" s="311" customFormat="1">
      <c r="A32" s="273"/>
      <c r="B32" s="505" t="s">
        <v>3012</v>
      </c>
      <c r="C32" s="507" t="s">
        <v>3013</v>
      </c>
      <c r="D32" s="287"/>
      <c r="E32" s="307"/>
      <c r="F32" s="837"/>
      <c r="G32" s="749">
        <f>G1060</f>
        <v>0</v>
      </c>
    </row>
    <row r="33" spans="1:7" s="311" customFormat="1">
      <c r="A33" s="273"/>
      <c r="B33" s="505" t="s">
        <v>3030</v>
      </c>
      <c r="C33" s="507" t="s">
        <v>3031</v>
      </c>
      <c r="D33" s="287"/>
      <c r="E33" s="307"/>
      <c r="F33" s="837"/>
      <c r="G33" s="749">
        <f>G1084</f>
        <v>0</v>
      </c>
    </row>
    <row r="34" spans="1:7" s="311" customFormat="1" ht="25.5">
      <c r="A34" s="273"/>
      <c r="B34" s="505" t="s">
        <v>3040</v>
      </c>
      <c r="C34" s="507" t="s">
        <v>3041</v>
      </c>
      <c r="D34" s="287"/>
      <c r="E34" s="307"/>
      <c r="F34" s="837"/>
      <c r="G34" s="749">
        <f>G1099</f>
        <v>0</v>
      </c>
    </row>
    <row r="35" spans="1:7" s="311" customFormat="1">
      <c r="A35" s="273"/>
      <c r="B35" s="505"/>
      <c r="C35" s="287"/>
      <c r="D35" s="287"/>
      <c r="E35" s="307"/>
      <c r="F35" s="837"/>
      <c r="G35" s="749"/>
    </row>
    <row r="36" spans="1:7" s="311" customFormat="1">
      <c r="A36" s="273"/>
      <c r="B36" s="286"/>
      <c r="C36" s="287"/>
      <c r="D36" s="287"/>
      <c r="E36" s="307"/>
      <c r="F36" s="837"/>
      <c r="G36" s="749"/>
    </row>
    <row r="37" spans="1:7" s="409" customFormat="1" ht="13.5" thickBot="1">
      <c r="A37" s="104"/>
      <c r="B37" s="413"/>
      <c r="C37" s="257" t="s">
        <v>793</v>
      </c>
      <c r="D37" s="257"/>
      <c r="E37" s="412"/>
      <c r="F37" s="741"/>
      <c r="G37" s="663">
        <f>SUM(G6:G36)</f>
        <v>0</v>
      </c>
    </row>
    <row r="38" spans="1:7" s="311" customFormat="1" ht="13.5" thickTop="1">
      <c r="A38" s="273"/>
      <c r="B38" s="299"/>
      <c r="C38" s="289"/>
      <c r="D38" s="289"/>
      <c r="E38" s="273"/>
      <c r="F38" s="306"/>
    </row>
    <row r="39" spans="1:7" s="751" customFormat="1" ht="24.75" customHeight="1">
      <c r="A39" s="238"/>
      <c r="B39" s="430"/>
      <c r="C39" s="280" t="s">
        <v>5</v>
      </c>
      <c r="D39" s="280"/>
      <c r="E39" s="239" t="s">
        <v>6</v>
      </c>
      <c r="F39" s="432" t="s">
        <v>7</v>
      </c>
      <c r="G39" s="750" t="s">
        <v>8</v>
      </c>
    </row>
    <row r="40" spans="1:7" s="311" customFormat="1">
      <c r="A40" s="273"/>
      <c r="B40" s="308"/>
      <c r="C40" s="289"/>
      <c r="D40" s="289"/>
      <c r="E40" s="299"/>
      <c r="F40" s="458"/>
      <c r="G40" s="748"/>
    </row>
    <row r="41" spans="1:7" s="311" customFormat="1">
      <c r="A41" s="273"/>
      <c r="B41" s="308"/>
      <c r="C41" s="289"/>
      <c r="D41" s="289"/>
      <c r="E41" s="299"/>
      <c r="F41" s="458"/>
      <c r="G41" s="748"/>
    </row>
    <row r="42" spans="1:7" s="670" customFormat="1">
      <c r="A42" s="35" t="s">
        <v>809</v>
      </c>
      <c r="B42" s="161"/>
      <c r="C42" s="340" t="s">
        <v>817</v>
      </c>
      <c r="D42" s="340"/>
      <c r="E42" s="37"/>
      <c r="F42" s="38"/>
      <c r="G42" s="669"/>
    </row>
    <row r="43" spans="1:7" s="580" customFormat="1">
      <c r="F43" s="579"/>
    </row>
    <row r="44" spans="1:7" s="311" customFormat="1">
      <c r="F44" s="306"/>
    </row>
    <row r="45" spans="1:7" s="311" customFormat="1">
      <c r="A45" s="273"/>
      <c r="B45" s="752"/>
      <c r="C45" s="753" t="s">
        <v>2351</v>
      </c>
      <c r="D45" s="753"/>
      <c r="E45" s="754"/>
      <c r="F45" s="838"/>
      <c r="G45" s="755"/>
    </row>
    <row r="46" spans="1:7" s="311" customFormat="1" ht="80.25" customHeight="1">
      <c r="A46" s="273"/>
      <c r="B46" s="752"/>
      <c r="C46" s="495" t="s">
        <v>2352</v>
      </c>
      <c r="D46" s="495"/>
      <c r="E46" s="754"/>
      <c r="F46" s="838"/>
      <c r="G46" s="755"/>
    </row>
    <row r="47" spans="1:7" s="311" customFormat="1" ht="63.75">
      <c r="A47" s="273"/>
      <c r="B47" s="752"/>
      <c r="C47" s="756" t="s">
        <v>2353</v>
      </c>
      <c r="D47" s="756"/>
      <c r="E47" s="754"/>
      <c r="F47" s="838"/>
      <c r="G47" s="755"/>
    </row>
    <row r="48" spans="1:7" s="311" customFormat="1" ht="63.75">
      <c r="A48" s="273"/>
      <c r="B48" s="752"/>
      <c r="C48" s="756" t="s">
        <v>2354</v>
      </c>
      <c r="D48" s="756"/>
      <c r="E48" s="754"/>
      <c r="F48" s="838"/>
      <c r="G48" s="755"/>
    </row>
    <row r="49" spans="1:7" s="311" customFormat="1" ht="63.75">
      <c r="A49" s="273"/>
      <c r="B49" s="752"/>
      <c r="C49" s="756" t="s">
        <v>2355</v>
      </c>
      <c r="D49" s="756"/>
      <c r="E49" s="757"/>
      <c r="F49" s="839"/>
      <c r="G49" s="758"/>
    </row>
    <row r="50" spans="1:7" s="311" customFormat="1" ht="76.5">
      <c r="B50" s="752"/>
      <c r="C50" s="756" t="s">
        <v>2356</v>
      </c>
      <c r="D50" s="756"/>
      <c r="E50" s="754"/>
      <c r="F50" s="838"/>
      <c r="G50" s="755"/>
    </row>
    <row r="51" spans="1:7" s="311" customFormat="1" ht="63.75">
      <c r="B51" s="752"/>
      <c r="C51" s="756" t="s">
        <v>2357</v>
      </c>
      <c r="D51" s="756"/>
      <c r="E51" s="754"/>
      <c r="F51" s="838"/>
      <c r="G51" s="755"/>
    </row>
    <row r="52" spans="1:7" s="311" customFormat="1">
      <c r="B52" s="752"/>
      <c r="C52" s="756"/>
      <c r="D52" s="756"/>
      <c r="E52" s="757"/>
      <c r="F52" s="839"/>
      <c r="G52" s="758"/>
    </row>
    <row r="53" spans="1:7" s="311" customFormat="1">
      <c r="B53" s="752"/>
      <c r="C53" s="756" t="s">
        <v>2358</v>
      </c>
      <c r="D53" s="756"/>
      <c r="E53" s="757"/>
      <c r="F53" s="839"/>
      <c r="G53" s="758"/>
    </row>
    <row r="54" spans="1:7" s="311" customFormat="1">
      <c r="B54" s="752"/>
      <c r="C54" s="756" t="s">
        <v>2359</v>
      </c>
      <c r="D54" s="756"/>
      <c r="E54" s="754"/>
      <c r="F54" s="838"/>
      <c r="G54" s="755"/>
    </row>
    <row r="55" spans="1:7" s="311" customFormat="1">
      <c r="B55" s="752"/>
      <c r="C55" s="756" t="s">
        <v>2360</v>
      </c>
      <c r="D55" s="756"/>
      <c r="E55" s="757"/>
      <c r="F55" s="839"/>
      <c r="G55" s="758"/>
    </row>
    <row r="56" spans="1:7" s="311" customFormat="1" ht="25.5">
      <c r="B56" s="752"/>
      <c r="C56" s="756" t="s">
        <v>2361</v>
      </c>
      <c r="D56" s="756"/>
      <c r="E56" s="754"/>
      <c r="F56" s="838"/>
      <c r="G56" s="755"/>
    </row>
    <row r="57" spans="1:7" s="311" customFormat="1">
      <c r="B57" s="752"/>
      <c r="C57" s="756" t="s">
        <v>2362</v>
      </c>
      <c r="D57" s="756"/>
      <c r="E57" s="757"/>
      <c r="F57" s="839"/>
      <c r="G57" s="758"/>
    </row>
    <row r="58" spans="1:7" s="311" customFormat="1" ht="38.25">
      <c r="B58" s="752"/>
      <c r="C58" s="756" t="s">
        <v>2363</v>
      </c>
      <c r="D58" s="756"/>
      <c r="E58" s="754"/>
      <c r="F58" s="838"/>
      <c r="G58" s="755"/>
    </row>
    <row r="59" spans="1:7" s="311" customFormat="1" ht="38.25">
      <c r="B59" s="752"/>
      <c r="C59" s="756" t="s">
        <v>2364</v>
      </c>
      <c r="D59" s="756"/>
      <c r="E59" s="757"/>
      <c r="F59" s="839"/>
      <c r="G59" s="758"/>
    </row>
    <row r="60" spans="1:7" s="311" customFormat="1" ht="25.5">
      <c r="B60" s="752"/>
      <c r="C60" s="756" t="s">
        <v>2365</v>
      </c>
      <c r="D60" s="756"/>
      <c r="E60" s="757"/>
      <c r="F60" s="839"/>
      <c r="G60" s="758"/>
    </row>
    <row r="61" spans="1:7" s="311" customFormat="1" ht="38.25">
      <c r="B61" s="752"/>
      <c r="C61" s="756" t="s">
        <v>2366</v>
      </c>
      <c r="D61" s="756"/>
      <c r="E61" s="754"/>
      <c r="F61" s="838"/>
      <c r="G61" s="755"/>
    </row>
    <row r="62" spans="1:7" s="311" customFormat="1" ht="25.5">
      <c r="B62" s="752"/>
      <c r="C62" s="756" t="s">
        <v>2367</v>
      </c>
      <c r="D62" s="756"/>
      <c r="E62" s="757"/>
      <c r="F62" s="839"/>
      <c r="G62" s="758"/>
    </row>
    <row r="63" spans="1:7" s="290" customFormat="1" ht="25.5">
      <c r="B63" s="752"/>
      <c r="C63" s="756" t="s">
        <v>2368</v>
      </c>
      <c r="D63" s="756"/>
      <c r="E63" s="754"/>
      <c r="F63" s="838"/>
      <c r="G63" s="755"/>
    </row>
    <row r="64" spans="1:7" ht="89.25">
      <c r="B64" s="752"/>
      <c r="C64" s="756" t="s">
        <v>2369</v>
      </c>
      <c r="D64" s="756"/>
      <c r="E64" s="757"/>
      <c r="F64" s="839"/>
      <c r="G64" s="758"/>
    </row>
    <row r="65" spans="2:7">
      <c r="B65" s="752"/>
      <c r="C65" s="756" t="s">
        <v>2370</v>
      </c>
      <c r="D65" s="756"/>
      <c r="E65" s="757"/>
      <c r="F65" s="839"/>
      <c r="G65" s="758"/>
    </row>
    <row r="66" spans="2:7" ht="25.5">
      <c r="B66" s="752"/>
      <c r="C66" s="756" t="s">
        <v>2371</v>
      </c>
      <c r="D66" s="756"/>
      <c r="E66" s="754"/>
      <c r="F66" s="838"/>
      <c r="G66" s="755"/>
    </row>
    <row r="67" spans="2:7" ht="25.5">
      <c r="B67" s="752"/>
      <c r="C67" s="756" t="s">
        <v>2372</v>
      </c>
      <c r="D67" s="756"/>
      <c r="E67" s="757"/>
      <c r="F67" s="839"/>
      <c r="G67" s="758"/>
    </row>
    <row r="68" spans="2:7" ht="25.5">
      <c r="B68" s="752"/>
      <c r="C68" s="756" t="s">
        <v>2373</v>
      </c>
      <c r="D68" s="756"/>
      <c r="E68" s="757"/>
      <c r="F68" s="839"/>
      <c r="G68" s="758"/>
    </row>
    <row r="69" spans="2:7" ht="25.5">
      <c r="B69" s="752"/>
      <c r="C69" s="756" t="s">
        <v>2374</v>
      </c>
      <c r="D69" s="756"/>
      <c r="E69" s="496"/>
      <c r="F69" s="840"/>
      <c r="G69" s="759"/>
    </row>
    <row r="70" spans="2:7" ht="25.5">
      <c r="B70" s="752"/>
      <c r="C70" s="756" t="s">
        <v>2375</v>
      </c>
      <c r="D70" s="756"/>
      <c r="E70" s="496"/>
      <c r="F70" s="841"/>
      <c r="G70" s="759"/>
    </row>
    <row r="71" spans="2:7">
      <c r="B71" s="752"/>
      <c r="C71" s="756" t="s">
        <v>2376</v>
      </c>
      <c r="D71" s="756"/>
      <c r="E71" s="496"/>
      <c r="F71" s="841"/>
      <c r="G71" s="759"/>
    </row>
    <row r="72" spans="2:7" ht="25.5">
      <c r="B72" s="752"/>
      <c r="C72" s="756" t="s">
        <v>2377</v>
      </c>
      <c r="D72" s="756"/>
      <c r="E72" s="757"/>
      <c r="F72" s="842"/>
      <c r="G72" s="759"/>
    </row>
    <row r="73" spans="2:7" ht="38.25">
      <c r="B73" s="752"/>
      <c r="C73" s="756" t="s">
        <v>2378</v>
      </c>
      <c r="D73" s="756"/>
      <c r="E73" s="757"/>
      <c r="F73" s="842"/>
      <c r="G73" s="759"/>
    </row>
    <row r="74" spans="2:7" ht="25.5">
      <c r="B74" s="752"/>
      <c r="C74" s="756" t="s">
        <v>2379</v>
      </c>
      <c r="D74" s="756"/>
      <c r="E74" s="757"/>
      <c r="F74" s="842"/>
      <c r="G74" s="759"/>
    </row>
    <row r="75" spans="2:7" ht="38.25">
      <c r="B75" s="752"/>
      <c r="C75" s="756" t="s">
        <v>2380</v>
      </c>
      <c r="D75" s="756"/>
      <c r="E75" s="757"/>
      <c r="F75" s="842"/>
      <c r="G75" s="759"/>
    </row>
    <row r="76" spans="2:7" ht="25.5">
      <c r="B76" s="752"/>
      <c r="C76" s="756" t="s">
        <v>2381</v>
      </c>
      <c r="D76" s="756"/>
      <c r="E76" s="757"/>
      <c r="F76" s="842"/>
      <c r="G76" s="759"/>
    </row>
    <row r="77" spans="2:7" ht="25.5">
      <c r="B77" s="752"/>
      <c r="C77" s="756" t="s">
        <v>2382</v>
      </c>
      <c r="D77" s="756"/>
      <c r="E77" s="757"/>
      <c r="F77" s="842"/>
      <c r="G77" s="759"/>
    </row>
    <row r="78" spans="2:7" ht="63.75">
      <c r="B78" s="752"/>
      <c r="C78" s="756" t="s">
        <v>2383</v>
      </c>
      <c r="D78" s="756"/>
      <c r="E78" s="496"/>
      <c r="F78" s="841"/>
      <c r="G78" s="759"/>
    </row>
    <row r="79" spans="2:7" ht="25.5">
      <c r="B79" s="752"/>
      <c r="C79" s="756" t="s">
        <v>2384</v>
      </c>
      <c r="D79" s="756"/>
      <c r="E79" s="496"/>
      <c r="F79" s="841"/>
      <c r="G79" s="759"/>
    </row>
    <row r="80" spans="2:7" ht="63.75">
      <c r="B80" s="752"/>
      <c r="C80" s="756" t="s">
        <v>2385</v>
      </c>
      <c r="D80" s="756"/>
      <c r="E80" s="496"/>
      <c r="F80" s="841"/>
      <c r="G80" s="759"/>
    </row>
    <row r="81" spans="2:7" ht="25.5">
      <c r="B81" s="752"/>
      <c r="C81" s="756" t="s">
        <v>2386</v>
      </c>
      <c r="D81" s="756"/>
      <c r="E81" s="496"/>
      <c r="F81" s="841"/>
      <c r="G81" s="759"/>
    </row>
    <row r="82" spans="2:7">
      <c r="B82" s="752"/>
      <c r="C82" s="756"/>
      <c r="D82" s="756"/>
      <c r="E82" s="496"/>
      <c r="F82" s="841"/>
      <c r="G82" s="759"/>
    </row>
    <row r="83" spans="2:7">
      <c r="B83" s="752"/>
      <c r="C83" s="495"/>
      <c r="D83" s="495"/>
      <c r="E83" s="496"/>
      <c r="F83" s="841"/>
      <c r="G83" s="759"/>
    </row>
    <row r="84" spans="2:7" ht="25.5">
      <c r="B84" s="159" t="s">
        <v>102</v>
      </c>
      <c r="C84" s="337" t="s">
        <v>2387</v>
      </c>
      <c r="D84" s="337"/>
      <c r="E84" s="673"/>
      <c r="F84" s="41"/>
      <c r="G84" s="674"/>
    </row>
    <row r="85" spans="2:7">
      <c r="B85" s="761"/>
      <c r="C85" s="762"/>
      <c r="D85" s="763"/>
      <c r="E85" s="764"/>
      <c r="F85" s="843"/>
      <c r="G85" s="765"/>
    </row>
    <row r="86" spans="2:7">
      <c r="B86" s="752"/>
      <c r="C86" s="495" t="s">
        <v>2388</v>
      </c>
      <c r="D86" s="496"/>
      <c r="E86" s="496"/>
      <c r="F86" s="844"/>
      <c r="G86" s="758"/>
    </row>
    <row r="87" spans="2:7" ht="38.25">
      <c r="B87" s="752" t="s">
        <v>14</v>
      </c>
      <c r="C87" s="766" t="s">
        <v>2389</v>
      </c>
      <c r="D87" s="757" t="s">
        <v>142</v>
      </c>
      <c r="E87" s="496">
        <v>7</v>
      </c>
      <c r="F87" s="844"/>
      <c r="G87" s="613">
        <f>E87*F87</f>
        <v>0</v>
      </c>
    </row>
    <row r="88" spans="2:7" ht="38.25">
      <c r="B88" s="752" t="s">
        <v>36</v>
      </c>
      <c r="C88" s="495" t="s">
        <v>2390</v>
      </c>
      <c r="D88" s="757" t="s">
        <v>252</v>
      </c>
      <c r="E88" s="760">
        <v>100</v>
      </c>
      <c r="F88" s="844"/>
      <c r="G88" s="613">
        <f t="shared" ref="G88:G93" si="0">E88*F88</f>
        <v>0</v>
      </c>
    </row>
    <row r="89" spans="2:7">
      <c r="B89" s="752" t="s">
        <v>16</v>
      </c>
      <c r="C89" s="495" t="s">
        <v>2391</v>
      </c>
      <c r="D89" s="757" t="s">
        <v>252</v>
      </c>
      <c r="E89" s="760">
        <v>60</v>
      </c>
      <c r="F89" s="844"/>
      <c r="G89" s="613">
        <f t="shared" si="0"/>
        <v>0</v>
      </c>
    </row>
    <row r="90" spans="2:7" ht="25.5">
      <c r="B90" s="752" t="s">
        <v>17</v>
      </c>
      <c r="C90" s="495" t="s">
        <v>2392</v>
      </c>
      <c r="D90" s="757" t="s">
        <v>252</v>
      </c>
      <c r="E90" s="760">
        <v>20</v>
      </c>
      <c r="F90" s="844"/>
      <c r="G90" s="613">
        <f t="shared" si="0"/>
        <v>0</v>
      </c>
    </row>
    <row r="91" spans="2:7">
      <c r="B91" s="752" t="s">
        <v>21</v>
      </c>
      <c r="C91" s="495" t="s">
        <v>2393</v>
      </c>
      <c r="D91" s="757" t="s">
        <v>142</v>
      </c>
      <c r="E91" s="496">
        <v>7</v>
      </c>
      <c r="F91" s="844"/>
      <c r="G91" s="613">
        <f t="shared" si="0"/>
        <v>0</v>
      </c>
    </row>
    <row r="92" spans="2:7">
      <c r="B92" s="752" t="s">
        <v>44</v>
      </c>
      <c r="C92" s="495" t="s">
        <v>2394</v>
      </c>
      <c r="D92" s="496" t="s">
        <v>2395</v>
      </c>
      <c r="E92" s="496">
        <v>1</v>
      </c>
      <c r="F92" s="844"/>
      <c r="G92" s="613">
        <f t="shared" si="0"/>
        <v>0</v>
      </c>
    </row>
    <row r="93" spans="2:7" ht="25.5">
      <c r="B93" s="752" t="s">
        <v>46</v>
      </c>
      <c r="C93" s="495" t="s">
        <v>2396</v>
      </c>
      <c r="D93" s="496" t="s">
        <v>2395</v>
      </c>
      <c r="E93" s="496">
        <v>1</v>
      </c>
      <c r="F93" s="844"/>
      <c r="G93" s="613">
        <f t="shared" si="0"/>
        <v>0</v>
      </c>
    </row>
    <row r="94" spans="2:7">
      <c r="B94" s="752"/>
      <c r="C94" s="495"/>
      <c r="D94" s="496"/>
      <c r="E94" s="496"/>
      <c r="F94" s="845"/>
      <c r="G94" s="767"/>
    </row>
    <row r="95" spans="2:7" ht="26.25" thickBot="1">
      <c r="B95" s="752"/>
      <c r="C95" s="768" t="s">
        <v>2397</v>
      </c>
      <c r="D95" s="769"/>
      <c r="E95" s="769"/>
      <c r="F95" s="846"/>
      <c r="G95" s="770">
        <f>SUM(G84:G93)</f>
        <v>0</v>
      </c>
    </row>
    <row r="96" spans="2:7" ht="13.5" thickTop="1">
      <c r="B96" s="752"/>
      <c r="C96" s="495"/>
      <c r="D96" s="496"/>
      <c r="E96" s="496"/>
      <c r="F96" s="845"/>
      <c r="G96" s="767"/>
    </row>
    <row r="97" spans="2:7">
      <c r="B97" s="159" t="s">
        <v>2398</v>
      </c>
      <c r="C97" s="337" t="s">
        <v>2399</v>
      </c>
      <c r="D97" s="337"/>
      <c r="E97" s="673"/>
      <c r="F97" s="41"/>
      <c r="G97" s="674"/>
    </row>
    <row r="98" spans="2:7">
      <c r="B98" s="771"/>
      <c r="C98" s="753"/>
      <c r="D98" s="757"/>
      <c r="E98" s="757"/>
      <c r="F98" s="847"/>
      <c r="G98" s="758"/>
    </row>
    <row r="99" spans="2:7" ht="38.25">
      <c r="B99" s="771" t="s">
        <v>14</v>
      </c>
      <c r="C99" s="495" t="s">
        <v>2400</v>
      </c>
      <c r="D99" s="757" t="s">
        <v>142</v>
      </c>
      <c r="E99" s="760">
        <v>1</v>
      </c>
      <c r="F99" s="844"/>
      <c r="G99" s="613">
        <f t="shared" ref="G99" si="1">E99*F99</f>
        <v>0</v>
      </c>
    </row>
    <row r="100" spans="2:7">
      <c r="B100" s="771"/>
      <c r="C100" s="495" t="s">
        <v>2401</v>
      </c>
      <c r="D100" s="757"/>
      <c r="E100" s="760"/>
      <c r="F100" s="848"/>
      <c r="G100" s="772"/>
    </row>
    <row r="101" spans="2:7" ht="38.25">
      <c r="B101" s="771"/>
      <c r="C101" s="495" t="s">
        <v>3291</v>
      </c>
      <c r="D101" s="757"/>
      <c r="E101" s="760"/>
      <c r="F101" s="848"/>
      <c r="G101" s="772"/>
    </row>
    <row r="102" spans="2:7">
      <c r="B102" s="771"/>
      <c r="C102" s="495" t="s">
        <v>3290</v>
      </c>
      <c r="D102" s="757"/>
      <c r="E102" s="760"/>
      <c r="F102" s="848"/>
      <c r="G102" s="772"/>
    </row>
    <row r="103" spans="2:7" ht="25.5">
      <c r="B103" s="771"/>
      <c r="C103" s="495" t="s">
        <v>2402</v>
      </c>
      <c r="D103" s="757"/>
      <c r="E103" s="760"/>
      <c r="F103" s="848"/>
      <c r="G103" s="772"/>
    </row>
    <row r="104" spans="2:7" ht="25.5">
      <c r="B104" s="771"/>
      <c r="C104" s="495" t="s">
        <v>2403</v>
      </c>
      <c r="D104" s="757"/>
      <c r="E104" s="760"/>
      <c r="F104" s="848"/>
      <c r="G104" s="772"/>
    </row>
    <row r="105" spans="2:7">
      <c r="B105" s="771"/>
      <c r="C105" s="773" t="s">
        <v>3287</v>
      </c>
      <c r="D105" s="757"/>
      <c r="E105" s="760"/>
      <c r="F105" s="848"/>
      <c r="G105" s="772"/>
    </row>
    <row r="106" spans="2:7">
      <c r="B106" s="771"/>
      <c r="C106" s="773" t="s">
        <v>3288</v>
      </c>
      <c r="D106" s="757"/>
      <c r="E106" s="760"/>
      <c r="F106" s="848"/>
      <c r="G106" s="772"/>
    </row>
    <row r="107" spans="2:7">
      <c r="B107" s="771"/>
      <c r="C107" s="756" t="s">
        <v>2404</v>
      </c>
      <c r="D107" s="757"/>
      <c r="E107" s="760"/>
      <c r="F107" s="848"/>
      <c r="G107" s="772"/>
    </row>
    <row r="108" spans="2:7">
      <c r="B108" s="771"/>
      <c r="C108" s="756" t="s">
        <v>3289</v>
      </c>
      <c r="D108" s="757"/>
      <c r="E108" s="760"/>
      <c r="F108" s="848"/>
      <c r="G108" s="772"/>
    </row>
    <row r="109" spans="2:7" ht="25.5">
      <c r="B109" s="771"/>
      <c r="C109" s="495" t="s">
        <v>2405</v>
      </c>
      <c r="D109" s="757"/>
      <c r="E109" s="760"/>
      <c r="F109" s="848"/>
      <c r="G109" s="772"/>
    </row>
    <row r="110" spans="2:7">
      <c r="B110" s="771"/>
      <c r="C110" s="495" t="s">
        <v>2406</v>
      </c>
      <c r="D110" s="757"/>
      <c r="E110" s="760"/>
      <c r="F110" s="848"/>
      <c r="G110" s="772"/>
    </row>
    <row r="111" spans="2:7">
      <c r="B111" s="771"/>
      <c r="C111" s="495"/>
      <c r="D111" s="757"/>
      <c r="E111" s="760"/>
      <c r="F111" s="848"/>
      <c r="G111" s="772"/>
    </row>
    <row r="112" spans="2:7" ht="25.5">
      <c r="B112" s="771" t="s">
        <v>36</v>
      </c>
      <c r="C112" s="495" t="s">
        <v>2407</v>
      </c>
      <c r="D112" s="757" t="s">
        <v>252</v>
      </c>
      <c r="E112" s="760">
        <v>30</v>
      </c>
      <c r="F112" s="844"/>
      <c r="G112" s="613">
        <f t="shared" ref="G112:G124" si="2">E112*F112</f>
        <v>0</v>
      </c>
    </row>
    <row r="113" spans="2:7" ht="63.75">
      <c r="B113" s="771" t="s">
        <v>16</v>
      </c>
      <c r="C113" s="495" t="s">
        <v>2408</v>
      </c>
      <c r="D113" s="757" t="s">
        <v>252</v>
      </c>
      <c r="E113" s="760">
        <v>200</v>
      </c>
      <c r="F113" s="844"/>
      <c r="G113" s="613">
        <f t="shared" si="2"/>
        <v>0</v>
      </c>
    </row>
    <row r="114" spans="2:7" ht="25.5">
      <c r="B114" s="771" t="s">
        <v>17</v>
      </c>
      <c r="C114" s="495" t="s">
        <v>2409</v>
      </c>
      <c r="D114" s="757" t="s">
        <v>142</v>
      </c>
      <c r="E114" s="760">
        <v>2</v>
      </c>
      <c r="F114" s="844"/>
      <c r="G114" s="613">
        <f t="shared" si="2"/>
        <v>0</v>
      </c>
    </row>
    <row r="115" spans="2:7" ht="25.5">
      <c r="B115" s="771" t="s">
        <v>21</v>
      </c>
      <c r="C115" s="495" t="s">
        <v>2410</v>
      </c>
      <c r="D115" s="757" t="s">
        <v>142</v>
      </c>
      <c r="E115" s="760">
        <v>3</v>
      </c>
      <c r="F115" s="844"/>
      <c r="G115" s="613">
        <f t="shared" si="2"/>
        <v>0</v>
      </c>
    </row>
    <row r="116" spans="2:7" ht="38.25">
      <c r="B116" s="771" t="s">
        <v>44</v>
      </c>
      <c r="C116" s="495" t="s">
        <v>2411</v>
      </c>
      <c r="D116" s="757" t="s">
        <v>142</v>
      </c>
      <c r="E116" s="760">
        <v>3</v>
      </c>
      <c r="F116" s="844"/>
      <c r="G116" s="613">
        <f t="shared" si="2"/>
        <v>0</v>
      </c>
    </row>
    <row r="117" spans="2:7" ht="25.5">
      <c r="B117" s="771" t="s">
        <v>46</v>
      </c>
      <c r="C117" s="495" t="s">
        <v>2412</v>
      </c>
      <c r="D117" s="757" t="s">
        <v>252</v>
      </c>
      <c r="E117" s="760">
        <v>120</v>
      </c>
      <c r="F117" s="844"/>
      <c r="G117" s="613">
        <f t="shared" si="2"/>
        <v>0</v>
      </c>
    </row>
    <row r="118" spans="2:7" ht="25.5">
      <c r="B118" s="771" t="s">
        <v>47</v>
      </c>
      <c r="C118" s="495" t="s">
        <v>2413</v>
      </c>
      <c r="D118" s="757" t="s">
        <v>252</v>
      </c>
      <c r="E118" s="760">
        <v>120</v>
      </c>
      <c r="F118" s="844"/>
      <c r="G118" s="613">
        <f t="shared" si="2"/>
        <v>0</v>
      </c>
    </row>
    <row r="119" spans="2:7">
      <c r="B119" s="771" t="s">
        <v>48</v>
      </c>
      <c r="C119" s="495" t="s">
        <v>2394</v>
      </c>
      <c r="D119" s="496" t="s">
        <v>2395</v>
      </c>
      <c r="E119" s="496">
        <v>1</v>
      </c>
      <c r="F119" s="845"/>
      <c r="G119" s="613">
        <f t="shared" si="2"/>
        <v>0</v>
      </c>
    </row>
    <row r="120" spans="2:7">
      <c r="B120" s="771" t="s">
        <v>49</v>
      </c>
      <c r="C120" s="495" t="s">
        <v>2414</v>
      </c>
      <c r="D120" s="496" t="s">
        <v>2395</v>
      </c>
      <c r="E120" s="496">
        <v>1</v>
      </c>
      <c r="F120" s="845"/>
      <c r="G120" s="613">
        <f t="shared" si="2"/>
        <v>0</v>
      </c>
    </row>
    <row r="121" spans="2:7" ht="25.5">
      <c r="B121" s="771" t="s">
        <v>50</v>
      </c>
      <c r="C121" s="495" t="s">
        <v>2415</v>
      </c>
      <c r="D121" s="496" t="s">
        <v>2395</v>
      </c>
      <c r="E121" s="496">
        <v>1</v>
      </c>
      <c r="F121" s="845"/>
      <c r="G121" s="613">
        <f t="shared" si="2"/>
        <v>0</v>
      </c>
    </row>
    <row r="122" spans="2:7">
      <c r="B122" s="771" t="s">
        <v>51</v>
      </c>
      <c r="C122" s="495" t="s">
        <v>2416</v>
      </c>
      <c r="D122" s="496" t="s">
        <v>2395</v>
      </c>
      <c r="E122" s="496">
        <v>1</v>
      </c>
      <c r="F122" s="845"/>
      <c r="G122" s="613">
        <f t="shared" si="2"/>
        <v>0</v>
      </c>
    </row>
    <row r="123" spans="2:7">
      <c r="B123" s="771" t="s">
        <v>53</v>
      </c>
      <c r="C123" s="495" t="s">
        <v>2417</v>
      </c>
      <c r="D123" s="496" t="s">
        <v>2395</v>
      </c>
      <c r="E123" s="496">
        <v>1</v>
      </c>
      <c r="F123" s="845"/>
      <c r="G123" s="613">
        <f t="shared" si="2"/>
        <v>0</v>
      </c>
    </row>
    <row r="124" spans="2:7">
      <c r="B124" s="771" t="s">
        <v>54</v>
      </c>
      <c r="C124" s="495" t="s">
        <v>2418</v>
      </c>
      <c r="D124" s="496" t="s">
        <v>2395</v>
      </c>
      <c r="E124" s="496">
        <v>1</v>
      </c>
      <c r="F124" s="845"/>
      <c r="G124" s="613">
        <f t="shared" si="2"/>
        <v>0</v>
      </c>
    </row>
    <row r="125" spans="2:7">
      <c r="B125" s="771"/>
      <c r="C125" s="495"/>
      <c r="D125" s="496"/>
      <c r="E125" s="496"/>
      <c r="F125" s="845"/>
      <c r="G125" s="767"/>
    </row>
    <row r="126" spans="2:7" ht="13.5" thickBot="1">
      <c r="B126" s="771"/>
      <c r="C126" s="768" t="s">
        <v>2419</v>
      </c>
      <c r="D126" s="769"/>
      <c r="E126" s="769"/>
      <c r="F126" s="846"/>
      <c r="G126" s="770">
        <f>SUM(G97:G124)</f>
        <v>0</v>
      </c>
    </row>
    <row r="127" spans="2:7" ht="13.5" thickTop="1">
      <c r="B127" s="752"/>
      <c r="C127" s="608"/>
      <c r="D127" s="496"/>
      <c r="E127" s="496"/>
      <c r="F127" s="844"/>
      <c r="G127" s="758"/>
    </row>
    <row r="128" spans="2:7">
      <c r="B128" s="752"/>
      <c r="C128" s="608"/>
      <c r="D128" s="496"/>
      <c r="E128" s="496"/>
      <c r="F128" s="844"/>
      <c r="G128" s="758"/>
    </row>
    <row r="129" spans="2:7">
      <c r="B129" s="159" t="s">
        <v>2420</v>
      </c>
      <c r="C129" s="337" t="s">
        <v>2421</v>
      </c>
      <c r="D129" s="337"/>
      <c r="E129" s="673"/>
      <c r="F129" s="41"/>
      <c r="G129" s="674"/>
    </row>
    <row r="130" spans="2:7">
      <c r="B130" s="752"/>
      <c r="C130" s="753"/>
      <c r="D130" s="757"/>
      <c r="E130" s="760"/>
      <c r="F130" s="849"/>
      <c r="G130" s="772"/>
    </row>
    <row r="131" spans="2:7" ht="89.25">
      <c r="B131" s="771" t="s">
        <v>14</v>
      </c>
      <c r="C131" s="495" t="s">
        <v>2422</v>
      </c>
      <c r="D131" s="496" t="s">
        <v>2395</v>
      </c>
      <c r="E131" s="760">
        <v>0</v>
      </c>
      <c r="F131" s="845"/>
      <c r="G131" s="613">
        <f t="shared" ref="G131" si="3">E131*F131</f>
        <v>0</v>
      </c>
    </row>
    <row r="132" spans="2:7">
      <c r="B132" s="771"/>
      <c r="C132" s="495" t="s">
        <v>2423</v>
      </c>
      <c r="D132" s="496"/>
      <c r="E132" s="760"/>
      <c r="F132" s="844"/>
      <c r="G132" s="758"/>
    </row>
    <row r="133" spans="2:7">
      <c r="B133" s="771"/>
      <c r="C133" s="495" t="s">
        <v>3284</v>
      </c>
      <c r="D133" s="496"/>
      <c r="E133" s="760"/>
      <c r="F133" s="844"/>
      <c r="G133" s="758"/>
    </row>
    <row r="134" spans="2:7">
      <c r="B134" s="771"/>
      <c r="C134" s="495" t="s">
        <v>3285</v>
      </c>
      <c r="D134" s="496"/>
      <c r="E134" s="760"/>
      <c r="F134" s="844"/>
      <c r="G134" s="758"/>
    </row>
    <row r="135" spans="2:7">
      <c r="B135" s="771"/>
      <c r="C135" s="495" t="s">
        <v>2424</v>
      </c>
      <c r="D135" s="496"/>
      <c r="E135" s="760"/>
      <c r="F135" s="844"/>
      <c r="G135" s="758"/>
    </row>
    <row r="136" spans="2:7" ht="25.5">
      <c r="B136" s="771"/>
      <c r="C136" s="495" t="s">
        <v>2425</v>
      </c>
      <c r="D136" s="496"/>
      <c r="E136" s="760"/>
      <c r="F136" s="844"/>
      <c r="G136" s="758"/>
    </row>
    <row r="137" spans="2:7" ht="25.5">
      <c r="B137" s="771"/>
      <c r="C137" s="495" t="s">
        <v>2426</v>
      </c>
      <c r="D137" s="496"/>
      <c r="E137" s="760"/>
      <c r="F137" s="844"/>
      <c r="G137" s="758"/>
    </row>
    <row r="138" spans="2:7">
      <c r="B138" s="771"/>
      <c r="C138" s="495" t="s">
        <v>3286</v>
      </c>
      <c r="D138" s="496"/>
      <c r="E138" s="760"/>
      <c r="F138" s="844"/>
      <c r="G138" s="758"/>
    </row>
    <row r="139" spans="2:7" ht="63.75">
      <c r="B139" s="771"/>
      <c r="C139" s="495" t="s">
        <v>2427</v>
      </c>
      <c r="D139" s="757"/>
      <c r="E139" s="760"/>
      <c r="F139" s="844"/>
      <c r="G139" s="758"/>
    </row>
    <row r="140" spans="2:7">
      <c r="B140" s="771" t="s">
        <v>36</v>
      </c>
      <c r="C140" s="495" t="s">
        <v>2417</v>
      </c>
      <c r="D140" s="496" t="s">
        <v>2395</v>
      </c>
      <c r="E140" s="496">
        <v>0</v>
      </c>
      <c r="F140" s="845"/>
      <c r="G140" s="613">
        <f t="shared" ref="G140:G144" si="4">E140*F140</f>
        <v>0</v>
      </c>
    </row>
    <row r="141" spans="2:7" ht="25.5">
      <c r="B141" s="771" t="s">
        <v>16</v>
      </c>
      <c r="C141" s="495" t="s">
        <v>2428</v>
      </c>
      <c r="D141" s="496" t="s">
        <v>2395</v>
      </c>
      <c r="E141" s="496">
        <v>0</v>
      </c>
      <c r="F141" s="845"/>
      <c r="G141" s="613">
        <f t="shared" si="4"/>
        <v>0</v>
      </c>
    </row>
    <row r="142" spans="2:7">
      <c r="B142" s="771" t="s">
        <v>17</v>
      </c>
      <c r="C142" s="495" t="s">
        <v>2429</v>
      </c>
      <c r="D142" s="496" t="s">
        <v>2395</v>
      </c>
      <c r="E142" s="496">
        <v>0</v>
      </c>
      <c r="F142" s="845"/>
      <c r="G142" s="613">
        <f t="shared" si="4"/>
        <v>0</v>
      </c>
    </row>
    <row r="143" spans="2:7">
      <c r="B143" s="771" t="s">
        <v>21</v>
      </c>
      <c r="C143" s="495" t="s">
        <v>2430</v>
      </c>
      <c r="D143" s="496" t="s">
        <v>279</v>
      </c>
      <c r="E143" s="496">
        <v>0</v>
      </c>
      <c r="F143" s="845"/>
      <c r="G143" s="613">
        <f t="shared" si="4"/>
        <v>0</v>
      </c>
    </row>
    <row r="144" spans="2:7">
      <c r="B144" s="771" t="s">
        <v>44</v>
      </c>
      <c r="C144" s="495" t="s">
        <v>2394</v>
      </c>
      <c r="D144" s="496" t="s">
        <v>2395</v>
      </c>
      <c r="E144" s="496">
        <v>0</v>
      </c>
      <c r="F144" s="845"/>
      <c r="G144" s="613">
        <f t="shared" si="4"/>
        <v>0</v>
      </c>
    </row>
    <row r="145" spans="2:7">
      <c r="B145" s="771"/>
      <c r="C145" s="495"/>
      <c r="D145" s="496"/>
      <c r="E145" s="496"/>
      <c r="F145" s="845"/>
      <c r="G145" s="767"/>
    </row>
    <row r="146" spans="2:7" ht="13.5" thickBot="1">
      <c r="B146" s="771"/>
      <c r="C146" s="768" t="s">
        <v>2431</v>
      </c>
      <c r="D146" s="769"/>
      <c r="E146" s="769"/>
      <c r="F146" s="846"/>
      <c r="G146" s="770">
        <f>SUM(G131:G144)</f>
        <v>0</v>
      </c>
    </row>
    <row r="147" spans="2:7" ht="13.5" thickTop="1">
      <c r="B147" s="771"/>
      <c r="C147" s="495"/>
      <c r="D147" s="757"/>
      <c r="E147" s="760"/>
      <c r="F147" s="848"/>
      <c r="G147" s="772"/>
    </row>
    <row r="148" spans="2:7">
      <c r="B148" s="771"/>
      <c r="C148" s="495"/>
      <c r="D148" s="757"/>
      <c r="E148" s="760"/>
      <c r="F148" s="848"/>
      <c r="G148" s="772"/>
    </row>
    <row r="149" spans="2:7">
      <c r="B149" s="159" t="s">
        <v>2432</v>
      </c>
      <c r="C149" s="337" t="s">
        <v>799</v>
      </c>
      <c r="D149" s="337"/>
      <c r="E149" s="673"/>
      <c r="F149" s="41"/>
      <c r="G149" s="674"/>
    </row>
    <row r="150" spans="2:7">
      <c r="B150" s="752"/>
      <c r="C150" s="15"/>
      <c r="D150" s="774"/>
      <c r="E150" s="774"/>
      <c r="F150" s="849"/>
      <c r="G150" s="758"/>
    </row>
    <row r="151" spans="2:7" ht="25.5">
      <c r="B151" s="771" t="s">
        <v>14</v>
      </c>
      <c r="C151" s="495" t="s">
        <v>2433</v>
      </c>
      <c r="D151" s="496" t="s">
        <v>252</v>
      </c>
      <c r="E151" s="496">
        <v>200</v>
      </c>
      <c r="F151" s="845"/>
      <c r="G151" s="613">
        <f t="shared" ref="G151:G169" si="5">E151*F151</f>
        <v>0</v>
      </c>
    </row>
    <row r="152" spans="2:7" ht="25.5">
      <c r="B152" s="771" t="s">
        <v>36</v>
      </c>
      <c r="C152" s="495" t="s">
        <v>2434</v>
      </c>
      <c r="D152" s="496" t="s">
        <v>252</v>
      </c>
      <c r="E152" s="496">
        <v>60</v>
      </c>
      <c r="F152" s="845"/>
      <c r="G152" s="613">
        <f t="shared" si="5"/>
        <v>0</v>
      </c>
    </row>
    <row r="153" spans="2:7">
      <c r="B153" s="771" t="s">
        <v>16</v>
      </c>
      <c r="C153" s="495" t="s">
        <v>2435</v>
      </c>
      <c r="D153" s="757" t="s">
        <v>142</v>
      </c>
      <c r="E153" s="496">
        <v>15</v>
      </c>
      <c r="F153" s="845"/>
      <c r="G153" s="613">
        <f t="shared" si="5"/>
        <v>0</v>
      </c>
    </row>
    <row r="154" spans="2:7" ht="38.25">
      <c r="B154" s="771" t="s">
        <v>17</v>
      </c>
      <c r="C154" s="18" t="s">
        <v>2436</v>
      </c>
      <c r="D154" s="757" t="s">
        <v>142</v>
      </c>
      <c r="E154" s="496">
        <v>10</v>
      </c>
      <c r="F154" s="845"/>
      <c r="G154" s="613">
        <f t="shared" si="5"/>
        <v>0</v>
      </c>
    </row>
    <row r="155" spans="2:7" ht="38.25">
      <c r="B155" s="771" t="s">
        <v>21</v>
      </c>
      <c r="C155" s="18" t="s">
        <v>2437</v>
      </c>
      <c r="D155" s="757" t="s">
        <v>142</v>
      </c>
      <c r="E155" s="496">
        <v>5</v>
      </c>
      <c r="F155" s="845"/>
      <c r="G155" s="613">
        <f t="shared" si="5"/>
        <v>0</v>
      </c>
    </row>
    <row r="156" spans="2:7" ht="25.5">
      <c r="B156" s="771" t="s">
        <v>44</v>
      </c>
      <c r="C156" s="18" t="s">
        <v>2438</v>
      </c>
      <c r="D156" s="757" t="s">
        <v>142</v>
      </c>
      <c r="E156" s="496">
        <v>5</v>
      </c>
      <c r="F156" s="845"/>
      <c r="G156" s="613">
        <f t="shared" si="5"/>
        <v>0</v>
      </c>
    </row>
    <row r="157" spans="2:7" ht="25.5">
      <c r="B157" s="771" t="s">
        <v>46</v>
      </c>
      <c r="C157" s="495" t="s">
        <v>2439</v>
      </c>
      <c r="D157" s="496" t="s">
        <v>252</v>
      </c>
      <c r="E157" s="496">
        <v>70</v>
      </c>
      <c r="F157" s="845"/>
      <c r="G157" s="613">
        <f t="shared" si="5"/>
        <v>0</v>
      </c>
    </row>
    <row r="158" spans="2:7" ht="25.5">
      <c r="B158" s="771" t="s">
        <v>47</v>
      </c>
      <c r="C158" s="495" t="s">
        <v>2440</v>
      </c>
      <c r="D158" s="496" t="s">
        <v>252</v>
      </c>
      <c r="E158" s="496">
        <v>40</v>
      </c>
      <c r="F158" s="845"/>
      <c r="G158" s="613">
        <f t="shared" si="5"/>
        <v>0</v>
      </c>
    </row>
    <row r="159" spans="2:7">
      <c r="B159" s="771" t="s">
        <v>48</v>
      </c>
      <c r="C159" s="495" t="s">
        <v>2441</v>
      </c>
      <c r="D159" s="496" t="s">
        <v>279</v>
      </c>
      <c r="E159" s="496">
        <v>1</v>
      </c>
      <c r="F159" s="845"/>
      <c r="G159" s="613">
        <f t="shared" si="5"/>
        <v>0</v>
      </c>
    </row>
    <row r="160" spans="2:7" ht="51">
      <c r="B160" s="771" t="s">
        <v>49</v>
      </c>
      <c r="C160" s="18" t="s">
        <v>2442</v>
      </c>
      <c r="D160" s="757" t="s">
        <v>142</v>
      </c>
      <c r="E160" s="496">
        <v>5</v>
      </c>
      <c r="F160" s="845"/>
      <c r="G160" s="613">
        <f t="shared" si="5"/>
        <v>0</v>
      </c>
    </row>
    <row r="161" spans="2:7" ht="51">
      <c r="B161" s="771" t="s">
        <v>50</v>
      </c>
      <c r="C161" s="18" t="s">
        <v>2443</v>
      </c>
      <c r="D161" s="757" t="s">
        <v>142</v>
      </c>
      <c r="E161" s="496">
        <v>5</v>
      </c>
      <c r="F161" s="845"/>
      <c r="G161" s="613">
        <f t="shared" si="5"/>
        <v>0</v>
      </c>
    </row>
    <row r="162" spans="2:7" ht="25.5">
      <c r="B162" s="771" t="s">
        <v>51</v>
      </c>
      <c r="C162" s="18" t="s">
        <v>2444</v>
      </c>
      <c r="D162" s="757" t="s">
        <v>142</v>
      </c>
      <c r="E162" s="496">
        <v>20</v>
      </c>
      <c r="F162" s="845"/>
      <c r="G162" s="613">
        <f t="shared" si="5"/>
        <v>0</v>
      </c>
    </row>
    <row r="163" spans="2:7" ht="38.25">
      <c r="B163" s="771" t="s">
        <v>53</v>
      </c>
      <c r="C163" s="18" t="s">
        <v>2445</v>
      </c>
      <c r="D163" s="757" t="s">
        <v>142</v>
      </c>
      <c r="E163" s="496">
        <v>10</v>
      </c>
      <c r="F163" s="845"/>
      <c r="G163" s="613">
        <f t="shared" si="5"/>
        <v>0</v>
      </c>
    </row>
    <row r="164" spans="2:7" ht="25.5">
      <c r="B164" s="771" t="s">
        <v>54</v>
      </c>
      <c r="C164" s="18" t="s">
        <v>2446</v>
      </c>
      <c r="D164" s="757" t="s">
        <v>142</v>
      </c>
      <c r="E164" s="496">
        <v>5</v>
      </c>
      <c r="F164" s="845"/>
      <c r="G164" s="613">
        <f t="shared" si="5"/>
        <v>0</v>
      </c>
    </row>
    <row r="165" spans="2:7">
      <c r="B165" s="771" t="s">
        <v>66</v>
      </c>
      <c r="C165" s="495" t="s">
        <v>2447</v>
      </c>
      <c r="D165" s="496" t="s">
        <v>279</v>
      </c>
      <c r="E165" s="496">
        <v>1</v>
      </c>
      <c r="F165" s="845"/>
      <c r="G165" s="613">
        <f t="shared" si="5"/>
        <v>0</v>
      </c>
    </row>
    <row r="166" spans="2:7">
      <c r="B166" s="771" t="s">
        <v>68</v>
      </c>
      <c r="C166" s="495" t="s">
        <v>2448</v>
      </c>
      <c r="D166" s="496" t="s">
        <v>279</v>
      </c>
      <c r="E166" s="496">
        <v>1</v>
      </c>
      <c r="F166" s="845"/>
      <c r="G166" s="613">
        <f t="shared" si="5"/>
        <v>0</v>
      </c>
    </row>
    <row r="167" spans="2:7">
      <c r="B167" s="771" t="s">
        <v>70</v>
      </c>
      <c r="C167" s="775" t="s">
        <v>2449</v>
      </c>
      <c r="D167" s="496" t="s">
        <v>2450</v>
      </c>
      <c r="E167" s="496">
        <v>3</v>
      </c>
      <c r="F167" s="845"/>
      <c r="G167" s="613">
        <f t="shared" si="5"/>
        <v>0</v>
      </c>
    </row>
    <row r="168" spans="2:7">
      <c r="B168" s="771" t="s">
        <v>71</v>
      </c>
      <c r="C168" s="775" t="s">
        <v>2451</v>
      </c>
      <c r="D168" s="496" t="s">
        <v>2450</v>
      </c>
      <c r="E168" s="496">
        <v>3</v>
      </c>
      <c r="F168" s="845"/>
      <c r="G168" s="613">
        <f t="shared" si="5"/>
        <v>0</v>
      </c>
    </row>
    <row r="169" spans="2:7" ht="25.5">
      <c r="B169" s="771" t="s">
        <v>72</v>
      </c>
      <c r="C169" s="495" t="s">
        <v>2452</v>
      </c>
      <c r="D169" s="496" t="s">
        <v>2450</v>
      </c>
      <c r="E169" s="496">
        <v>5</v>
      </c>
      <c r="F169" s="845"/>
      <c r="G169" s="613">
        <f t="shared" si="5"/>
        <v>0</v>
      </c>
    </row>
    <row r="170" spans="2:7">
      <c r="B170" s="771"/>
      <c r="C170" s="495"/>
      <c r="D170" s="496"/>
      <c r="E170" s="496"/>
      <c r="F170" s="844"/>
      <c r="G170" s="758"/>
    </row>
    <row r="171" spans="2:7" ht="13.5" thickBot="1">
      <c r="B171" s="771"/>
      <c r="C171" s="768" t="s">
        <v>2453</v>
      </c>
      <c r="D171" s="769"/>
      <c r="E171" s="769"/>
      <c r="F171" s="850"/>
      <c r="G171" s="770">
        <f>SUM(G151:G169)</f>
        <v>0</v>
      </c>
    </row>
    <row r="172" spans="2:7" ht="13.5" thickTop="1">
      <c r="B172" s="771"/>
      <c r="C172" s="495"/>
      <c r="D172" s="496"/>
      <c r="E172" s="496"/>
      <c r="F172" s="845"/>
      <c r="G172" s="767"/>
    </row>
    <row r="173" spans="2:7">
      <c r="B173" s="159" t="s">
        <v>2454</v>
      </c>
      <c r="C173" s="337" t="s">
        <v>2455</v>
      </c>
      <c r="D173" s="337"/>
      <c r="E173" s="673"/>
      <c r="F173" s="41"/>
      <c r="G173" s="674"/>
    </row>
    <row r="174" spans="2:7">
      <c r="B174" s="752"/>
      <c r="C174" s="15"/>
      <c r="D174" s="757"/>
      <c r="E174" s="774"/>
      <c r="F174" s="847"/>
      <c r="G174" s="758"/>
    </row>
    <row r="175" spans="2:7" ht="25.5">
      <c r="B175" s="771" t="s">
        <v>14</v>
      </c>
      <c r="C175" s="495" t="s">
        <v>2456</v>
      </c>
      <c r="D175" s="496" t="s">
        <v>279</v>
      </c>
      <c r="E175" s="496">
        <v>1</v>
      </c>
      <c r="F175" s="845"/>
      <c r="G175" s="613">
        <f t="shared" ref="G175" si="6">E175*F175</f>
        <v>0</v>
      </c>
    </row>
    <row r="176" spans="2:7" ht="25.5">
      <c r="B176" s="771" t="s">
        <v>36</v>
      </c>
      <c r="C176" s="495" t="s">
        <v>2457</v>
      </c>
      <c r="D176" s="757"/>
      <c r="E176" s="760"/>
      <c r="F176" s="844"/>
      <c r="G176" s="758"/>
    </row>
    <row r="177" spans="2:7" ht="114.75">
      <c r="B177" s="776" t="s">
        <v>2458</v>
      </c>
      <c r="C177" s="270" t="s">
        <v>2459</v>
      </c>
      <c r="D177" s="757" t="s">
        <v>142</v>
      </c>
      <c r="E177" s="496">
        <v>15</v>
      </c>
      <c r="F177" s="845"/>
      <c r="G177" s="613">
        <f t="shared" ref="G177" si="7">E177*F177</f>
        <v>0</v>
      </c>
    </row>
    <row r="178" spans="2:7">
      <c r="B178" s="771"/>
      <c r="C178" s="495"/>
      <c r="D178" s="757"/>
      <c r="E178" s="760"/>
      <c r="F178" s="844"/>
      <c r="G178" s="758"/>
    </row>
    <row r="179" spans="2:7" ht="114.75">
      <c r="B179" s="776" t="s">
        <v>2460</v>
      </c>
      <c r="C179" s="608" t="s">
        <v>2461</v>
      </c>
      <c r="D179" s="757" t="s">
        <v>142</v>
      </c>
      <c r="E179" s="496">
        <v>2</v>
      </c>
      <c r="F179" s="845"/>
      <c r="G179" s="613">
        <f t="shared" ref="G179" si="8">E179*F179</f>
        <v>0</v>
      </c>
    </row>
    <row r="180" spans="2:7">
      <c r="B180" s="771"/>
      <c r="C180" s="495"/>
      <c r="D180" s="757"/>
      <c r="E180" s="760"/>
      <c r="F180" s="844"/>
      <c r="G180" s="758"/>
    </row>
    <row r="181" spans="2:7" ht="114.75">
      <c r="B181" s="776" t="s">
        <v>2462</v>
      </c>
      <c r="C181" s="270" t="s">
        <v>2463</v>
      </c>
      <c r="D181" s="757" t="s">
        <v>142</v>
      </c>
      <c r="E181" s="496">
        <v>12</v>
      </c>
      <c r="F181" s="844"/>
      <c r="G181" s="758"/>
    </row>
    <row r="182" spans="2:7">
      <c r="B182" s="771"/>
      <c r="C182" s="495"/>
      <c r="D182" s="757"/>
      <c r="E182" s="760"/>
      <c r="F182" s="844"/>
      <c r="G182" s="758"/>
    </row>
    <row r="183" spans="2:7" ht="114.75">
      <c r="B183" s="776" t="s">
        <v>2464</v>
      </c>
      <c r="C183" s="270" t="s">
        <v>2465</v>
      </c>
      <c r="D183" s="757" t="s">
        <v>142</v>
      </c>
      <c r="E183" s="496">
        <v>11</v>
      </c>
      <c r="F183" s="845"/>
      <c r="G183" s="613">
        <f t="shared" ref="G183" si="9">E183*F183</f>
        <v>0</v>
      </c>
    </row>
    <row r="184" spans="2:7">
      <c r="B184" s="771"/>
      <c r="C184" s="495"/>
      <c r="D184" s="757"/>
      <c r="E184" s="760"/>
      <c r="F184" s="844"/>
      <c r="G184" s="758"/>
    </row>
    <row r="185" spans="2:7" ht="114.75">
      <c r="B185" s="776" t="s">
        <v>2466</v>
      </c>
      <c r="C185" s="270" t="s">
        <v>2467</v>
      </c>
      <c r="D185" s="757" t="s">
        <v>142</v>
      </c>
      <c r="E185" s="496">
        <v>4</v>
      </c>
      <c r="F185" s="845"/>
      <c r="G185" s="613">
        <f t="shared" ref="G185" si="10">E185*F185</f>
        <v>0</v>
      </c>
    </row>
    <row r="186" spans="2:7">
      <c r="B186" s="776"/>
      <c r="C186" s="777"/>
      <c r="D186" s="496"/>
      <c r="E186" s="496"/>
      <c r="F186" s="844"/>
      <c r="G186" s="758"/>
    </row>
    <row r="187" spans="2:7" ht="114.75">
      <c r="B187" s="776" t="s">
        <v>2468</v>
      </c>
      <c r="C187" s="270" t="s">
        <v>2469</v>
      </c>
      <c r="D187" s="757" t="s">
        <v>142</v>
      </c>
      <c r="E187" s="496">
        <v>7</v>
      </c>
      <c r="F187" s="845"/>
      <c r="G187" s="613">
        <f t="shared" ref="G187" si="11">E187*F187</f>
        <v>0</v>
      </c>
    </row>
    <row r="188" spans="2:7">
      <c r="B188" s="776"/>
      <c r="C188" s="777"/>
      <c r="D188" s="496"/>
      <c r="E188" s="496"/>
      <c r="F188" s="844"/>
      <c r="G188" s="758"/>
    </row>
    <row r="189" spans="2:7" ht="114.75">
      <c r="B189" s="776" t="s">
        <v>2470</v>
      </c>
      <c r="C189" s="270" t="s">
        <v>2471</v>
      </c>
      <c r="D189" s="757" t="s">
        <v>142</v>
      </c>
      <c r="E189" s="496">
        <v>4</v>
      </c>
      <c r="F189" s="845"/>
      <c r="G189" s="613">
        <f t="shared" ref="G189" si="12">E189*F189</f>
        <v>0</v>
      </c>
    </row>
    <row r="190" spans="2:7">
      <c r="B190" s="776"/>
      <c r="C190" s="608"/>
      <c r="D190" s="496"/>
      <c r="E190" s="496"/>
      <c r="F190" s="844"/>
      <c r="G190" s="758"/>
    </row>
    <row r="191" spans="2:7" ht="51">
      <c r="B191" s="771" t="s">
        <v>16</v>
      </c>
      <c r="C191" s="777" t="s">
        <v>2472</v>
      </c>
      <c r="D191" s="757" t="s">
        <v>142</v>
      </c>
      <c r="E191" s="496">
        <v>3</v>
      </c>
      <c r="F191" s="845"/>
      <c r="G191" s="613">
        <f t="shared" ref="G191:G197" si="13">E191*F191</f>
        <v>0</v>
      </c>
    </row>
    <row r="192" spans="2:7" ht="25.5">
      <c r="B192" s="771" t="s">
        <v>17</v>
      </c>
      <c r="C192" s="777" t="s">
        <v>2473</v>
      </c>
      <c r="D192" s="757" t="s">
        <v>142</v>
      </c>
      <c r="E192" s="496">
        <v>1</v>
      </c>
      <c r="F192" s="845"/>
      <c r="G192" s="613">
        <f t="shared" si="13"/>
        <v>0</v>
      </c>
    </row>
    <row r="193" spans="2:7">
      <c r="B193" s="771" t="s">
        <v>21</v>
      </c>
      <c r="C193" s="777" t="s">
        <v>2474</v>
      </c>
      <c r="D193" s="496" t="s">
        <v>279</v>
      </c>
      <c r="E193" s="496">
        <v>1</v>
      </c>
      <c r="F193" s="845"/>
      <c r="G193" s="613">
        <f t="shared" si="13"/>
        <v>0</v>
      </c>
    </row>
    <row r="194" spans="2:7">
      <c r="B194" s="771" t="s">
        <v>44</v>
      </c>
      <c r="C194" s="777" t="s">
        <v>2475</v>
      </c>
      <c r="D194" s="496" t="s">
        <v>2476</v>
      </c>
      <c r="E194" s="496">
        <v>2</v>
      </c>
      <c r="F194" s="845"/>
      <c r="G194" s="613">
        <f t="shared" si="13"/>
        <v>0</v>
      </c>
    </row>
    <row r="195" spans="2:7">
      <c r="B195" s="771" t="s">
        <v>46</v>
      </c>
      <c r="C195" s="777" t="s">
        <v>2477</v>
      </c>
      <c r="D195" s="496" t="s">
        <v>279</v>
      </c>
      <c r="E195" s="496">
        <v>1</v>
      </c>
      <c r="F195" s="845"/>
      <c r="G195" s="613">
        <f t="shared" si="13"/>
        <v>0</v>
      </c>
    </row>
    <row r="196" spans="2:7">
      <c r="B196" s="771" t="s">
        <v>47</v>
      </c>
      <c r="C196" s="777" t="s">
        <v>2478</v>
      </c>
      <c r="D196" s="496" t="s">
        <v>279</v>
      </c>
      <c r="E196" s="496">
        <v>1</v>
      </c>
      <c r="F196" s="845"/>
      <c r="G196" s="613">
        <f t="shared" si="13"/>
        <v>0</v>
      </c>
    </row>
    <row r="197" spans="2:7" ht="25.5">
      <c r="B197" s="771" t="s">
        <v>48</v>
      </c>
      <c r="C197" s="495" t="s">
        <v>2479</v>
      </c>
      <c r="D197" s="496" t="s">
        <v>142</v>
      </c>
      <c r="E197" s="496">
        <v>55</v>
      </c>
      <c r="F197" s="845"/>
      <c r="G197" s="613">
        <f t="shared" si="13"/>
        <v>0</v>
      </c>
    </row>
    <row r="198" spans="2:7" ht="13.5" thickBot="1">
      <c r="B198" s="771"/>
      <c r="C198" s="768" t="s">
        <v>2480</v>
      </c>
      <c r="D198" s="769"/>
      <c r="E198" s="778"/>
      <c r="F198" s="850"/>
      <c r="G198" s="770">
        <f>SUM(G173:G197)</f>
        <v>0</v>
      </c>
    </row>
    <row r="199" spans="2:7" ht="13.5" thickTop="1">
      <c r="B199" s="771"/>
      <c r="C199" s="773"/>
      <c r="D199" s="757"/>
      <c r="E199" s="760"/>
      <c r="F199" s="848"/>
      <c r="G199" s="772"/>
    </row>
    <row r="200" spans="2:7">
      <c r="B200" s="771"/>
      <c r="C200" s="495"/>
      <c r="D200" s="496"/>
      <c r="E200" s="496"/>
      <c r="F200" s="848"/>
      <c r="G200" s="772"/>
    </row>
    <row r="201" spans="2:7">
      <c r="B201" s="771"/>
      <c r="C201" s="779" t="s">
        <v>2028</v>
      </c>
      <c r="D201" s="496"/>
      <c r="E201" s="496"/>
      <c r="F201" s="848"/>
      <c r="G201" s="772"/>
    </row>
    <row r="202" spans="2:7" ht="63.75">
      <c r="B202" s="771"/>
      <c r="C202" s="780" t="s">
        <v>2481</v>
      </c>
      <c r="D202" s="754"/>
      <c r="E202" s="754"/>
      <c r="F202" s="851"/>
      <c r="G202" s="755"/>
    </row>
    <row r="203" spans="2:7" ht="38.25">
      <c r="B203" s="771"/>
      <c r="C203" s="780" t="s">
        <v>2482</v>
      </c>
      <c r="D203" s="754"/>
      <c r="E203" s="754"/>
      <c r="F203" s="851"/>
      <c r="G203" s="755"/>
    </row>
    <row r="204" spans="2:7" ht="38.25">
      <c r="B204" s="771"/>
      <c r="C204" s="780" t="s">
        <v>2483</v>
      </c>
      <c r="D204" s="754"/>
      <c r="E204" s="754"/>
      <c r="F204" s="851"/>
      <c r="G204" s="755"/>
    </row>
    <row r="205" spans="2:7">
      <c r="B205" s="771"/>
      <c r="C205" s="18"/>
      <c r="D205" s="496"/>
      <c r="E205" s="496"/>
      <c r="F205" s="844"/>
      <c r="G205" s="758"/>
    </row>
    <row r="206" spans="2:7">
      <c r="B206" s="159" t="s">
        <v>2484</v>
      </c>
      <c r="C206" s="337" t="s">
        <v>2485</v>
      </c>
      <c r="D206" s="337"/>
      <c r="E206" s="673"/>
      <c r="F206" s="41"/>
      <c r="G206" s="674"/>
    </row>
    <row r="207" spans="2:7">
      <c r="B207" s="752"/>
      <c r="C207" s="15"/>
      <c r="D207" s="757"/>
      <c r="E207" s="774"/>
      <c r="F207" s="847"/>
      <c r="G207" s="758"/>
    </row>
    <row r="208" spans="2:7" ht="25.5">
      <c r="B208" s="771" t="s">
        <v>14</v>
      </c>
      <c r="C208" s="495" t="s">
        <v>2486</v>
      </c>
      <c r="D208" s="496"/>
      <c r="E208" s="496"/>
      <c r="F208" s="848"/>
      <c r="G208" s="772"/>
    </row>
    <row r="209" spans="2:7" ht="127.5">
      <c r="B209" s="776" t="s">
        <v>2487</v>
      </c>
      <c r="C209" s="608" t="s">
        <v>2488</v>
      </c>
      <c r="D209" s="496" t="s">
        <v>142</v>
      </c>
      <c r="E209" s="496">
        <v>14</v>
      </c>
      <c r="F209" s="844"/>
      <c r="G209" s="613">
        <f t="shared" ref="G209" si="14">E209*F209</f>
        <v>0</v>
      </c>
    </row>
    <row r="210" spans="2:7">
      <c r="B210" s="771"/>
      <c r="C210" s="495"/>
      <c r="D210" s="496"/>
      <c r="E210" s="496"/>
      <c r="F210" s="848"/>
      <c r="G210" s="613"/>
    </row>
    <row r="211" spans="2:7" ht="89.25">
      <c r="B211" s="776" t="s">
        <v>2489</v>
      </c>
      <c r="C211" s="608" t="s">
        <v>2490</v>
      </c>
      <c r="D211" s="496" t="s">
        <v>142</v>
      </c>
      <c r="E211" s="496">
        <v>20</v>
      </c>
      <c r="F211" s="844"/>
      <c r="G211" s="613">
        <f t="shared" ref="G211" si="15">E211*F211</f>
        <v>0</v>
      </c>
    </row>
    <row r="212" spans="2:7">
      <c r="B212" s="771"/>
      <c r="C212" s="495"/>
      <c r="D212" s="496"/>
      <c r="E212" s="496"/>
      <c r="F212" s="848"/>
      <c r="G212" s="613"/>
    </row>
    <row r="213" spans="2:7" ht="25.5">
      <c r="B213" s="776" t="s">
        <v>2491</v>
      </c>
      <c r="C213" s="608" t="s">
        <v>3179</v>
      </c>
      <c r="D213" s="496" t="s">
        <v>142</v>
      </c>
      <c r="E213" s="496">
        <v>16</v>
      </c>
      <c r="F213" s="844"/>
      <c r="G213" s="613">
        <f t="shared" ref="G213:G214" si="16">E213*F213</f>
        <v>0</v>
      </c>
    </row>
    <row r="214" spans="2:7">
      <c r="B214" s="776"/>
      <c r="C214" s="608" t="s">
        <v>3178</v>
      </c>
      <c r="D214" s="496" t="s">
        <v>142</v>
      </c>
      <c r="E214" s="496">
        <v>16</v>
      </c>
      <c r="F214" s="844"/>
      <c r="G214" s="613">
        <f t="shared" si="16"/>
        <v>0</v>
      </c>
    </row>
    <row r="215" spans="2:7">
      <c r="B215" s="771"/>
      <c r="C215" s="495"/>
      <c r="D215" s="496"/>
      <c r="E215" s="496"/>
      <c r="F215" s="848"/>
      <c r="G215" s="613"/>
    </row>
    <row r="216" spans="2:7" ht="25.5">
      <c r="B216" s="776" t="s">
        <v>3153</v>
      </c>
      <c r="C216" s="608" t="s">
        <v>3152</v>
      </c>
      <c r="D216" s="496" t="s">
        <v>142</v>
      </c>
      <c r="E216" s="496">
        <v>12</v>
      </c>
      <c r="F216" s="844"/>
      <c r="G216" s="613">
        <f t="shared" ref="G216:G217" si="17">E216*F216</f>
        <v>0</v>
      </c>
    </row>
    <row r="217" spans="2:7">
      <c r="B217" s="776"/>
      <c r="C217" s="608" t="s">
        <v>3154</v>
      </c>
      <c r="D217" s="496" t="s">
        <v>142</v>
      </c>
      <c r="E217" s="496">
        <v>12</v>
      </c>
      <c r="F217" s="844"/>
      <c r="G217" s="613">
        <f t="shared" si="17"/>
        <v>0</v>
      </c>
    </row>
    <row r="218" spans="2:7">
      <c r="B218" s="771"/>
      <c r="C218" s="495"/>
      <c r="D218" s="496"/>
      <c r="E218" s="496"/>
      <c r="F218" s="848"/>
      <c r="G218" s="613"/>
    </row>
    <row r="219" spans="2:7" ht="25.5">
      <c r="B219" s="776" t="s">
        <v>2492</v>
      </c>
      <c r="C219" s="590" t="s">
        <v>3158</v>
      </c>
      <c r="D219" s="496" t="s">
        <v>142</v>
      </c>
      <c r="E219" s="496">
        <v>4</v>
      </c>
      <c r="F219" s="844"/>
      <c r="G219" s="613">
        <f t="shared" ref="G219:G220" si="18">E219*F219</f>
        <v>0</v>
      </c>
    </row>
    <row r="220" spans="2:7" ht="25.5">
      <c r="B220" s="776"/>
      <c r="C220" s="590" t="s">
        <v>3157</v>
      </c>
      <c r="D220" s="496" t="s">
        <v>142</v>
      </c>
      <c r="E220" s="496">
        <v>4</v>
      </c>
      <c r="F220" s="844"/>
      <c r="G220" s="613">
        <f t="shared" si="18"/>
        <v>0</v>
      </c>
    </row>
    <row r="221" spans="2:7">
      <c r="B221" s="776"/>
      <c r="C221" s="608"/>
      <c r="D221" s="496"/>
      <c r="E221" s="496"/>
      <c r="F221" s="844"/>
      <c r="G221" s="613"/>
    </row>
    <row r="222" spans="2:7">
      <c r="B222" s="776" t="s">
        <v>2493</v>
      </c>
      <c r="C222" s="590" t="s">
        <v>2494</v>
      </c>
      <c r="D222" s="496" t="s">
        <v>142</v>
      </c>
      <c r="E222" s="496">
        <v>1</v>
      </c>
      <c r="F222" s="844"/>
      <c r="G222" s="613">
        <f t="shared" ref="G222" si="19">E222*F222</f>
        <v>0</v>
      </c>
    </row>
    <row r="223" spans="2:7">
      <c r="B223" s="776"/>
      <c r="C223" s="608"/>
      <c r="D223" s="496"/>
      <c r="E223" s="496"/>
      <c r="F223" s="844"/>
      <c r="G223" s="613"/>
    </row>
    <row r="224" spans="2:7">
      <c r="B224" s="776" t="s">
        <v>2495</v>
      </c>
      <c r="C224" s="590" t="s">
        <v>2496</v>
      </c>
      <c r="D224" s="496" t="s">
        <v>142</v>
      </c>
      <c r="E224" s="496">
        <v>2</v>
      </c>
      <c r="F224" s="844"/>
      <c r="G224" s="613">
        <f t="shared" ref="G224" si="20">E224*F224</f>
        <v>0</v>
      </c>
    </row>
    <row r="225" spans="2:7">
      <c r="B225" s="776"/>
      <c r="C225" s="608"/>
      <c r="D225" s="496"/>
      <c r="E225" s="496"/>
      <c r="F225" s="844"/>
      <c r="G225" s="613"/>
    </row>
    <row r="226" spans="2:7">
      <c r="B226" s="776" t="s">
        <v>2497</v>
      </c>
      <c r="C226" s="590" t="s">
        <v>2498</v>
      </c>
      <c r="D226" s="496" t="s">
        <v>142</v>
      </c>
      <c r="E226" s="496">
        <v>9</v>
      </c>
      <c r="F226" s="844"/>
      <c r="G226" s="613">
        <f t="shared" ref="G226" si="21">E226*F226</f>
        <v>0</v>
      </c>
    </row>
    <row r="227" spans="2:7">
      <c r="B227" s="776"/>
      <c r="C227" s="608"/>
      <c r="D227" s="496"/>
      <c r="E227" s="496"/>
      <c r="F227" s="844"/>
      <c r="G227" s="613"/>
    </row>
    <row r="228" spans="2:7" ht="25.5">
      <c r="B228" s="776" t="s">
        <v>2499</v>
      </c>
      <c r="C228" s="590" t="s">
        <v>2500</v>
      </c>
      <c r="D228" s="496" t="s">
        <v>142</v>
      </c>
      <c r="E228" s="496">
        <v>2</v>
      </c>
      <c r="F228" s="844"/>
      <c r="G228" s="613">
        <f t="shared" ref="G228" si="22">E228*F228</f>
        <v>0</v>
      </c>
    </row>
    <row r="229" spans="2:7">
      <c r="B229" s="776"/>
      <c r="C229" s="608"/>
      <c r="D229" s="496"/>
      <c r="E229" s="496"/>
      <c r="F229" s="844"/>
      <c r="G229" s="613"/>
    </row>
    <row r="230" spans="2:7" ht="25.5">
      <c r="B230" s="776" t="s">
        <v>2501</v>
      </c>
      <c r="C230" s="590" t="s">
        <v>2502</v>
      </c>
      <c r="D230" s="496" t="s">
        <v>142</v>
      </c>
      <c r="E230" s="496">
        <v>6</v>
      </c>
      <c r="F230" s="844"/>
      <c r="G230" s="613">
        <f t="shared" ref="G230" si="23">E230*F230</f>
        <v>0</v>
      </c>
    </row>
    <row r="231" spans="2:7">
      <c r="B231" s="776"/>
      <c r="C231" s="590"/>
      <c r="D231" s="496"/>
      <c r="E231" s="496"/>
      <c r="F231" s="844"/>
      <c r="G231" s="613"/>
    </row>
    <row r="232" spans="2:7" ht="25.5">
      <c r="B232" s="776" t="s">
        <v>2503</v>
      </c>
      <c r="C232" s="590" t="s">
        <v>2504</v>
      </c>
      <c r="D232" s="496" t="s">
        <v>142</v>
      </c>
      <c r="E232" s="496">
        <v>3</v>
      </c>
      <c r="F232" s="844"/>
      <c r="G232" s="613">
        <f t="shared" ref="G232" si="24">E232*F232</f>
        <v>0</v>
      </c>
    </row>
    <row r="233" spans="2:7">
      <c r="B233" s="776"/>
      <c r="C233" s="590"/>
      <c r="D233" s="496"/>
      <c r="E233" s="496"/>
      <c r="F233" s="844"/>
      <c r="G233" s="613"/>
    </row>
    <row r="234" spans="2:7" ht="25.5">
      <c r="B234" s="776" t="s">
        <v>2505</v>
      </c>
      <c r="C234" s="590" t="s">
        <v>3159</v>
      </c>
      <c r="D234" s="496" t="s">
        <v>142</v>
      </c>
      <c r="E234" s="496">
        <v>7</v>
      </c>
      <c r="F234" s="844"/>
      <c r="G234" s="613">
        <f t="shared" ref="G234:G236" si="25">E234*F234</f>
        <v>0</v>
      </c>
    </row>
    <row r="235" spans="2:7" ht="25.5">
      <c r="B235" s="776"/>
      <c r="C235" s="590" t="s">
        <v>3161</v>
      </c>
      <c r="D235" s="496" t="s">
        <v>142</v>
      </c>
      <c r="E235" s="496">
        <v>1</v>
      </c>
      <c r="F235" s="844"/>
      <c r="G235" s="613">
        <f t="shared" si="25"/>
        <v>0</v>
      </c>
    </row>
    <row r="236" spans="2:7" ht="25.5">
      <c r="B236" s="776"/>
      <c r="C236" s="590" t="s">
        <v>3160</v>
      </c>
      <c r="D236" s="496" t="s">
        <v>142</v>
      </c>
      <c r="E236" s="496">
        <v>7</v>
      </c>
      <c r="F236" s="844"/>
      <c r="G236" s="613">
        <f t="shared" si="25"/>
        <v>0</v>
      </c>
    </row>
    <row r="237" spans="2:7">
      <c r="B237" s="776"/>
      <c r="C237" s="590"/>
      <c r="D237" s="496"/>
      <c r="E237" s="496"/>
      <c r="F237" s="844"/>
      <c r="G237" s="613"/>
    </row>
    <row r="238" spans="2:7" ht="38.25">
      <c r="B238" s="776" t="s">
        <v>3165</v>
      </c>
      <c r="C238" s="590" t="s">
        <v>3166</v>
      </c>
      <c r="D238" s="496" t="s">
        <v>142</v>
      </c>
      <c r="E238" s="496">
        <v>2</v>
      </c>
      <c r="F238" s="844"/>
      <c r="G238" s="613">
        <f t="shared" ref="G238" si="26">E238*F238</f>
        <v>0</v>
      </c>
    </row>
    <row r="239" spans="2:7">
      <c r="B239" s="776"/>
      <c r="C239" s="590"/>
      <c r="D239" s="496"/>
      <c r="E239" s="496"/>
      <c r="F239" s="844"/>
      <c r="G239" s="613"/>
    </row>
    <row r="240" spans="2:7" ht="38.25">
      <c r="B240" s="776" t="s">
        <v>3164</v>
      </c>
      <c r="C240" s="590" t="s">
        <v>3167</v>
      </c>
      <c r="D240" s="496" t="s">
        <v>142</v>
      </c>
      <c r="E240" s="496">
        <v>8</v>
      </c>
      <c r="F240" s="844"/>
      <c r="G240" s="613">
        <f t="shared" ref="G240:G241" si="27">E240*F240</f>
        <v>0</v>
      </c>
    </row>
    <row r="241" spans="2:7" ht="38.25">
      <c r="B241" s="776"/>
      <c r="C241" s="590" t="s">
        <v>3168</v>
      </c>
      <c r="D241" s="496" t="s">
        <v>142</v>
      </c>
      <c r="E241" s="496">
        <v>8</v>
      </c>
      <c r="F241" s="844"/>
      <c r="G241" s="613">
        <f t="shared" si="27"/>
        <v>0</v>
      </c>
    </row>
    <row r="242" spans="2:7">
      <c r="B242" s="776"/>
      <c r="C242" s="590"/>
      <c r="D242" s="496"/>
      <c r="E242" s="496"/>
      <c r="F242" s="844"/>
      <c r="G242" s="613"/>
    </row>
    <row r="243" spans="2:7" ht="25.5">
      <c r="B243" s="776" t="s">
        <v>2506</v>
      </c>
      <c r="C243" s="590" t="s">
        <v>3162</v>
      </c>
      <c r="D243" s="496" t="s">
        <v>142</v>
      </c>
      <c r="E243" s="496">
        <v>0</v>
      </c>
      <c r="F243" s="844"/>
      <c r="G243" s="613">
        <f t="shared" ref="G243:G245" si="28">E243*F243*0.9</f>
        <v>0</v>
      </c>
    </row>
    <row r="244" spans="2:7">
      <c r="B244" s="771"/>
      <c r="C244" s="777"/>
      <c r="D244" s="496"/>
      <c r="E244" s="496"/>
      <c r="F244" s="844"/>
      <c r="G244" s="613"/>
    </row>
    <row r="245" spans="2:7" ht="25.5">
      <c r="B245" s="776" t="s">
        <v>2507</v>
      </c>
      <c r="C245" s="590" t="s">
        <v>3163</v>
      </c>
      <c r="D245" s="496" t="s">
        <v>142</v>
      </c>
      <c r="E245" s="496">
        <v>0</v>
      </c>
      <c r="F245" s="844"/>
      <c r="G245" s="613">
        <f t="shared" si="28"/>
        <v>0</v>
      </c>
    </row>
    <row r="246" spans="2:7">
      <c r="B246" s="776"/>
      <c r="C246" s="590"/>
      <c r="D246" s="496"/>
      <c r="E246" s="496"/>
      <c r="F246" s="844"/>
      <c r="G246" s="613"/>
    </row>
    <row r="247" spans="2:7">
      <c r="B247" s="776" t="s">
        <v>2508</v>
      </c>
      <c r="C247" s="590" t="s">
        <v>2509</v>
      </c>
      <c r="D247" s="496" t="s">
        <v>142</v>
      </c>
      <c r="E247" s="496">
        <v>11</v>
      </c>
      <c r="F247" s="844"/>
      <c r="G247" s="613">
        <f t="shared" ref="G247" si="29">E247*F247</f>
        <v>0</v>
      </c>
    </row>
    <row r="248" spans="2:7">
      <c r="B248" s="776"/>
      <c r="C248" s="590"/>
      <c r="D248" s="496"/>
      <c r="E248" s="496"/>
      <c r="F248" s="844"/>
      <c r="G248" s="613"/>
    </row>
    <row r="249" spans="2:7" ht="63.75">
      <c r="B249" s="776" t="s">
        <v>2510</v>
      </c>
      <c r="C249" s="590" t="s">
        <v>2511</v>
      </c>
      <c r="D249" s="496" t="s">
        <v>142</v>
      </c>
      <c r="E249" s="496">
        <v>1</v>
      </c>
      <c r="F249" s="844"/>
      <c r="G249" s="613">
        <f t="shared" ref="G249" si="30">E249*F249</f>
        <v>0</v>
      </c>
    </row>
    <row r="250" spans="2:7">
      <c r="B250" s="776"/>
      <c r="C250" s="590"/>
      <c r="D250" s="496"/>
      <c r="E250" s="496"/>
      <c r="F250" s="844"/>
      <c r="G250" s="613"/>
    </row>
    <row r="251" spans="2:7">
      <c r="B251" s="776" t="s">
        <v>2512</v>
      </c>
      <c r="C251" s="590" t="s">
        <v>2513</v>
      </c>
      <c r="D251" s="496" t="s">
        <v>142</v>
      </c>
      <c r="E251" s="496">
        <v>3</v>
      </c>
      <c r="F251" s="844"/>
      <c r="G251" s="613">
        <f t="shared" ref="G251" si="31">E251*F251</f>
        <v>0</v>
      </c>
    </row>
    <row r="252" spans="2:7">
      <c r="B252" s="776"/>
      <c r="C252" s="590"/>
      <c r="D252" s="496"/>
      <c r="E252" s="496"/>
      <c r="F252" s="844"/>
      <c r="G252" s="613"/>
    </row>
    <row r="253" spans="2:7">
      <c r="B253" s="776" t="s">
        <v>2514</v>
      </c>
      <c r="C253" s="590" t="s">
        <v>2496</v>
      </c>
      <c r="D253" s="496" t="s">
        <v>142</v>
      </c>
      <c r="E253" s="496">
        <v>2</v>
      </c>
      <c r="F253" s="844"/>
      <c r="G253" s="613">
        <f t="shared" ref="G253" si="32">E253*F253</f>
        <v>0</v>
      </c>
    </row>
    <row r="254" spans="2:7">
      <c r="B254" s="776"/>
      <c r="C254" s="590"/>
      <c r="D254" s="496"/>
      <c r="E254" s="496"/>
      <c r="F254" s="844"/>
      <c r="G254" s="613"/>
    </row>
    <row r="255" spans="2:7">
      <c r="B255" s="776" t="s">
        <v>3155</v>
      </c>
      <c r="C255" s="590" t="s">
        <v>3156</v>
      </c>
      <c r="D255" s="496" t="s">
        <v>142</v>
      </c>
      <c r="E255" s="496">
        <v>17</v>
      </c>
      <c r="F255" s="844"/>
      <c r="G255" s="613">
        <f t="shared" ref="G255" si="33">E255*F255</f>
        <v>0</v>
      </c>
    </row>
    <row r="256" spans="2:7">
      <c r="B256" s="776"/>
      <c r="C256" s="590"/>
      <c r="D256" s="496"/>
      <c r="E256" s="496"/>
      <c r="F256" s="844"/>
      <c r="G256" s="613"/>
    </row>
    <row r="257" spans="2:7">
      <c r="B257" s="776" t="s">
        <v>2515</v>
      </c>
      <c r="C257" s="590" t="s">
        <v>2516</v>
      </c>
      <c r="D257" s="496" t="s">
        <v>142</v>
      </c>
      <c r="E257" s="496">
        <v>7</v>
      </c>
      <c r="F257" s="844"/>
      <c r="G257" s="613">
        <f t="shared" ref="G257" si="34">E257*F257</f>
        <v>0</v>
      </c>
    </row>
    <row r="258" spans="2:7">
      <c r="B258" s="776"/>
      <c r="C258" s="590"/>
      <c r="D258" s="496"/>
      <c r="E258" s="496"/>
      <c r="F258" s="844"/>
      <c r="G258" s="613"/>
    </row>
    <row r="259" spans="2:7">
      <c r="B259" s="776" t="s">
        <v>2517</v>
      </c>
      <c r="C259" s="590" t="s">
        <v>2518</v>
      </c>
      <c r="D259" s="496" t="s">
        <v>142</v>
      </c>
      <c r="E259" s="496">
        <v>5</v>
      </c>
      <c r="F259" s="844"/>
      <c r="G259" s="613">
        <f t="shared" ref="G259" si="35">E259*F259</f>
        <v>0</v>
      </c>
    </row>
    <row r="260" spans="2:7">
      <c r="B260" s="776"/>
      <c r="C260" s="590"/>
      <c r="D260" s="496"/>
      <c r="E260" s="496"/>
      <c r="F260" s="844"/>
      <c r="G260" s="613"/>
    </row>
    <row r="261" spans="2:7" ht="25.5">
      <c r="B261" s="776" t="s">
        <v>2519</v>
      </c>
      <c r="C261" s="590" t="s">
        <v>2500</v>
      </c>
      <c r="D261" s="496" t="s">
        <v>142</v>
      </c>
      <c r="E261" s="496">
        <v>3</v>
      </c>
      <c r="F261" s="844"/>
      <c r="G261" s="613">
        <f t="shared" ref="G261" si="36">E261*F261</f>
        <v>0</v>
      </c>
    </row>
    <row r="262" spans="2:7">
      <c r="B262" s="776"/>
      <c r="C262" s="590"/>
      <c r="D262" s="496"/>
      <c r="E262" s="496"/>
      <c r="F262" s="844"/>
      <c r="G262" s="613"/>
    </row>
    <row r="263" spans="2:7" ht="25.5">
      <c r="B263" s="776" t="s">
        <v>2520</v>
      </c>
      <c r="C263" s="590" t="s">
        <v>2521</v>
      </c>
      <c r="D263" s="496" t="s">
        <v>142</v>
      </c>
      <c r="E263" s="496">
        <v>1</v>
      </c>
      <c r="F263" s="844"/>
      <c r="G263" s="613">
        <f t="shared" ref="G263" si="37">E263*F263</f>
        <v>0</v>
      </c>
    </row>
    <row r="264" spans="2:7">
      <c r="B264" s="776"/>
      <c r="C264" s="590"/>
      <c r="D264" s="496"/>
      <c r="E264" s="496"/>
      <c r="F264" s="844"/>
      <c r="G264" s="613"/>
    </row>
    <row r="265" spans="2:7" ht="25.5">
      <c r="B265" s="776" t="s">
        <v>2522</v>
      </c>
      <c r="C265" s="608" t="s">
        <v>2523</v>
      </c>
      <c r="D265" s="496" t="s">
        <v>142</v>
      </c>
      <c r="E265" s="496">
        <v>6</v>
      </c>
      <c r="F265" s="844"/>
      <c r="G265" s="613">
        <f t="shared" ref="G265" si="38">E265*F265</f>
        <v>0</v>
      </c>
    </row>
    <row r="266" spans="2:7">
      <c r="B266" s="771"/>
      <c r="C266" s="495"/>
      <c r="D266" s="496"/>
      <c r="E266" s="496"/>
      <c r="F266" s="848"/>
      <c r="G266" s="613"/>
    </row>
    <row r="267" spans="2:7" ht="25.5">
      <c r="B267" s="776" t="s">
        <v>2524</v>
      </c>
      <c r="C267" s="608" t="s">
        <v>2525</v>
      </c>
      <c r="D267" s="496" t="s">
        <v>142</v>
      </c>
      <c r="E267" s="496">
        <v>2</v>
      </c>
      <c r="F267" s="844"/>
      <c r="G267" s="613">
        <f t="shared" ref="G267" si="39">E267*F267</f>
        <v>0</v>
      </c>
    </row>
    <row r="268" spans="2:7">
      <c r="B268" s="776"/>
      <c r="C268" s="608"/>
      <c r="D268" s="496"/>
      <c r="E268" s="496"/>
      <c r="F268" s="844"/>
      <c r="G268" s="613"/>
    </row>
    <row r="269" spans="2:7" ht="38.25">
      <c r="B269" s="776" t="s">
        <v>2526</v>
      </c>
      <c r="C269" s="491" t="s">
        <v>2527</v>
      </c>
      <c r="D269" s="496" t="s">
        <v>142</v>
      </c>
      <c r="E269" s="496">
        <v>7</v>
      </c>
      <c r="F269" s="844"/>
      <c r="G269" s="613"/>
    </row>
    <row r="270" spans="2:7">
      <c r="B270" s="776"/>
      <c r="C270" s="608"/>
      <c r="D270" s="496"/>
      <c r="E270" s="496"/>
      <c r="F270" s="844"/>
      <c r="G270" s="758"/>
    </row>
    <row r="271" spans="2:7">
      <c r="B271" s="771" t="s">
        <v>36</v>
      </c>
      <c r="C271" s="495" t="s">
        <v>2528</v>
      </c>
      <c r="D271" s="496" t="s">
        <v>142</v>
      </c>
      <c r="E271" s="496">
        <v>203</v>
      </c>
      <c r="F271" s="844"/>
      <c r="G271" s="613">
        <f>E271*F271</f>
        <v>0</v>
      </c>
    </row>
    <row r="272" spans="2:7" ht="25.5">
      <c r="B272" s="771" t="s">
        <v>16</v>
      </c>
      <c r="C272" s="495" t="s">
        <v>2529</v>
      </c>
      <c r="D272" s="496" t="s">
        <v>279</v>
      </c>
      <c r="E272" s="496">
        <v>1</v>
      </c>
      <c r="F272" s="844"/>
      <c r="G272" s="613">
        <f>E272*F272</f>
        <v>0</v>
      </c>
    </row>
    <row r="273" spans="2:7" ht="38.25">
      <c r="B273" s="771" t="s">
        <v>17</v>
      </c>
      <c r="C273" s="18" t="s">
        <v>2530</v>
      </c>
      <c r="D273" s="496" t="s">
        <v>142</v>
      </c>
      <c r="E273" s="496">
        <v>12</v>
      </c>
      <c r="F273" s="844"/>
      <c r="G273" s="613">
        <f>E273*F273</f>
        <v>0</v>
      </c>
    </row>
    <row r="274" spans="2:7" ht="38.25">
      <c r="B274" s="771" t="s">
        <v>21</v>
      </c>
      <c r="C274" s="18" t="s">
        <v>2531</v>
      </c>
      <c r="D274" s="496" t="s">
        <v>142</v>
      </c>
      <c r="E274" s="496">
        <v>3</v>
      </c>
      <c r="F274" s="844"/>
      <c r="G274" s="613">
        <f>E274*F274</f>
        <v>0</v>
      </c>
    </row>
    <row r="275" spans="2:7">
      <c r="B275" s="771"/>
      <c r="C275" s="18" t="s">
        <v>2532</v>
      </c>
      <c r="D275" s="496"/>
      <c r="E275" s="496"/>
      <c r="F275" s="844"/>
      <c r="G275" s="758"/>
    </row>
    <row r="276" spans="2:7">
      <c r="B276" s="771"/>
      <c r="C276" s="18" t="s">
        <v>2533</v>
      </c>
      <c r="D276" s="496"/>
      <c r="E276" s="496"/>
      <c r="F276" s="844"/>
      <c r="G276" s="758"/>
    </row>
    <row r="277" spans="2:7">
      <c r="B277" s="771"/>
      <c r="C277" s="18" t="s">
        <v>2534</v>
      </c>
      <c r="D277" s="496"/>
      <c r="E277" s="496"/>
      <c r="F277" s="844"/>
      <c r="G277" s="758"/>
    </row>
    <row r="278" spans="2:7" ht="25.5">
      <c r="B278" s="771"/>
      <c r="C278" s="18" t="s">
        <v>2535</v>
      </c>
      <c r="D278" s="496"/>
      <c r="E278" s="496"/>
      <c r="F278" s="844"/>
      <c r="G278" s="758"/>
    </row>
    <row r="279" spans="2:7" ht="25.5">
      <c r="B279" s="771"/>
      <c r="C279" s="18" t="s">
        <v>2536</v>
      </c>
      <c r="D279" s="496"/>
      <c r="E279" s="496"/>
      <c r="F279" s="844"/>
      <c r="G279" s="758"/>
    </row>
    <row r="280" spans="2:7">
      <c r="B280" s="771"/>
      <c r="C280" s="18"/>
      <c r="D280" s="496"/>
      <c r="E280" s="496"/>
      <c r="F280" s="844"/>
      <c r="G280" s="758"/>
    </row>
    <row r="281" spans="2:7" ht="38.25">
      <c r="B281" s="771" t="s">
        <v>44</v>
      </c>
      <c r="C281" s="18" t="s">
        <v>2531</v>
      </c>
      <c r="D281" s="496" t="s">
        <v>142</v>
      </c>
      <c r="E281" s="496">
        <v>2</v>
      </c>
      <c r="F281" s="844"/>
      <c r="G281" s="613">
        <f>E281*F281</f>
        <v>0</v>
      </c>
    </row>
    <row r="282" spans="2:7">
      <c r="B282" s="771"/>
      <c r="C282" s="18" t="s">
        <v>2532</v>
      </c>
      <c r="D282" s="496"/>
      <c r="E282" s="496"/>
      <c r="F282" s="844"/>
      <c r="G282" s="758"/>
    </row>
    <row r="283" spans="2:7">
      <c r="B283" s="771"/>
      <c r="C283" s="18" t="s">
        <v>2537</v>
      </c>
      <c r="D283" s="496"/>
      <c r="E283" s="496"/>
      <c r="F283" s="844"/>
      <c r="G283" s="758"/>
    </row>
    <row r="284" spans="2:7">
      <c r="B284" s="771"/>
      <c r="C284" s="18" t="s">
        <v>2534</v>
      </c>
      <c r="D284" s="496"/>
      <c r="E284" s="496"/>
      <c r="F284" s="844"/>
      <c r="G284" s="758"/>
    </row>
    <row r="285" spans="2:7" ht="25.5">
      <c r="B285" s="771"/>
      <c r="C285" s="18" t="s">
        <v>2538</v>
      </c>
      <c r="D285" s="496"/>
      <c r="E285" s="496"/>
      <c r="F285" s="844"/>
      <c r="G285" s="758"/>
    </row>
    <row r="286" spans="2:7" ht="25.5">
      <c r="B286" s="771"/>
      <c r="C286" s="18" t="s">
        <v>2539</v>
      </c>
      <c r="D286" s="496"/>
      <c r="E286" s="496"/>
      <c r="F286" s="844"/>
      <c r="G286" s="758"/>
    </row>
    <row r="287" spans="2:7">
      <c r="B287" s="771"/>
      <c r="C287" s="18"/>
      <c r="D287" s="496"/>
      <c r="E287" s="496"/>
      <c r="F287" s="844"/>
      <c r="G287" s="758"/>
    </row>
    <row r="288" spans="2:7">
      <c r="B288" s="771" t="s">
        <v>46</v>
      </c>
      <c r="C288" s="18" t="s">
        <v>2540</v>
      </c>
      <c r="D288" s="496"/>
      <c r="E288" s="496"/>
      <c r="F288" s="844"/>
      <c r="G288" s="758"/>
    </row>
    <row r="289" spans="2:7">
      <c r="B289" s="771" t="s">
        <v>47</v>
      </c>
      <c r="C289" s="18" t="s">
        <v>2541</v>
      </c>
      <c r="D289" s="496"/>
      <c r="E289" s="496"/>
      <c r="F289" s="844"/>
      <c r="G289" s="758"/>
    </row>
    <row r="290" spans="2:7">
      <c r="B290" s="771" t="s">
        <v>48</v>
      </c>
      <c r="C290" s="18" t="s">
        <v>2542</v>
      </c>
      <c r="D290" s="496"/>
      <c r="E290" s="496"/>
      <c r="F290" s="844"/>
      <c r="G290" s="758"/>
    </row>
    <row r="291" spans="2:7">
      <c r="B291" s="771"/>
      <c r="C291" s="608"/>
      <c r="D291" s="496"/>
      <c r="E291" s="496"/>
      <c r="F291" s="844"/>
      <c r="G291" s="758"/>
    </row>
    <row r="292" spans="2:7" ht="25.5">
      <c r="B292" s="771" t="s">
        <v>49</v>
      </c>
      <c r="C292" s="495" t="s">
        <v>2543</v>
      </c>
      <c r="D292" s="496"/>
      <c r="E292" s="496"/>
      <c r="F292" s="844"/>
      <c r="G292" s="758"/>
    </row>
    <row r="293" spans="2:7" ht="25.5">
      <c r="B293" s="776"/>
      <c r="C293" s="495" t="s">
        <v>2544</v>
      </c>
      <c r="D293" s="757" t="s">
        <v>142</v>
      </c>
      <c r="E293" s="760">
        <v>14</v>
      </c>
      <c r="F293" s="844"/>
      <c r="G293" s="613">
        <f t="shared" ref="G293:G299" si="40">E293*F293</f>
        <v>0</v>
      </c>
    </row>
    <row r="294" spans="2:7" ht="38.25">
      <c r="B294" s="776"/>
      <c r="C294" s="781" t="s">
        <v>2545</v>
      </c>
      <c r="D294" s="757" t="s">
        <v>142</v>
      </c>
      <c r="E294" s="760">
        <v>4</v>
      </c>
      <c r="F294" s="844"/>
      <c r="G294" s="613">
        <f t="shared" si="40"/>
        <v>0</v>
      </c>
    </row>
    <row r="295" spans="2:7" ht="25.5">
      <c r="B295" s="776"/>
      <c r="C295" s="495" t="s">
        <v>2546</v>
      </c>
      <c r="D295" s="757" t="s">
        <v>142</v>
      </c>
      <c r="E295" s="760">
        <v>30</v>
      </c>
      <c r="F295" s="844"/>
      <c r="G295" s="613">
        <f t="shared" si="40"/>
        <v>0</v>
      </c>
    </row>
    <row r="296" spans="2:7">
      <c r="B296" s="776"/>
      <c r="C296" s="495" t="s">
        <v>2547</v>
      </c>
      <c r="D296" s="757" t="s">
        <v>142</v>
      </c>
      <c r="E296" s="760">
        <v>3</v>
      </c>
      <c r="F296" s="844"/>
      <c r="G296" s="613">
        <f t="shared" si="40"/>
        <v>0</v>
      </c>
    </row>
    <row r="297" spans="2:7">
      <c r="B297" s="776"/>
      <c r="C297" s="773" t="s">
        <v>2548</v>
      </c>
      <c r="D297" s="757" t="s">
        <v>142</v>
      </c>
      <c r="E297" s="760">
        <v>9</v>
      </c>
      <c r="F297" s="844"/>
      <c r="G297" s="613">
        <f t="shared" si="40"/>
        <v>0</v>
      </c>
    </row>
    <row r="298" spans="2:7">
      <c r="B298" s="776"/>
      <c r="C298" s="773" t="s">
        <v>2549</v>
      </c>
      <c r="D298" s="757" t="s">
        <v>142</v>
      </c>
      <c r="E298" s="760">
        <v>7</v>
      </c>
      <c r="F298" s="844"/>
      <c r="G298" s="613">
        <f t="shared" si="40"/>
        <v>0</v>
      </c>
    </row>
    <row r="299" spans="2:7">
      <c r="B299" s="776"/>
      <c r="C299" s="773" t="s">
        <v>2550</v>
      </c>
      <c r="D299" s="757" t="s">
        <v>142</v>
      </c>
      <c r="E299" s="760">
        <v>1</v>
      </c>
      <c r="F299" s="844"/>
      <c r="G299" s="613">
        <f t="shared" si="40"/>
        <v>0</v>
      </c>
    </row>
    <row r="300" spans="2:7">
      <c r="B300" s="776"/>
      <c r="C300" s="773"/>
      <c r="D300" s="757"/>
      <c r="E300" s="760"/>
      <c r="F300" s="844"/>
      <c r="G300" s="758"/>
    </row>
    <row r="301" spans="2:7" ht="25.5">
      <c r="B301" s="771" t="s">
        <v>51</v>
      </c>
      <c r="C301" s="495" t="s">
        <v>2551</v>
      </c>
      <c r="D301" s="757" t="s">
        <v>142</v>
      </c>
      <c r="E301" s="760">
        <v>2</v>
      </c>
      <c r="F301" s="844"/>
      <c r="G301" s="613">
        <f>E301*F301</f>
        <v>0</v>
      </c>
    </row>
    <row r="302" spans="2:7" ht="25.5">
      <c r="B302" s="771"/>
      <c r="C302" s="773" t="s">
        <v>2552</v>
      </c>
      <c r="D302" s="757"/>
      <c r="E302" s="757"/>
      <c r="F302" s="847"/>
      <c r="G302" s="758"/>
    </row>
    <row r="303" spans="2:7">
      <c r="B303" s="771"/>
      <c r="C303" s="773" t="s">
        <v>2553</v>
      </c>
      <c r="D303" s="757"/>
      <c r="E303" s="760"/>
      <c r="F303" s="844"/>
      <c r="G303" s="758"/>
    </row>
    <row r="304" spans="2:7">
      <c r="B304" s="771"/>
      <c r="C304" s="773" t="s">
        <v>2554</v>
      </c>
      <c r="D304" s="757"/>
      <c r="E304" s="760"/>
      <c r="F304" s="844"/>
      <c r="G304" s="758"/>
    </row>
    <row r="305" spans="2:7">
      <c r="B305" s="771"/>
      <c r="C305" s="773"/>
      <c r="D305" s="757"/>
      <c r="E305" s="760"/>
      <c r="F305" s="844"/>
      <c r="G305" s="758"/>
    </row>
    <row r="306" spans="2:7" ht="25.5">
      <c r="B306" s="771" t="s">
        <v>53</v>
      </c>
      <c r="C306" s="495" t="s">
        <v>2551</v>
      </c>
      <c r="D306" s="757" t="s">
        <v>142</v>
      </c>
      <c r="E306" s="760">
        <v>1</v>
      </c>
      <c r="F306" s="844"/>
      <c r="G306" s="613">
        <f>E306*F306</f>
        <v>0</v>
      </c>
    </row>
    <row r="307" spans="2:7" ht="25.5">
      <c r="B307" s="771"/>
      <c r="C307" s="773" t="s">
        <v>2555</v>
      </c>
      <c r="D307" s="757"/>
      <c r="E307" s="760"/>
      <c r="F307" s="844"/>
      <c r="G307" s="758"/>
    </row>
    <row r="308" spans="2:7">
      <c r="B308" s="771"/>
      <c r="C308" s="773" t="s">
        <v>2556</v>
      </c>
      <c r="D308" s="757"/>
      <c r="E308" s="760"/>
      <c r="F308" s="844"/>
      <c r="G308" s="758"/>
    </row>
    <row r="309" spans="2:7">
      <c r="B309" s="771"/>
      <c r="C309" s="773" t="s">
        <v>2554</v>
      </c>
      <c r="D309" s="757"/>
      <c r="E309" s="760"/>
      <c r="F309" s="844"/>
      <c r="G309" s="758"/>
    </row>
    <row r="310" spans="2:7">
      <c r="B310" s="771"/>
      <c r="C310" s="773"/>
      <c r="D310" s="757"/>
      <c r="E310" s="760"/>
      <c r="F310" s="844"/>
      <c r="G310" s="758"/>
    </row>
    <row r="311" spans="2:7" ht="25.5">
      <c r="B311" s="771" t="s">
        <v>54</v>
      </c>
      <c r="C311" s="495" t="s">
        <v>2551</v>
      </c>
      <c r="D311" s="757" t="s">
        <v>142</v>
      </c>
      <c r="E311" s="760">
        <v>1</v>
      </c>
      <c r="F311" s="844"/>
      <c r="G311" s="613">
        <f>E311*F311</f>
        <v>0</v>
      </c>
    </row>
    <row r="312" spans="2:7" ht="25.5">
      <c r="B312" s="771"/>
      <c r="C312" s="773" t="s">
        <v>2552</v>
      </c>
      <c r="D312" s="757"/>
      <c r="E312" s="760"/>
      <c r="F312" s="844"/>
      <c r="G312" s="758"/>
    </row>
    <row r="313" spans="2:7">
      <c r="B313" s="771"/>
      <c r="C313" s="773" t="s">
        <v>2557</v>
      </c>
      <c r="D313" s="757"/>
      <c r="E313" s="760"/>
      <c r="F313" s="844"/>
      <c r="G313" s="758"/>
    </row>
    <row r="314" spans="2:7">
      <c r="B314" s="771"/>
      <c r="C314" s="773" t="s">
        <v>2558</v>
      </c>
      <c r="D314" s="757"/>
      <c r="E314" s="760"/>
      <c r="F314" s="844"/>
      <c r="G314" s="758"/>
    </row>
    <row r="315" spans="2:7">
      <c r="B315" s="771"/>
      <c r="C315" s="773" t="s">
        <v>2554</v>
      </c>
      <c r="D315" s="757"/>
      <c r="E315" s="760"/>
      <c r="F315" s="844"/>
      <c r="G315" s="758"/>
    </row>
    <row r="316" spans="2:7">
      <c r="B316" s="771"/>
      <c r="C316" s="773"/>
      <c r="D316" s="757"/>
      <c r="E316" s="760"/>
      <c r="F316" s="844"/>
      <c r="G316" s="758"/>
    </row>
    <row r="317" spans="2:7" ht="25.5">
      <c r="B317" s="771" t="s">
        <v>66</v>
      </c>
      <c r="C317" s="495" t="s">
        <v>2551</v>
      </c>
      <c r="D317" s="757" t="s">
        <v>142</v>
      </c>
      <c r="E317" s="760">
        <v>1</v>
      </c>
      <c r="F317" s="844"/>
      <c r="G317" s="613">
        <f>E317*F317</f>
        <v>0</v>
      </c>
    </row>
    <row r="318" spans="2:7" ht="25.5">
      <c r="B318" s="771"/>
      <c r="C318" s="773" t="s">
        <v>2559</v>
      </c>
      <c r="D318" s="757"/>
      <c r="E318" s="757"/>
      <c r="F318" s="847"/>
      <c r="G318" s="758"/>
    </row>
    <row r="319" spans="2:7">
      <c r="B319" s="771"/>
      <c r="C319" s="773" t="s">
        <v>2560</v>
      </c>
      <c r="D319" s="757"/>
      <c r="E319" s="760"/>
      <c r="F319" s="844"/>
      <c r="G319" s="758"/>
    </row>
    <row r="320" spans="2:7">
      <c r="B320" s="771"/>
      <c r="C320" s="773" t="s">
        <v>2561</v>
      </c>
      <c r="D320" s="757"/>
      <c r="E320" s="760"/>
      <c r="F320" s="844"/>
      <c r="G320" s="758"/>
    </row>
    <row r="321" spans="2:7">
      <c r="B321" s="771"/>
      <c r="C321" s="773" t="s">
        <v>2562</v>
      </c>
      <c r="D321" s="757"/>
      <c r="E321" s="760"/>
      <c r="F321" s="844"/>
      <c r="G321" s="758"/>
    </row>
    <row r="322" spans="2:7">
      <c r="B322" s="771"/>
      <c r="C322" s="773" t="s">
        <v>2554</v>
      </c>
      <c r="D322" s="757"/>
      <c r="E322" s="760"/>
      <c r="F322" s="844"/>
      <c r="G322" s="758"/>
    </row>
    <row r="323" spans="2:7">
      <c r="B323" s="771"/>
      <c r="C323" s="773"/>
      <c r="D323" s="757"/>
      <c r="E323" s="760"/>
      <c r="F323" s="844"/>
      <c r="G323" s="758"/>
    </row>
    <row r="324" spans="2:7" ht="25.5">
      <c r="B324" s="771" t="s">
        <v>68</v>
      </c>
      <c r="C324" s="495" t="s">
        <v>2563</v>
      </c>
      <c r="D324" s="757" t="s">
        <v>252</v>
      </c>
      <c r="E324" s="760">
        <v>4000</v>
      </c>
      <c r="F324" s="844"/>
      <c r="G324" s="613">
        <f t="shared" ref="G324:G334" si="41">E324*F324</f>
        <v>0</v>
      </c>
    </row>
    <row r="325" spans="2:7" ht="25.5">
      <c r="B325" s="771" t="s">
        <v>70</v>
      </c>
      <c r="C325" s="495" t="s">
        <v>2564</v>
      </c>
      <c r="D325" s="757" t="s">
        <v>252</v>
      </c>
      <c r="E325" s="760">
        <v>100</v>
      </c>
      <c r="F325" s="844"/>
      <c r="G325" s="613">
        <f t="shared" si="41"/>
        <v>0</v>
      </c>
    </row>
    <row r="326" spans="2:7" ht="25.5">
      <c r="B326" s="771" t="s">
        <v>71</v>
      </c>
      <c r="C326" s="495" t="s">
        <v>2565</v>
      </c>
      <c r="D326" s="757" t="s">
        <v>252</v>
      </c>
      <c r="E326" s="760">
        <v>1000</v>
      </c>
      <c r="F326" s="844"/>
      <c r="G326" s="613">
        <f t="shared" si="41"/>
        <v>0</v>
      </c>
    </row>
    <row r="327" spans="2:7" ht="25.5">
      <c r="B327" s="771" t="s">
        <v>72</v>
      </c>
      <c r="C327" s="495" t="s">
        <v>2566</v>
      </c>
      <c r="D327" s="757" t="s">
        <v>252</v>
      </c>
      <c r="E327" s="760">
        <v>90</v>
      </c>
      <c r="F327" s="844"/>
      <c r="G327" s="613">
        <f t="shared" si="41"/>
        <v>0</v>
      </c>
    </row>
    <row r="328" spans="2:7" ht="25.5">
      <c r="B328" s="771" t="s">
        <v>85</v>
      </c>
      <c r="C328" s="495" t="s">
        <v>2567</v>
      </c>
      <c r="D328" s="757" t="s">
        <v>252</v>
      </c>
      <c r="E328" s="760">
        <v>12</v>
      </c>
      <c r="F328" s="844"/>
      <c r="G328" s="613">
        <f t="shared" si="41"/>
        <v>0</v>
      </c>
    </row>
    <row r="329" spans="2:7" ht="25.5">
      <c r="B329" s="771" t="s">
        <v>86</v>
      </c>
      <c r="C329" s="495" t="s">
        <v>2568</v>
      </c>
      <c r="D329" s="757" t="s">
        <v>252</v>
      </c>
      <c r="E329" s="760">
        <v>150</v>
      </c>
      <c r="F329" s="844"/>
      <c r="G329" s="613">
        <f t="shared" si="41"/>
        <v>0</v>
      </c>
    </row>
    <row r="330" spans="2:7">
      <c r="B330" s="771" t="s">
        <v>87</v>
      </c>
      <c r="C330" s="495" t="s">
        <v>2569</v>
      </c>
      <c r="D330" s="757" t="s">
        <v>252</v>
      </c>
      <c r="E330" s="760">
        <v>3400</v>
      </c>
      <c r="F330" s="844"/>
      <c r="G330" s="613">
        <f t="shared" si="41"/>
        <v>0</v>
      </c>
    </row>
    <row r="331" spans="2:7">
      <c r="B331" s="771" t="s">
        <v>91</v>
      </c>
      <c r="C331" s="495" t="s">
        <v>2570</v>
      </c>
      <c r="D331" s="757" t="s">
        <v>252</v>
      </c>
      <c r="E331" s="760">
        <v>850</v>
      </c>
      <c r="F331" s="844"/>
      <c r="G331" s="613">
        <f t="shared" si="41"/>
        <v>0</v>
      </c>
    </row>
    <row r="332" spans="2:7">
      <c r="B332" s="771" t="s">
        <v>100</v>
      </c>
      <c r="C332" s="495" t="s">
        <v>2571</v>
      </c>
      <c r="D332" s="757" t="s">
        <v>252</v>
      </c>
      <c r="E332" s="760">
        <v>80</v>
      </c>
      <c r="F332" s="844"/>
      <c r="G332" s="613">
        <f t="shared" si="41"/>
        <v>0</v>
      </c>
    </row>
    <row r="333" spans="2:7">
      <c r="B333" s="771" t="s">
        <v>137</v>
      </c>
      <c r="C333" s="495" t="s">
        <v>2572</v>
      </c>
      <c r="D333" s="757" t="s">
        <v>252</v>
      </c>
      <c r="E333" s="760">
        <v>350</v>
      </c>
      <c r="F333" s="844"/>
      <c r="G333" s="613">
        <f t="shared" si="41"/>
        <v>0</v>
      </c>
    </row>
    <row r="334" spans="2:7">
      <c r="B334" s="771" t="s">
        <v>138</v>
      </c>
      <c r="C334" s="495" t="s">
        <v>2573</v>
      </c>
      <c r="D334" s="757" t="s">
        <v>252</v>
      </c>
      <c r="E334" s="760">
        <v>800</v>
      </c>
      <c r="F334" s="844"/>
      <c r="G334" s="613">
        <f t="shared" si="41"/>
        <v>0</v>
      </c>
    </row>
    <row r="335" spans="2:7">
      <c r="B335" s="771"/>
      <c r="C335" s="495"/>
      <c r="D335" s="757"/>
      <c r="E335" s="760"/>
      <c r="F335" s="844"/>
      <c r="G335" s="758"/>
    </row>
    <row r="336" spans="2:7" ht="13.5" thickBot="1">
      <c r="B336" s="771"/>
      <c r="C336" s="768" t="s">
        <v>2574</v>
      </c>
      <c r="D336" s="769"/>
      <c r="E336" s="778"/>
      <c r="F336" s="850"/>
      <c r="G336" s="770">
        <f>SUM(G205:G334)</f>
        <v>0</v>
      </c>
    </row>
    <row r="337" spans="2:7" ht="13.5" thickTop="1">
      <c r="B337" s="771"/>
      <c r="C337" s="773"/>
      <c r="D337" s="496"/>
      <c r="E337" s="757"/>
      <c r="F337" s="848"/>
      <c r="G337" s="772"/>
    </row>
    <row r="338" spans="2:7">
      <c r="B338" s="771"/>
      <c r="C338" s="495"/>
      <c r="D338" s="496"/>
      <c r="E338" s="496"/>
      <c r="F338" s="844"/>
      <c r="G338" s="758"/>
    </row>
    <row r="339" spans="2:7">
      <c r="B339" s="776"/>
      <c r="C339" s="495"/>
      <c r="D339" s="757"/>
      <c r="E339" s="760"/>
      <c r="F339" s="844"/>
      <c r="G339" s="758"/>
    </row>
    <row r="340" spans="2:7">
      <c r="B340" s="159" t="s">
        <v>56</v>
      </c>
      <c r="C340" s="337" t="s">
        <v>2575</v>
      </c>
      <c r="D340" s="337"/>
      <c r="E340" s="673"/>
      <c r="F340" s="41"/>
      <c r="G340" s="674"/>
    </row>
    <row r="341" spans="2:7">
      <c r="B341" s="771"/>
      <c r="C341" s="753"/>
      <c r="D341" s="757"/>
      <c r="E341" s="760"/>
      <c r="F341" s="848"/>
      <c r="G341" s="772"/>
    </row>
    <row r="342" spans="2:7" ht="25.5">
      <c r="B342" s="771" t="s">
        <v>14</v>
      </c>
      <c r="C342" s="773" t="s">
        <v>2576</v>
      </c>
      <c r="D342" s="757" t="s">
        <v>279</v>
      </c>
      <c r="E342" s="496">
        <v>1</v>
      </c>
      <c r="F342" s="844"/>
      <c r="G342" s="613">
        <f t="shared" ref="G342:G348" si="42">E342*F342</f>
        <v>0</v>
      </c>
    </row>
    <row r="343" spans="2:7" ht="25.5">
      <c r="B343" s="771" t="s">
        <v>36</v>
      </c>
      <c r="C343" s="773" t="s">
        <v>2577</v>
      </c>
      <c r="D343" s="757" t="s">
        <v>279</v>
      </c>
      <c r="E343" s="496">
        <v>1</v>
      </c>
      <c r="F343" s="844"/>
      <c r="G343" s="613">
        <f t="shared" si="42"/>
        <v>0</v>
      </c>
    </row>
    <row r="344" spans="2:7" ht="38.25">
      <c r="B344" s="771" t="s">
        <v>16</v>
      </c>
      <c r="C344" s="495" t="s">
        <v>2578</v>
      </c>
      <c r="D344" s="757" t="s">
        <v>142</v>
      </c>
      <c r="E344" s="760">
        <v>10</v>
      </c>
      <c r="F344" s="844"/>
      <c r="G344" s="613">
        <f t="shared" si="42"/>
        <v>0</v>
      </c>
    </row>
    <row r="345" spans="2:7" ht="25.5">
      <c r="B345" s="771" t="s">
        <v>17</v>
      </c>
      <c r="C345" s="495" t="s">
        <v>2579</v>
      </c>
      <c r="D345" s="757" t="s">
        <v>279</v>
      </c>
      <c r="E345" s="496">
        <v>1</v>
      </c>
      <c r="F345" s="844"/>
      <c r="G345" s="613">
        <f t="shared" si="42"/>
        <v>0</v>
      </c>
    </row>
    <row r="346" spans="2:7" ht="25.5">
      <c r="B346" s="771" t="s">
        <v>21</v>
      </c>
      <c r="C346" s="495" t="s">
        <v>2580</v>
      </c>
      <c r="D346" s="757" t="s">
        <v>279</v>
      </c>
      <c r="E346" s="496">
        <v>1</v>
      </c>
      <c r="F346" s="844"/>
      <c r="G346" s="613">
        <f t="shared" si="42"/>
        <v>0</v>
      </c>
    </row>
    <row r="347" spans="2:7" ht="102">
      <c r="B347" s="771" t="s">
        <v>44</v>
      </c>
      <c r="C347" s="495" t="s">
        <v>2581</v>
      </c>
      <c r="D347" s="757" t="s">
        <v>279</v>
      </c>
      <c r="E347" s="496">
        <v>1</v>
      </c>
      <c r="F347" s="844"/>
      <c r="G347" s="613">
        <f t="shared" si="42"/>
        <v>0</v>
      </c>
    </row>
    <row r="348" spans="2:7" ht="25.5">
      <c r="B348" s="771" t="s">
        <v>46</v>
      </c>
      <c r="C348" s="773" t="s">
        <v>2582</v>
      </c>
      <c r="D348" s="757" t="s">
        <v>279</v>
      </c>
      <c r="E348" s="496">
        <v>0</v>
      </c>
      <c r="F348" s="844"/>
      <c r="G348" s="613">
        <f t="shared" si="42"/>
        <v>0</v>
      </c>
    </row>
    <row r="349" spans="2:7">
      <c r="B349" s="771"/>
      <c r="C349" s="773"/>
      <c r="D349" s="757"/>
      <c r="E349" s="496"/>
      <c r="F349" s="844"/>
      <c r="G349" s="758"/>
    </row>
    <row r="350" spans="2:7" ht="13.5" thickBot="1">
      <c r="B350" s="771"/>
      <c r="C350" s="768" t="s">
        <v>2583</v>
      </c>
      <c r="D350" s="769"/>
      <c r="E350" s="778"/>
      <c r="F350" s="852"/>
      <c r="G350" s="770">
        <f>SUM(G342:G348)</f>
        <v>0</v>
      </c>
    </row>
    <row r="351" spans="2:7" ht="13.5" thickTop="1">
      <c r="B351" s="771"/>
      <c r="C351" s="495"/>
      <c r="D351" s="757"/>
      <c r="E351" s="760"/>
      <c r="F351" s="844"/>
      <c r="G351" s="758"/>
    </row>
    <row r="352" spans="2:7">
      <c r="B352" s="771"/>
      <c r="C352" s="773"/>
      <c r="D352" s="757"/>
      <c r="E352" s="757"/>
      <c r="F352" s="847"/>
      <c r="G352" s="758"/>
    </row>
    <row r="353" spans="2:7">
      <c r="B353" s="159" t="s">
        <v>2584</v>
      </c>
      <c r="C353" s="337" t="s">
        <v>2585</v>
      </c>
      <c r="D353" s="337"/>
      <c r="E353" s="673"/>
      <c r="F353" s="41"/>
      <c r="G353" s="674"/>
    </row>
    <row r="354" spans="2:7">
      <c r="B354" s="782"/>
      <c r="C354" s="15"/>
      <c r="D354" s="757"/>
      <c r="E354" s="760"/>
      <c r="F354" s="847"/>
      <c r="G354" s="758"/>
    </row>
    <row r="355" spans="2:7" ht="25.5">
      <c r="B355" s="771" t="s">
        <v>14</v>
      </c>
      <c r="C355" s="495" t="s">
        <v>2563</v>
      </c>
      <c r="D355" s="757" t="s">
        <v>252</v>
      </c>
      <c r="E355" s="783">
        <v>550</v>
      </c>
      <c r="F355" s="844"/>
      <c r="G355" s="613">
        <f t="shared" ref="G355:G362" si="43">E355*F355</f>
        <v>0</v>
      </c>
    </row>
    <row r="356" spans="2:7" ht="25.5">
      <c r="B356" s="771" t="s">
        <v>36</v>
      </c>
      <c r="C356" s="495" t="s">
        <v>2564</v>
      </c>
      <c r="D356" s="757" t="s">
        <v>252</v>
      </c>
      <c r="E356" s="496">
        <v>1500</v>
      </c>
      <c r="F356" s="844"/>
      <c r="G356" s="613">
        <f t="shared" si="43"/>
        <v>0</v>
      </c>
    </row>
    <row r="357" spans="2:7" ht="25.5">
      <c r="B357" s="771" t="s">
        <v>16</v>
      </c>
      <c r="C357" s="495" t="s">
        <v>2586</v>
      </c>
      <c r="D357" s="757" t="s">
        <v>252</v>
      </c>
      <c r="E357" s="496">
        <v>20</v>
      </c>
      <c r="F357" s="844"/>
      <c r="G357" s="613">
        <f t="shared" si="43"/>
        <v>0</v>
      </c>
    </row>
    <row r="358" spans="2:7" ht="25.5">
      <c r="B358" s="771" t="s">
        <v>17</v>
      </c>
      <c r="C358" s="495" t="s">
        <v>2587</v>
      </c>
      <c r="D358" s="757" t="s">
        <v>252</v>
      </c>
      <c r="E358" s="783">
        <v>200</v>
      </c>
      <c r="F358" s="844"/>
      <c r="G358" s="613">
        <f t="shared" si="43"/>
        <v>0</v>
      </c>
    </row>
    <row r="359" spans="2:7" ht="25.5">
      <c r="B359" s="771" t="s">
        <v>21</v>
      </c>
      <c r="C359" s="495" t="s">
        <v>2568</v>
      </c>
      <c r="D359" s="757" t="s">
        <v>252</v>
      </c>
      <c r="E359" s="783">
        <v>200</v>
      </c>
      <c r="F359" s="844"/>
      <c r="G359" s="613">
        <f t="shared" si="43"/>
        <v>0</v>
      </c>
    </row>
    <row r="360" spans="2:7" ht="25.5">
      <c r="B360" s="771" t="s">
        <v>44</v>
      </c>
      <c r="C360" s="495" t="s">
        <v>2588</v>
      </c>
      <c r="D360" s="757" t="s">
        <v>252</v>
      </c>
      <c r="E360" s="783">
        <v>460</v>
      </c>
      <c r="F360" s="844"/>
      <c r="G360" s="613">
        <f t="shared" si="43"/>
        <v>0</v>
      </c>
    </row>
    <row r="361" spans="2:7" ht="25.5">
      <c r="B361" s="771" t="s">
        <v>46</v>
      </c>
      <c r="C361" s="495" t="s">
        <v>2589</v>
      </c>
      <c r="D361" s="757" t="s">
        <v>252</v>
      </c>
      <c r="E361" s="783">
        <v>340</v>
      </c>
      <c r="F361" s="844"/>
      <c r="G361" s="613">
        <f t="shared" si="43"/>
        <v>0</v>
      </c>
    </row>
    <row r="362" spans="2:7" ht="25.5">
      <c r="B362" s="771" t="s">
        <v>47</v>
      </c>
      <c r="C362" s="495" t="s">
        <v>2590</v>
      </c>
      <c r="D362" s="757" t="s">
        <v>252</v>
      </c>
      <c r="E362" s="783">
        <v>80</v>
      </c>
      <c r="F362" s="844"/>
      <c r="G362" s="613">
        <f t="shared" si="43"/>
        <v>0</v>
      </c>
    </row>
    <row r="363" spans="2:7">
      <c r="B363" s="771"/>
      <c r="C363" s="495"/>
      <c r="D363" s="757"/>
      <c r="E363" s="783"/>
      <c r="F363" s="844"/>
      <c r="G363" s="613"/>
    </row>
    <row r="364" spans="2:7" ht="25.5">
      <c r="B364" s="771" t="s">
        <v>48</v>
      </c>
      <c r="C364" s="495" t="s">
        <v>2591</v>
      </c>
      <c r="D364" s="757" t="s">
        <v>252</v>
      </c>
      <c r="E364" s="496">
        <v>0</v>
      </c>
      <c r="F364" s="844"/>
      <c r="G364" s="613">
        <f t="shared" ref="G364:G371" si="44">E364*F364</f>
        <v>0</v>
      </c>
    </row>
    <row r="365" spans="2:7" ht="25.5">
      <c r="B365" s="771" t="s">
        <v>49</v>
      </c>
      <c r="C365" s="495" t="s">
        <v>2592</v>
      </c>
      <c r="D365" s="757" t="s">
        <v>252</v>
      </c>
      <c r="E365" s="496">
        <v>0</v>
      </c>
      <c r="F365" s="844"/>
      <c r="G365" s="613">
        <f t="shared" si="44"/>
        <v>0</v>
      </c>
    </row>
    <row r="366" spans="2:7" ht="25.5">
      <c r="B366" s="771" t="s">
        <v>50</v>
      </c>
      <c r="C366" s="495" t="s">
        <v>2593</v>
      </c>
      <c r="D366" s="757" t="s">
        <v>252</v>
      </c>
      <c r="E366" s="496">
        <v>0</v>
      </c>
      <c r="F366" s="844"/>
      <c r="G366" s="613">
        <f t="shared" si="44"/>
        <v>0</v>
      </c>
    </row>
    <row r="367" spans="2:7">
      <c r="B367" s="771"/>
      <c r="C367" s="495"/>
      <c r="D367" s="757"/>
      <c r="E367" s="783"/>
      <c r="F367" s="844"/>
      <c r="G367" s="613">
        <f t="shared" si="44"/>
        <v>0</v>
      </c>
    </row>
    <row r="368" spans="2:7" ht="25.5">
      <c r="B368" s="771" t="s">
        <v>51</v>
      </c>
      <c r="C368" s="495" t="s">
        <v>2594</v>
      </c>
      <c r="D368" s="757" t="s">
        <v>252</v>
      </c>
      <c r="E368" s="496">
        <v>35</v>
      </c>
      <c r="F368" s="844"/>
      <c r="G368" s="613">
        <f t="shared" si="44"/>
        <v>0</v>
      </c>
    </row>
    <row r="369" spans="2:7" ht="25.5">
      <c r="B369" s="771" t="s">
        <v>53</v>
      </c>
      <c r="C369" s="495" t="s">
        <v>2595</v>
      </c>
      <c r="D369" s="757" t="s">
        <v>252</v>
      </c>
      <c r="E369" s="496">
        <v>15</v>
      </c>
      <c r="F369" s="844"/>
      <c r="G369" s="613">
        <f t="shared" si="44"/>
        <v>0</v>
      </c>
    </row>
    <row r="370" spans="2:7" ht="25.5">
      <c r="B370" s="771" t="s">
        <v>54</v>
      </c>
      <c r="C370" s="495" t="s">
        <v>2596</v>
      </c>
      <c r="D370" s="757" t="s">
        <v>252</v>
      </c>
      <c r="E370" s="496">
        <v>20</v>
      </c>
      <c r="F370" s="844"/>
      <c r="G370" s="613">
        <f t="shared" si="44"/>
        <v>0</v>
      </c>
    </row>
    <row r="371" spans="2:7" ht="25.5">
      <c r="B371" s="771" t="s">
        <v>66</v>
      </c>
      <c r="C371" s="495" t="s">
        <v>2597</v>
      </c>
      <c r="D371" s="757" t="s">
        <v>252</v>
      </c>
      <c r="E371" s="496">
        <v>100</v>
      </c>
      <c r="F371" s="844"/>
      <c r="G371" s="613">
        <f t="shared" si="44"/>
        <v>0</v>
      </c>
    </row>
    <row r="372" spans="2:7">
      <c r="B372" s="771"/>
      <c r="C372" s="495"/>
      <c r="D372" s="757"/>
      <c r="E372" s="496"/>
      <c r="F372" s="844"/>
      <c r="G372" s="613"/>
    </row>
    <row r="373" spans="2:7">
      <c r="B373" s="771" t="s">
        <v>68</v>
      </c>
      <c r="C373" s="495" t="s">
        <v>2569</v>
      </c>
      <c r="D373" s="757" t="s">
        <v>252</v>
      </c>
      <c r="E373" s="496">
        <v>900</v>
      </c>
      <c r="F373" s="844"/>
      <c r="G373" s="613">
        <f t="shared" ref="G373:G378" si="45">E373*F373</f>
        <v>0</v>
      </c>
    </row>
    <row r="374" spans="2:7">
      <c r="B374" s="771" t="s">
        <v>70</v>
      </c>
      <c r="C374" s="495" t="s">
        <v>2570</v>
      </c>
      <c r="D374" s="757" t="s">
        <v>252</v>
      </c>
      <c r="E374" s="496">
        <v>430</v>
      </c>
      <c r="F374" s="844"/>
      <c r="G374" s="613">
        <f t="shared" si="45"/>
        <v>0</v>
      </c>
    </row>
    <row r="375" spans="2:7">
      <c r="B375" s="771" t="s">
        <v>71</v>
      </c>
      <c r="C375" s="495" t="s">
        <v>2571</v>
      </c>
      <c r="D375" s="757" t="s">
        <v>252</v>
      </c>
      <c r="E375" s="496">
        <v>20</v>
      </c>
      <c r="F375" s="844"/>
      <c r="G375" s="613">
        <f t="shared" si="45"/>
        <v>0</v>
      </c>
    </row>
    <row r="376" spans="2:7">
      <c r="B376" s="771" t="s">
        <v>72</v>
      </c>
      <c r="C376" s="495" t="s">
        <v>2572</v>
      </c>
      <c r="D376" s="757" t="s">
        <v>252</v>
      </c>
      <c r="E376" s="496">
        <v>50</v>
      </c>
      <c r="F376" s="844"/>
      <c r="G376" s="613">
        <f t="shared" si="45"/>
        <v>0</v>
      </c>
    </row>
    <row r="377" spans="2:7">
      <c r="B377" s="771" t="s">
        <v>85</v>
      </c>
      <c r="C377" s="495" t="s">
        <v>2573</v>
      </c>
      <c r="D377" s="757" t="s">
        <v>252</v>
      </c>
      <c r="E377" s="496">
        <v>40</v>
      </c>
      <c r="F377" s="844"/>
      <c r="G377" s="613">
        <f t="shared" si="45"/>
        <v>0</v>
      </c>
    </row>
    <row r="378" spans="2:7">
      <c r="B378" s="771" t="s">
        <v>86</v>
      </c>
      <c r="C378" s="495" t="s">
        <v>2598</v>
      </c>
      <c r="D378" s="757" t="s">
        <v>252</v>
      </c>
      <c r="E378" s="496">
        <v>25</v>
      </c>
      <c r="F378" s="844"/>
      <c r="G378" s="613">
        <f t="shared" si="45"/>
        <v>0</v>
      </c>
    </row>
    <row r="379" spans="2:7">
      <c r="B379" s="771"/>
      <c r="C379" s="495"/>
      <c r="D379" s="757"/>
      <c r="E379" s="496"/>
      <c r="F379" s="844"/>
      <c r="G379" s="613"/>
    </row>
    <row r="380" spans="2:7">
      <c r="B380" s="771"/>
      <c r="C380" s="495" t="s">
        <v>2599</v>
      </c>
      <c r="D380" s="757"/>
      <c r="E380" s="496"/>
      <c r="F380" s="844"/>
      <c r="G380" s="613"/>
    </row>
    <row r="381" spans="2:7" ht="25.5">
      <c r="B381" s="771" t="s">
        <v>87</v>
      </c>
      <c r="C381" s="495" t="s">
        <v>2600</v>
      </c>
      <c r="D381" s="757" t="s">
        <v>252</v>
      </c>
      <c r="E381" s="496">
        <v>0</v>
      </c>
      <c r="F381" s="844"/>
      <c r="G381" s="613">
        <f t="shared" ref="G381:G389" si="46">E381*F381</f>
        <v>0</v>
      </c>
    </row>
    <row r="382" spans="2:7" ht="25.5">
      <c r="B382" s="771"/>
      <c r="C382" s="495" t="s">
        <v>2601</v>
      </c>
      <c r="D382" s="757" t="s">
        <v>252</v>
      </c>
      <c r="E382" s="496">
        <v>80</v>
      </c>
      <c r="F382" s="844"/>
      <c r="G382" s="613">
        <f t="shared" si="46"/>
        <v>0</v>
      </c>
    </row>
    <row r="383" spans="2:7" ht="25.5">
      <c r="B383" s="771"/>
      <c r="C383" s="495" t="s">
        <v>2602</v>
      </c>
      <c r="D383" s="757" t="s">
        <v>252</v>
      </c>
      <c r="E383" s="496">
        <v>75</v>
      </c>
      <c r="F383" s="844"/>
      <c r="G383" s="613">
        <f t="shared" si="46"/>
        <v>0</v>
      </c>
    </row>
    <row r="384" spans="2:7" ht="25.5">
      <c r="B384" s="771"/>
      <c r="C384" s="495" t="s">
        <v>2603</v>
      </c>
      <c r="D384" s="757" t="s">
        <v>252</v>
      </c>
      <c r="E384" s="496">
        <v>45</v>
      </c>
      <c r="F384" s="844"/>
      <c r="G384" s="613">
        <f t="shared" si="46"/>
        <v>0</v>
      </c>
    </row>
    <row r="385" spans="2:7" ht="25.5">
      <c r="B385" s="771"/>
      <c r="C385" s="495" t="s">
        <v>2604</v>
      </c>
      <c r="D385" s="757" t="s">
        <v>252</v>
      </c>
      <c r="E385" s="496">
        <v>65</v>
      </c>
      <c r="F385" s="844"/>
      <c r="G385" s="613">
        <f t="shared" si="46"/>
        <v>0</v>
      </c>
    </row>
    <row r="386" spans="2:7" ht="25.5">
      <c r="B386" s="771"/>
      <c r="C386" s="495" t="s">
        <v>2605</v>
      </c>
      <c r="D386" s="757" t="s">
        <v>252</v>
      </c>
      <c r="E386" s="496">
        <v>30</v>
      </c>
      <c r="F386" s="844"/>
      <c r="G386" s="613">
        <f t="shared" si="46"/>
        <v>0</v>
      </c>
    </row>
    <row r="387" spans="2:7" ht="25.5">
      <c r="B387" s="771"/>
      <c r="C387" s="495" t="s">
        <v>2606</v>
      </c>
      <c r="D387" s="757" t="s">
        <v>252</v>
      </c>
      <c r="E387" s="496">
        <v>75</v>
      </c>
      <c r="F387" s="844"/>
      <c r="G387" s="613">
        <f t="shared" si="46"/>
        <v>0</v>
      </c>
    </row>
    <row r="388" spans="2:7" ht="25.5">
      <c r="B388" s="771"/>
      <c r="C388" s="495" t="s">
        <v>2607</v>
      </c>
      <c r="D388" s="757" t="s">
        <v>252</v>
      </c>
      <c r="E388" s="496">
        <v>80</v>
      </c>
      <c r="F388" s="844"/>
      <c r="G388" s="613">
        <f t="shared" si="46"/>
        <v>0</v>
      </c>
    </row>
    <row r="389" spans="2:7" ht="25.5">
      <c r="B389" s="771"/>
      <c r="C389" s="495" t="s">
        <v>2608</v>
      </c>
      <c r="D389" s="757" t="s">
        <v>252</v>
      </c>
      <c r="E389" s="496">
        <v>45</v>
      </c>
      <c r="F389" s="844"/>
      <c r="G389" s="613">
        <f t="shared" si="46"/>
        <v>0</v>
      </c>
    </row>
    <row r="390" spans="2:7">
      <c r="B390" s="771"/>
      <c r="C390" s="495"/>
      <c r="D390" s="757"/>
      <c r="E390" s="496"/>
      <c r="F390" s="844"/>
      <c r="G390" s="613"/>
    </row>
    <row r="391" spans="2:7" ht="51">
      <c r="B391" s="771" t="s">
        <v>91</v>
      </c>
      <c r="C391" s="495" t="s">
        <v>2609</v>
      </c>
      <c r="D391" s="757" t="s">
        <v>142</v>
      </c>
      <c r="E391" s="496">
        <v>11</v>
      </c>
      <c r="F391" s="844"/>
      <c r="G391" s="613">
        <f>E391*F391</f>
        <v>0</v>
      </c>
    </row>
    <row r="392" spans="2:7" ht="51">
      <c r="B392" s="771" t="s">
        <v>100</v>
      </c>
      <c r="C392" s="495" t="s">
        <v>2610</v>
      </c>
      <c r="D392" s="757" t="s">
        <v>142</v>
      </c>
      <c r="E392" s="496">
        <v>3</v>
      </c>
      <c r="F392" s="844"/>
      <c r="G392" s="613">
        <f>E392*F392</f>
        <v>0</v>
      </c>
    </row>
    <row r="393" spans="2:7" ht="51">
      <c r="B393" s="771" t="s">
        <v>137</v>
      </c>
      <c r="C393" s="495" t="s">
        <v>2611</v>
      </c>
      <c r="D393" s="757" t="s">
        <v>142</v>
      </c>
      <c r="E393" s="496">
        <v>1</v>
      </c>
      <c r="F393" s="844"/>
      <c r="G393" s="613">
        <f>E393*F393</f>
        <v>0</v>
      </c>
    </row>
    <row r="394" spans="2:7" ht="25.5">
      <c r="B394" s="771" t="s">
        <v>138</v>
      </c>
      <c r="C394" s="756" t="s">
        <v>2612</v>
      </c>
      <c r="D394" s="757"/>
      <c r="E394" s="496"/>
      <c r="F394" s="844"/>
      <c r="G394" s="613"/>
    </row>
    <row r="395" spans="2:7">
      <c r="B395" s="771"/>
      <c r="C395" s="756" t="s">
        <v>2613</v>
      </c>
      <c r="D395" s="757" t="s">
        <v>252</v>
      </c>
      <c r="E395" s="496">
        <v>10</v>
      </c>
      <c r="F395" s="844"/>
      <c r="G395" s="613">
        <f t="shared" ref="G395:G401" si="47">E395*F395</f>
        <v>0</v>
      </c>
    </row>
    <row r="396" spans="2:7">
      <c r="B396" s="771"/>
      <c r="C396" s="756" t="s">
        <v>2614</v>
      </c>
      <c r="D396" s="757" t="s">
        <v>252</v>
      </c>
      <c r="E396" s="496">
        <v>70</v>
      </c>
      <c r="F396" s="844"/>
      <c r="G396" s="613">
        <f t="shared" si="47"/>
        <v>0</v>
      </c>
    </row>
    <row r="397" spans="2:7">
      <c r="B397" s="771"/>
      <c r="C397" s="756" t="s">
        <v>2615</v>
      </c>
      <c r="D397" s="757" t="s">
        <v>252</v>
      </c>
      <c r="E397" s="496">
        <v>50</v>
      </c>
      <c r="F397" s="844"/>
      <c r="G397" s="613">
        <f t="shared" si="47"/>
        <v>0</v>
      </c>
    </row>
    <row r="398" spans="2:7">
      <c r="B398" s="771"/>
      <c r="C398" s="756" t="s">
        <v>2616</v>
      </c>
      <c r="D398" s="757" t="s">
        <v>252</v>
      </c>
      <c r="E398" s="496">
        <v>10</v>
      </c>
      <c r="F398" s="844"/>
      <c r="G398" s="613">
        <f t="shared" si="47"/>
        <v>0</v>
      </c>
    </row>
    <row r="399" spans="2:7">
      <c r="B399" s="771"/>
      <c r="C399" s="756" t="s">
        <v>2617</v>
      </c>
      <c r="D399" s="757" t="s">
        <v>252</v>
      </c>
      <c r="E399" s="496">
        <v>0</v>
      </c>
      <c r="F399" s="844"/>
      <c r="G399" s="613">
        <f t="shared" si="47"/>
        <v>0</v>
      </c>
    </row>
    <row r="400" spans="2:7">
      <c r="B400" s="771"/>
      <c r="C400" s="756" t="s">
        <v>2618</v>
      </c>
      <c r="D400" s="757" t="s">
        <v>252</v>
      </c>
      <c r="E400" s="496">
        <v>10</v>
      </c>
      <c r="F400" s="844"/>
      <c r="G400" s="613">
        <f t="shared" si="47"/>
        <v>0</v>
      </c>
    </row>
    <row r="401" spans="2:7">
      <c r="B401" s="771"/>
      <c r="C401" s="756" t="s">
        <v>2619</v>
      </c>
      <c r="D401" s="757" t="s">
        <v>252</v>
      </c>
      <c r="E401" s="496">
        <v>4</v>
      </c>
      <c r="F401" s="844"/>
      <c r="G401" s="613">
        <f t="shared" si="47"/>
        <v>0</v>
      </c>
    </row>
    <row r="402" spans="2:7">
      <c r="B402" s="771"/>
      <c r="C402" s="756"/>
      <c r="D402" s="757"/>
      <c r="E402" s="496"/>
      <c r="F402" s="844"/>
      <c r="G402" s="613"/>
    </row>
    <row r="403" spans="2:7" ht="25.5">
      <c r="B403" s="771"/>
      <c r="C403" s="495" t="s">
        <v>2620</v>
      </c>
      <c r="D403" s="757"/>
      <c r="E403" s="760"/>
      <c r="F403" s="844"/>
      <c r="G403" s="613"/>
    </row>
    <row r="404" spans="2:7" ht="38.25">
      <c r="B404" s="771" t="s">
        <v>139</v>
      </c>
      <c r="C404" s="784" t="s">
        <v>2621</v>
      </c>
      <c r="D404" s="757" t="s">
        <v>142</v>
      </c>
      <c r="E404" s="760">
        <v>22</v>
      </c>
      <c r="F404" s="844"/>
      <c r="G404" s="613">
        <f t="shared" ref="G404:G417" si="48">E404*F404</f>
        <v>0</v>
      </c>
    </row>
    <row r="405" spans="2:7" ht="38.25">
      <c r="B405" s="771" t="s">
        <v>237</v>
      </c>
      <c r="C405" s="784" t="s">
        <v>2622</v>
      </c>
      <c r="D405" s="757" t="s">
        <v>142</v>
      </c>
      <c r="E405" s="760">
        <v>18</v>
      </c>
      <c r="F405" s="844"/>
      <c r="G405" s="613">
        <f t="shared" si="48"/>
        <v>0</v>
      </c>
    </row>
    <row r="406" spans="2:7">
      <c r="B406" s="771" t="s">
        <v>238</v>
      </c>
      <c r="C406" s="784" t="s">
        <v>2623</v>
      </c>
      <c r="D406" s="757" t="s">
        <v>142</v>
      </c>
      <c r="E406" s="760">
        <v>5</v>
      </c>
      <c r="F406" s="844"/>
      <c r="G406" s="613">
        <f t="shared" si="48"/>
        <v>0</v>
      </c>
    </row>
    <row r="407" spans="2:7" ht="25.5">
      <c r="B407" s="771" t="s">
        <v>239</v>
      </c>
      <c r="C407" s="784" t="s">
        <v>2624</v>
      </c>
      <c r="D407" s="757" t="s">
        <v>142</v>
      </c>
      <c r="E407" s="760">
        <v>1</v>
      </c>
      <c r="F407" s="844"/>
      <c r="G407" s="613">
        <f t="shared" si="48"/>
        <v>0</v>
      </c>
    </row>
    <row r="408" spans="2:7" ht="25.5">
      <c r="B408" s="771" t="s">
        <v>240</v>
      </c>
      <c r="C408" s="773" t="s">
        <v>2625</v>
      </c>
      <c r="D408" s="757" t="s">
        <v>142</v>
      </c>
      <c r="E408" s="760">
        <v>44</v>
      </c>
      <c r="F408" s="844"/>
      <c r="G408" s="613">
        <f t="shared" si="48"/>
        <v>0</v>
      </c>
    </row>
    <row r="409" spans="2:7">
      <c r="B409" s="771" t="s">
        <v>242</v>
      </c>
      <c r="C409" s="784" t="s">
        <v>2626</v>
      </c>
      <c r="D409" s="757" t="s">
        <v>142</v>
      </c>
      <c r="E409" s="760">
        <v>4</v>
      </c>
      <c r="F409" s="844"/>
      <c r="G409" s="613">
        <f t="shared" si="48"/>
        <v>0</v>
      </c>
    </row>
    <row r="410" spans="2:7" ht="38.25">
      <c r="B410" s="771" t="s">
        <v>317</v>
      </c>
      <c r="C410" s="495" t="s">
        <v>2627</v>
      </c>
      <c r="D410" s="757" t="s">
        <v>142</v>
      </c>
      <c r="E410" s="760">
        <v>1</v>
      </c>
      <c r="F410" s="844"/>
      <c r="G410" s="613">
        <f t="shared" si="48"/>
        <v>0</v>
      </c>
    </row>
    <row r="411" spans="2:7" ht="38.25">
      <c r="B411" s="771" t="s">
        <v>467</v>
      </c>
      <c r="C411" s="495" t="s">
        <v>2628</v>
      </c>
      <c r="D411" s="757" t="s">
        <v>142</v>
      </c>
      <c r="E411" s="496">
        <v>14</v>
      </c>
      <c r="F411" s="844"/>
      <c r="G411" s="613">
        <f t="shared" si="48"/>
        <v>0</v>
      </c>
    </row>
    <row r="412" spans="2:7" ht="38.25">
      <c r="B412" s="771" t="s">
        <v>469</v>
      </c>
      <c r="C412" s="495" t="s">
        <v>2629</v>
      </c>
      <c r="D412" s="757" t="s">
        <v>142</v>
      </c>
      <c r="E412" s="760">
        <v>1</v>
      </c>
      <c r="F412" s="844"/>
      <c r="G412" s="613">
        <f t="shared" si="48"/>
        <v>0</v>
      </c>
    </row>
    <row r="413" spans="2:7" ht="25.5">
      <c r="B413" s="771" t="s">
        <v>471</v>
      </c>
      <c r="C413" s="495" t="s">
        <v>2630</v>
      </c>
      <c r="D413" s="757" t="s">
        <v>142</v>
      </c>
      <c r="E413" s="760">
        <v>1</v>
      </c>
      <c r="F413" s="844"/>
      <c r="G413" s="613">
        <f t="shared" si="48"/>
        <v>0</v>
      </c>
    </row>
    <row r="414" spans="2:7" ht="38.25">
      <c r="B414" s="771" t="s">
        <v>475</v>
      </c>
      <c r="C414" s="495" t="s">
        <v>2631</v>
      </c>
      <c r="D414" s="757" t="s">
        <v>142</v>
      </c>
      <c r="E414" s="760">
        <v>10</v>
      </c>
      <c r="F414" s="844"/>
      <c r="G414" s="613">
        <f t="shared" si="48"/>
        <v>0</v>
      </c>
    </row>
    <row r="415" spans="2:7" ht="25.5">
      <c r="B415" s="771" t="s">
        <v>476</v>
      </c>
      <c r="C415" s="773" t="s">
        <v>2632</v>
      </c>
      <c r="D415" s="757" t="s">
        <v>279</v>
      </c>
      <c r="E415" s="496">
        <v>1</v>
      </c>
      <c r="F415" s="844"/>
      <c r="G415" s="613">
        <f t="shared" si="48"/>
        <v>0</v>
      </c>
    </row>
    <row r="416" spans="2:7">
      <c r="B416" s="771" t="s">
        <v>477</v>
      </c>
      <c r="C416" s="773" t="s">
        <v>2633</v>
      </c>
      <c r="D416" s="757" t="s">
        <v>279</v>
      </c>
      <c r="E416" s="496">
        <v>110</v>
      </c>
      <c r="F416" s="844"/>
      <c r="G416" s="613">
        <f t="shared" si="48"/>
        <v>0</v>
      </c>
    </row>
    <row r="417" spans="2:7">
      <c r="B417" s="771" t="s">
        <v>478</v>
      </c>
      <c r="C417" s="495" t="s">
        <v>2394</v>
      </c>
      <c r="D417" s="496" t="s">
        <v>2395</v>
      </c>
      <c r="E417" s="496">
        <v>1</v>
      </c>
      <c r="F417" s="845"/>
      <c r="G417" s="613">
        <f t="shared" si="48"/>
        <v>0</v>
      </c>
    </row>
    <row r="418" spans="2:7">
      <c r="B418" s="771"/>
      <c r="C418" s="495"/>
      <c r="D418" s="496"/>
      <c r="E418" s="496"/>
      <c r="F418" s="845"/>
      <c r="G418" s="767"/>
    </row>
    <row r="419" spans="2:7" ht="13.5" thickBot="1">
      <c r="B419" s="771"/>
      <c r="C419" s="768" t="s">
        <v>2634</v>
      </c>
      <c r="D419" s="769"/>
      <c r="E419" s="778"/>
      <c r="F419" s="852"/>
      <c r="G419" s="770">
        <f>SUM(G355:G417)</f>
        <v>0</v>
      </c>
    </row>
    <row r="420" spans="2:7" ht="13.5" thickTop="1">
      <c r="B420" s="771"/>
      <c r="C420" s="495"/>
      <c r="D420" s="757"/>
      <c r="E420" s="760"/>
      <c r="F420" s="844"/>
      <c r="G420" s="758"/>
    </row>
    <row r="421" spans="2:7">
      <c r="B421" s="771"/>
      <c r="C421" s="495"/>
      <c r="D421" s="757"/>
      <c r="E421" s="760"/>
      <c r="F421" s="844"/>
      <c r="G421" s="758"/>
    </row>
    <row r="422" spans="2:7">
      <c r="B422" s="159" t="s">
        <v>2635</v>
      </c>
      <c r="C422" s="337" t="s">
        <v>2636</v>
      </c>
      <c r="D422" s="337"/>
      <c r="E422" s="673"/>
      <c r="F422" s="41"/>
      <c r="G422" s="674"/>
    </row>
    <row r="423" spans="2:7">
      <c r="B423" s="771"/>
      <c r="C423" s="753"/>
      <c r="D423" s="496"/>
      <c r="E423" s="760"/>
      <c r="F423" s="848"/>
      <c r="G423" s="772"/>
    </row>
    <row r="424" spans="2:7" ht="25.5">
      <c r="B424" s="771" t="s">
        <v>14</v>
      </c>
      <c r="C424" s="495" t="s">
        <v>2563</v>
      </c>
      <c r="D424" s="757" t="s">
        <v>252</v>
      </c>
      <c r="E424" s="496">
        <v>50</v>
      </c>
      <c r="F424" s="844"/>
      <c r="G424" s="613">
        <f t="shared" ref="G424:G441" si="49">E424*F424</f>
        <v>0</v>
      </c>
    </row>
    <row r="425" spans="2:7" ht="25.5">
      <c r="B425" s="771" t="s">
        <v>36</v>
      </c>
      <c r="C425" s="495" t="s">
        <v>2587</v>
      </c>
      <c r="D425" s="757" t="s">
        <v>252</v>
      </c>
      <c r="E425" s="496">
        <v>70</v>
      </c>
      <c r="F425" s="844"/>
      <c r="G425" s="613">
        <f t="shared" si="49"/>
        <v>0</v>
      </c>
    </row>
    <row r="426" spans="2:7" ht="25.5">
      <c r="B426" s="771" t="s">
        <v>16</v>
      </c>
      <c r="C426" s="495" t="s">
        <v>2564</v>
      </c>
      <c r="D426" s="757" t="s">
        <v>252</v>
      </c>
      <c r="E426" s="496">
        <v>50</v>
      </c>
      <c r="F426" s="844"/>
      <c r="G426" s="613">
        <f t="shared" si="49"/>
        <v>0</v>
      </c>
    </row>
    <row r="427" spans="2:7" ht="25.5">
      <c r="B427" s="771" t="s">
        <v>17</v>
      </c>
      <c r="C427" s="495" t="s">
        <v>2586</v>
      </c>
      <c r="D427" s="757" t="s">
        <v>252</v>
      </c>
      <c r="E427" s="496">
        <v>120</v>
      </c>
      <c r="F427" s="844"/>
      <c r="G427" s="613">
        <f t="shared" si="49"/>
        <v>0</v>
      </c>
    </row>
    <row r="428" spans="2:7" ht="25.5">
      <c r="B428" s="771" t="s">
        <v>21</v>
      </c>
      <c r="C428" s="495" t="s">
        <v>2637</v>
      </c>
      <c r="D428" s="757" t="s">
        <v>252</v>
      </c>
      <c r="E428" s="496">
        <v>50</v>
      </c>
      <c r="F428" s="844"/>
      <c r="G428" s="613">
        <f t="shared" si="49"/>
        <v>0</v>
      </c>
    </row>
    <row r="429" spans="2:7" ht="25.5">
      <c r="B429" s="771" t="s">
        <v>44</v>
      </c>
      <c r="C429" s="495" t="s">
        <v>2601</v>
      </c>
      <c r="D429" s="757" t="s">
        <v>252</v>
      </c>
      <c r="E429" s="496">
        <v>30</v>
      </c>
      <c r="F429" s="844"/>
      <c r="G429" s="613">
        <f t="shared" si="49"/>
        <v>0</v>
      </c>
    </row>
    <row r="430" spans="2:7" ht="25.5">
      <c r="B430" s="771" t="s">
        <v>46</v>
      </c>
      <c r="C430" s="495" t="s">
        <v>2638</v>
      </c>
      <c r="D430" s="757" t="s">
        <v>252</v>
      </c>
      <c r="E430" s="496">
        <v>30</v>
      </c>
      <c r="F430" s="844"/>
      <c r="G430" s="613">
        <f t="shared" si="49"/>
        <v>0</v>
      </c>
    </row>
    <row r="431" spans="2:7" ht="25.5">
      <c r="B431" s="771" t="s">
        <v>47</v>
      </c>
      <c r="C431" s="495" t="s">
        <v>2639</v>
      </c>
      <c r="D431" s="757" t="s">
        <v>252</v>
      </c>
      <c r="E431" s="496">
        <v>430</v>
      </c>
      <c r="F431" s="844"/>
      <c r="G431" s="613">
        <f t="shared" si="49"/>
        <v>0</v>
      </c>
    </row>
    <row r="432" spans="2:7">
      <c r="B432" s="771" t="s">
        <v>48</v>
      </c>
      <c r="C432" s="495" t="s">
        <v>2572</v>
      </c>
      <c r="D432" s="757" t="s">
        <v>252</v>
      </c>
      <c r="E432" s="496">
        <v>300</v>
      </c>
      <c r="F432" s="844"/>
      <c r="G432" s="613">
        <f t="shared" si="49"/>
        <v>0</v>
      </c>
    </row>
    <row r="433" spans="2:7">
      <c r="B433" s="771" t="s">
        <v>49</v>
      </c>
      <c r="C433" s="495" t="s">
        <v>2573</v>
      </c>
      <c r="D433" s="757" t="s">
        <v>252</v>
      </c>
      <c r="E433" s="496">
        <v>50</v>
      </c>
      <c r="F433" s="844"/>
      <c r="G433" s="613">
        <f t="shared" si="49"/>
        <v>0</v>
      </c>
    </row>
    <row r="434" spans="2:7">
      <c r="B434" s="771" t="s">
        <v>50</v>
      </c>
      <c r="C434" s="495" t="s">
        <v>2598</v>
      </c>
      <c r="D434" s="757" t="s">
        <v>252</v>
      </c>
      <c r="E434" s="496">
        <v>30</v>
      </c>
      <c r="F434" s="844"/>
      <c r="G434" s="613">
        <f t="shared" si="49"/>
        <v>0</v>
      </c>
    </row>
    <row r="435" spans="2:7" ht="25.5">
      <c r="B435" s="771" t="s">
        <v>51</v>
      </c>
      <c r="C435" s="495" t="s">
        <v>2640</v>
      </c>
      <c r="D435" s="757" t="s">
        <v>252</v>
      </c>
      <c r="E435" s="760">
        <v>80</v>
      </c>
      <c r="F435" s="844"/>
      <c r="G435" s="613">
        <f t="shared" si="49"/>
        <v>0</v>
      </c>
    </row>
    <row r="436" spans="2:7">
      <c r="B436" s="771" t="s">
        <v>53</v>
      </c>
      <c r="C436" s="495" t="s">
        <v>2641</v>
      </c>
      <c r="D436" s="757" t="s">
        <v>142</v>
      </c>
      <c r="E436" s="760">
        <v>40</v>
      </c>
      <c r="F436" s="844"/>
      <c r="G436" s="613">
        <f t="shared" si="49"/>
        <v>0</v>
      </c>
    </row>
    <row r="437" spans="2:7">
      <c r="B437" s="771" t="s">
        <v>54</v>
      </c>
      <c r="C437" s="495" t="s">
        <v>2642</v>
      </c>
      <c r="D437" s="757" t="s">
        <v>142</v>
      </c>
      <c r="E437" s="496">
        <v>50</v>
      </c>
      <c r="F437" s="844"/>
      <c r="G437" s="613">
        <f t="shared" si="49"/>
        <v>0</v>
      </c>
    </row>
    <row r="438" spans="2:7">
      <c r="B438" s="771" t="s">
        <v>66</v>
      </c>
      <c r="C438" s="495" t="s">
        <v>2643</v>
      </c>
      <c r="D438" s="757" t="s">
        <v>142</v>
      </c>
      <c r="E438" s="760">
        <v>20</v>
      </c>
      <c r="F438" s="844"/>
      <c r="G438" s="613">
        <f t="shared" si="49"/>
        <v>0</v>
      </c>
    </row>
    <row r="439" spans="2:7" ht="25.5">
      <c r="B439" s="771" t="s">
        <v>68</v>
      </c>
      <c r="C439" s="773" t="s">
        <v>2644</v>
      </c>
      <c r="D439" s="757" t="s">
        <v>142</v>
      </c>
      <c r="E439" s="760">
        <v>4</v>
      </c>
      <c r="F439" s="844"/>
      <c r="G439" s="613">
        <f t="shared" si="49"/>
        <v>0</v>
      </c>
    </row>
    <row r="440" spans="2:7" ht="25.5">
      <c r="B440" s="771" t="s">
        <v>70</v>
      </c>
      <c r="C440" s="773" t="s">
        <v>2645</v>
      </c>
      <c r="D440" s="757" t="s">
        <v>142</v>
      </c>
      <c r="E440" s="760">
        <v>1</v>
      </c>
      <c r="F440" s="844"/>
      <c r="G440" s="613">
        <f t="shared" si="49"/>
        <v>0</v>
      </c>
    </row>
    <row r="441" spans="2:7" ht="25.5">
      <c r="B441" s="771" t="s">
        <v>71</v>
      </c>
      <c r="C441" s="773" t="s">
        <v>2632</v>
      </c>
      <c r="D441" s="757" t="s">
        <v>279</v>
      </c>
      <c r="E441" s="496">
        <v>1</v>
      </c>
      <c r="F441" s="844"/>
      <c r="G441" s="613">
        <f t="shared" si="49"/>
        <v>0</v>
      </c>
    </row>
    <row r="442" spans="2:7">
      <c r="B442" s="771"/>
      <c r="C442" s="495"/>
      <c r="D442" s="757"/>
      <c r="E442" s="760"/>
      <c r="F442" s="844"/>
      <c r="G442" s="758"/>
    </row>
    <row r="443" spans="2:7" ht="13.5" thickBot="1">
      <c r="B443" s="771"/>
      <c r="C443" s="768" t="s">
        <v>2646</v>
      </c>
      <c r="D443" s="769"/>
      <c r="E443" s="785"/>
      <c r="F443" s="850"/>
      <c r="G443" s="770">
        <f>SUM(G422:G441)</f>
        <v>0</v>
      </c>
    </row>
    <row r="444" spans="2:7" ht="13.5" thickTop="1">
      <c r="B444" s="771"/>
      <c r="C444" s="495"/>
      <c r="D444" s="757"/>
      <c r="E444" s="760"/>
      <c r="F444" s="844"/>
      <c r="G444" s="758"/>
    </row>
    <row r="445" spans="2:7">
      <c r="B445" s="771"/>
      <c r="C445" s="495"/>
      <c r="D445" s="757"/>
      <c r="E445" s="760"/>
      <c r="F445" s="844"/>
      <c r="G445" s="758"/>
    </row>
    <row r="446" spans="2:7">
      <c r="B446" s="159" t="s">
        <v>2647</v>
      </c>
      <c r="C446" s="337" t="s">
        <v>2648</v>
      </c>
      <c r="D446" s="337"/>
      <c r="E446" s="673"/>
      <c r="F446" s="41"/>
      <c r="G446" s="674"/>
    </row>
    <row r="447" spans="2:7">
      <c r="B447" s="782"/>
      <c r="C447" s="15"/>
      <c r="D447" s="757"/>
      <c r="E447" s="760"/>
      <c r="F447" s="847"/>
      <c r="G447" s="758"/>
    </row>
    <row r="448" spans="2:7" ht="51">
      <c r="B448" s="771"/>
      <c r="C448" s="495" t="s">
        <v>2649</v>
      </c>
      <c r="D448" s="754"/>
      <c r="E448" s="754"/>
      <c r="F448" s="853"/>
      <c r="G448" s="786"/>
    </row>
    <row r="449" spans="2:7" ht="25.5">
      <c r="B449" s="787"/>
      <c r="C449" s="788" t="s">
        <v>2650</v>
      </c>
      <c r="D449" s="757"/>
      <c r="E449" s="760"/>
      <c r="F449" s="848"/>
      <c r="G449" s="772"/>
    </row>
    <row r="450" spans="2:7" ht="38.25">
      <c r="B450" s="787">
        <v>10</v>
      </c>
      <c r="C450" s="788" t="s">
        <v>2651</v>
      </c>
      <c r="D450" s="757" t="s">
        <v>142</v>
      </c>
      <c r="E450" s="760">
        <v>1</v>
      </c>
      <c r="F450" s="844"/>
      <c r="G450" s="613">
        <f t="shared" ref="G450:G465" si="50">E450*F450</f>
        <v>0</v>
      </c>
    </row>
    <row r="451" spans="2:7" ht="25.5">
      <c r="B451" s="787">
        <v>11</v>
      </c>
      <c r="C451" s="788" t="s">
        <v>2652</v>
      </c>
      <c r="D451" s="757" t="s">
        <v>142</v>
      </c>
      <c r="E451" s="760">
        <v>1</v>
      </c>
      <c r="F451" s="844"/>
      <c r="G451" s="613">
        <f t="shared" si="50"/>
        <v>0</v>
      </c>
    </row>
    <row r="452" spans="2:7" ht="25.5">
      <c r="B452" s="787">
        <v>12</v>
      </c>
      <c r="C452" s="788" t="s">
        <v>2653</v>
      </c>
      <c r="D452" s="757" t="s">
        <v>142</v>
      </c>
      <c r="E452" s="760">
        <v>1</v>
      </c>
      <c r="F452" s="844"/>
      <c r="G452" s="613">
        <f t="shared" si="50"/>
        <v>0</v>
      </c>
    </row>
    <row r="453" spans="2:7" ht="25.5">
      <c r="B453" s="787">
        <v>13</v>
      </c>
      <c r="C453" s="788" t="s">
        <v>2654</v>
      </c>
      <c r="D453" s="757" t="s">
        <v>142</v>
      </c>
      <c r="E453" s="760">
        <v>2</v>
      </c>
      <c r="F453" s="844"/>
      <c r="G453" s="613">
        <f t="shared" si="50"/>
        <v>0</v>
      </c>
    </row>
    <row r="454" spans="2:7" ht="38.25">
      <c r="B454" s="787">
        <v>14</v>
      </c>
      <c r="C454" s="788" t="s">
        <v>2655</v>
      </c>
      <c r="D454" s="757" t="s">
        <v>142</v>
      </c>
      <c r="E454" s="760">
        <v>3</v>
      </c>
      <c r="F454" s="844"/>
      <c r="G454" s="613">
        <f t="shared" si="50"/>
        <v>0</v>
      </c>
    </row>
    <row r="455" spans="2:7" ht="25.5">
      <c r="B455" s="787">
        <v>15</v>
      </c>
      <c r="C455" s="788" t="s">
        <v>2656</v>
      </c>
      <c r="D455" s="757" t="s">
        <v>142</v>
      </c>
      <c r="E455" s="760">
        <v>1</v>
      </c>
      <c r="F455" s="844"/>
      <c r="G455" s="613">
        <f t="shared" si="50"/>
        <v>0</v>
      </c>
    </row>
    <row r="456" spans="2:7" ht="25.5">
      <c r="B456" s="787">
        <v>16</v>
      </c>
      <c r="C456" s="788" t="s">
        <v>2657</v>
      </c>
      <c r="D456" s="757" t="s">
        <v>142</v>
      </c>
      <c r="E456" s="760">
        <v>3</v>
      </c>
      <c r="F456" s="844"/>
      <c r="G456" s="613">
        <f t="shared" si="50"/>
        <v>0</v>
      </c>
    </row>
    <row r="457" spans="2:7" ht="38.25">
      <c r="B457" s="787">
        <v>17</v>
      </c>
      <c r="C457" s="788" t="s">
        <v>2658</v>
      </c>
      <c r="D457" s="757" t="s">
        <v>142</v>
      </c>
      <c r="E457" s="760">
        <v>1</v>
      </c>
      <c r="F457" s="844"/>
      <c r="G457" s="613">
        <f t="shared" si="50"/>
        <v>0</v>
      </c>
    </row>
    <row r="458" spans="2:7" ht="38.25">
      <c r="B458" s="787">
        <v>18</v>
      </c>
      <c r="C458" s="788" t="s">
        <v>2659</v>
      </c>
      <c r="D458" s="757" t="s">
        <v>142</v>
      </c>
      <c r="E458" s="760">
        <v>1</v>
      </c>
      <c r="F458" s="844"/>
      <c r="G458" s="613">
        <f t="shared" si="50"/>
        <v>0</v>
      </c>
    </row>
    <row r="459" spans="2:7" ht="38.25">
      <c r="B459" s="787">
        <v>19</v>
      </c>
      <c r="C459" s="788" t="s">
        <v>2660</v>
      </c>
      <c r="D459" s="757" t="s">
        <v>142</v>
      </c>
      <c r="E459" s="760">
        <v>1</v>
      </c>
      <c r="F459" s="844"/>
      <c r="G459" s="613">
        <f t="shared" si="50"/>
        <v>0</v>
      </c>
    </row>
    <row r="460" spans="2:7" ht="38.25">
      <c r="B460" s="787">
        <v>20</v>
      </c>
      <c r="C460" s="788" t="s">
        <v>2661</v>
      </c>
      <c r="D460" s="757" t="s">
        <v>279</v>
      </c>
      <c r="E460" s="760">
        <v>1</v>
      </c>
      <c r="F460" s="844"/>
      <c r="G460" s="613">
        <f t="shared" si="50"/>
        <v>0</v>
      </c>
    </row>
    <row r="461" spans="2:7" ht="38.25">
      <c r="B461" s="787">
        <v>21</v>
      </c>
      <c r="C461" s="788" t="s">
        <v>2662</v>
      </c>
      <c r="D461" s="757" t="s">
        <v>279</v>
      </c>
      <c r="E461" s="760">
        <v>1</v>
      </c>
      <c r="F461" s="844"/>
      <c r="G461" s="613">
        <f t="shared" si="50"/>
        <v>0</v>
      </c>
    </row>
    <row r="462" spans="2:7" ht="127.5">
      <c r="B462" s="787">
        <v>22</v>
      </c>
      <c r="C462" s="788" t="s">
        <v>2663</v>
      </c>
      <c r="D462" s="757" t="s">
        <v>279</v>
      </c>
      <c r="E462" s="760">
        <v>1</v>
      </c>
      <c r="F462" s="844"/>
      <c r="G462" s="613">
        <f t="shared" si="50"/>
        <v>0</v>
      </c>
    </row>
    <row r="463" spans="2:7" ht="38.25">
      <c r="B463" s="787">
        <v>23</v>
      </c>
      <c r="C463" s="788" t="s">
        <v>2664</v>
      </c>
      <c r="D463" s="757" t="s">
        <v>279</v>
      </c>
      <c r="E463" s="760">
        <v>2</v>
      </c>
      <c r="F463" s="844"/>
      <c r="G463" s="613">
        <f t="shared" si="50"/>
        <v>0</v>
      </c>
    </row>
    <row r="464" spans="2:7" ht="38.25">
      <c r="B464" s="787">
        <v>24</v>
      </c>
      <c r="C464" s="788" t="s">
        <v>2665</v>
      </c>
      <c r="D464" s="757" t="s">
        <v>279</v>
      </c>
      <c r="E464" s="760">
        <v>1</v>
      </c>
      <c r="F464" s="844"/>
      <c r="G464" s="613">
        <f t="shared" si="50"/>
        <v>0</v>
      </c>
    </row>
    <row r="465" spans="2:7" ht="140.25">
      <c r="B465" s="787">
        <v>25</v>
      </c>
      <c r="C465" s="788" t="s">
        <v>2666</v>
      </c>
      <c r="D465" s="757" t="s">
        <v>279</v>
      </c>
      <c r="E465" s="760">
        <v>1</v>
      </c>
      <c r="F465" s="844"/>
      <c r="G465" s="613">
        <f t="shared" si="50"/>
        <v>0</v>
      </c>
    </row>
    <row r="466" spans="2:7">
      <c r="B466" s="787"/>
      <c r="C466" s="788"/>
      <c r="D466" s="757"/>
      <c r="E466" s="760"/>
      <c r="F466" s="844"/>
      <c r="G466" s="758"/>
    </row>
    <row r="467" spans="2:7" ht="13.5" thickBot="1">
      <c r="B467" s="771"/>
      <c r="C467" s="768" t="s">
        <v>2667</v>
      </c>
      <c r="D467" s="769"/>
      <c r="E467" s="785"/>
      <c r="F467" s="850"/>
      <c r="G467" s="770">
        <f>SUM(G446:G465)</f>
        <v>0</v>
      </c>
    </row>
    <row r="468" spans="2:7" ht="13.5" thickTop="1">
      <c r="B468" s="771"/>
      <c r="C468" s="495"/>
      <c r="D468" s="757"/>
      <c r="E468" s="496"/>
      <c r="F468" s="844"/>
      <c r="G468" s="758"/>
    </row>
    <row r="469" spans="2:7">
      <c r="B469" s="771"/>
      <c r="C469" s="495" t="s">
        <v>2028</v>
      </c>
      <c r="D469" s="757"/>
      <c r="E469" s="496"/>
      <c r="F469" s="844"/>
      <c r="G469" s="758"/>
    </row>
    <row r="470" spans="2:7" ht="38.25">
      <c r="B470" s="771"/>
      <c r="C470" s="495" t="s">
        <v>2668</v>
      </c>
      <c r="D470" s="757"/>
      <c r="E470" s="496"/>
      <c r="F470" s="844"/>
      <c r="G470" s="758"/>
    </row>
    <row r="471" spans="2:7">
      <c r="B471" s="771"/>
      <c r="C471" s="495"/>
      <c r="D471" s="757"/>
      <c r="E471" s="496"/>
      <c r="F471" s="844"/>
      <c r="G471" s="758"/>
    </row>
    <row r="472" spans="2:7">
      <c r="B472" s="771"/>
      <c r="C472" s="495"/>
      <c r="D472" s="757"/>
      <c r="E472" s="496"/>
      <c r="F472" s="844"/>
      <c r="G472" s="758"/>
    </row>
    <row r="473" spans="2:7">
      <c r="B473" s="159" t="s">
        <v>2669</v>
      </c>
      <c r="C473" s="337" t="s">
        <v>2670</v>
      </c>
      <c r="D473" s="337"/>
      <c r="E473" s="673"/>
      <c r="F473" s="41"/>
      <c r="G473" s="674"/>
    </row>
    <row r="474" spans="2:7">
      <c r="B474" s="782"/>
      <c r="C474" s="15"/>
      <c r="D474" s="757"/>
      <c r="E474" s="760"/>
      <c r="F474" s="847"/>
      <c r="G474" s="758"/>
    </row>
    <row r="475" spans="2:7" ht="63.75">
      <c r="B475" s="771"/>
      <c r="C475" s="495" t="s">
        <v>2671</v>
      </c>
      <c r="D475" s="757"/>
      <c r="E475" s="760"/>
      <c r="F475" s="848"/>
      <c r="G475" s="772"/>
    </row>
    <row r="476" spans="2:7" ht="25.5">
      <c r="B476" s="771"/>
      <c r="C476" s="495" t="s">
        <v>2672</v>
      </c>
      <c r="D476" s="757"/>
      <c r="E476" s="760"/>
      <c r="F476" s="848"/>
      <c r="G476" s="772"/>
    </row>
    <row r="477" spans="2:7" ht="25.5">
      <c r="B477" s="771"/>
      <c r="C477" s="495" t="s">
        <v>2673</v>
      </c>
      <c r="D477" s="757"/>
      <c r="E477" s="760"/>
      <c r="F477" s="848"/>
      <c r="G477" s="772"/>
    </row>
    <row r="478" spans="2:7" ht="25.5">
      <c r="B478" s="771"/>
      <c r="C478" s="495" t="s">
        <v>2674</v>
      </c>
      <c r="D478" s="757"/>
      <c r="E478" s="760"/>
      <c r="F478" s="848"/>
      <c r="G478" s="772"/>
    </row>
    <row r="479" spans="2:7" ht="51">
      <c r="B479" s="771"/>
      <c r="C479" s="495" t="s">
        <v>2675</v>
      </c>
      <c r="D479" s="757"/>
      <c r="E479" s="760"/>
      <c r="F479" s="848"/>
      <c r="G479" s="772"/>
    </row>
    <row r="480" spans="2:7" ht="63.75">
      <c r="B480" s="771"/>
      <c r="C480" s="495" t="s">
        <v>2676</v>
      </c>
      <c r="D480" s="757"/>
      <c r="E480" s="760"/>
      <c r="F480" s="848"/>
      <c r="G480" s="772"/>
    </row>
    <row r="481" spans="2:7" ht="25.5">
      <c r="B481" s="771"/>
      <c r="C481" s="495" t="s">
        <v>2677</v>
      </c>
      <c r="D481" s="757"/>
      <c r="E481" s="760"/>
      <c r="F481" s="848"/>
      <c r="G481" s="772"/>
    </row>
    <row r="482" spans="2:7" ht="25.5">
      <c r="B482" s="771"/>
      <c r="C482" s="495" t="s">
        <v>2678</v>
      </c>
      <c r="D482" s="757"/>
      <c r="E482" s="760"/>
      <c r="F482" s="848"/>
      <c r="G482" s="772"/>
    </row>
    <row r="483" spans="2:7" ht="63.75">
      <c r="B483" s="771"/>
      <c r="C483" s="495" t="s">
        <v>2679</v>
      </c>
      <c r="D483" s="757"/>
      <c r="E483" s="760"/>
      <c r="F483" s="848"/>
      <c r="G483" s="772"/>
    </row>
    <row r="484" spans="2:7">
      <c r="B484" s="771"/>
      <c r="C484" s="753"/>
      <c r="D484" s="757"/>
      <c r="E484" s="760"/>
      <c r="F484" s="848"/>
      <c r="G484" s="772"/>
    </row>
    <row r="485" spans="2:7" ht="51">
      <c r="B485" s="771" t="s">
        <v>14</v>
      </c>
      <c r="C485" s="495" t="s">
        <v>2680</v>
      </c>
      <c r="D485" s="757" t="s">
        <v>142</v>
      </c>
      <c r="E485" s="760">
        <v>1</v>
      </c>
      <c r="F485" s="844"/>
      <c r="G485" s="613">
        <f>E485*F485</f>
        <v>0</v>
      </c>
    </row>
    <row r="486" spans="2:7">
      <c r="B486" s="771"/>
      <c r="C486" s="495"/>
      <c r="D486" s="757"/>
      <c r="E486" s="760"/>
      <c r="F486" s="844"/>
      <c r="G486" s="758"/>
    </row>
    <row r="487" spans="2:7" ht="63.75">
      <c r="B487" s="771" t="s">
        <v>36</v>
      </c>
      <c r="C487" s="495" t="s">
        <v>2681</v>
      </c>
      <c r="D487" s="757" t="s">
        <v>142</v>
      </c>
      <c r="E487" s="760">
        <v>1</v>
      </c>
      <c r="F487" s="844"/>
      <c r="G487" s="613">
        <f>E487*F487</f>
        <v>0</v>
      </c>
    </row>
    <row r="488" spans="2:7">
      <c r="B488" s="771"/>
      <c r="C488" s="756" t="s">
        <v>3283</v>
      </c>
      <c r="D488" s="757"/>
      <c r="E488" s="760"/>
      <c r="F488" s="844"/>
      <c r="G488" s="758"/>
    </row>
    <row r="489" spans="2:7">
      <c r="B489" s="771"/>
      <c r="C489" s="773" t="s">
        <v>3282</v>
      </c>
      <c r="D489" s="757"/>
      <c r="E489" s="760"/>
      <c r="F489" s="848"/>
      <c r="G489" s="772"/>
    </row>
    <row r="490" spans="2:7">
      <c r="B490" s="771"/>
      <c r="C490" s="773" t="s">
        <v>3281</v>
      </c>
      <c r="D490" s="757"/>
      <c r="E490" s="760"/>
      <c r="F490" s="848"/>
      <c r="G490" s="772"/>
    </row>
    <row r="491" spans="2:7">
      <c r="B491" s="771"/>
      <c r="C491" s="773" t="s">
        <v>3280</v>
      </c>
      <c r="D491" s="757"/>
      <c r="E491" s="760"/>
      <c r="F491" s="848"/>
      <c r="G491" s="772"/>
    </row>
    <row r="492" spans="2:7">
      <c r="B492" s="771"/>
      <c r="C492" s="789" t="s">
        <v>3279</v>
      </c>
      <c r="D492" s="757"/>
      <c r="E492" s="760"/>
      <c r="F492" s="848"/>
      <c r="G492" s="772"/>
    </row>
    <row r="493" spans="2:7">
      <c r="B493" s="771"/>
      <c r="C493" s="789" t="s">
        <v>3278</v>
      </c>
      <c r="D493" s="757"/>
      <c r="E493" s="760"/>
      <c r="F493" s="848"/>
      <c r="G493" s="772"/>
    </row>
    <row r="494" spans="2:7">
      <c r="B494" s="771"/>
      <c r="C494" s="789" t="s">
        <v>3277</v>
      </c>
      <c r="D494" s="757"/>
      <c r="E494" s="760"/>
      <c r="F494" s="848"/>
      <c r="G494" s="772"/>
    </row>
    <row r="495" spans="2:7" ht="25.5">
      <c r="B495" s="771"/>
      <c r="C495" s="773" t="s">
        <v>3176</v>
      </c>
      <c r="D495" s="757"/>
      <c r="E495" s="760"/>
      <c r="F495" s="848"/>
      <c r="G495" s="772"/>
    </row>
    <row r="496" spans="2:7">
      <c r="B496" s="771"/>
      <c r="C496" s="756" t="s">
        <v>3276</v>
      </c>
      <c r="D496" s="757"/>
      <c r="E496" s="760"/>
      <c r="F496" s="848"/>
      <c r="G496" s="772"/>
    </row>
    <row r="497" spans="2:7">
      <c r="B497" s="771"/>
      <c r="C497" s="756" t="s">
        <v>3275</v>
      </c>
      <c r="D497" s="757"/>
      <c r="E497" s="760"/>
      <c r="F497" s="848"/>
      <c r="G497" s="772"/>
    </row>
    <row r="498" spans="2:7">
      <c r="B498" s="771"/>
      <c r="C498" s="756" t="s">
        <v>3274</v>
      </c>
      <c r="D498" s="757"/>
      <c r="E498" s="760"/>
      <c r="F498" s="848"/>
      <c r="G498" s="772"/>
    </row>
    <row r="499" spans="2:7">
      <c r="B499" s="771"/>
      <c r="C499" s="773" t="s">
        <v>3273</v>
      </c>
      <c r="D499" s="757"/>
      <c r="E499" s="760"/>
      <c r="F499" s="848"/>
      <c r="G499" s="772"/>
    </row>
    <row r="500" spans="2:7">
      <c r="B500" s="771"/>
      <c r="C500" s="773" t="s">
        <v>3272</v>
      </c>
      <c r="D500" s="757"/>
      <c r="E500" s="760"/>
      <c r="F500" s="848"/>
      <c r="G500" s="772"/>
    </row>
    <row r="501" spans="2:7">
      <c r="B501" s="771"/>
      <c r="C501" s="773" t="s">
        <v>3271</v>
      </c>
      <c r="D501" s="757"/>
      <c r="E501" s="760"/>
      <c r="F501" s="848"/>
      <c r="G501" s="772"/>
    </row>
    <row r="502" spans="2:7">
      <c r="B502" s="771"/>
      <c r="C502" s="773" t="s">
        <v>3270</v>
      </c>
      <c r="D502" s="757"/>
      <c r="E502" s="760"/>
      <c r="F502" s="848"/>
      <c r="G502" s="772"/>
    </row>
    <row r="503" spans="2:7">
      <c r="B503" s="771"/>
      <c r="C503" s="789" t="s">
        <v>3266</v>
      </c>
      <c r="D503" s="757"/>
      <c r="E503" s="760"/>
      <c r="F503" s="848"/>
      <c r="G503" s="772"/>
    </row>
    <row r="504" spans="2:7">
      <c r="B504" s="771"/>
      <c r="C504" s="495" t="s">
        <v>2406</v>
      </c>
      <c r="D504" s="757"/>
      <c r="E504" s="760"/>
      <c r="F504" s="848"/>
      <c r="G504" s="772"/>
    </row>
    <row r="505" spans="2:7">
      <c r="B505" s="771"/>
      <c r="C505" s="790"/>
      <c r="D505" s="757"/>
      <c r="E505" s="760"/>
      <c r="F505" s="844"/>
      <c r="G505" s="758"/>
    </row>
    <row r="506" spans="2:7" ht="63.75">
      <c r="B506" s="771" t="s">
        <v>16</v>
      </c>
      <c r="C506" s="495" t="s">
        <v>2684</v>
      </c>
      <c r="D506" s="757" t="s">
        <v>142</v>
      </c>
      <c r="E506" s="760">
        <v>1</v>
      </c>
      <c r="F506" s="844"/>
      <c r="G506" s="613">
        <f>E506*F506</f>
        <v>0</v>
      </c>
    </row>
    <row r="507" spans="2:7">
      <c r="B507" s="771"/>
      <c r="C507" s="495" t="s">
        <v>2685</v>
      </c>
      <c r="D507" s="757"/>
      <c r="E507" s="760"/>
      <c r="F507" s="844"/>
      <c r="G507" s="758"/>
    </row>
    <row r="508" spans="2:7">
      <c r="B508" s="771"/>
      <c r="C508" s="773" t="s">
        <v>3269</v>
      </c>
      <c r="D508" s="757"/>
      <c r="E508" s="760"/>
      <c r="F508" s="848"/>
      <c r="G508" s="772"/>
    </row>
    <row r="509" spans="2:7">
      <c r="B509" s="771"/>
      <c r="C509" s="773" t="s">
        <v>3268</v>
      </c>
      <c r="D509" s="757"/>
      <c r="E509" s="760"/>
      <c r="F509" s="848"/>
      <c r="G509" s="772"/>
    </row>
    <row r="510" spans="2:7">
      <c r="B510" s="771"/>
      <c r="C510" s="773" t="s">
        <v>3267</v>
      </c>
      <c r="D510" s="757"/>
      <c r="E510" s="760"/>
      <c r="F510" s="848"/>
      <c r="G510" s="772"/>
    </row>
    <row r="511" spans="2:7">
      <c r="B511" s="771"/>
      <c r="C511" s="789" t="s">
        <v>3266</v>
      </c>
      <c r="D511" s="757"/>
      <c r="E511" s="760"/>
      <c r="F511" s="848"/>
      <c r="G511" s="772"/>
    </row>
    <row r="512" spans="2:7">
      <c r="B512" s="771"/>
      <c r="C512" s="773" t="s">
        <v>3265</v>
      </c>
      <c r="D512" s="757"/>
      <c r="E512" s="760"/>
      <c r="F512" s="848"/>
      <c r="G512" s="772"/>
    </row>
    <row r="513" spans="2:7">
      <c r="B513" s="771"/>
      <c r="C513" s="789" t="s">
        <v>3264</v>
      </c>
      <c r="D513" s="757"/>
      <c r="E513" s="760"/>
      <c r="F513" s="848"/>
      <c r="G513" s="772"/>
    </row>
    <row r="514" spans="2:7">
      <c r="B514" s="771"/>
      <c r="C514" s="789" t="s">
        <v>3263</v>
      </c>
      <c r="D514" s="757"/>
      <c r="E514" s="760"/>
      <c r="F514" s="848"/>
      <c r="G514" s="772"/>
    </row>
    <row r="515" spans="2:7">
      <c r="B515" s="771"/>
      <c r="C515" s="789" t="s">
        <v>3262</v>
      </c>
      <c r="D515" s="757"/>
      <c r="E515" s="760"/>
      <c r="F515" s="848"/>
      <c r="G515" s="772"/>
    </row>
    <row r="516" spans="2:7">
      <c r="B516" s="771"/>
      <c r="C516" s="773" t="s">
        <v>3261</v>
      </c>
      <c r="D516" s="757"/>
      <c r="E516" s="760"/>
      <c r="F516" s="848"/>
      <c r="G516" s="772"/>
    </row>
    <row r="517" spans="2:7">
      <c r="B517" s="771"/>
      <c r="C517" s="773" t="s">
        <v>3259</v>
      </c>
      <c r="D517" s="757"/>
      <c r="E517" s="760"/>
      <c r="F517" s="848"/>
      <c r="G517" s="772"/>
    </row>
    <row r="518" spans="2:7">
      <c r="B518" s="771"/>
      <c r="C518" s="773" t="s">
        <v>3260</v>
      </c>
      <c r="D518" s="757"/>
      <c r="E518" s="760"/>
      <c r="F518" s="848"/>
      <c r="G518" s="772"/>
    </row>
    <row r="519" spans="2:7">
      <c r="B519" s="771"/>
      <c r="C519" s="495" t="s">
        <v>2406</v>
      </c>
      <c r="D519" s="757"/>
      <c r="E519" s="760"/>
      <c r="F519" s="848"/>
      <c r="G519" s="772"/>
    </row>
    <row r="520" spans="2:7">
      <c r="B520" s="771"/>
      <c r="C520" s="495"/>
      <c r="D520" s="757"/>
      <c r="E520" s="760"/>
      <c r="F520" s="848"/>
      <c r="G520" s="772"/>
    </row>
    <row r="521" spans="2:7">
      <c r="B521" s="771"/>
      <c r="C521" s="495" t="s">
        <v>2686</v>
      </c>
      <c r="D521" s="757"/>
      <c r="E521" s="760"/>
      <c r="F521" s="848"/>
      <c r="G521" s="772"/>
    </row>
    <row r="522" spans="2:7">
      <c r="B522" s="771"/>
      <c r="C522" s="773" t="s">
        <v>3258</v>
      </c>
      <c r="D522" s="757"/>
      <c r="E522" s="760"/>
      <c r="F522" s="848"/>
      <c r="G522" s="772"/>
    </row>
    <row r="523" spans="2:7">
      <c r="B523" s="771"/>
      <c r="C523" s="773" t="s">
        <v>3257</v>
      </c>
      <c r="D523" s="757"/>
      <c r="E523" s="760"/>
      <c r="F523" s="848"/>
      <c r="G523" s="772"/>
    </row>
    <row r="524" spans="2:7">
      <c r="B524" s="771"/>
      <c r="C524" s="773" t="s">
        <v>3256</v>
      </c>
      <c r="D524" s="757"/>
      <c r="E524" s="760"/>
      <c r="F524" s="848"/>
      <c r="G524" s="772"/>
    </row>
    <row r="525" spans="2:7">
      <c r="B525" s="771"/>
      <c r="C525" s="773" t="s">
        <v>3255</v>
      </c>
      <c r="D525" s="757"/>
      <c r="E525" s="760"/>
      <c r="F525" s="848"/>
      <c r="G525" s="772"/>
    </row>
    <row r="526" spans="2:7">
      <c r="B526" s="771"/>
      <c r="C526" s="773" t="s">
        <v>3254</v>
      </c>
      <c r="D526" s="757"/>
      <c r="E526" s="760"/>
      <c r="F526" s="848"/>
      <c r="G526" s="772"/>
    </row>
    <row r="527" spans="2:7">
      <c r="B527" s="771"/>
      <c r="C527" s="495" t="s">
        <v>2406</v>
      </c>
      <c r="D527" s="757"/>
      <c r="E527" s="760"/>
      <c r="F527" s="848"/>
      <c r="G527" s="772"/>
    </row>
    <row r="528" spans="2:7">
      <c r="B528" s="771"/>
      <c r="C528" s="495"/>
      <c r="D528" s="757"/>
      <c r="E528" s="760"/>
      <c r="F528" s="848"/>
      <c r="G528" s="772"/>
    </row>
    <row r="529" spans="2:7" ht="63.75">
      <c r="B529" s="771" t="s">
        <v>17</v>
      </c>
      <c r="C529" s="495" t="s">
        <v>2687</v>
      </c>
      <c r="D529" s="757" t="s">
        <v>142</v>
      </c>
      <c r="E529" s="760">
        <v>1</v>
      </c>
      <c r="F529" s="844"/>
      <c r="G529" s="613">
        <f>E529*F529</f>
        <v>0</v>
      </c>
    </row>
    <row r="530" spans="2:7">
      <c r="B530" s="771"/>
      <c r="C530" s="773" t="s">
        <v>3240</v>
      </c>
      <c r="D530" s="757"/>
      <c r="E530" s="760"/>
      <c r="F530" s="848"/>
      <c r="G530" s="772"/>
    </row>
    <row r="531" spans="2:7">
      <c r="B531" s="771"/>
      <c r="C531" s="773" t="s">
        <v>3253</v>
      </c>
      <c r="D531" s="757"/>
      <c r="E531" s="760"/>
      <c r="F531" s="848"/>
      <c r="G531" s="772"/>
    </row>
    <row r="532" spans="2:7">
      <c r="B532" s="771"/>
      <c r="C532" s="773" t="s">
        <v>3238</v>
      </c>
      <c r="D532" s="757"/>
      <c r="E532" s="760"/>
      <c r="F532" s="848"/>
      <c r="G532" s="772"/>
    </row>
    <row r="533" spans="2:7">
      <c r="B533" s="771"/>
      <c r="C533" s="773" t="s">
        <v>3237</v>
      </c>
      <c r="D533" s="757"/>
      <c r="E533" s="760"/>
      <c r="F533" s="848"/>
      <c r="G533" s="772"/>
    </row>
    <row r="534" spans="2:7">
      <c r="B534" s="771"/>
      <c r="C534" s="773" t="s">
        <v>3252</v>
      </c>
      <c r="D534" s="757"/>
      <c r="E534" s="760"/>
      <c r="F534" s="848"/>
      <c r="G534" s="772"/>
    </row>
    <row r="535" spans="2:7">
      <c r="B535" s="771"/>
      <c r="C535" s="773" t="s">
        <v>3251</v>
      </c>
      <c r="D535" s="757"/>
      <c r="E535" s="760"/>
      <c r="F535" s="848"/>
      <c r="G535" s="772"/>
    </row>
    <row r="536" spans="2:7">
      <c r="B536" s="771"/>
      <c r="C536" s="773" t="s">
        <v>3250</v>
      </c>
      <c r="D536" s="757"/>
      <c r="E536" s="760"/>
      <c r="F536" s="848"/>
      <c r="G536" s="772"/>
    </row>
    <row r="537" spans="2:7">
      <c r="B537" s="771"/>
      <c r="C537" s="773" t="s">
        <v>3249</v>
      </c>
      <c r="D537" s="757"/>
      <c r="E537" s="760"/>
      <c r="F537" s="848"/>
      <c r="G537" s="772"/>
    </row>
    <row r="538" spans="2:7">
      <c r="B538" s="771"/>
      <c r="C538" s="773" t="s">
        <v>3248</v>
      </c>
      <c r="D538" s="757"/>
      <c r="E538" s="760"/>
      <c r="F538" s="848"/>
      <c r="G538" s="772"/>
    </row>
    <row r="539" spans="2:7">
      <c r="B539" s="771"/>
      <c r="C539" s="773" t="s">
        <v>3247</v>
      </c>
      <c r="D539" s="757"/>
      <c r="E539" s="760"/>
      <c r="F539" s="848"/>
      <c r="G539" s="772"/>
    </row>
    <row r="540" spans="2:7">
      <c r="B540" s="771"/>
      <c r="C540" s="773" t="s">
        <v>3232</v>
      </c>
      <c r="D540" s="757"/>
      <c r="E540" s="760"/>
      <c r="F540" s="848"/>
      <c r="G540" s="772"/>
    </row>
    <row r="541" spans="2:7">
      <c r="B541" s="771"/>
      <c r="C541" s="773"/>
      <c r="D541" s="757"/>
      <c r="E541" s="760"/>
      <c r="F541" s="848"/>
      <c r="G541" s="772"/>
    </row>
    <row r="542" spans="2:7">
      <c r="B542" s="771"/>
      <c r="C542" s="756" t="s">
        <v>2688</v>
      </c>
      <c r="D542" s="757"/>
      <c r="E542" s="760"/>
      <c r="F542" s="848"/>
      <c r="G542" s="772"/>
    </row>
    <row r="543" spans="2:7">
      <c r="B543" s="771"/>
      <c r="C543" s="789" t="s">
        <v>3246</v>
      </c>
      <c r="D543" s="757"/>
      <c r="E543" s="760"/>
      <c r="F543" s="848"/>
      <c r="G543" s="772"/>
    </row>
    <row r="544" spans="2:7">
      <c r="B544" s="771"/>
      <c r="C544" s="773" t="s">
        <v>3245</v>
      </c>
      <c r="D544" s="757"/>
      <c r="E544" s="760"/>
      <c r="F544" s="848"/>
      <c r="G544" s="772"/>
    </row>
    <row r="545" spans="2:7">
      <c r="B545" s="771"/>
      <c r="C545" s="789" t="s">
        <v>3244</v>
      </c>
      <c r="D545" s="757"/>
      <c r="E545" s="760"/>
      <c r="F545" s="848"/>
      <c r="G545" s="772"/>
    </row>
    <row r="546" spans="2:7">
      <c r="B546" s="771"/>
      <c r="C546" s="789" t="s">
        <v>3231</v>
      </c>
      <c r="D546" s="757"/>
      <c r="E546" s="760"/>
      <c r="F546" s="848"/>
      <c r="G546" s="772"/>
    </row>
    <row r="547" spans="2:7">
      <c r="B547" s="771"/>
      <c r="C547" s="789" t="s">
        <v>3230</v>
      </c>
      <c r="D547" s="757"/>
      <c r="E547" s="760"/>
      <c r="F547" s="848"/>
      <c r="G547" s="772"/>
    </row>
    <row r="548" spans="2:7">
      <c r="B548" s="771"/>
      <c r="C548" s="773" t="s">
        <v>3243</v>
      </c>
      <c r="D548" s="757"/>
      <c r="E548" s="760"/>
      <c r="F548" s="848"/>
      <c r="G548" s="772"/>
    </row>
    <row r="549" spans="2:7">
      <c r="B549" s="771"/>
      <c r="C549" s="773" t="s">
        <v>3242</v>
      </c>
      <c r="D549" s="757"/>
      <c r="E549" s="760"/>
      <c r="F549" s="848"/>
      <c r="G549" s="772"/>
    </row>
    <row r="550" spans="2:7">
      <c r="B550" s="771"/>
      <c r="C550" s="773" t="s">
        <v>3241</v>
      </c>
      <c r="D550" s="757"/>
      <c r="E550" s="760"/>
      <c r="F550" s="848"/>
      <c r="G550" s="772"/>
    </row>
    <row r="551" spans="2:7" ht="25.5">
      <c r="B551" s="771"/>
      <c r="C551" s="773" t="s">
        <v>3225</v>
      </c>
      <c r="D551" s="757"/>
      <c r="E551" s="760"/>
      <c r="F551" s="848"/>
      <c r="G551" s="772"/>
    </row>
    <row r="552" spans="2:7">
      <c r="B552" s="771"/>
      <c r="C552" s="495" t="s">
        <v>2406</v>
      </c>
      <c r="D552" s="757"/>
      <c r="E552" s="760"/>
      <c r="F552" s="848"/>
      <c r="G552" s="772"/>
    </row>
    <row r="553" spans="2:7">
      <c r="B553" s="771"/>
      <c r="C553" s="495"/>
      <c r="D553" s="757"/>
      <c r="E553" s="760"/>
      <c r="F553" s="848"/>
      <c r="G553" s="772"/>
    </row>
    <row r="554" spans="2:7" ht="63.75">
      <c r="B554" s="771" t="s">
        <v>21</v>
      </c>
      <c r="C554" s="495" t="s">
        <v>2689</v>
      </c>
      <c r="D554" s="757" t="s">
        <v>142</v>
      </c>
      <c r="E554" s="760">
        <v>1</v>
      </c>
      <c r="F554" s="844"/>
      <c r="G554" s="613">
        <f>E554*F554</f>
        <v>0</v>
      </c>
    </row>
    <row r="555" spans="2:7">
      <c r="B555" s="771"/>
      <c r="C555" s="773" t="s">
        <v>3240</v>
      </c>
      <c r="D555" s="757"/>
      <c r="E555" s="760"/>
      <c r="F555" s="848"/>
      <c r="G555" s="772"/>
    </row>
    <row r="556" spans="2:7">
      <c r="B556" s="771"/>
      <c r="C556" s="773" t="s">
        <v>3239</v>
      </c>
      <c r="D556" s="757"/>
      <c r="E556" s="760"/>
      <c r="F556" s="848"/>
      <c r="G556" s="772"/>
    </row>
    <row r="557" spans="2:7">
      <c r="B557" s="771"/>
      <c r="C557" s="773" t="s">
        <v>3238</v>
      </c>
      <c r="D557" s="757"/>
      <c r="E557" s="760"/>
      <c r="F557" s="848"/>
      <c r="G557" s="772"/>
    </row>
    <row r="558" spans="2:7">
      <c r="B558" s="771"/>
      <c r="C558" s="773" t="s">
        <v>3237</v>
      </c>
      <c r="D558" s="757"/>
      <c r="E558" s="760"/>
      <c r="F558" s="848"/>
      <c r="G558" s="772"/>
    </row>
    <row r="559" spans="2:7">
      <c r="B559" s="771"/>
      <c r="C559" s="773" t="s">
        <v>3236</v>
      </c>
      <c r="D559" s="757"/>
      <c r="E559" s="760"/>
      <c r="F559" s="844"/>
      <c r="G559" s="758"/>
    </row>
    <row r="560" spans="2:7">
      <c r="B560" s="771"/>
      <c r="C560" s="773" t="s">
        <v>3235</v>
      </c>
      <c r="D560" s="757"/>
      <c r="E560" s="760"/>
      <c r="F560" s="844"/>
      <c r="G560" s="758"/>
    </row>
    <row r="561" spans="2:7">
      <c r="B561" s="771"/>
      <c r="C561" s="773" t="s">
        <v>3234</v>
      </c>
      <c r="D561" s="757"/>
      <c r="E561" s="760"/>
      <c r="F561" s="844"/>
      <c r="G561" s="758"/>
    </row>
    <row r="562" spans="2:7">
      <c r="B562" s="771"/>
      <c r="C562" s="773" t="s">
        <v>2690</v>
      </c>
      <c r="D562" s="757"/>
      <c r="E562" s="760"/>
      <c r="F562" s="844"/>
      <c r="G562" s="758"/>
    </row>
    <row r="563" spans="2:7">
      <c r="B563" s="771"/>
      <c r="C563" s="773" t="s">
        <v>3233</v>
      </c>
      <c r="D563" s="757"/>
      <c r="E563" s="760"/>
      <c r="F563" s="844"/>
      <c r="G563" s="758"/>
    </row>
    <row r="564" spans="2:7">
      <c r="B564" s="771"/>
      <c r="C564" s="773" t="s">
        <v>3232</v>
      </c>
      <c r="D564" s="757"/>
      <c r="E564" s="760"/>
      <c r="F564" s="844"/>
      <c r="G564" s="758"/>
    </row>
    <row r="565" spans="2:7">
      <c r="B565" s="771"/>
      <c r="C565" s="773"/>
      <c r="D565" s="757"/>
      <c r="E565" s="760"/>
      <c r="F565" s="844"/>
      <c r="G565" s="758"/>
    </row>
    <row r="566" spans="2:7">
      <c r="B566" s="771"/>
      <c r="C566" s="756" t="s">
        <v>2688</v>
      </c>
      <c r="D566" s="757"/>
      <c r="E566" s="760"/>
      <c r="F566" s="844"/>
      <c r="G566" s="758"/>
    </row>
    <row r="567" spans="2:7">
      <c r="B567" s="771"/>
      <c r="C567" s="789" t="s">
        <v>2683</v>
      </c>
      <c r="D567" s="757"/>
      <c r="E567" s="760"/>
      <c r="F567" s="844"/>
      <c r="G567" s="758"/>
    </row>
    <row r="568" spans="2:7">
      <c r="B568" s="771"/>
      <c r="C568" s="773" t="s">
        <v>3229</v>
      </c>
      <c r="D568" s="757"/>
      <c r="E568" s="760"/>
      <c r="F568" s="844"/>
      <c r="G568" s="758"/>
    </row>
    <row r="569" spans="2:7">
      <c r="B569" s="771"/>
      <c r="C569" s="789" t="s">
        <v>2682</v>
      </c>
      <c r="D569" s="757"/>
      <c r="E569" s="760"/>
      <c r="F569" s="844"/>
      <c r="G569" s="758"/>
    </row>
    <row r="570" spans="2:7">
      <c r="B570" s="771"/>
      <c r="C570" s="789" t="s">
        <v>3231</v>
      </c>
      <c r="D570" s="757"/>
      <c r="E570" s="760"/>
      <c r="F570" s="844"/>
      <c r="G570" s="758"/>
    </row>
    <row r="571" spans="2:7">
      <c r="B571" s="771"/>
      <c r="C571" s="789" t="s">
        <v>3230</v>
      </c>
      <c r="D571" s="757"/>
      <c r="E571" s="760"/>
      <c r="F571" s="844"/>
      <c r="G571" s="758"/>
    </row>
    <row r="572" spans="2:7">
      <c r="B572" s="771"/>
      <c r="C572" s="773" t="s">
        <v>3228</v>
      </c>
      <c r="D572" s="757"/>
      <c r="E572" s="760"/>
      <c r="F572" s="844"/>
      <c r="G572" s="758"/>
    </row>
    <row r="573" spans="2:7">
      <c r="B573" s="771"/>
      <c r="C573" s="773" t="s">
        <v>3227</v>
      </c>
      <c r="D573" s="757"/>
      <c r="E573" s="760"/>
      <c r="F573" s="844"/>
      <c r="G573" s="758"/>
    </row>
    <row r="574" spans="2:7">
      <c r="B574" s="771"/>
      <c r="C574" s="773" t="s">
        <v>3226</v>
      </c>
      <c r="D574" s="757"/>
      <c r="E574" s="760"/>
      <c r="F574" s="844"/>
      <c r="G574" s="758"/>
    </row>
    <row r="575" spans="2:7" ht="25.5">
      <c r="B575" s="771"/>
      <c r="C575" s="773" t="s">
        <v>3225</v>
      </c>
      <c r="D575" s="757"/>
      <c r="E575" s="760"/>
      <c r="F575" s="844"/>
      <c r="G575" s="758"/>
    </row>
    <row r="576" spans="2:7">
      <c r="B576" s="771"/>
      <c r="C576" s="495" t="s">
        <v>2406</v>
      </c>
      <c r="D576" s="757"/>
      <c r="E576" s="760"/>
      <c r="F576" s="844"/>
      <c r="G576" s="758"/>
    </row>
    <row r="577" spans="2:7">
      <c r="B577" s="771"/>
      <c r="C577" s="756"/>
      <c r="D577" s="757"/>
      <c r="E577" s="760"/>
      <c r="F577" s="844"/>
      <c r="G577" s="758"/>
    </row>
    <row r="578" spans="2:7">
      <c r="B578" s="771"/>
      <c r="C578" s="790"/>
      <c r="D578" s="757"/>
      <c r="E578" s="760"/>
      <c r="F578" s="844"/>
      <c r="G578" s="758"/>
    </row>
    <row r="579" spans="2:7" ht="76.5">
      <c r="B579" s="771" t="s">
        <v>44</v>
      </c>
      <c r="C579" s="756" t="s">
        <v>2691</v>
      </c>
      <c r="D579" s="757" t="s">
        <v>142</v>
      </c>
      <c r="E579" s="760">
        <v>1</v>
      </c>
      <c r="F579" s="844"/>
      <c r="G579" s="613">
        <f>E579*F579</f>
        <v>0</v>
      </c>
    </row>
    <row r="580" spans="2:7" ht="25.5">
      <c r="B580" s="771"/>
      <c r="C580" s="756" t="s">
        <v>2692</v>
      </c>
      <c r="D580" s="757"/>
      <c r="E580" s="760"/>
      <c r="F580" s="844"/>
      <c r="G580" s="758"/>
    </row>
    <row r="581" spans="2:7" ht="25.5">
      <c r="B581" s="771"/>
      <c r="C581" s="495" t="s">
        <v>2693</v>
      </c>
      <c r="D581" s="757"/>
      <c r="E581" s="760"/>
      <c r="F581" s="844"/>
      <c r="G581" s="758"/>
    </row>
    <row r="582" spans="2:7">
      <c r="B582" s="771"/>
      <c r="C582" s="773" t="s">
        <v>3224</v>
      </c>
      <c r="D582" s="757"/>
      <c r="E582" s="760"/>
      <c r="F582" s="844"/>
      <c r="G582" s="758"/>
    </row>
    <row r="583" spans="2:7">
      <c r="B583" s="771"/>
      <c r="C583" s="773" t="s">
        <v>3223</v>
      </c>
      <c r="D583" s="757"/>
      <c r="E583" s="760"/>
      <c r="F583" s="844"/>
      <c r="G583" s="758"/>
    </row>
    <row r="584" spans="2:7">
      <c r="B584" s="771"/>
      <c r="C584" s="791" t="s">
        <v>2694</v>
      </c>
      <c r="D584" s="757"/>
      <c r="E584" s="760"/>
      <c r="F584" s="844"/>
      <c r="G584" s="758"/>
    </row>
    <row r="585" spans="2:7">
      <c r="B585" s="771"/>
      <c r="C585" s="756" t="s">
        <v>3221</v>
      </c>
      <c r="D585" s="757"/>
      <c r="E585" s="760"/>
      <c r="F585" s="844"/>
      <c r="G585" s="758"/>
    </row>
    <row r="586" spans="2:7">
      <c r="B586" s="771"/>
      <c r="C586" s="756" t="s">
        <v>3222</v>
      </c>
      <c r="D586" s="757"/>
      <c r="E586" s="760"/>
      <c r="F586" s="844"/>
      <c r="G586" s="758"/>
    </row>
    <row r="587" spans="2:7">
      <c r="B587" s="771"/>
      <c r="C587" s="756" t="s">
        <v>3215</v>
      </c>
      <c r="D587" s="757"/>
      <c r="E587" s="760"/>
      <c r="F587" s="844"/>
      <c r="G587" s="758"/>
    </row>
    <row r="588" spans="2:7">
      <c r="B588" s="771"/>
      <c r="C588" s="756" t="s">
        <v>3219</v>
      </c>
      <c r="D588" s="757"/>
      <c r="E588" s="760"/>
      <c r="F588" s="844"/>
      <c r="G588" s="758"/>
    </row>
    <row r="589" spans="2:7">
      <c r="B589" s="771"/>
      <c r="C589" s="756" t="s">
        <v>3218</v>
      </c>
      <c r="D589" s="757"/>
      <c r="E589" s="760"/>
      <c r="F589" s="844"/>
      <c r="G589" s="758"/>
    </row>
    <row r="590" spans="2:7">
      <c r="B590" s="771"/>
      <c r="C590" s="756" t="s">
        <v>3217</v>
      </c>
      <c r="D590" s="757"/>
      <c r="E590" s="760"/>
      <c r="F590" s="844"/>
      <c r="G590" s="758"/>
    </row>
    <row r="591" spans="2:7">
      <c r="B591" s="771"/>
      <c r="C591" s="756" t="s">
        <v>3216</v>
      </c>
      <c r="D591" s="757"/>
      <c r="E591" s="760"/>
      <c r="F591" s="844"/>
      <c r="G591" s="758"/>
    </row>
    <row r="592" spans="2:7" ht="25.5">
      <c r="B592" s="771"/>
      <c r="C592" s="773" t="s">
        <v>3177</v>
      </c>
      <c r="D592" s="757"/>
      <c r="E592" s="760"/>
      <c r="F592" s="844"/>
      <c r="G592" s="758"/>
    </row>
    <row r="593" spans="2:7">
      <c r="B593" s="771"/>
      <c r="C593" s="756" t="s">
        <v>3220</v>
      </c>
      <c r="D593" s="757"/>
      <c r="E593" s="760"/>
      <c r="F593" s="844"/>
      <c r="G593" s="758"/>
    </row>
    <row r="594" spans="2:7">
      <c r="B594" s="771"/>
      <c r="C594" s="495" t="s">
        <v>2406</v>
      </c>
      <c r="D594" s="757"/>
      <c r="E594" s="760"/>
      <c r="F594" s="848"/>
      <c r="G594" s="772"/>
    </row>
    <row r="595" spans="2:7">
      <c r="B595" s="771"/>
      <c r="C595" s="495"/>
      <c r="D595" s="757"/>
      <c r="E595" s="760"/>
      <c r="F595" s="848"/>
      <c r="G595" s="772"/>
    </row>
    <row r="596" spans="2:7">
      <c r="B596" s="771"/>
      <c r="C596" s="790"/>
      <c r="D596" s="757"/>
      <c r="E596" s="760"/>
      <c r="F596" s="848"/>
      <c r="G596" s="772"/>
    </row>
    <row r="597" spans="2:7" ht="13.5" thickBot="1">
      <c r="B597" s="771"/>
      <c r="C597" s="768" t="s">
        <v>2695</v>
      </c>
      <c r="D597" s="769"/>
      <c r="E597" s="778"/>
      <c r="F597" s="852"/>
      <c r="G597" s="770">
        <f>SUM(G473:G596)</f>
        <v>0</v>
      </c>
    </row>
    <row r="598" spans="2:7" ht="13.5" thickTop="1">
      <c r="B598" s="771"/>
      <c r="C598" s="495"/>
      <c r="D598" s="757"/>
      <c r="E598" s="760"/>
      <c r="F598" s="845"/>
      <c r="G598" s="767"/>
    </row>
    <row r="599" spans="2:7">
      <c r="B599" s="159" t="s">
        <v>2696</v>
      </c>
      <c r="C599" s="337" t="s">
        <v>2697</v>
      </c>
      <c r="D599" s="337"/>
      <c r="E599" s="673"/>
      <c r="F599" s="41"/>
      <c r="G599" s="674"/>
    </row>
    <row r="600" spans="2:7">
      <c r="B600" s="771"/>
      <c r="C600" s="753"/>
      <c r="D600" s="496"/>
      <c r="E600" s="760"/>
      <c r="F600" s="848"/>
      <c r="G600" s="772"/>
    </row>
    <row r="601" spans="2:7">
      <c r="B601" s="771"/>
      <c r="C601" s="773" t="s">
        <v>2028</v>
      </c>
      <c r="D601" s="496"/>
      <c r="E601" s="760"/>
      <c r="F601" s="848"/>
      <c r="G601" s="772"/>
    </row>
    <row r="602" spans="2:7">
      <c r="B602" s="771"/>
      <c r="C602" s="773" t="s">
        <v>2698</v>
      </c>
      <c r="D602" s="496"/>
      <c r="E602" s="760"/>
      <c r="F602" s="848"/>
      <c r="G602" s="772"/>
    </row>
    <row r="603" spans="2:7">
      <c r="B603" s="771"/>
      <c r="C603" s="753"/>
      <c r="D603" s="496"/>
      <c r="E603" s="760"/>
      <c r="F603" s="848"/>
      <c r="G603" s="772"/>
    </row>
    <row r="604" spans="2:7" ht="25.5">
      <c r="B604" s="771" t="s">
        <v>14</v>
      </c>
      <c r="C604" s="495" t="s">
        <v>2699</v>
      </c>
      <c r="D604" s="757" t="s">
        <v>142</v>
      </c>
      <c r="E604" s="760">
        <v>1</v>
      </c>
      <c r="F604" s="844"/>
      <c r="G604" s="613">
        <f>E604*F604</f>
        <v>0</v>
      </c>
    </row>
    <row r="605" spans="2:7" ht="25.5">
      <c r="B605" s="771"/>
      <c r="C605" s="495" t="s">
        <v>2700</v>
      </c>
      <c r="D605" s="496"/>
      <c r="E605" s="760"/>
      <c r="F605" s="848"/>
      <c r="G605" s="772"/>
    </row>
    <row r="606" spans="2:7">
      <c r="B606" s="771"/>
      <c r="C606" s="495" t="s">
        <v>2701</v>
      </c>
      <c r="D606" s="757"/>
      <c r="E606" s="760"/>
      <c r="F606" s="848"/>
      <c r="G606" s="772"/>
    </row>
    <row r="607" spans="2:7" ht="38.25">
      <c r="B607" s="771" t="s">
        <v>36</v>
      </c>
      <c r="C607" s="792" t="s">
        <v>2702</v>
      </c>
      <c r="D607" s="757" t="s">
        <v>279</v>
      </c>
      <c r="E607" s="760">
        <v>1</v>
      </c>
      <c r="F607" s="844"/>
      <c r="G607" s="613">
        <f>E607*F607</f>
        <v>0</v>
      </c>
    </row>
    <row r="608" spans="2:7" ht="25.5">
      <c r="B608" s="771" t="s">
        <v>16</v>
      </c>
      <c r="C608" s="793" t="s">
        <v>2703</v>
      </c>
      <c r="D608" s="757" t="s">
        <v>279</v>
      </c>
      <c r="E608" s="760">
        <v>1</v>
      </c>
      <c r="F608" s="844"/>
      <c r="G608" s="613">
        <f>E608*F608</f>
        <v>0</v>
      </c>
    </row>
    <row r="609" spans="2:7">
      <c r="B609" s="771" t="s">
        <v>17</v>
      </c>
      <c r="C609" s="793" t="s">
        <v>2704</v>
      </c>
      <c r="D609" s="757" t="s">
        <v>279</v>
      </c>
      <c r="E609" s="760">
        <v>1</v>
      </c>
      <c r="F609" s="844"/>
      <c r="G609" s="613">
        <f>E609*F609</f>
        <v>0</v>
      </c>
    </row>
    <row r="610" spans="2:7">
      <c r="B610" s="771"/>
      <c r="C610" s="793"/>
      <c r="D610" s="757"/>
      <c r="E610" s="760"/>
      <c r="F610" s="844"/>
      <c r="G610" s="758"/>
    </row>
    <row r="611" spans="2:7" ht="13.5" thickBot="1">
      <c r="B611" s="771"/>
      <c r="C611" s="768" t="s">
        <v>2705</v>
      </c>
      <c r="D611" s="769"/>
      <c r="E611" s="785"/>
      <c r="F611" s="850"/>
      <c r="G611" s="770">
        <f>SUM(G599:G609)</f>
        <v>0</v>
      </c>
    </row>
    <row r="612" spans="2:7" ht="13.5" thickTop="1">
      <c r="B612" s="771"/>
      <c r="C612" s="495"/>
      <c r="D612" s="496"/>
      <c r="E612" s="496"/>
      <c r="F612" s="845"/>
      <c r="G612" s="767"/>
    </row>
    <row r="613" spans="2:7">
      <c r="B613" s="771"/>
      <c r="C613" s="495"/>
      <c r="D613" s="496"/>
      <c r="E613" s="496"/>
      <c r="F613" s="845"/>
      <c r="G613" s="767"/>
    </row>
    <row r="614" spans="2:7">
      <c r="B614" s="159" t="s">
        <v>62</v>
      </c>
      <c r="C614" s="337" t="s">
        <v>2706</v>
      </c>
      <c r="D614" s="337"/>
      <c r="E614" s="673"/>
      <c r="F614" s="41"/>
      <c r="G614" s="674"/>
    </row>
    <row r="615" spans="2:7">
      <c r="B615" s="771"/>
      <c r="C615" s="753"/>
      <c r="D615" s="496"/>
      <c r="E615" s="760"/>
      <c r="F615" s="848"/>
      <c r="G615" s="772"/>
    </row>
    <row r="616" spans="2:7" ht="63.75">
      <c r="B616" s="771"/>
      <c r="C616" s="779" t="s">
        <v>2707</v>
      </c>
      <c r="D616" s="496"/>
      <c r="E616" s="760"/>
      <c r="F616" s="848"/>
      <c r="G616" s="772"/>
    </row>
    <row r="617" spans="2:7">
      <c r="B617" s="771"/>
      <c r="C617" s="780"/>
      <c r="D617" s="496"/>
      <c r="E617" s="760"/>
      <c r="F617" s="848"/>
      <c r="G617" s="772"/>
    </row>
    <row r="618" spans="2:7" ht="38.25">
      <c r="B618" s="771" t="s">
        <v>14</v>
      </c>
      <c r="C618" s="495" t="s">
        <v>2708</v>
      </c>
      <c r="D618" s="757" t="s">
        <v>142</v>
      </c>
      <c r="E618" s="760">
        <v>1</v>
      </c>
      <c r="F618" s="845"/>
      <c r="G618" s="613">
        <f>E618*F618</f>
        <v>0</v>
      </c>
    </row>
    <row r="619" spans="2:7" ht="38.25">
      <c r="B619" s="771"/>
      <c r="C619" s="495" t="s">
        <v>2709</v>
      </c>
      <c r="D619" s="757"/>
      <c r="E619" s="760"/>
      <c r="F619" s="848"/>
      <c r="G619" s="772"/>
    </row>
    <row r="620" spans="2:7" ht="25.5">
      <c r="B620" s="771"/>
      <c r="C620" s="495" t="s">
        <v>2710</v>
      </c>
      <c r="D620" s="757"/>
      <c r="E620" s="760"/>
      <c r="F620" s="848"/>
      <c r="G620" s="772"/>
    </row>
    <row r="621" spans="2:7" ht="25.5">
      <c r="B621" s="771"/>
      <c r="C621" s="495" t="s">
        <v>2711</v>
      </c>
      <c r="D621" s="757"/>
      <c r="E621" s="760"/>
      <c r="F621" s="848"/>
      <c r="G621" s="772"/>
    </row>
    <row r="622" spans="2:7">
      <c r="B622" s="771"/>
      <c r="C622" s="495" t="s">
        <v>2712</v>
      </c>
      <c r="D622" s="757"/>
      <c r="E622" s="760"/>
      <c r="F622" s="848"/>
      <c r="G622" s="772"/>
    </row>
    <row r="623" spans="2:7">
      <c r="B623" s="771"/>
      <c r="C623" s="495" t="s">
        <v>2713</v>
      </c>
      <c r="D623" s="757"/>
      <c r="E623" s="760"/>
      <c r="F623" s="848"/>
      <c r="G623" s="772"/>
    </row>
    <row r="624" spans="2:7">
      <c r="B624" s="771"/>
      <c r="C624" s="495" t="s">
        <v>2714</v>
      </c>
      <c r="D624" s="757"/>
      <c r="E624" s="760"/>
      <c r="F624" s="848"/>
      <c r="G624" s="772"/>
    </row>
    <row r="625" spans="2:7">
      <c r="B625" s="771"/>
      <c r="C625" s="495" t="s">
        <v>2715</v>
      </c>
      <c r="D625" s="757"/>
      <c r="E625" s="760"/>
      <c r="F625" s="848"/>
      <c r="G625" s="772"/>
    </row>
    <row r="626" spans="2:7">
      <c r="B626" s="771"/>
      <c r="C626" s="495" t="s">
        <v>2716</v>
      </c>
      <c r="D626" s="757"/>
      <c r="E626" s="760"/>
      <c r="F626" s="848"/>
      <c r="G626" s="772"/>
    </row>
    <row r="627" spans="2:7" ht="25.5">
      <c r="B627" s="771"/>
      <c r="C627" s="773" t="s">
        <v>2717</v>
      </c>
      <c r="D627" s="757"/>
      <c r="E627" s="760"/>
      <c r="F627" s="848"/>
      <c r="G627" s="772"/>
    </row>
    <row r="628" spans="2:7" ht="25.5">
      <c r="B628" s="771"/>
      <c r="C628" s="773" t="s">
        <v>2718</v>
      </c>
      <c r="D628" s="757"/>
      <c r="E628" s="760"/>
      <c r="F628" s="848"/>
      <c r="G628" s="772"/>
    </row>
    <row r="629" spans="2:7" ht="25.5">
      <c r="B629" s="771"/>
      <c r="C629" s="773" t="s">
        <v>3214</v>
      </c>
      <c r="D629" s="757"/>
      <c r="E629" s="760"/>
      <c r="F629" s="848"/>
      <c r="G629" s="772"/>
    </row>
    <row r="630" spans="2:7" ht="25.5">
      <c r="B630" s="771"/>
      <c r="C630" s="773" t="s">
        <v>2719</v>
      </c>
      <c r="D630" s="757"/>
      <c r="E630" s="760"/>
      <c r="F630" s="848"/>
      <c r="G630" s="772"/>
    </row>
    <row r="631" spans="2:7" ht="25.5">
      <c r="B631" s="771"/>
      <c r="C631" s="773" t="s">
        <v>2720</v>
      </c>
      <c r="D631" s="757"/>
      <c r="E631" s="760"/>
      <c r="F631" s="848"/>
      <c r="G631" s="772"/>
    </row>
    <row r="632" spans="2:7">
      <c r="B632" s="771"/>
      <c r="C632" s="773" t="s">
        <v>3213</v>
      </c>
      <c r="D632" s="757"/>
      <c r="E632" s="760"/>
      <c r="F632" s="848"/>
      <c r="G632" s="772"/>
    </row>
    <row r="633" spans="2:7" ht="25.5">
      <c r="B633" s="771"/>
      <c r="C633" s="773" t="s">
        <v>2721</v>
      </c>
      <c r="D633" s="757"/>
      <c r="E633" s="760"/>
      <c r="F633" s="848"/>
      <c r="G633" s="772"/>
    </row>
    <row r="634" spans="2:7" ht="25.5">
      <c r="B634" s="771"/>
      <c r="C634" s="773" t="s">
        <v>2722</v>
      </c>
      <c r="D634" s="757"/>
      <c r="E634" s="760"/>
      <c r="F634" s="848"/>
      <c r="G634" s="772"/>
    </row>
    <row r="635" spans="2:7" ht="25.5">
      <c r="B635" s="771"/>
      <c r="C635" s="773" t="s">
        <v>3212</v>
      </c>
      <c r="D635" s="757"/>
      <c r="E635" s="760"/>
      <c r="F635" s="848"/>
      <c r="G635" s="772"/>
    </row>
    <row r="636" spans="2:7" ht="25.5">
      <c r="B636" s="771"/>
      <c r="C636" s="773" t="s">
        <v>2723</v>
      </c>
      <c r="D636" s="757"/>
      <c r="E636" s="760"/>
      <c r="F636" s="848"/>
      <c r="G636" s="772"/>
    </row>
    <row r="637" spans="2:7" ht="25.5">
      <c r="B637" s="771"/>
      <c r="C637" s="773" t="s">
        <v>2724</v>
      </c>
      <c r="D637" s="757"/>
      <c r="E637" s="760"/>
      <c r="F637" s="848"/>
      <c r="G637" s="772"/>
    </row>
    <row r="638" spans="2:7">
      <c r="B638" s="771"/>
      <c r="C638" s="495" t="s">
        <v>3209</v>
      </c>
      <c r="D638" s="757"/>
      <c r="E638" s="760"/>
      <c r="F638" s="848"/>
      <c r="G638" s="772"/>
    </row>
    <row r="639" spans="2:7">
      <c r="B639" s="771"/>
      <c r="C639" s="773" t="s">
        <v>3210</v>
      </c>
      <c r="D639" s="757"/>
      <c r="E639" s="760"/>
      <c r="F639" s="848"/>
      <c r="G639" s="772"/>
    </row>
    <row r="640" spans="2:7">
      <c r="B640" s="771"/>
      <c r="C640" s="773" t="s">
        <v>3211</v>
      </c>
      <c r="D640" s="757"/>
      <c r="E640" s="760"/>
      <c r="F640" s="848"/>
      <c r="G640" s="772"/>
    </row>
    <row r="641" spans="2:7" ht="25.5">
      <c r="B641" s="771"/>
      <c r="C641" s="495" t="s">
        <v>2725</v>
      </c>
      <c r="D641" s="757"/>
      <c r="E641" s="760"/>
      <c r="F641" s="848"/>
      <c r="G641" s="772"/>
    </row>
    <row r="642" spans="2:7">
      <c r="B642" s="771"/>
      <c r="C642" s="495"/>
      <c r="D642" s="757"/>
      <c r="E642" s="760"/>
      <c r="F642" s="848"/>
      <c r="G642" s="772"/>
    </row>
    <row r="643" spans="2:7" ht="38.25">
      <c r="B643" s="771" t="s">
        <v>36</v>
      </c>
      <c r="C643" s="495" t="s">
        <v>2726</v>
      </c>
      <c r="D643" s="757" t="s">
        <v>142</v>
      </c>
      <c r="E643" s="760">
        <v>1</v>
      </c>
      <c r="F643" s="845"/>
      <c r="G643" s="613">
        <f>E643*F643</f>
        <v>0</v>
      </c>
    </row>
    <row r="644" spans="2:7" ht="25.5">
      <c r="B644" s="771"/>
      <c r="C644" s="495" t="s">
        <v>3208</v>
      </c>
      <c r="D644" s="757"/>
      <c r="E644" s="760"/>
      <c r="F644" s="848"/>
      <c r="G644" s="772"/>
    </row>
    <row r="645" spans="2:7" ht="25.5">
      <c r="B645" s="771"/>
      <c r="C645" s="495" t="s">
        <v>2727</v>
      </c>
      <c r="D645" s="757"/>
      <c r="E645" s="760"/>
      <c r="F645" s="848"/>
      <c r="G645" s="772"/>
    </row>
    <row r="646" spans="2:7" ht="25.5">
      <c r="B646" s="771"/>
      <c r="C646" s="495" t="s">
        <v>2728</v>
      </c>
      <c r="D646" s="757"/>
      <c r="E646" s="760"/>
      <c r="F646" s="848"/>
      <c r="G646" s="772"/>
    </row>
    <row r="647" spans="2:7" ht="25.5">
      <c r="B647" s="771"/>
      <c r="C647" s="773" t="s">
        <v>2729</v>
      </c>
      <c r="D647" s="757"/>
      <c r="E647" s="760"/>
      <c r="F647" s="848"/>
      <c r="G647" s="772"/>
    </row>
    <row r="648" spans="2:7">
      <c r="B648" s="771"/>
      <c r="C648" s="495" t="s">
        <v>2712</v>
      </c>
      <c r="D648" s="757"/>
      <c r="E648" s="760"/>
      <c r="F648" s="848"/>
      <c r="G648" s="772"/>
    </row>
    <row r="649" spans="2:7">
      <c r="B649" s="771"/>
      <c r="C649" s="495" t="s">
        <v>2730</v>
      </c>
      <c r="D649" s="757"/>
      <c r="E649" s="760"/>
      <c r="F649" s="848"/>
      <c r="G649" s="772"/>
    </row>
    <row r="650" spans="2:7">
      <c r="B650" s="771"/>
      <c r="C650" s="495" t="s">
        <v>2714</v>
      </c>
      <c r="D650" s="757"/>
      <c r="E650" s="760"/>
      <c r="F650" s="848"/>
      <c r="G650" s="772"/>
    </row>
    <row r="651" spans="2:7">
      <c r="B651" s="771"/>
      <c r="C651" s="495" t="s">
        <v>2715</v>
      </c>
      <c r="D651" s="757"/>
      <c r="E651" s="760"/>
      <c r="F651" s="848"/>
      <c r="G651" s="772"/>
    </row>
    <row r="652" spans="2:7">
      <c r="B652" s="771"/>
      <c r="C652" s="495" t="s">
        <v>2716</v>
      </c>
      <c r="D652" s="757"/>
      <c r="E652" s="760"/>
      <c r="F652" s="848"/>
      <c r="G652" s="772"/>
    </row>
    <row r="653" spans="2:7" ht="25.5">
      <c r="B653" s="771"/>
      <c r="C653" s="773" t="s">
        <v>2731</v>
      </c>
      <c r="D653" s="757"/>
      <c r="E653" s="760"/>
      <c r="F653" s="848"/>
      <c r="G653" s="772"/>
    </row>
    <row r="654" spans="2:7">
      <c r="B654" s="771"/>
      <c r="C654" s="773" t="s">
        <v>2732</v>
      </c>
      <c r="D654" s="757"/>
      <c r="E654" s="760"/>
      <c r="F654" s="848"/>
      <c r="G654" s="772"/>
    </row>
    <row r="655" spans="2:7" ht="25.5">
      <c r="B655" s="771"/>
      <c r="C655" s="773" t="s">
        <v>2733</v>
      </c>
      <c r="D655" s="757"/>
      <c r="E655" s="760"/>
      <c r="F655" s="848"/>
      <c r="G655" s="772"/>
    </row>
    <row r="656" spans="2:7" ht="25.5">
      <c r="B656" s="771"/>
      <c r="C656" s="773" t="s">
        <v>2734</v>
      </c>
      <c r="D656" s="757"/>
      <c r="E656" s="760"/>
      <c r="F656" s="848"/>
      <c r="G656" s="772"/>
    </row>
    <row r="657" spans="2:7">
      <c r="B657" s="771"/>
      <c r="C657" s="773" t="s">
        <v>2735</v>
      </c>
      <c r="D657" s="757"/>
      <c r="E657" s="760"/>
      <c r="F657" s="848"/>
      <c r="G657" s="772"/>
    </row>
    <row r="658" spans="2:7" ht="25.5">
      <c r="B658" s="771"/>
      <c r="C658" s="773" t="s">
        <v>2736</v>
      </c>
      <c r="D658" s="757"/>
      <c r="E658" s="760"/>
      <c r="F658" s="848"/>
      <c r="G658" s="772"/>
    </row>
    <row r="659" spans="2:7" ht="25.5">
      <c r="B659" s="771"/>
      <c r="C659" s="773" t="s">
        <v>2737</v>
      </c>
      <c r="D659" s="757"/>
      <c r="E659" s="760"/>
      <c r="F659" s="848"/>
      <c r="G659" s="772"/>
    </row>
    <row r="660" spans="2:7">
      <c r="B660" s="771"/>
      <c r="C660" s="495" t="s">
        <v>3209</v>
      </c>
      <c r="D660" s="757"/>
      <c r="E660" s="760"/>
      <c r="F660" s="848"/>
      <c r="G660" s="772"/>
    </row>
    <row r="661" spans="2:7">
      <c r="B661" s="771"/>
      <c r="C661" s="773" t="s">
        <v>3210</v>
      </c>
      <c r="D661" s="757"/>
      <c r="E661" s="760"/>
      <c r="F661" s="848"/>
      <c r="G661" s="772"/>
    </row>
    <row r="662" spans="2:7">
      <c r="B662" s="771"/>
      <c r="C662" s="773" t="s">
        <v>3211</v>
      </c>
      <c r="D662" s="757"/>
      <c r="E662" s="760"/>
      <c r="F662" s="848"/>
      <c r="G662" s="772"/>
    </row>
    <row r="663" spans="2:7">
      <c r="B663" s="771"/>
      <c r="C663" s="773"/>
      <c r="D663" s="757"/>
      <c r="E663" s="760"/>
      <c r="F663" s="848"/>
      <c r="G663" s="772"/>
    </row>
    <row r="664" spans="2:7" ht="38.25">
      <c r="B664" s="771" t="s">
        <v>16</v>
      </c>
      <c r="C664" s="495" t="s">
        <v>2738</v>
      </c>
      <c r="D664" s="757" t="s">
        <v>142</v>
      </c>
      <c r="E664" s="760">
        <v>2</v>
      </c>
      <c r="F664" s="845"/>
      <c r="G664" s="613">
        <f t="shared" ref="G664:G692" si="51">E664*F664</f>
        <v>0</v>
      </c>
    </row>
    <row r="665" spans="2:7" ht="51">
      <c r="B665" s="771" t="s">
        <v>17</v>
      </c>
      <c r="C665" s="495" t="s">
        <v>2739</v>
      </c>
      <c r="D665" s="757" t="s">
        <v>142</v>
      </c>
      <c r="E665" s="760">
        <v>2</v>
      </c>
      <c r="F665" s="845"/>
      <c r="G665" s="613">
        <f t="shared" si="51"/>
        <v>0</v>
      </c>
    </row>
    <row r="666" spans="2:7">
      <c r="B666" s="771" t="s">
        <v>21</v>
      </c>
      <c r="C666" s="495" t="s">
        <v>2740</v>
      </c>
      <c r="D666" s="757" t="s">
        <v>142</v>
      </c>
      <c r="E666" s="760">
        <v>3</v>
      </c>
      <c r="F666" s="845"/>
      <c r="G666" s="613">
        <f t="shared" si="51"/>
        <v>0</v>
      </c>
    </row>
    <row r="667" spans="2:7" ht="51">
      <c r="B667" s="771" t="s">
        <v>44</v>
      </c>
      <c r="C667" s="495" t="s">
        <v>2741</v>
      </c>
      <c r="D667" s="757" t="s">
        <v>142</v>
      </c>
      <c r="E667" s="760">
        <v>66</v>
      </c>
      <c r="F667" s="845"/>
      <c r="G667" s="613">
        <f t="shared" si="51"/>
        <v>0</v>
      </c>
    </row>
    <row r="668" spans="2:7" ht="25.5">
      <c r="B668" s="771" t="s">
        <v>46</v>
      </c>
      <c r="C668" s="495" t="s">
        <v>2742</v>
      </c>
      <c r="D668" s="757" t="s">
        <v>142</v>
      </c>
      <c r="E668" s="760">
        <v>66</v>
      </c>
      <c r="F668" s="845"/>
      <c r="G668" s="613">
        <f t="shared" si="51"/>
        <v>0</v>
      </c>
    </row>
    <row r="669" spans="2:7" ht="25.5">
      <c r="B669" s="771" t="s">
        <v>47</v>
      </c>
      <c r="C669" s="495" t="s">
        <v>2743</v>
      </c>
      <c r="D669" s="757" t="s">
        <v>142</v>
      </c>
      <c r="E669" s="760">
        <v>23</v>
      </c>
      <c r="F669" s="845"/>
      <c r="G669" s="613">
        <f t="shared" si="51"/>
        <v>0</v>
      </c>
    </row>
    <row r="670" spans="2:7" ht="38.25">
      <c r="B670" s="771" t="s">
        <v>48</v>
      </c>
      <c r="C670" s="495" t="s">
        <v>2744</v>
      </c>
      <c r="D670" s="757" t="s">
        <v>142</v>
      </c>
      <c r="E670" s="760">
        <v>8</v>
      </c>
      <c r="F670" s="845"/>
      <c r="G670" s="613">
        <f t="shared" si="51"/>
        <v>0</v>
      </c>
    </row>
    <row r="671" spans="2:7" ht="38.25">
      <c r="B671" s="771" t="s">
        <v>49</v>
      </c>
      <c r="C671" s="495" t="s">
        <v>2745</v>
      </c>
      <c r="D671" s="757" t="s">
        <v>142</v>
      </c>
      <c r="E671" s="760">
        <v>12</v>
      </c>
      <c r="F671" s="845"/>
      <c r="G671" s="613">
        <f t="shared" si="51"/>
        <v>0</v>
      </c>
    </row>
    <row r="672" spans="2:7" ht="51">
      <c r="B672" s="771" t="s">
        <v>50</v>
      </c>
      <c r="C672" s="495" t="s">
        <v>2746</v>
      </c>
      <c r="D672" s="757" t="s">
        <v>142</v>
      </c>
      <c r="E672" s="760">
        <v>1</v>
      </c>
      <c r="F672" s="845"/>
      <c r="G672" s="613">
        <f t="shared" si="51"/>
        <v>0</v>
      </c>
    </row>
    <row r="673" spans="2:7" ht="25.5">
      <c r="B673" s="771" t="s">
        <v>51</v>
      </c>
      <c r="C673" s="495" t="s">
        <v>2747</v>
      </c>
      <c r="D673" s="757" t="s">
        <v>142</v>
      </c>
      <c r="E673" s="760">
        <v>1</v>
      </c>
      <c r="F673" s="845"/>
      <c r="G673" s="613">
        <f t="shared" si="51"/>
        <v>0</v>
      </c>
    </row>
    <row r="674" spans="2:7">
      <c r="B674" s="771" t="s">
        <v>53</v>
      </c>
      <c r="C674" s="495" t="s">
        <v>2748</v>
      </c>
      <c r="D674" s="757" t="s">
        <v>142</v>
      </c>
      <c r="E674" s="760">
        <v>0</v>
      </c>
      <c r="F674" s="845"/>
      <c r="G674" s="613">
        <f t="shared" si="51"/>
        <v>0</v>
      </c>
    </row>
    <row r="675" spans="2:7">
      <c r="B675" s="771" t="s">
        <v>54</v>
      </c>
      <c r="C675" s="495" t="s">
        <v>2749</v>
      </c>
      <c r="D675" s="496" t="s">
        <v>2395</v>
      </c>
      <c r="E675" s="496">
        <v>1</v>
      </c>
      <c r="F675" s="845"/>
      <c r="G675" s="613">
        <f t="shared" si="51"/>
        <v>0</v>
      </c>
    </row>
    <row r="676" spans="2:7">
      <c r="B676" s="771" t="s">
        <v>66</v>
      </c>
      <c r="C676" s="495" t="s">
        <v>2750</v>
      </c>
      <c r="D676" s="496" t="s">
        <v>2395</v>
      </c>
      <c r="E676" s="496">
        <v>1</v>
      </c>
      <c r="F676" s="845"/>
      <c r="G676" s="613">
        <f t="shared" si="51"/>
        <v>0</v>
      </c>
    </row>
    <row r="677" spans="2:7" ht="38.25">
      <c r="B677" s="771" t="s">
        <v>68</v>
      </c>
      <c r="C677" s="495" t="s">
        <v>2751</v>
      </c>
      <c r="D677" s="757" t="s">
        <v>252</v>
      </c>
      <c r="E677" s="760">
        <v>70</v>
      </c>
      <c r="F677" s="844"/>
      <c r="G677" s="613">
        <f t="shared" si="51"/>
        <v>0</v>
      </c>
    </row>
    <row r="678" spans="2:7" ht="38.25">
      <c r="B678" s="771" t="s">
        <v>70</v>
      </c>
      <c r="C678" s="495" t="s">
        <v>2752</v>
      </c>
      <c r="D678" s="757" t="s">
        <v>252</v>
      </c>
      <c r="E678" s="760">
        <v>10</v>
      </c>
      <c r="F678" s="844"/>
      <c r="G678" s="613">
        <f t="shared" si="51"/>
        <v>0</v>
      </c>
    </row>
    <row r="679" spans="2:7" ht="51">
      <c r="B679" s="771" t="s">
        <v>71</v>
      </c>
      <c r="C679" s="495" t="s">
        <v>2753</v>
      </c>
      <c r="D679" s="757" t="s">
        <v>142</v>
      </c>
      <c r="E679" s="760">
        <v>1</v>
      </c>
      <c r="F679" s="845"/>
      <c r="G679" s="613">
        <f t="shared" si="51"/>
        <v>0</v>
      </c>
    </row>
    <row r="680" spans="2:7" ht="38.25">
      <c r="B680" s="771" t="s">
        <v>72</v>
      </c>
      <c r="C680" s="495" t="s">
        <v>2754</v>
      </c>
      <c r="D680" s="757" t="s">
        <v>142</v>
      </c>
      <c r="E680" s="760">
        <v>1</v>
      </c>
      <c r="F680" s="845"/>
      <c r="G680" s="613">
        <f t="shared" si="51"/>
        <v>0</v>
      </c>
    </row>
    <row r="681" spans="2:7">
      <c r="B681" s="771" t="s">
        <v>85</v>
      </c>
      <c r="C681" s="495" t="s">
        <v>2573</v>
      </c>
      <c r="D681" s="757" t="s">
        <v>252</v>
      </c>
      <c r="E681" s="496">
        <v>50</v>
      </c>
      <c r="F681" s="844"/>
      <c r="G681" s="613">
        <f t="shared" si="51"/>
        <v>0</v>
      </c>
    </row>
    <row r="682" spans="2:7">
      <c r="B682" s="771" t="s">
        <v>86</v>
      </c>
      <c r="C682" s="495" t="s">
        <v>2572</v>
      </c>
      <c r="D682" s="757" t="s">
        <v>252</v>
      </c>
      <c r="E682" s="496">
        <v>120</v>
      </c>
      <c r="F682" s="844"/>
      <c r="G682" s="613">
        <f t="shared" si="51"/>
        <v>0</v>
      </c>
    </row>
    <row r="683" spans="2:7">
      <c r="B683" s="771" t="s">
        <v>87</v>
      </c>
      <c r="C683" s="495" t="s">
        <v>2755</v>
      </c>
      <c r="D683" s="496" t="s">
        <v>2395</v>
      </c>
      <c r="E683" s="496">
        <v>5</v>
      </c>
      <c r="F683" s="845"/>
      <c r="G683" s="613">
        <f t="shared" si="51"/>
        <v>0</v>
      </c>
    </row>
    <row r="684" spans="2:7">
      <c r="B684" s="771" t="s">
        <v>91</v>
      </c>
      <c r="C684" s="495" t="s">
        <v>2756</v>
      </c>
      <c r="D684" s="496" t="s">
        <v>2395</v>
      </c>
      <c r="E684" s="496">
        <v>1</v>
      </c>
      <c r="F684" s="845"/>
      <c r="G684" s="613">
        <f t="shared" si="51"/>
        <v>0</v>
      </c>
    </row>
    <row r="685" spans="2:7">
      <c r="B685" s="771" t="s">
        <v>100</v>
      </c>
      <c r="C685" s="495" t="s">
        <v>2757</v>
      </c>
      <c r="D685" s="496" t="s">
        <v>2395</v>
      </c>
      <c r="E685" s="496">
        <v>1</v>
      </c>
      <c r="F685" s="845"/>
      <c r="G685" s="613">
        <f t="shared" si="51"/>
        <v>0</v>
      </c>
    </row>
    <row r="686" spans="2:7">
      <c r="B686" s="771" t="s">
        <v>137</v>
      </c>
      <c r="C686" s="495" t="s">
        <v>2416</v>
      </c>
      <c r="D686" s="496" t="s">
        <v>2395</v>
      </c>
      <c r="E686" s="496">
        <v>1</v>
      </c>
      <c r="F686" s="845"/>
      <c r="G686" s="613">
        <f t="shared" si="51"/>
        <v>0</v>
      </c>
    </row>
    <row r="687" spans="2:7" ht="38.25">
      <c r="B687" s="771" t="s">
        <v>138</v>
      </c>
      <c r="C687" s="495" t="s">
        <v>2758</v>
      </c>
      <c r="D687" s="496" t="s">
        <v>2395</v>
      </c>
      <c r="E687" s="496">
        <v>1</v>
      </c>
      <c r="F687" s="845"/>
      <c r="G687" s="613">
        <f t="shared" si="51"/>
        <v>0</v>
      </c>
    </row>
    <row r="688" spans="2:7" ht="25.5">
      <c r="B688" s="771" t="s">
        <v>139</v>
      </c>
      <c r="C688" s="495" t="s">
        <v>2759</v>
      </c>
      <c r="D688" s="757" t="s">
        <v>142</v>
      </c>
      <c r="E688" s="760">
        <v>3</v>
      </c>
      <c r="F688" s="844"/>
      <c r="G688" s="613">
        <f t="shared" si="51"/>
        <v>0</v>
      </c>
    </row>
    <row r="689" spans="2:7">
      <c r="B689" s="771" t="s">
        <v>237</v>
      </c>
      <c r="C689" s="495" t="s">
        <v>2760</v>
      </c>
      <c r="D689" s="757" t="s">
        <v>142</v>
      </c>
      <c r="E689" s="760">
        <v>1</v>
      </c>
      <c r="F689" s="844"/>
      <c r="G689" s="613">
        <f t="shared" si="51"/>
        <v>0</v>
      </c>
    </row>
    <row r="690" spans="2:7" ht="25.5">
      <c r="B690" s="771" t="s">
        <v>238</v>
      </c>
      <c r="C690" s="495" t="s">
        <v>2761</v>
      </c>
      <c r="D690" s="757" t="s">
        <v>142</v>
      </c>
      <c r="E690" s="760">
        <v>1</v>
      </c>
      <c r="F690" s="844"/>
      <c r="G690" s="613">
        <f t="shared" si="51"/>
        <v>0</v>
      </c>
    </row>
    <row r="691" spans="2:7" ht="38.25">
      <c r="B691" s="771" t="s">
        <v>239</v>
      </c>
      <c r="C691" s="495" t="s">
        <v>2762</v>
      </c>
      <c r="D691" s="757" t="s">
        <v>142</v>
      </c>
      <c r="E691" s="760">
        <v>1</v>
      </c>
      <c r="F691" s="844"/>
      <c r="G691" s="613">
        <f t="shared" si="51"/>
        <v>0</v>
      </c>
    </row>
    <row r="692" spans="2:7" ht="38.25">
      <c r="B692" s="771" t="s">
        <v>240</v>
      </c>
      <c r="C692" s="495" t="s">
        <v>2763</v>
      </c>
      <c r="D692" s="757" t="s">
        <v>142</v>
      </c>
      <c r="E692" s="760">
        <v>1</v>
      </c>
      <c r="F692" s="844"/>
      <c r="G692" s="613">
        <f t="shared" si="51"/>
        <v>0</v>
      </c>
    </row>
    <row r="693" spans="2:7" ht="13.5" thickBot="1">
      <c r="B693" s="771"/>
      <c r="C693" s="768" t="s">
        <v>2764</v>
      </c>
      <c r="D693" s="769"/>
      <c r="E693" s="769"/>
      <c r="F693" s="850"/>
      <c r="G693" s="770">
        <f>SUM(G618:G690)</f>
        <v>0</v>
      </c>
    </row>
    <row r="694" spans="2:7" ht="13.5" thickTop="1">
      <c r="B694" s="771"/>
      <c r="C694" s="794"/>
      <c r="D694" s="795"/>
      <c r="E694" s="795"/>
      <c r="F694" s="854"/>
      <c r="G694" s="796"/>
    </row>
    <row r="695" spans="2:7" ht="63.75">
      <c r="B695" s="771"/>
      <c r="C695" s="495" t="s">
        <v>2765</v>
      </c>
      <c r="D695" s="795"/>
      <c r="E695" s="795"/>
      <c r="F695" s="854"/>
      <c r="G695" s="796"/>
    </row>
    <row r="696" spans="2:7" ht="25.5">
      <c r="B696" s="771"/>
      <c r="C696" s="495" t="s">
        <v>2766</v>
      </c>
      <c r="D696" s="795"/>
      <c r="E696" s="795"/>
      <c r="F696" s="854"/>
      <c r="G696" s="796"/>
    </row>
    <row r="697" spans="2:7" ht="25.5">
      <c r="B697" s="771"/>
      <c r="C697" s="495" t="s">
        <v>2767</v>
      </c>
      <c r="D697" s="795"/>
      <c r="E697" s="795"/>
      <c r="F697" s="854"/>
      <c r="G697" s="796"/>
    </row>
    <row r="698" spans="2:7" ht="38.25">
      <c r="B698" s="771"/>
      <c r="C698" s="495" t="s">
        <v>2768</v>
      </c>
      <c r="D698" s="795"/>
      <c r="E698" s="795"/>
      <c r="F698" s="854"/>
      <c r="G698" s="796"/>
    </row>
    <row r="699" spans="2:7">
      <c r="B699" s="500"/>
      <c r="C699" s="495"/>
      <c r="D699" s="496"/>
      <c r="E699" s="496"/>
      <c r="F699" s="844"/>
      <c r="G699" s="758"/>
    </row>
    <row r="700" spans="2:7">
      <c r="B700" s="500"/>
      <c r="C700" s="495"/>
      <c r="D700" s="496"/>
      <c r="E700" s="496"/>
      <c r="F700" s="844"/>
      <c r="G700" s="758"/>
    </row>
    <row r="701" spans="2:7">
      <c r="B701" s="500"/>
      <c r="C701" s="495"/>
      <c r="D701" s="496"/>
      <c r="E701" s="496"/>
      <c r="F701" s="844"/>
      <c r="G701" s="758"/>
    </row>
    <row r="702" spans="2:7">
      <c r="B702" s="159" t="s">
        <v>74</v>
      </c>
      <c r="C702" s="337" t="s">
        <v>795</v>
      </c>
      <c r="D702" s="337"/>
      <c r="E702" s="673"/>
      <c r="F702" s="41"/>
      <c r="G702" s="674"/>
    </row>
    <row r="703" spans="2:7" ht="38.25">
      <c r="B703" s="771"/>
      <c r="C703" s="492" t="s">
        <v>2769</v>
      </c>
      <c r="D703" s="496"/>
      <c r="E703" s="496"/>
      <c r="F703" s="848"/>
      <c r="G703" s="772"/>
    </row>
    <row r="704" spans="2:7" ht="189.75" customHeight="1">
      <c r="B704" s="771" t="s">
        <v>14</v>
      </c>
      <c r="C704" s="15" t="s">
        <v>2770</v>
      </c>
      <c r="D704" s="496" t="s">
        <v>142</v>
      </c>
      <c r="E704" s="496">
        <v>1</v>
      </c>
      <c r="F704" s="845"/>
      <c r="G704" s="613">
        <f t="shared" ref="G704:G743" si="52">E704*F704</f>
        <v>0</v>
      </c>
    </row>
    <row r="705" spans="2:7">
      <c r="B705" s="771" t="s">
        <v>36</v>
      </c>
      <c r="C705" s="18" t="s">
        <v>2771</v>
      </c>
      <c r="D705" s="496" t="s">
        <v>142</v>
      </c>
      <c r="E705" s="496">
        <v>1</v>
      </c>
      <c r="F705" s="845"/>
      <c r="G705" s="613">
        <f t="shared" si="52"/>
        <v>0</v>
      </c>
    </row>
    <row r="706" spans="2:7" ht="89.25">
      <c r="B706" s="771" t="s">
        <v>16</v>
      </c>
      <c r="C706" s="18" t="s">
        <v>2772</v>
      </c>
      <c r="D706" s="496" t="s">
        <v>142</v>
      </c>
      <c r="E706" s="496">
        <v>1</v>
      </c>
      <c r="F706" s="845"/>
      <c r="G706" s="613">
        <f t="shared" si="52"/>
        <v>0</v>
      </c>
    </row>
    <row r="707" spans="2:7">
      <c r="B707" s="771" t="s">
        <v>17</v>
      </c>
      <c r="C707" s="18" t="s">
        <v>2773</v>
      </c>
      <c r="D707" s="496" t="s">
        <v>142</v>
      </c>
      <c r="E707" s="496">
        <v>4</v>
      </c>
      <c r="F707" s="845"/>
      <c r="G707" s="613">
        <f t="shared" si="52"/>
        <v>0</v>
      </c>
    </row>
    <row r="708" spans="2:7" ht="76.5">
      <c r="B708" s="771" t="s">
        <v>21</v>
      </c>
      <c r="C708" s="18" t="s">
        <v>2774</v>
      </c>
      <c r="D708" s="496" t="s">
        <v>142</v>
      </c>
      <c r="E708" s="496">
        <v>1</v>
      </c>
      <c r="F708" s="845"/>
      <c r="G708" s="613">
        <f t="shared" si="52"/>
        <v>0</v>
      </c>
    </row>
    <row r="709" spans="2:7" ht="38.25">
      <c r="B709" s="771" t="s">
        <v>44</v>
      </c>
      <c r="C709" s="18" t="s">
        <v>2775</v>
      </c>
      <c r="D709" s="496" t="s">
        <v>142</v>
      </c>
      <c r="E709" s="496">
        <v>1</v>
      </c>
      <c r="F709" s="845"/>
      <c r="G709" s="613">
        <f t="shared" si="52"/>
        <v>0</v>
      </c>
    </row>
    <row r="710" spans="2:7" ht="63.75">
      <c r="B710" s="771" t="s">
        <v>46</v>
      </c>
      <c r="C710" s="18" t="s">
        <v>2776</v>
      </c>
      <c r="D710" s="496" t="s">
        <v>142</v>
      </c>
      <c r="E710" s="496">
        <v>15</v>
      </c>
      <c r="F710" s="845"/>
      <c r="G710" s="613">
        <f t="shared" si="52"/>
        <v>0</v>
      </c>
    </row>
    <row r="711" spans="2:7" ht="76.5">
      <c r="B711" s="771" t="s">
        <v>47</v>
      </c>
      <c r="C711" s="18" t="s">
        <v>2777</v>
      </c>
      <c r="D711" s="496" t="s">
        <v>142</v>
      </c>
      <c r="E711" s="496">
        <v>4</v>
      </c>
      <c r="F711" s="845"/>
      <c r="G711" s="613">
        <f t="shared" si="52"/>
        <v>0</v>
      </c>
    </row>
    <row r="712" spans="2:7" ht="63.75">
      <c r="B712" s="771" t="s">
        <v>48</v>
      </c>
      <c r="C712" s="18" t="s">
        <v>2778</v>
      </c>
      <c r="D712" s="496" t="s">
        <v>142</v>
      </c>
      <c r="E712" s="496">
        <v>1</v>
      </c>
      <c r="F712" s="845"/>
      <c r="G712" s="613">
        <f t="shared" si="52"/>
        <v>0</v>
      </c>
    </row>
    <row r="713" spans="2:7" ht="38.25">
      <c r="B713" s="771" t="s">
        <v>49</v>
      </c>
      <c r="C713" s="797" t="s">
        <v>2779</v>
      </c>
      <c r="D713" s="496" t="s">
        <v>279</v>
      </c>
      <c r="E713" s="754">
        <v>1</v>
      </c>
      <c r="F713" s="845"/>
      <c r="G713" s="613">
        <f t="shared" si="52"/>
        <v>0</v>
      </c>
    </row>
    <row r="714" spans="2:7">
      <c r="B714" s="771" t="s">
        <v>50</v>
      </c>
      <c r="C714" s="549" t="s">
        <v>2780</v>
      </c>
      <c r="D714" s="496" t="s">
        <v>142</v>
      </c>
      <c r="E714" s="798">
        <v>2</v>
      </c>
      <c r="F714" s="845"/>
      <c r="G714" s="613">
        <f t="shared" si="52"/>
        <v>0</v>
      </c>
    </row>
    <row r="715" spans="2:7" ht="25.5">
      <c r="B715" s="771" t="s">
        <v>51</v>
      </c>
      <c r="C715" s="797" t="s">
        <v>2781</v>
      </c>
      <c r="D715" s="496" t="s">
        <v>142</v>
      </c>
      <c r="E715" s="754">
        <v>9</v>
      </c>
      <c r="F715" s="845"/>
      <c r="G715" s="613">
        <f t="shared" si="52"/>
        <v>0</v>
      </c>
    </row>
    <row r="716" spans="2:7">
      <c r="B716" s="771" t="s">
        <v>53</v>
      </c>
      <c r="C716" s="423" t="s">
        <v>2782</v>
      </c>
      <c r="D716" s="496" t="s">
        <v>142</v>
      </c>
      <c r="E716" s="754">
        <v>9</v>
      </c>
      <c r="F716" s="845"/>
      <c r="G716" s="613">
        <f t="shared" si="52"/>
        <v>0</v>
      </c>
    </row>
    <row r="717" spans="2:7" ht="102">
      <c r="B717" s="771" t="s">
        <v>54</v>
      </c>
      <c r="C717" s="797" t="s">
        <v>2783</v>
      </c>
      <c r="D717" s="496" t="s">
        <v>142</v>
      </c>
      <c r="E717" s="754">
        <v>44</v>
      </c>
      <c r="F717" s="845"/>
      <c r="G717" s="613">
        <f t="shared" si="52"/>
        <v>0</v>
      </c>
    </row>
    <row r="718" spans="2:7">
      <c r="B718" s="771" t="s">
        <v>66</v>
      </c>
      <c r="C718" s="797" t="s">
        <v>2784</v>
      </c>
      <c r="D718" s="496" t="s">
        <v>142</v>
      </c>
      <c r="E718" s="496">
        <v>44</v>
      </c>
      <c r="F718" s="845"/>
      <c r="G718" s="613">
        <f t="shared" si="52"/>
        <v>0</v>
      </c>
    </row>
    <row r="719" spans="2:7" ht="63.75">
      <c r="B719" s="771" t="s">
        <v>68</v>
      </c>
      <c r="C719" s="797" t="s">
        <v>2785</v>
      </c>
      <c r="D719" s="496" t="s">
        <v>142</v>
      </c>
      <c r="E719" s="754">
        <v>2</v>
      </c>
      <c r="F719" s="845"/>
      <c r="G719" s="613">
        <f t="shared" si="52"/>
        <v>0</v>
      </c>
    </row>
    <row r="720" spans="2:7" ht="38.25">
      <c r="B720" s="771" t="s">
        <v>70</v>
      </c>
      <c r="C720" s="174" t="s">
        <v>2786</v>
      </c>
      <c r="D720" s="496" t="s">
        <v>142</v>
      </c>
      <c r="E720" s="496">
        <v>6</v>
      </c>
      <c r="F720" s="845"/>
      <c r="G720" s="613">
        <f t="shared" si="52"/>
        <v>0</v>
      </c>
    </row>
    <row r="721" spans="2:7" ht="51">
      <c r="B721" s="771" t="s">
        <v>71</v>
      </c>
      <c r="C721" s="797" t="s">
        <v>2787</v>
      </c>
      <c r="D721" s="496" t="s">
        <v>142</v>
      </c>
      <c r="E721" s="496">
        <v>6</v>
      </c>
      <c r="F721" s="845"/>
      <c r="G721" s="613">
        <f t="shared" si="52"/>
        <v>0</v>
      </c>
    </row>
    <row r="722" spans="2:7" ht="51">
      <c r="B722" s="771" t="s">
        <v>72</v>
      </c>
      <c r="C722" s="797" t="s">
        <v>2788</v>
      </c>
      <c r="D722" s="496" t="s">
        <v>142</v>
      </c>
      <c r="E722" s="496">
        <v>6</v>
      </c>
      <c r="F722" s="845"/>
      <c r="G722" s="613">
        <f t="shared" si="52"/>
        <v>0</v>
      </c>
    </row>
    <row r="723" spans="2:7" ht="38.25">
      <c r="B723" s="771" t="s">
        <v>85</v>
      </c>
      <c r="C723" s="797" t="s">
        <v>2789</v>
      </c>
      <c r="D723" s="496" t="s">
        <v>142</v>
      </c>
      <c r="E723" s="496">
        <v>9</v>
      </c>
      <c r="F723" s="845"/>
      <c r="G723" s="613">
        <f t="shared" si="52"/>
        <v>0</v>
      </c>
    </row>
    <row r="724" spans="2:7" ht="38.25">
      <c r="B724" s="771" t="s">
        <v>86</v>
      </c>
      <c r="C724" s="797" t="s">
        <v>2790</v>
      </c>
      <c r="D724" s="496" t="s">
        <v>142</v>
      </c>
      <c r="E724" s="496">
        <v>12</v>
      </c>
      <c r="F724" s="845"/>
      <c r="G724" s="613">
        <f t="shared" si="52"/>
        <v>0</v>
      </c>
    </row>
    <row r="725" spans="2:7" ht="25.5">
      <c r="B725" s="771" t="s">
        <v>87</v>
      </c>
      <c r="C725" s="797" t="s">
        <v>2791</v>
      </c>
      <c r="D725" s="496" t="s">
        <v>142</v>
      </c>
      <c r="E725" s="496">
        <v>46</v>
      </c>
      <c r="F725" s="845"/>
      <c r="G725" s="613">
        <f t="shared" si="52"/>
        <v>0</v>
      </c>
    </row>
    <row r="726" spans="2:7" ht="102">
      <c r="B726" s="771" t="s">
        <v>91</v>
      </c>
      <c r="C726" s="797" t="s">
        <v>2792</v>
      </c>
      <c r="D726" s="754" t="s">
        <v>279</v>
      </c>
      <c r="E726" s="496">
        <v>1</v>
      </c>
      <c r="F726" s="845"/>
      <c r="G726" s="613">
        <f t="shared" si="52"/>
        <v>0</v>
      </c>
    </row>
    <row r="727" spans="2:7">
      <c r="B727" s="771" t="s">
        <v>100</v>
      </c>
      <c r="C727" s="799" t="s">
        <v>2793</v>
      </c>
      <c r="D727" s="754" t="s">
        <v>279</v>
      </c>
      <c r="E727" s="496">
        <v>1</v>
      </c>
      <c r="F727" s="845"/>
      <c r="G727" s="613">
        <f t="shared" si="52"/>
        <v>0</v>
      </c>
    </row>
    <row r="728" spans="2:7" ht="51">
      <c r="B728" s="771" t="s">
        <v>137</v>
      </c>
      <c r="C728" s="800" t="s">
        <v>2794</v>
      </c>
      <c r="D728" s="496" t="s">
        <v>252</v>
      </c>
      <c r="E728" s="496">
        <v>80</v>
      </c>
      <c r="F728" s="845"/>
      <c r="G728" s="613">
        <f t="shared" si="52"/>
        <v>0</v>
      </c>
    </row>
    <row r="729" spans="2:7" ht="38.25">
      <c r="B729" s="771" t="s">
        <v>138</v>
      </c>
      <c r="C729" s="800" t="s">
        <v>2795</v>
      </c>
      <c r="D729" s="496" t="s">
        <v>252</v>
      </c>
      <c r="E729" s="496">
        <v>40</v>
      </c>
      <c r="F729" s="845"/>
      <c r="G729" s="613">
        <f t="shared" si="52"/>
        <v>0</v>
      </c>
    </row>
    <row r="730" spans="2:7" ht="38.25">
      <c r="B730" s="771" t="s">
        <v>139</v>
      </c>
      <c r="C730" s="800" t="s">
        <v>2796</v>
      </c>
      <c r="D730" s="496" t="s">
        <v>252</v>
      </c>
      <c r="E730" s="496">
        <v>1600</v>
      </c>
      <c r="F730" s="845"/>
      <c r="G730" s="613">
        <f t="shared" si="52"/>
        <v>0</v>
      </c>
    </row>
    <row r="731" spans="2:7" ht="63.75">
      <c r="B731" s="771" t="s">
        <v>237</v>
      </c>
      <c r="C731" s="800" t="s">
        <v>2797</v>
      </c>
      <c r="D731" s="496" t="s">
        <v>252</v>
      </c>
      <c r="E731" s="496">
        <v>300</v>
      </c>
      <c r="F731" s="845"/>
      <c r="G731" s="613">
        <f t="shared" si="52"/>
        <v>0</v>
      </c>
    </row>
    <row r="732" spans="2:7" ht="25.5">
      <c r="B732" s="771" t="s">
        <v>238</v>
      </c>
      <c r="C732" s="556" t="s">
        <v>2798</v>
      </c>
      <c r="D732" s="494" t="s">
        <v>252</v>
      </c>
      <c r="E732" s="494">
        <v>20</v>
      </c>
      <c r="F732" s="845"/>
      <c r="G732" s="613">
        <f t="shared" si="52"/>
        <v>0</v>
      </c>
    </row>
    <row r="733" spans="2:7" ht="25.5">
      <c r="B733" s="771" t="s">
        <v>239</v>
      </c>
      <c r="C733" s="556" t="s">
        <v>2799</v>
      </c>
      <c r="D733" s="494" t="s">
        <v>252</v>
      </c>
      <c r="E733" s="494">
        <v>250</v>
      </c>
      <c r="F733" s="845"/>
      <c r="G733" s="613">
        <f t="shared" si="52"/>
        <v>0</v>
      </c>
    </row>
    <row r="734" spans="2:7" ht="25.5">
      <c r="B734" s="771" t="s">
        <v>240</v>
      </c>
      <c r="C734" s="556" t="s">
        <v>2800</v>
      </c>
      <c r="D734" s="494" t="s">
        <v>252</v>
      </c>
      <c r="E734" s="494">
        <v>1400</v>
      </c>
      <c r="F734" s="845"/>
      <c r="G734" s="613">
        <f t="shared" si="52"/>
        <v>0</v>
      </c>
    </row>
    <row r="735" spans="2:7">
      <c r="B735" s="771" t="s">
        <v>242</v>
      </c>
      <c r="C735" s="556" t="s">
        <v>2801</v>
      </c>
      <c r="D735" s="496" t="s">
        <v>142</v>
      </c>
      <c r="E735" s="496">
        <v>55</v>
      </c>
      <c r="F735" s="845"/>
      <c r="G735" s="613">
        <f t="shared" si="52"/>
        <v>0</v>
      </c>
    </row>
    <row r="736" spans="2:7">
      <c r="B736" s="771" t="s">
        <v>317</v>
      </c>
      <c r="C736" s="556" t="s">
        <v>2802</v>
      </c>
      <c r="D736" s="496" t="s">
        <v>142</v>
      </c>
      <c r="E736" s="496">
        <v>22</v>
      </c>
      <c r="F736" s="845"/>
      <c r="G736" s="613">
        <f t="shared" si="52"/>
        <v>0</v>
      </c>
    </row>
    <row r="737" spans="2:7" ht="38.25">
      <c r="B737" s="771" t="s">
        <v>467</v>
      </c>
      <c r="C737" s="492" t="s">
        <v>2803</v>
      </c>
      <c r="D737" s="496" t="s">
        <v>279</v>
      </c>
      <c r="E737" s="496">
        <v>1</v>
      </c>
      <c r="F737" s="845"/>
      <c r="G737" s="613">
        <f t="shared" si="52"/>
        <v>0</v>
      </c>
    </row>
    <row r="738" spans="2:7" ht="38.25">
      <c r="B738" s="771" t="s">
        <v>469</v>
      </c>
      <c r="C738" s="492" t="s">
        <v>2804</v>
      </c>
      <c r="D738" s="496" t="s">
        <v>279</v>
      </c>
      <c r="E738" s="496">
        <v>1</v>
      </c>
      <c r="F738" s="845"/>
      <c r="G738" s="613">
        <f t="shared" si="52"/>
        <v>0</v>
      </c>
    </row>
    <row r="739" spans="2:7">
      <c r="B739" s="771" t="s">
        <v>471</v>
      </c>
      <c r="C739" s="492" t="s">
        <v>2805</v>
      </c>
      <c r="D739" s="496" t="s">
        <v>279</v>
      </c>
      <c r="E739" s="496">
        <v>1</v>
      </c>
      <c r="F739" s="845"/>
      <c r="G739" s="613">
        <f t="shared" si="52"/>
        <v>0</v>
      </c>
    </row>
    <row r="740" spans="2:7" ht="38.25">
      <c r="B740" s="771" t="s">
        <v>475</v>
      </c>
      <c r="C740" s="492" t="s">
        <v>2806</v>
      </c>
      <c r="D740" s="496" t="s">
        <v>279</v>
      </c>
      <c r="E740" s="496">
        <v>1</v>
      </c>
      <c r="F740" s="845"/>
      <c r="G740" s="613">
        <f t="shared" si="52"/>
        <v>0</v>
      </c>
    </row>
    <row r="741" spans="2:7">
      <c r="B741" s="771" t="s">
        <v>476</v>
      </c>
      <c r="C741" s="492" t="s">
        <v>2807</v>
      </c>
      <c r="D741" s="496" t="s">
        <v>279</v>
      </c>
      <c r="E741" s="496">
        <v>1</v>
      </c>
      <c r="F741" s="845"/>
      <c r="G741" s="613">
        <f t="shared" si="52"/>
        <v>0</v>
      </c>
    </row>
    <row r="742" spans="2:7" ht="25.5">
      <c r="B742" s="771" t="s">
        <v>477</v>
      </c>
      <c r="C742" s="492" t="s">
        <v>2808</v>
      </c>
      <c r="D742" s="496" t="s">
        <v>279</v>
      </c>
      <c r="E742" s="496">
        <v>1</v>
      </c>
      <c r="F742" s="845"/>
      <c r="G742" s="613">
        <f t="shared" si="52"/>
        <v>0</v>
      </c>
    </row>
    <row r="743" spans="2:7" ht="25.5">
      <c r="B743" s="771" t="s">
        <v>478</v>
      </c>
      <c r="C743" s="492" t="s">
        <v>2809</v>
      </c>
      <c r="D743" s="496" t="s">
        <v>279</v>
      </c>
      <c r="E743" s="496">
        <v>1</v>
      </c>
      <c r="F743" s="845"/>
      <c r="G743" s="613">
        <f t="shared" si="52"/>
        <v>0</v>
      </c>
    </row>
    <row r="744" spans="2:7">
      <c r="B744" s="771"/>
      <c r="C744" s="492"/>
      <c r="D744" s="496"/>
      <c r="E744" s="496"/>
      <c r="F744" s="845"/>
      <c r="G744" s="767"/>
    </row>
    <row r="745" spans="2:7" ht="13.5" thickBot="1">
      <c r="B745" s="771"/>
      <c r="C745" s="768" t="s">
        <v>2810</v>
      </c>
      <c r="D745" s="769"/>
      <c r="E745" s="769"/>
      <c r="F745" s="850"/>
      <c r="G745" s="770">
        <f>SUM(G702:G743)</f>
        <v>0</v>
      </c>
    </row>
    <row r="746" spans="2:7" ht="13.5" thickTop="1">
      <c r="B746" s="771"/>
      <c r="C746" s="773"/>
      <c r="D746" s="496"/>
      <c r="E746" s="496"/>
      <c r="F746" s="848"/>
      <c r="G746" s="772"/>
    </row>
    <row r="747" spans="2:7">
      <c r="B747" s="771"/>
      <c r="C747" s="801"/>
      <c r="D747" s="496"/>
      <c r="E747" s="496"/>
      <c r="F747" s="845"/>
      <c r="G747" s="767"/>
    </row>
    <row r="748" spans="2:7">
      <c r="B748" s="159" t="s">
        <v>2811</v>
      </c>
      <c r="C748" s="337" t="s">
        <v>2812</v>
      </c>
      <c r="D748" s="337"/>
      <c r="E748" s="673"/>
      <c r="F748" s="41"/>
      <c r="G748" s="674"/>
    </row>
    <row r="749" spans="2:7">
      <c r="B749" s="771"/>
      <c r="C749" s="753" t="s">
        <v>2813</v>
      </c>
      <c r="D749" s="496"/>
      <c r="E749" s="496"/>
      <c r="F749" s="848"/>
      <c r="G749" s="772"/>
    </row>
    <row r="750" spans="2:7">
      <c r="B750" s="771"/>
      <c r="C750" s="495" t="s">
        <v>415</v>
      </c>
      <c r="D750" s="496"/>
      <c r="E750" s="496"/>
      <c r="F750" s="848"/>
      <c r="G750" s="772"/>
    </row>
    <row r="751" spans="2:7" ht="127.5">
      <c r="B751" s="771" t="s">
        <v>14</v>
      </c>
      <c r="C751" s="802" t="s">
        <v>2814</v>
      </c>
      <c r="D751" s="757" t="s">
        <v>142</v>
      </c>
      <c r="E751" s="760">
        <v>1</v>
      </c>
      <c r="F751" s="844"/>
      <c r="G751" s="613">
        <f>E751*F751</f>
        <v>0</v>
      </c>
    </row>
    <row r="752" spans="2:7" ht="178.5">
      <c r="B752" s="771"/>
      <c r="C752" s="803" t="s">
        <v>2815</v>
      </c>
      <c r="D752" s="804"/>
      <c r="E752" s="760"/>
      <c r="F752" s="848"/>
      <c r="G752" s="772"/>
    </row>
    <row r="753" spans="2:7" ht="114.75">
      <c r="B753" s="771"/>
      <c r="C753" s="803" t="s">
        <v>2816</v>
      </c>
      <c r="D753" s="757"/>
      <c r="E753" s="760"/>
      <c r="F753" s="848"/>
      <c r="G753" s="772"/>
    </row>
    <row r="754" spans="2:7" ht="25.5">
      <c r="B754" s="771" t="s">
        <v>36</v>
      </c>
      <c r="C754" s="803" t="s">
        <v>2817</v>
      </c>
      <c r="D754" s="757" t="s">
        <v>279</v>
      </c>
      <c r="E754" s="760">
        <v>2</v>
      </c>
      <c r="F754" s="844"/>
      <c r="G754" s="613">
        <f>E754*F754</f>
        <v>0</v>
      </c>
    </row>
    <row r="755" spans="2:7" ht="25.5">
      <c r="B755" s="771" t="s">
        <v>16</v>
      </c>
      <c r="C755" s="803" t="s">
        <v>2818</v>
      </c>
      <c r="D755" s="757" t="s">
        <v>279</v>
      </c>
      <c r="E755" s="760">
        <v>0</v>
      </c>
      <c r="F755" s="844"/>
      <c r="G755" s="613">
        <f>E755*F755</f>
        <v>0</v>
      </c>
    </row>
    <row r="756" spans="2:7">
      <c r="B756" s="771" t="s">
        <v>17</v>
      </c>
      <c r="C756" s="803" t="s">
        <v>2819</v>
      </c>
      <c r="D756" s="757" t="s">
        <v>279</v>
      </c>
      <c r="E756" s="760">
        <v>0</v>
      </c>
      <c r="F756" s="844"/>
      <c r="G756" s="613">
        <f>E756*F756</f>
        <v>0</v>
      </c>
    </row>
    <row r="757" spans="2:7" ht="25.5">
      <c r="B757" s="771" t="s">
        <v>21</v>
      </c>
      <c r="C757" s="803" t="s">
        <v>2820</v>
      </c>
      <c r="D757" s="757" t="s">
        <v>279</v>
      </c>
      <c r="E757" s="760">
        <v>1</v>
      </c>
      <c r="F757" s="844"/>
      <c r="G757" s="613">
        <f>E757*F757</f>
        <v>0</v>
      </c>
    </row>
    <row r="758" spans="2:7" ht="38.25">
      <c r="B758" s="771"/>
      <c r="C758" s="803" t="s">
        <v>2821</v>
      </c>
      <c r="D758" s="757"/>
      <c r="E758" s="760"/>
      <c r="F758" s="844"/>
      <c r="G758" s="759"/>
    </row>
    <row r="759" spans="2:7">
      <c r="B759" s="771"/>
      <c r="C759" s="803"/>
      <c r="D759" s="757"/>
      <c r="E759" s="760"/>
      <c r="F759" s="844"/>
      <c r="G759" s="758"/>
    </row>
    <row r="760" spans="2:7">
      <c r="B760" s="771" t="s">
        <v>44</v>
      </c>
      <c r="C760" s="773" t="s">
        <v>2822</v>
      </c>
      <c r="D760" s="496" t="s">
        <v>142</v>
      </c>
      <c r="E760" s="760">
        <v>1</v>
      </c>
      <c r="F760" s="844"/>
      <c r="G760" s="613">
        <f t="shared" ref="G760:G768" si="53">E760*F760</f>
        <v>0</v>
      </c>
    </row>
    <row r="761" spans="2:7" ht="25.5">
      <c r="B761" s="771" t="s">
        <v>46</v>
      </c>
      <c r="C761" s="495" t="s">
        <v>2823</v>
      </c>
      <c r="D761" s="496" t="s">
        <v>252</v>
      </c>
      <c r="E761" s="760">
        <v>30</v>
      </c>
      <c r="F761" s="844"/>
      <c r="G761" s="613">
        <f t="shared" si="53"/>
        <v>0</v>
      </c>
    </row>
    <row r="762" spans="2:7" ht="25.5">
      <c r="B762" s="771" t="s">
        <v>47</v>
      </c>
      <c r="C762" s="495" t="s">
        <v>2824</v>
      </c>
      <c r="D762" s="496" t="s">
        <v>252</v>
      </c>
      <c r="E762" s="760">
        <v>10</v>
      </c>
      <c r="F762" s="844"/>
      <c r="G762" s="613">
        <f t="shared" si="53"/>
        <v>0</v>
      </c>
    </row>
    <row r="763" spans="2:7" ht="25.5">
      <c r="B763" s="771" t="s">
        <v>48</v>
      </c>
      <c r="C763" s="495" t="s">
        <v>2825</v>
      </c>
      <c r="D763" s="496" t="s">
        <v>252</v>
      </c>
      <c r="E763" s="760">
        <v>5</v>
      </c>
      <c r="F763" s="844"/>
      <c r="G763" s="613">
        <f t="shared" si="53"/>
        <v>0</v>
      </c>
    </row>
    <row r="764" spans="2:7">
      <c r="B764" s="771" t="s">
        <v>49</v>
      </c>
      <c r="C764" s="495" t="s">
        <v>2826</v>
      </c>
      <c r="D764" s="496" t="s">
        <v>252</v>
      </c>
      <c r="E764" s="760">
        <v>30</v>
      </c>
      <c r="F764" s="844"/>
      <c r="G764" s="613">
        <f t="shared" si="53"/>
        <v>0</v>
      </c>
    </row>
    <row r="765" spans="2:7">
      <c r="B765" s="771" t="s">
        <v>50</v>
      </c>
      <c r="C765" s="495" t="s">
        <v>2827</v>
      </c>
      <c r="D765" s="496" t="s">
        <v>252</v>
      </c>
      <c r="E765" s="760">
        <v>10</v>
      </c>
      <c r="F765" s="844"/>
      <c r="G765" s="613">
        <f t="shared" si="53"/>
        <v>0</v>
      </c>
    </row>
    <row r="766" spans="2:7">
      <c r="B766" s="771" t="s">
        <v>51</v>
      </c>
      <c r="C766" s="495" t="s">
        <v>2828</v>
      </c>
      <c r="D766" s="757" t="s">
        <v>279</v>
      </c>
      <c r="E766" s="760">
        <v>1</v>
      </c>
      <c r="F766" s="844"/>
      <c r="G766" s="613">
        <f t="shared" si="53"/>
        <v>0</v>
      </c>
    </row>
    <row r="767" spans="2:7">
      <c r="B767" s="771" t="s">
        <v>53</v>
      </c>
      <c r="C767" s="495" t="s">
        <v>2829</v>
      </c>
      <c r="D767" s="757" t="s">
        <v>279</v>
      </c>
      <c r="E767" s="760">
        <v>1</v>
      </c>
      <c r="F767" s="844"/>
      <c r="G767" s="613">
        <f t="shared" si="53"/>
        <v>0</v>
      </c>
    </row>
    <row r="768" spans="2:7" ht="38.25">
      <c r="B768" s="771" t="s">
        <v>54</v>
      </c>
      <c r="C768" s="495" t="s">
        <v>2830</v>
      </c>
      <c r="D768" s="757" t="s">
        <v>279</v>
      </c>
      <c r="E768" s="760">
        <v>1</v>
      </c>
      <c r="F768" s="844"/>
      <c r="G768" s="613">
        <f t="shared" si="53"/>
        <v>0</v>
      </c>
    </row>
    <row r="769" spans="2:7">
      <c r="B769" s="771"/>
      <c r="C769" s="495"/>
      <c r="D769" s="757"/>
      <c r="E769" s="760"/>
      <c r="F769" s="844"/>
      <c r="G769" s="758"/>
    </row>
    <row r="770" spans="2:7" ht="13.5" thickBot="1">
      <c r="B770" s="771"/>
      <c r="C770" s="768" t="s">
        <v>2831</v>
      </c>
      <c r="D770" s="769"/>
      <c r="E770" s="785"/>
      <c r="F770" s="850"/>
      <c r="G770" s="770">
        <f>SUM(G748:G768)</f>
        <v>0</v>
      </c>
    </row>
    <row r="771" spans="2:7" ht="13.5" thickTop="1">
      <c r="B771" s="805"/>
      <c r="C771" s="806"/>
      <c r="D771" s="496"/>
      <c r="E771" s="496"/>
      <c r="F771" s="845"/>
      <c r="G771" s="767"/>
    </row>
    <row r="772" spans="2:7">
      <c r="B772" s="805"/>
      <c r="C772" s="806"/>
      <c r="D772" s="496"/>
      <c r="E772" s="496"/>
      <c r="F772" s="845"/>
      <c r="G772" s="767"/>
    </row>
    <row r="773" spans="2:7">
      <c r="B773" s="771"/>
      <c r="C773" s="495"/>
      <c r="D773" s="757"/>
      <c r="E773" s="760"/>
      <c r="F773" s="844"/>
      <c r="G773" s="758"/>
    </row>
    <row r="774" spans="2:7">
      <c r="B774" s="159" t="s">
        <v>2832</v>
      </c>
      <c r="C774" s="337" t="s">
        <v>2833</v>
      </c>
      <c r="D774" s="337"/>
      <c r="E774" s="673"/>
      <c r="F774" s="41"/>
      <c r="G774" s="674"/>
    </row>
    <row r="775" spans="2:7">
      <c r="B775" s="500"/>
      <c r="C775" s="753"/>
      <c r="D775" s="496"/>
      <c r="E775" s="496"/>
      <c r="F775" s="844"/>
      <c r="G775" s="758"/>
    </row>
    <row r="776" spans="2:7" ht="25.5">
      <c r="B776" s="500" t="s">
        <v>14</v>
      </c>
      <c r="C776" s="495" t="s">
        <v>2834</v>
      </c>
      <c r="D776" s="496" t="s">
        <v>279</v>
      </c>
      <c r="E776" s="496">
        <v>1</v>
      </c>
      <c r="F776" s="844"/>
      <c r="G776" s="613">
        <f>E776*F776</f>
        <v>0</v>
      </c>
    </row>
    <row r="777" spans="2:7">
      <c r="B777" s="500"/>
      <c r="C777" s="495" t="s">
        <v>2835</v>
      </c>
      <c r="D777" s="496" t="s">
        <v>279</v>
      </c>
      <c r="E777" s="496">
        <v>1</v>
      </c>
      <c r="F777" s="844"/>
      <c r="G777" s="758"/>
    </row>
    <row r="778" spans="2:7" ht="38.25">
      <c r="B778" s="500"/>
      <c r="C778" s="495" t="s">
        <v>2836</v>
      </c>
      <c r="D778" s="496" t="s">
        <v>65</v>
      </c>
      <c r="E778" s="496">
        <v>1</v>
      </c>
      <c r="F778" s="844"/>
      <c r="G778" s="758"/>
    </row>
    <row r="779" spans="2:7">
      <c r="B779" s="500"/>
      <c r="C779" s="495" t="s">
        <v>2837</v>
      </c>
      <c r="D779" s="496"/>
      <c r="E779" s="496"/>
      <c r="F779" s="844"/>
      <c r="G779" s="758"/>
    </row>
    <row r="780" spans="2:7" ht="25.5">
      <c r="B780" s="500"/>
      <c r="C780" s="495" t="s">
        <v>2838</v>
      </c>
      <c r="D780" s="496" t="s">
        <v>65</v>
      </c>
      <c r="E780" s="496">
        <v>1</v>
      </c>
      <c r="F780" s="844"/>
      <c r="G780" s="758"/>
    </row>
    <row r="781" spans="2:7" ht="25.5">
      <c r="B781" s="500"/>
      <c r="C781" s="495" t="s">
        <v>2839</v>
      </c>
      <c r="D781" s="496" t="s">
        <v>65</v>
      </c>
      <c r="E781" s="496">
        <v>1</v>
      </c>
      <c r="F781" s="844"/>
      <c r="G781" s="758"/>
    </row>
    <row r="782" spans="2:7">
      <c r="B782" s="500"/>
      <c r="C782" s="495" t="s">
        <v>2840</v>
      </c>
      <c r="D782" s="496" t="s">
        <v>65</v>
      </c>
      <c r="E782" s="496">
        <v>1</v>
      </c>
      <c r="F782" s="844"/>
      <c r="G782" s="758"/>
    </row>
    <row r="783" spans="2:7">
      <c r="B783" s="500"/>
      <c r="C783" s="495" t="s">
        <v>2841</v>
      </c>
      <c r="D783" s="496" t="s">
        <v>65</v>
      </c>
      <c r="E783" s="496">
        <v>1</v>
      </c>
      <c r="F783" s="844"/>
      <c r="G783" s="758"/>
    </row>
    <row r="784" spans="2:7" ht="25.5">
      <c r="B784" s="500" t="s">
        <v>36</v>
      </c>
      <c r="C784" s="495" t="s">
        <v>2842</v>
      </c>
      <c r="D784" s="496" t="s">
        <v>65</v>
      </c>
      <c r="E784" s="496">
        <v>44</v>
      </c>
      <c r="F784" s="844"/>
      <c r="G784" s="613">
        <f t="shared" ref="G784:G801" si="54">E784*F784</f>
        <v>0</v>
      </c>
    </row>
    <row r="785" spans="2:7" ht="25.5">
      <c r="B785" s="500" t="s">
        <v>16</v>
      </c>
      <c r="C785" s="495" t="s">
        <v>2843</v>
      </c>
      <c r="D785" s="496" t="s">
        <v>65</v>
      </c>
      <c r="E785" s="496">
        <v>8</v>
      </c>
      <c r="F785" s="844"/>
      <c r="G785" s="613">
        <f t="shared" si="54"/>
        <v>0</v>
      </c>
    </row>
    <row r="786" spans="2:7" ht="38.25">
      <c r="B786" s="500" t="s">
        <v>17</v>
      </c>
      <c r="C786" s="495" t="s">
        <v>2844</v>
      </c>
      <c r="D786" s="496" t="s">
        <v>279</v>
      </c>
      <c r="E786" s="496">
        <v>1</v>
      </c>
      <c r="F786" s="844"/>
      <c r="G786" s="613">
        <f t="shared" si="54"/>
        <v>0</v>
      </c>
    </row>
    <row r="787" spans="2:7" ht="25.5">
      <c r="B787" s="500" t="s">
        <v>21</v>
      </c>
      <c r="C787" s="495" t="s">
        <v>2845</v>
      </c>
      <c r="D787" s="496"/>
      <c r="E787" s="496"/>
      <c r="F787" s="844"/>
      <c r="G787" s="613">
        <f t="shared" si="54"/>
        <v>0</v>
      </c>
    </row>
    <row r="788" spans="2:7">
      <c r="B788" s="500" t="s">
        <v>44</v>
      </c>
      <c r="C788" s="495" t="s">
        <v>2846</v>
      </c>
      <c r="D788" s="496" t="s">
        <v>252</v>
      </c>
      <c r="E788" s="497">
        <v>620</v>
      </c>
      <c r="F788" s="844"/>
      <c r="G788" s="613">
        <f t="shared" si="54"/>
        <v>0</v>
      </c>
    </row>
    <row r="789" spans="2:7">
      <c r="B789" s="500" t="s">
        <v>46</v>
      </c>
      <c r="C789" s="495" t="s">
        <v>2847</v>
      </c>
      <c r="D789" s="496" t="s">
        <v>252</v>
      </c>
      <c r="E789" s="497">
        <v>150</v>
      </c>
      <c r="F789" s="844"/>
      <c r="G789" s="613">
        <f t="shared" si="54"/>
        <v>0</v>
      </c>
    </row>
    <row r="790" spans="2:7">
      <c r="B790" s="500" t="s">
        <v>47</v>
      </c>
      <c r="C790" s="495" t="s">
        <v>2826</v>
      </c>
      <c r="D790" s="496" t="s">
        <v>252</v>
      </c>
      <c r="E790" s="760">
        <v>500</v>
      </c>
      <c r="F790" s="844"/>
      <c r="G790" s="613">
        <f t="shared" si="54"/>
        <v>0</v>
      </c>
    </row>
    <row r="791" spans="2:7">
      <c r="B791" s="500" t="s">
        <v>48</v>
      </c>
      <c r="C791" s="495" t="s">
        <v>2827</v>
      </c>
      <c r="D791" s="496" t="s">
        <v>252</v>
      </c>
      <c r="E791" s="760">
        <v>150</v>
      </c>
      <c r="F791" s="844"/>
      <c r="G791" s="613">
        <f t="shared" si="54"/>
        <v>0</v>
      </c>
    </row>
    <row r="792" spans="2:7">
      <c r="B792" s="500" t="s">
        <v>49</v>
      </c>
      <c r="C792" s="495" t="s">
        <v>2848</v>
      </c>
      <c r="D792" s="496" t="s">
        <v>252</v>
      </c>
      <c r="E792" s="760">
        <v>100</v>
      </c>
      <c r="F792" s="844"/>
      <c r="G792" s="613">
        <f t="shared" si="54"/>
        <v>0</v>
      </c>
    </row>
    <row r="793" spans="2:7" ht="51">
      <c r="B793" s="500" t="s">
        <v>50</v>
      </c>
      <c r="C793" s="807" t="s">
        <v>2849</v>
      </c>
      <c r="D793" s="496" t="s">
        <v>252</v>
      </c>
      <c r="E793" s="497">
        <v>200</v>
      </c>
      <c r="F793" s="844"/>
      <c r="G793" s="613">
        <f t="shared" si="54"/>
        <v>0</v>
      </c>
    </row>
    <row r="794" spans="2:7">
      <c r="B794" s="500" t="s">
        <v>51</v>
      </c>
      <c r="C794" s="495" t="s">
        <v>2850</v>
      </c>
      <c r="D794" s="496" t="s">
        <v>252</v>
      </c>
      <c r="E794" s="497">
        <v>60</v>
      </c>
      <c r="F794" s="844"/>
      <c r="G794" s="613">
        <f t="shared" si="54"/>
        <v>0</v>
      </c>
    </row>
    <row r="795" spans="2:7">
      <c r="B795" s="500" t="s">
        <v>53</v>
      </c>
      <c r="C795" s="495" t="s">
        <v>2851</v>
      </c>
      <c r="D795" s="496" t="s">
        <v>65</v>
      </c>
      <c r="E795" s="497">
        <v>8</v>
      </c>
      <c r="F795" s="844"/>
      <c r="G795" s="613">
        <f t="shared" si="54"/>
        <v>0</v>
      </c>
    </row>
    <row r="796" spans="2:7">
      <c r="B796" s="500" t="s">
        <v>54</v>
      </c>
      <c r="C796" s="495" t="s">
        <v>2852</v>
      </c>
      <c r="D796" s="496" t="s">
        <v>65</v>
      </c>
      <c r="E796" s="497">
        <v>44</v>
      </c>
      <c r="F796" s="844"/>
      <c r="G796" s="613">
        <f t="shared" si="54"/>
        <v>0</v>
      </c>
    </row>
    <row r="797" spans="2:7">
      <c r="B797" s="500" t="s">
        <v>66</v>
      </c>
      <c r="C797" s="495" t="s">
        <v>2853</v>
      </c>
      <c r="D797" s="496" t="s">
        <v>65</v>
      </c>
      <c r="E797" s="497">
        <v>8</v>
      </c>
      <c r="F797" s="844"/>
      <c r="G797" s="613">
        <f t="shared" si="54"/>
        <v>0</v>
      </c>
    </row>
    <row r="798" spans="2:7" ht="25.5">
      <c r="B798" s="500" t="s">
        <v>68</v>
      </c>
      <c r="C798" s="495" t="s">
        <v>2854</v>
      </c>
      <c r="D798" s="496" t="s">
        <v>279</v>
      </c>
      <c r="E798" s="498">
        <v>1</v>
      </c>
      <c r="F798" s="844"/>
      <c r="G798" s="613">
        <f t="shared" si="54"/>
        <v>0</v>
      </c>
    </row>
    <row r="799" spans="2:7">
      <c r="B799" s="500" t="s">
        <v>70</v>
      </c>
      <c r="C799" s="495" t="s">
        <v>2855</v>
      </c>
      <c r="D799" s="496" t="s">
        <v>279</v>
      </c>
      <c r="E799" s="498">
        <v>1</v>
      </c>
      <c r="F799" s="844"/>
      <c r="G799" s="613">
        <f t="shared" si="54"/>
        <v>0</v>
      </c>
    </row>
    <row r="800" spans="2:7">
      <c r="B800" s="500" t="s">
        <v>71</v>
      </c>
      <c r="C800" s="495" t="s">
        <v>2856</v>
      </c>
      <c r="D800" s="496" t="s">
        <v>279</v>
      </c>
      <c r="E800" s="496">
        <v>1</v>
      </c>
      <c r="F800" s="844"/>
      <c r="G800" s="613">
        <f t="shared" si="54"/>
        <v>0</v>
      </c>
    </row>
    <row r="801" spans="2:7">
      <c r="B801" s="500" t="s">
        <v>72</v>
      </c>
      <c r="C801" s="495" t="s">
        <v>2857</v>
      </c>
      <c r="D801" s="496" t="s">
        <v>279</v>
      </c>
      <c r="E801" s="496">
        <v>1</v>
      </c>
      <c r="F801" s="844"/>
      <c r="G801" s="613">
        <f t="shared" si="54"/>
        <v>0</v>
      </c>
    </row>
    <row r="802" spans="2:7">
      <c r="B802" s="500"/>
      <c r="C802" s="495"/>
      <c r="D802" s="496"/>
      <c r="E802" s="496"/>
      <c r="F802" s="844"/>
      <c r="G802" s="758"/>
    </row>
    <row r="803" spans="2:7" ht="26.25" thickBot="1">
      <c r="B803" s="771"/>
      <c r="C803" s="768" t="s">
        <v>2858</v>
      </c>
      <c r="D803" s="769"/>
      <c r="E803" s="785"/>
      <c r="F803" s="850"/>
      <c r="G803" s="770">
        <f>SUM(G774:G801)</f>
        <v>0</v>
      </c>
    </row>
    <row r="804" spans="2:7" ht="13.5" thickTop="1">
      <c r="B804" s="771"/>
      <c r="C804" s="773"/>
      <c r="D804" s="496"/>
      <c r="E804" s="496"/>
      <c r="F804" s="848"/>
      <c r="G804" s="772"/>
    </row>
    <row r="805" spans="2:7">
      <c r="B805" s="771"/>
      <c r="C805" s="753"/>
      <c r="D805" s="757"/>
      <c r="E805" s="760"/>
      <c r="F805" s="844"/>
      <c r="G805" s="758"/>
    </row>
    <row r="806" spans="2:7" ht="25.5">
      <c r="B806" s="159" t="s">
        <v>2859</v>
      </c>
      <c r="C806" s="337" t="s">
        <v>2860</v>
      </c>
      <c r="D806" s="337"/>
      <c r="E806" s="673"/>
      <c r="F806" s="41"/>
      <c r="G806" s="674"/>
    </row>
    <row r="807" spans="2:7">
      <c r="B807" s="771"/>
      <c r="C807" s="753"/>
      <c r="D807" s="496"/>
      <c r="E807" s="496"/>
      <c r="F807" s="848"/>
      <c r="G807" s="772"/>
    </row>
    <row r="808" spans="2:7" ht="25.5">
      <c r="B808" s="500" t="s">
        <v>14</v>
      </c>
      <c r="C808" s="495" t="s">
        <v>2861</v>
      </c>
      <c r="D808" s="496" t="s">
        <v>279</v>
      </c>
      <c r="E808" s="496">
        <v>1</v>
      </c>
      <c r="F808" s="844"/>
      <c r="G808" s="613">
        <f>E808*F808</f>
        <v>0</v>
      </c>
    </row>
    <row r="809" spans="2:7" ht="25.5">
      <c r="B809" s="500"/>
      <c r="C809" s="495" t="s">
        <v>2862</v>
      </c>
      <c r="D809" s="496"/>
      <c r="E809" s="499"/>
      <c r="F809" s="844"/>
      <c r="G809" s="758"/>
    </row>
    <row r="810" spans="2:7">
      <c r="B810" s="500"/>
      <c r="C810" s="495" t="s">
        <v>2863</v>
      </c>
      <c r="D810" s="496" t="s">
        <v>65</v>
      </c>
      <c r="E810" s="496">
        <v>1</v>
      </c>
      <c r="F810" s="844"/>
      <c r="G810" s="758"/>
    </row>
    <row r="811" spans="2:7" ht="25.5">
      <c r="B811" s="500"/>
      <c r="C811" s="495" t="s">
        <v>2864</v>
      </c>
      <c r="D811" s="496" t="s">
        <v>65</v>
      </c>
      <c r="E811" s="496">
        <v>1</v>
      </c>
      <c r="F811" s="844"/>
      <c r="G811" s="758"/>
    </row>
    <row r="812" spans="2:7" ht="25.5">
      <c r="B812" s="500"/>
      <c r="C812" s="495" t="s">
        <v>2865</v>
      </c>
      <c r="D812" s="496"/>
      <c r="E812" s="499"/>
      <c r="F812" s="844"/>
      <c r="G812" s="758"/>
    </row>
    <row r="813" spans="2:7">
      <c r="B813" s="500"/>
      <c r="C813" s="495" t="s">
        <v>2866</v>
      </c>
      <c r="D813" s="496" t="s">
        <v>65</v>
      </c>
      <c r="E813" s="496">
        <v>1</v>
      </c>
      <c r="F813" s="844"/>
      <c r="G813" s="758"/>
    </row>
    <row r="814" spans="2:7" ht="25.5">
      <c r="B814" s="500"/>
      <c r="C814" s="495" t="s">
        <v>2867</v>
      </c>
      <c r="D814" s="496"/>
      <c r="E814" s="496"/>
      <c r="F814" s="844"/>
      <c r="G814" s="758"/>
    </row>
    <row r="815" spans="2:7">
      <c r="B815" s="500"/>
      <c r="C815" s="495" t="s">
        <v>2868</v>
      </c>
      <c r="D815" s="496" t="s">
        <v>65</v>
      </c>
      <c r="E815" s="496">
        <v>1</v>
      </c>
      <c r="F815" s="844"/>
      <c r="G815" s="758"/>
    </row>
    <row r="816" spans="2:7" ht="25.5">
      <c r="B816" s="500"/>
      <c r="C816" s="495" t="s">
        <v>2869</v>
      </c>
      <c r="D816" s="496"/>
      <c r="E816" s="499"/>
      <c r="F816" s="844"/>
      <c r="G816" s="758"/>
    </row>
    <row r="817" spans="2:7">
      <c r="B817" s="500"/>
      <c r="C817" s="495" t="s">
        <v>2870</v>
      </c>
      <c r="D817" s="496" t="s">
        <v>65</v>
      </c>
      <c r="E817" s="496">
        <v>1</v>
      </c>
      <c r="F817" s="844"/>
      <c r="G817" s="758"/>
    </row>
    <row r="818" spans="2:7" ht="25.5">
      <c r="B818" s="500"/>
      <c r="C818" s="495" t="s">
        <v>2871</v>
      </c>
      <c r="D818" s="496"/>
      <c r="E818" s="496"/>
      <c r="F818" s="844"/>
      <c r="G818" s="758"/>
    </row>
    <row r="819" spans="2:7">
      <c r="B819" s="500"/>
      <c r="C819" s="495" t="s">
        <v>2872</v>
      </c>
      <c r="D819" s="496" t="s">
        <v>65</v>
      </c>
      <c r="E819" s="496">
        <v>1</v>
      </c>
      <c r="F819" s="844"/>
      <c r="G819" s="758"/>
    </row>
    <row r="820" spans="2:7">
      <c r="B820" s="500"/>
      <c r="C820" s="495"/>
      <c r="D820" s="496"/>
      <c r="E820" s="496"/>
      <c r="F820" s="844"/>
      <c r="G820" s="758"/>
    </row>
    <row r="821" spans="2:7" ht="25.5">
      <c r="B821" s="500" t="s">
        <v>36</v>
      </c>
      <c r="C821" s="495" t="s">
        <v>2873</v>
      </c>
      <c r="D821" s="496" t="s">
        <v>65</v>
      </c>
      <c r="E821" s="496">
        <v>2</v>
      </c>
      <c r="F821" s="844"/>
      <c r="G821" s="613">
        <f>E821*F821</f>
        <v>0</v>
      </c>
    </row>
    <row r="822" spans="2:7" ht="25.5">
      <c r="B822" s="500"/>
      <c r="C822" s="495" t="s">
        <v>2874</v>
      </c>
      <c r="D822" s="496"/>
      <c r="E822" s="496"/>
      <c r="F822" s="844"/>
      <c r="G822" s="758"/>
    </row>
    <row r="823" spans="2:7">
      <c r="B823" s="500" t="s">
        <v>16</v>
      </c>
      <c r="C823" s="495" t="s">
        <v>2875</v>
      </c>
      <c r="D823" s="496" t="s">
        <v>65</v>
      </c>
      <c r="E823" s="496">
        <v>2</v>
      </c>
      <c r="F823" s="844"/>
      <c r="G823" s="613">
        <f>E823*F823</f>
        <v>0</v>
      </c>
    </row>
    <row r="824" spans="2:7">
      <c r="B824" s="500" t="s">
        <v>17</v>
      </c>
      <c r="C824" s="495" t="s">
        <v>2876</v>
      </c>
      <c r="D824" s="496" t="s">
        <v>65</v>
      </c>
      <c r="E824" s="496">
        <v>1</v>
      </c>
      <c r="F824" s="844"/>
      <c r="G824" s="613">
        <f>E824*F824</f>
        <v>0</v>
      </c>
    </row>
    <row r="825" spans="2:7" ht="25.5">
      <c r="B825" s="500" t="s">
        <v>21</v>
      </c>
      <c r="C825" s="495" t="s">
        <v>2877</v>
      </c>
      <c r="D825" s="496"/>
      <c r="E825" s="496"/>
      <c r="F825" s="844"/>
      <c r="G825" s="758"/>
    </row>
    <row r="826" spans="2:7">
      <c r="B826" s="500"/>
      <c r="C826" s="495" t="s">
        <v>2878</v>
      </c>
      <c r="D826" s="496" t="s">
        <v>65</v>
      </c>
      <c r="E826" s="496">
        <v>1</v>
      </c>
      <c r="F826" s="844"/>
      <c r="G826" s="613">
        <f>E826*F826</f>
        <v>0</v>
      </c>
    </row>
    <row r="827" spans="2:7">
      <c r="B827" s="500" t="s">
        <v>44</v>
      </c>
      <c r="C827" s="495" t="s">
        <v>2879</v>
      </c>
      <c r="D827" s="496" t="s">
        <v>65</v>
      </c>
      <c r="E827" s="496">
        <v>1</v>
      </c>
      <c r="F827" s="844"/>
      <c r="G827" s="613">
        <f>E827*F827</f>
        <v>0</v>
      </c>
    </row>
    <row r="828" spans="2:7" ht="38.25">
      <c r="B828" s="500" t="s">
        <v>46</v>
      </c>
      <c r="C828" s="495" t="s">
        <v>2844</v>
      </c>
      <c r="D828" s="496" t="s">
        <v>279</v>
      </c>
      <c r="E828" s="496">
        <v>1</v>
      </c>
      <c r="F828" s="844"/>
      <c r="G828" s="613">
        <f>E828*F828</f>
        <v>0</v>
      </c>
    </row>
    <row r="829" spans="2:7" ht="25.5">
      <c r="B829" s="500" t="s">
        <v>47</v>
      </c>
      <c r="C829" s="495" t="s">
        <v>2845</v>
      </c>
      <c r="D829" s="496"/>
      <c r="E829" s="496"/>
      <c r="F829" s="844"/>
      <c r="G829" s="758"/>
    </row>
    <row r="830" spans="2:7" ht="25.5">
      <c r="B830" s="500" t="s">
        <v>48</v>
      </c>
      <c r="C830" s="495" t="s">
        <v>2880</v>
      </c>
      <c r="D830" s="496" t="s">
        <v>252</v>
      </c>
      <c r="E830" s="496">
        <v>20</v>
      </c>
      <c r="F830" s="844"/>
      <c r="G830" s="613">
        <f>E830*F830</f>
        <v>0</v>
      </c>
    </row>
    <row r="831" spans="2:7">
      <c r="B831" s="500" t="s">
        <v>49</v>
      </c>
      <c r="C831" s="495" t="s">
        <v>2852</v>
      </c>
      <c r="D831" s="496" t="s">
        <v>65</v>
      </c>
      <c r="E831" s="497">
        <v>2</v>
      </c>
      <c r="F831" s="844"/>
      <c r="G831" s="613">
        <f>E831*F831</f>
        <v>0</v>
      </c>
    </row>
    <row r="832" spans="2:7">
      <c r="B832" s="500" t="s">
        <v>50</v>
      </c>
      <c r="C832" s="495" t="s">
        <v>2856</v>
      </c>
      <c r="D832" s="496" t="s">
        <v>279</v>
      </c>
      <c r="E832" s="496">
        <v>1</v>
      </c>
      <c r="F832" s="844"/>
      <c r="G832" s="613">
        <f>E832*F832</f>
        <v>0</v>
      </c>
    </row>
    <row r="833" spans="2:7">
      <c r="B833" s="500" t="s">
        <v>51</v>
      </c>
      <c r="C833" s="495" t="s">
        <v>2857</v>
      </c>
      <c r="D833" s="496" t="s">
        <v>279</v>
      </c>
      <c r="E833" s="496">
        <v>1</v>
      </c>
      <c r="F833" s="844"/>
      <c r="G833" s="613">
        <f>E833*F833</f>
        <v>0</v>
      </c>
    </row>
    <row r="834" spans="2:7">
      <c r="B834" s="500"/>
      <c r="C834" s="495"/>
      <c r="D834" s="496"/>
      <c r="E834" s="496"/>
      <c r="F834" s="844"/>
      <c r="G834" s="758"/>
    </row>
    <row r="835" spans="2:7" ht="13.5" thickBot="1">
      <c r="B835" s="771"/>
      <c r="C835" s="768" t="s">
        <v>2881</v>
      </c>
      <c r="D835" s="769"/>
      <c r="E835" s="785"/>
      <c r="F835" s="850"/>
      <c r="G835" s="770">
        <f>SUM(G806:G833)</f>
        <v>0</v>
      </c>
    </row>
    <row r="836" spans="2:7" ht="13.5" thickTop="1">
      <c r="B836" s="425"/>
      <c r="C836" s="501"/>
      <c r="D836" s="502"/>
      <c r="E836" s="503"/>
      <c r="F836" s="504"/>
      <c r="G836" s="808"/>
    </row>
    <row r="837" spans="2:7">
      <c r="B837" s="425"/>
      <c r="C837" s="501"/>
      <c r="D837" s="502"/>
      <c r="E837" s="503"/>
      <c r="F837" s="504"/>
      <c r="G837" s="808"/>
    </row>
    <row r="838" spans="2:7">
      <c r="B838" s="425"/>
      <c r="C838" s="501"/>
      <c r="D838" s="502"/>
      <c r="E838" s="503"/>
      <c r="F838" s="504"/>
      <c r="G838" s="808"/>
    </row>
    <row r="839" spans="2:7">
      <c r="B839" s="159" t="s">
        <v>796</v>
      </c>
      <c r="C839" s="337" t="s">
        <v>2882</v>
      </c>
      <c r="D839" s="337"/>
      <c r="E839" s="673"/>
      <c r="F839" s="41"/>
      <c r="G839" s="674"/>
    </row>
    <row r="840" spans="2:7">
      <c r="B840" s="771"/>
      <c r="C840" s="495" t="s">
        <v>2883</v>
      </c>
      <c r="D840" s="496"/>
      <c r="E840" s="496"/>
      <c r="F840" s="848"/>
      <c r="G840" s="772"/>
    </row>
    <row r="841" spans="2:7" ht="114.75">
      <c r="B841" s="771" t="s">
        <v>14</v>
      </c>
      <c r="C841" s="18" t="s">
        <v>2884</v>
      </c>
      <c r="D841" s="496" t="s">
        <v>142</v>
      </c>
      <c r="E841" s="496">
        <v>0</v>
      </c>
      <c r="F841" s="845"/>
      <c r="G841" s="613">
        <f t="shared" ref="G841:G864" si="55">E841*F841</f>
        <v>0</v>
      </c>
    </row>
    <row r="842" spans="2:7" ht="38.25">
      <c r="B842" s="771" t="s">
        <v>36</v>
      </c>
      <c r="C842" s="18" t="s">
        <v>2885</v>
      </c>
      <c r="D842" s="496" t="s">
        <v>142</v>
      </c>
      <c r="E842" s="496">
        <v>0</v>
      </c>
      <c r="F842" s="845"/>
      <c r="G842" s="613">
        <f t="shared" si="55"/>
        <v>0</v>
      </c>
    </row>
    <row r="843" spans="2:7">
      <c r="B843" s="771" t="s">
        <v>16</v>
      </c>
      <c r="C843" s="797" t="s">
        <v>2886</v>
      </c>
      <c r="D843" s="496" t="s">
        <v>142</v>
      </c>
      <c r="E843" s="496">
        <v>0</v>
      </c>
      <c r="F843" s="845"/>
      <c r="G843" s="613">
        <f t="shared" si="55"/>
        <v>0</v>
      </c>
    </row>
    <row r="844" spans="2:7" ht="76.5">
      <c r="B844" s="771" t="s">
        <v>17</v>
      </c>
      <c r="C844" s="18" t="s">
        <v>2887</v>
      </c>
      <c r="D844" s="496" t="s">
        <v>142</v>
      </c>
      <c r="E844" s="496">
        <v>0</v>
      </c>
      <c r="F844" s="845"/>
      <c r="G844" s="613">
        <f t="shared" si="55"/>
        <v>0</v>
      </c>
    </row>
    <row r="845" spans="2:7" ht="63.75">
      <c r="B845" s="771" t="s">
        <v>21</v>
      </c>
      <c r="C845" s="18" t="s">
        <v>2888</v>
      </c>
      <c r="D845" s="496" t="s">
        <v>142</v>
      </c>
      <c r="E845" s="496">
        <v>0</v>
      </c>
      <c r="F845" s="845"/>
      <c r="G845" s="613">
        <f t="shared" si="55"/>
        <v>0</v>
      </c>
    </row>
    <row r="846" spans="2:7" ht="25.5">
      <c r="B846" s="771" t="s">
        <v>44</v>
      </c>
      <c r="C846" s="18" t="s">
        <v>2889</v>
      </c>
      <c r="D846" s="496" t="s">
        <v>142</v>
      </c>
      <c r="E846" s="496">
        <v>0</v>
      </c>
      <c r="F846" s="845"/>
      <c r="G846" s="613">
        <f t="shared" si="55"/>
        <v>0</v>
      </c>
    </row>
    <row r="847" spans="2:7" ht="51">
      <c r="B847" s="771" t="s">
        <v>46</v>
      </c>
      <c r="C847" s="797" t="s">
        <v>2890</v>
      </c>
      <c r="D847" s="496" t="s">
        <v>142</v>
      </c>
      <c r="E847" s="496">
        <v>0</v>
      </c>
      <c r="F847" s="845"/>
      <c r="G847" s="613">
        <f t="shared" si="55"/>
        <v>0</v>
      </c>
    </row>
    <row r="848" spans="2:7" ht="51">
      <c r="B848" s="771" t="s">
        <v>47</v>
      </c>
      <c r="C848" s="18" t="s">
        <v>2891</v>
      </c>
      <c r="D848" s="496" t="s">
        <v>142</v>
      </c>
      <c r="E848" s="496">
        <v>0</v>
      </c>
      <c r="F848" s="845"/>
      <c r="G848" s="613">
        <f t="shared" si="55"/>
        <v>0</v>
      </c>
    </row>
    <row r="849" spans="2:7" ht="76.5">
      <c r="B849" s="771" t="s">
        <v>48</v>
      </c>
      <c r="C849" s="18" t="s">
        <v>2892</v>
      </c>
      <c r="D849" s="496" t="s">
        <v>142</v>
      </c>
      <c r="E849" s="496">
        <v>0</v>
      </c>
      <c r="F849" s="845"/>
      <c r="G849" s="613">
        <f t="shared" si="55"/>
        <v>0</v>
      </c>
    </row>
    <row r="850" spans="2:7" ht="38.25">
      <c r="B850" s="771" t="s">
        <v>49</v>
      </c>
      <c r="C850" s="18" t="s">
        <v>2893</v>
      </c>
      <c r="D850" s="496" t="s">
        <v>142</v>
      </c>
      <c r="E850" s="496">
        <v>0</v>
      </c>
      <c r="F850" s="845"/>
      <c r="G850" s="613">
        <f t="shared" si="55"/>
        <v>0</v>
      </c>
    </row>
    <row r="851" spans="2:7" ht="63.75">
      <c r="B851" s="771" t="s">
        <v>50</v>
      </c>
      <c r="C851" s="174" t="s">
        <v>2894</v>
      </c>
      <c r="D851" s="496" t="s">
        <v>142</v>
      </c>
      <c r="E851" s="496">
        <v>0</v>
      </c>
      <c r="F851" s="845"/>
      <c r="G851" s="613">
        <f t="shared" si="55"/>
        <v>0</v>
      </c>
    </row>
    <row r="852" spans="2:7">
      <c r="B852" s="771" t="s">
        <v>51</v>
      </c>
      <c r="C852" s="18" t="s">
        <v>2895</v>
      </c>
      <c r="D852" s="496" t="s">
        <v>142</v>
      </c>
      <c r="E852" s="496">
        <v>0</v>
      </c>
      <c r="F852" s="845"/>
      <c r="G852" s="613">
        <f t="shared" si="55"/>
        <v>0</v>
      </c>
    </row>
    <row r="853" spans="2:7" ht="49.5">
      <c r="B853" s="771" t="s">
        <v>53</v>
      </c>
      <c r="C853" s="18" t="s">
        <v>3149</v>
      </c>
      <c r="D853" s="496" t="s">
        <v>142</v>
      </c>
      <c r="E853" s="496">
        <v>0</v>
      </c>
      <c r="F853" s="845"/>
      <c r="G853" s="613">
        <f t="shared" si="55"/>
        <v>0</v>
      </c>
    </row>
    <row r="854" spans="2:7">
      <c r="B854" s="771"/>
      <c r="C854" s="18"/>
      <c r="D854" s="496"/>
      <c r="E854" s="496"/>
      <c r="F854" s="845"/>
      <c r="G854" s="613">
        <f t="shared" si="55"/>
        <v>0</v>
      </c>
    </row>
    <row r="855" spans="2:7">
      <c r="B855" s="771" t="s">
        <v>54</v>
      </c>
      <c r="C855" s="805" t="s">
        <v>2896</v>
      </c>
      <c r="D855" s="496" t="s">
        <v>279</v>
      </c>
      <c r="E855" s="496">
        <v>0</v>
      </c>
      <c r="F855" s="845"/>
      <c r="G855" s="613">
        <f t="shared" si="55"/>
        <v>0</v>
      </c>
    </row>
    <row r="856" spans="2:7" ht="63.75">
      <c r="B856" s="771" t="s">
        <v>66</v>
      </c>
      <c r="C856" s="797" t="s">
        <v>2897</v>
      </c>
      <c r="D856" s="496" t="s">
        <v>2395</v>
      </c>
      <c r="E856" s="496">
        <v>0</v>
      </c>
      <c r="F856" s="845"/>
      <c r="G856" s="613">
        <f t="shared" si="55"/>
        <v>0</v>
      </c>
    </row>
    <row r="857" spans="2:7" ht="25.5">
      <c r="B857" s="771" t="s">
        <v>68</v>
      </c>
      <c r="C857" s="495" t="s">
        <v>2898</v>
      </c>
      <c r="D857" s="496" t="s">
        <v>252</v>
      </c>
      <c r="E857" s="496">
        <v>600</v>
      </c>
      <c r="F857" s="845"/>
      <c r="G857" s="613">
        <f t="shared" si="55"/>
        <v>0</v>
      </c>
    </row>
    <row r="858" spans="2:7">
      <c r="B858" s="771" t="s">
        <v>70</v>
      </c>
      <c r="C858" s="495" t="s">
        <v>2899</v>
      </c>
      <c r="D858" s="496" t="s">
        <v>252</v>
      </c>
      <c r="E858" s="496">
        <v>500</v>
      </c>
      <c r="F858" s="845"/>
      <c r="G858" s="613">
        <f t="shared" si="55"/>
        <v>0</v>
      </c>
    </row>
    <row r="859" spans="2:7">
      <c r="B859" s="771" t="s">
        <v>71</v>
      </c>
      <c r="C859" s="495" t="s">
        <v>797</v>
      </c>
      <c r="D859" s="496" t="s">
        <v>2395</v>
      </c>
      <c r="E859" s="496">
        <v>0</v>
      </c>
      <c r="F859" s="845"/>
      <c r="G859" s="613">
        <f t="shared" si="55"/>
        <v>0</v>
      </c>
    </row>
    <row r="860" spans="2:7">
      <c r="B860" s="771" t="s">
        <v>72</v>
      </c>
      <c r="C860" s="495" t="s">
        <v>2900</v>
      </c>
      <c r="D860" s="496" t="s">
        <v>2395</v>
      </c>
      <c r="E860" s="496">
        <v>0</v>
      </c>
      <c r="F860" s="845"/>
      <c r="G860" s="613">
        <f t="shared" si="55"/>
        <v>0</v>
      </c>
    </row>
    <row r="861" spans="2:7" ht="38.25">
      <c r="B861" s="771" t="s">
        <v>85</v>
      </c>
      <c r="C861" s="492" t="s">
        <v>2901</v>
      </c>
      <c r="D861" s="496" t="s">
        <v>279</v>
      </c>
      <c r="E861" s="496">
        <v>0</v>
      </c>
      <c r="F861" s="845"/>
      <c r="G861" s="613">
        <f t="shared" si="55"/>
        <v>0</v>
      </c>
    </row>
    <row r="862" spans="2:7" ht="25.5">
      <c r="B862" s="771" t="s">
        <v>86</v>
      </c>
      <c r="C862" s="492" t="s">
        <v>2902</v>
      </c>
      <c r="D862" s="496" t="s">
        <v>279</v>
      </c>
      <c r="E862" s="496">
        <v>1</v>
      </c>
      <c r="F862" s="845"/>
      <c r="G862" s="613">
        <f t="shared" si="55"/>
        <v>0</v>
      </c>
    </row>
    <row r="863" spans="2:7" ht="25.5">
      <c r="B863" s="771" t="s">
        <v>87</v>
      </c>
      <c r="C863" s="492" t="s">
        <v>2809</v>
      </c>
      <c r="D863" s="496" t="s">
        <v>279</v>
      </c>
      <c r="E863" s="496">
        <v>1</v>
      </c>
      <c r="F863" s="845"/>
      <c r="G863" s="613">
        <f t="shared" si="55"/>
        <v>0</v>
      </c>
    </row>
    <row r="864" spans="2:7" ht="38.25">
      <c r="B864" s="771" t="s">
        <v>91</v>
      </c>
      <c r="C864" s="492" t="s">
        <v>2903</v>
      </c>
      <c r="D864" s="496" t="s">
        <v>279</v>
      </c>
      <c r="E864" s="496">
        <v>1</v>
      </c>
      <c r="F864" s="845"/>
      <c r="G864" s="613">
        <f t="shared" si="55"/>
        <v>0</v>
      </c>
    </row>
    <row r="865" spans="2:7">
      <c r="B865" s="771"/>
      <c r="C865" s="492"/>
      <c r="D865" s="496"/>
      <c r="E865" s="496"/>
      <c r="F865" s="845"/>
      <c r="G865" s="767"/>
    </row>
    <row r="866" spans="2:7" ht="13.5" thickBot="1">
      <c r="B866" s="771"/>
      <c r="C866" s="768" t="s">
        <v>2904</v>
      </c>
      <c r="D866" s="769"/>
      <c r="E866" s="769"/>
      <c r="F866" s="850"/>
      <c r="G866" s="770">
        <f>SUM(G839:G864)</f>
        <v>0</v>
      </c>
    </row>
    <row r="867" spans="2:7" ht="13.5" thickTop="1">
      <c r="B867" s="425"/>
      <c r="C867" s="501"/>
      <c r="D867" s="502"/>
      <c r="E867" s="503"/>
      <c r="F867" s="504"/>
      <c r="G867" s="808"/>
    </row>
    <row r="868" spans="2:7">
      <c r="B868" s="425"/>
      <c r="C868" s="501"/>
      <c r="D868" s="502"/>
      <c r="E868" s="503"/>
      <c r="F868" s="504"/>
      <c r="G868" s="808"/>
    </row>
    <row r="869" spans="2:7">
      <c r="B869" s="159" t="s">
        <v>154</v>
      </c>
      <c r="C869" s="548" t="s">
        <v>2905</v>
      </c>
      <c r="D869" s="337"/>
      <c r="E869" s="673"/>
      <c r="F869" s="41"/>
      <c r="G869" s="674"/>
    </row>
    <row r="870" spans="2:7">
      <c r="B870" s="771"/>
      <c r="C870" s="495" t="s">
        <v>2883</v>
      </c>
      <c r="D870" s="496"/>
      <c r="E870" s="496"/>
      <c r="F870" s="848"/>
      <c r="G870" s="772"/>
    </row>
    <row r="871" spans="2:7" ht="165.75">
      <c r="B871" s="805" t="s">
        <v>14</v>
      </c>
      <c r="C871" s="18" t="s">
        <v>2906</v>
      </c>
      <c r="D871" s="496" t="s">
        <v>279</v>
      </c>
      <c r="E871" s="496">
        <v>0</v>
      </c>
      <c r="F871" s="845"/>
      <c r="G871" s="613">
        <f t="shared" ref="G871:G886" si="56">E871*F871</f>
        <v>0</v>
      </c>
    </row>
    <row r="872" spans="2:7">
      <c r="B872" s="805" t="s">
        <v>36</v>
      </c>
      <c r="C872" s="799" t="s">
        <v>2907</v>
      </c>
      <c r="D872" s="496" t="s">
        <v>142</v>
      </c>
      <c r="E872" s="496">
        <v>0</v>
      </c>
      <c r="F872" s="845"/>
      <c r="G872" s="613">
        <f t="shared" si="56"/>
        <v>0</v>
      </c>
    </row>
    <row r="873" spans="2:7" ht="102">
      <c r="B873" s="805" t="s">
        <v>16</v>
      </c>
      <c r="C873" s="116" t="s">
        <v>2908</v>
      </c>
      <c r="D873" s="496" t="s">
        <v>142</v>
      </c>
      <c r="E873" s="496">
        <v>0</v>
      </c>
      <c r="F873" s="845"/>
      <c r="G873" s="613">
        <f t="shared" si="56"/>
        <v>0</v>
      </c>
    </row>
    <row r="874" spans="2:7">
      <c r="B874" s="805" t="s">
        <v>17</v>
      </c>
      <c r="C874" s="799" t="s">
        <v>2909</v>
      </c>
      <c r="D874" s="496" t="s">
        <v>142</v>
      </c>
      <c r="E874" s="496">
        <v>0</v>
      </c>
      <c r="F874" s="845"/>
      <c r="G874" s="613">
        <f t="shared" si="56"/>
        <v>0</v>
      </c>
    </row>
    <row r="875" spans="2:7" ht="38.25">
      <c r="B875" s="805" t="s">
        <v>21</v>
      </c>
      <c r="C875" s="797" t="s">
        <v>2910</v>
      </c>
      <c r="D875" s="496" t="s">
        <v>142</v>
      </c>
      <c r="E875" s="496">
        <v>0</v>
      </c>
      <c r="F875" s="845"/>
      <c r="G875" s="613">
        <f t="shared" si="56"/>
        <v>0</v>
      </c>
    </row>
    <row r="876" spans="2:7" ht="51">
      <c r="B876" s="805" t="s">
        <v>44</v>
      </c>
      <c r="C876" s="797" t="s">
        <v>2911</v>
      </c>
      <c r="D876" s="496" t="s">
        <v>142</v>
      </c>
      <c r="E876" s="496">
        <v>0</v>
      </c>
      <c r="F876" s="845"/>
      <c r="G876" s="613">
        <f t="shared" si="56"/>
        <v>0</v>
      </c>
    </row>
    <row r="877" spans="2:7">
      <c r="B877" s="805" t="s">
        <v>46</v>
      </c>
      <c r="C877" s="799" t="s">
        <v>2912</v>
      </c>
      <c r="D877" s="496" t="s">
        <v>142</v>
      </c>
      <c r="E877" s="496">
        <v>0</v>
      </c>
      <c r="F877" s="845"/>
      <c r="G877" s="613">
        <f t="shared" si="56"/>
        <v>0</v>
      </c>
    </row>
    <row r="878" spans="2:7" ht="76.5">
      <c r="B878" s="805" t="s">
        <v>47</v>
      </c>
      <c r="C878" s="809" t="s">
        <v>2913</v>
      </c>
      <c r="D878" s="496" t="s">
        <v>279</v>
      </c>
      <c r="E878" s="496">
        <v>0</v>
      </c>
      <c r="F878" s="845"/>
      <c r="G878" s="613">
        <f t="shared" si="56"/>
        <v>0</v>
      </c>
    </row>
    <row r="879" spans="2:7" ht="38.25">
      <c r="B879" s="805" t="s">
        <v>48</v>
      </c>
      <c r="C879" s="174" t="s">
        <v>2914</v>
      </c>
      <c r="D879" s="496" t="s">
        <v>279</v>
      </c>
      <c r="E879" s="496">
        <v>0</v>
      </c>
      <c r="F879" s="845"/>
      <c r="G879" s="613">
        <f t="shared" si="56"/>
        <v>0</v>
      </c>
    </row>
    <row r="880" spans="2:7" ht="25.5">
      <c r="B880" s="805" t="s">
        <v>49</v>
      </c>
      <c r="C880" s="806" t="s">
        <v>2915</v>
      </c>
      <c r="D880" s="496" t="s">
        <v>142</v>
      </c>
      <c r="E880" s="496">
        <v>9</v>
      </c>
      <c r="F880" s="845"/>
      <c r="G880" s="613">
        <f t="shared" si="56"/>
        <v>0</v>
      </c>
    </row>
    <row r="881" spans="2:7">
      <c r="B881" s="805" t="s">
        <v>50</v>
      </c>
      <c r="C881" s="806" t="s">
        <v>2916</v>
      </c>
      <c r="D881" s="496" t="s">
        <v>142</v>
      </c>
      <c r="E881" s="496">
        <v>1</v>
      </c>
      <c r="F881" s="845"/>
      <c r="G881" s="613">
        <f t="shared" si="56"/>
        <v>0</v>
      </c>
    </row>
    <row r="882" spans="2:7">
      <c r="B882" s="805" t="s">
        <v>51</v>
      </c>
      <c r="C882" s="806" t="s">
        <v>2896</v>
      </c>
      <c r="D882" s="496" t="s">
        <v>2395</v>
      </c>
      <c r="E882" s="496">
        <v>1</v>
      </c>
      <c r="F882" s="845"/>
      <c r="G882" s="613">
        <f t="shared" si="56"/>
        <v>0</v>
      </c>
    </row>
    <row r="883" spans="2:7">
      <c r="B883" s="805" t="s">
        <v>53</v>
      </c>
      <c r="C883" s="806" t="s">
        <v>2917</v>
      </c>
      <c r="D883" s="496" t="s">
        <v>252</v>
      </c>
      <c r="E883" s="496">
        <v>600</v>
      </c>
      <c r="F883" s="845"/>
      <c r="G883" s="613">
        <f t="shared" si="56"/>
        <v>0</v>
      </c>
    </row>
    <row r="884" spans="2:7">
      <c r="B884" s="805" t="s">
        <v>54</v>
      </c>
      <c r="C884" s="174" t="s">
        <v>2918</v>
      </c>
      <c r="D884" s="496" t="s">
        <v>142</v>
      </c>
      <c r="E884" s="496">
        <v>18</v>
      </c>
      <c r="F884" s="845"/>
      <c r="G884" s="613">
        <f t="shared" si="56"/>
        <v>0</v>
      </c>
    </row>
    <row r="885" spans="2:7">
      <c r="B885" s="805" t="s">
        <v>66</v>
      </c>
      <c r="C885" s="806" t="s">
        <v>2919</v>
      </c>
      <c r="D885" s="496" t="s">
        <v>252</v>
      </c>
      <c r="E885" s="496">
        <v>10</v>
      </c>
      <c r="F885" s="845"/>
      <c r="G885" s="613">
        <f t="shared" si="56"/>
        <v>0</v>
      </c>
    </row>
    <row r="886" spans="2:7">
      <c r="B886" s="805" t="s">
        <v>68</v>
      </c>
      <c r="C886" s="806" t="s">
        <v>2920</v>
      </c>
      <c r="D886" s="496" t="s">
        <v>252</v>
      </c>
      <c r="E886" s="496">
        <v>400</v>
      </c>
      <c r="F886" s="845"/>
      <c r="G886" s="613">
        <f t="shared" si="56"/>
        <v>0</v>
      </c>
    </row>
    <row r="887" spans="2:7">
      <c r="B887" s="805"/>
      <c r="C887" s="806"/>
      <c r="D887" s="496"/>
      <c r="E887" s="496"/>
      <c r="F887" s="845"/>
      <c r="G887" s="767"/>
    </row>
    <row r="888" spans="2:7" ht="13.5" thickBot="1">
      <c r="B888" s="771"/>
      <c r="C888" s="768" t="s">
        <v>2921</v>
      </c>
      <c r="D888" s="769"/>
      <c r="E888" s="769"/>
      <c r="F888" s="850"/>
      <c r="G888" s="770">
        <f>SUM(G869:G886)</f>
        <v>0</v>
      </c>
    </row>
    <row r="889" spans="2:7" ht="13.5" thickTop="1">
      <c r="B889" s="771"/>
      <c r="C889" s="794"/>
      <c r="D889" s="795"/>
      <c r="E889" s="795"/>
      <c r="F889" s="854"/>
      <c r="G889" s="796"/>
    </row>
    <row r="890" spans="2:7">
      <c r="B890" s="771"/>
      <c r="C890" s="794" t="s">
        <v>2028</v>
      </c>
      <c r="D890" s="795"/>
      <c r="E890" s="795"/>
      <c r="F890" s="854"/>
      <c r="G890" s="796"/>
    </row>
    <row r="891" spans="2:7" ht="25.5">
      <c r="B891" s="771"/>
      <c r="C891" s="794" t="s">
        <v>2922</v>
      </c>
      <c r="D891" s="795"/>
      <c r="E891" s="795"/>
      <c r="F891" s="854"/>
      <c r="G891" s="796"/>
    </row>
    <row r="892" spans="2:7" ht="25.5">
      <c r="B892" s="771"/>
      <c r="C892" s="794" t="s">
        <v>2923</v>
      </c>
      <c r="D892" s="795"/>
      <c r="E892" s="795"/>
      <c r="F892" s="854"/>
      <c r="G892" s="796"/>
    </row>
    <row r="893" spans="2:7">
      <c r="B893" s="425"/>
      <c r="C893" s="501"/>
      <c r="D893" s="502"/>
      <c r="E893" s="503"/>
      <c r="F893" s="504"/>
      <c r="G893" s="808"/>
    </row>
    <row r="894" spans="2:7">
      <c r="B894" s="425"/>
      <c r="C894" s="501"/>
      <c r="D894" s="502"/>
      <c r="E894" s="503"/>
      <c r="F894" s="504"/>
      <c r="G894" s="808"/>
    </row>
    <row r="895" spans="2:7">
      <c r="B895" s="159" t="s">
        <v>158</v>
      </c>
      <c r="C895" s="337" t="s">
        <v>2924</v>
      </c>
      <c r="D895" s="337"/>
      <c r="E895" s="673"/>
      <c r="F895" s="41"/>
      <c r="G895" s="674"/>
    </row>
    <row r="896" spans="2:7">
      <c r="B896" s="771"/>
      <c r="C896" s="794"/>
      <c r="D896" s="795"/>
      <c r="E896" s="795"/>
      <c r="F896" s="854"/>
      <c r="G896" s="796"/>
    </row>
    <row r="897" spans="2:7" ht="25.5">
      <c r="B897" s="771" t="s">
        <v>14</v>
      </c>
      <c r="C897" s="773" t="s">
        <v>2925</v>
      </c>
      <c r="D897" s="795"/>
      <c r="E897" s="795"/>
      <c r="F897" s="854"/>
      <c r="G897" s="796"/>
    </row>
    <row r="898" spans="2:7" ht="25.5">
      <c r="B898" s="771"/>
      <c r="C898" s="773" t="s">
        <v>2926</v>
      </c>
      <c r="D898" s="496" t="s">
        <v>142</v>
      </c>
      <c r="E898" s="496">
        <v>1</v>
      </c>
      <c r="F898" s="845"/>
      <c r="G898" s="613">
        <f t="shared" ref="G898:G908" si="57">E898*F898</f>
        <v>0</v>
      </c>
    </row>
    <row r="899" spans="2:7" ht="25.5">
      <c r="B899" s="771" t="s">
        <v>36</v>
      </c>
      <c r="C899" s="773" t="s">
        <v>2927</v>
      </c>
      <c r="D899" s="496" t="s">
        <v>142</v>
      </c>
      <c r="E899" s="496">
        <v>8</v>
      </c>
      <c r="F899" s="845"/>
      <c r="G899" s="613">
        <f t="shared" si="57"/>
        <v>0</v>
      </c>
    </row>
    <row r="900" spans="2:7" ht="25.5">
      <c r="B900" s="771" t="s">
        <v>16</v>
      </c>
      <c r="C900" s="773" t="s">
        <v>2928</v>
      </c>
      <c r="D900" s="496" t="s">
        <v>142</v>
      </c>
      <c r="E900" s="496">
        <v>0</v>
      </c>
      <c r="F900" s="845"/>
      <c r="G900" s="613">
        <f t="shared" si="57"/>
        <v>0</v>
      </c>
    </row>
    <row r="901" spans="2:7">
      <c r="B901" s="771"/>
      <c r="C901" s="773"/>
      <c r="D901" s="496"/>
      <c r="E901" s="496"/>
      <c r="F901" s="845"/>
      <c r="G901" s="613">
        <f t="shared" si="57"/>
        <v>0</v>
      </c>
    </row>
    <row r="902" spans="2:7">
      <c r="B902" s="771" t="s">
        <v>17</v>
      </c>
      <c r="C902" s="806" t="s">
        <v>2929</v>
      </c>
      <c r="D902" s="496" t="s">
        <v>252</v>
      </c>
      <c r="E902" s="496">
        <v>10</v>
      </c>
      <c r="F902" s="845"/>
      <c r="G902" s="613">
        <f t="shared" si="57"/>
        <v>0</v>
      </c>
    </row>
    <row r="903" spans="2:7">
      <c r="B903" s="771" t="s">
        <v>21</v>
      </c>
      <c r="C903" s="806" t="s">
        <v>2919</v>
      </c>
      <c r="D903" s="496" t="s">
        <v>252</v>
      </c>
      <c r="E903" s="496">
        <v>200</v>
      </c>
      <c r="F903" s="845"/>
      <c r="G903" s="613">
        <f t="shared" si="57"/>
        <v>0</v>
      </c>
    </row>
    <row r="904" spans="2:7">
      <c r="B904" s="771" t="s">
        <v>44</v>
      </c>
      <c r="C904" s="495" t="s">
        <v>2899</v>
      </c>
      <c r="D904" s="496" t="s">
        <v>252</v>
      </c>
      <c r="E904" s="496">
        <v>10</v>
      </c>
      <c r="F904" s="845"/>
      <c r="G904" s="613">
        <f t="shared" si="57"/>
        <v>0</v>
      </c>
    </row>
    <row r="905" spans="2:7">
      <c r="B905" s="771" t="s">
        <v>46</v>
      </c>
      <c r="C905" s="495" t="s">
        <v>2930</v>
      </c>
      <c r="D905" s="496" t="s">
        <v>252</v>
      </c>
      <c r="E905" s="496">
        <v>150</v>
      </c>
      <c r="F905" s="845"/>
      <c r="G905" s="613">
        <f t="shared" si="57"/>
        <v>0</v>
      </c>
    </row>
    <row r="906" spans="2:7">
      <c r="B906" s="771" t="s">
        <v>47</v>
      </c>
      <c r="C906" s="495" t="s">
        <v>2931</v>
      </c>
      <c r="D906" s="496" t="s">
        <v>142</v>
      </c>
      <c r="E906" s="496">
        <v>8</v>
      </c>
      <c r="F906" s="845"/>
      <c r="G906" s="613">
        <f t="shared" si="57"/>
        <v>0</v>
      </c>
    </row>
    <row r="907" spans="2:7">
      <c r="B907" s="771" t="s">
        <v>48</v>
      </c>
      <c r="C907" s="495" t="s">
        <v>797</v>
      </c>
      <c r="D907" s="496" t="s">
        <v>142</v>
      </c>
      <c r="E907" s="496">
        <v>9</v>
      </c>
      <c r="F907" s="845"/>
      <c r="G907" s="613">
        <f t="shared" si="57"/>
        <v>0</v>
      </c>
    </row>
    <row r="908" spans="2:7">
      <c r="B908" s="771" t="s">
        <v>49</v>
      </c>
      <c r="C908" s="495" t="s">
        <v>2932</v>
      </c>
      <c r="D908" s="496" t="s">
        <v>279</v>
      </c>
      <c r="E908" s="496">
        <v>1</v>
      </c>
      <c r="F908" s="845"/>
      <c r="G908" s="613">
        <f t="shared" si="57"/>
        <v>0</v>
      </c>
    </row>
    <row r="909" spans="2:7">
      <c r="B909" s="771"/>
      <c r="C909" s="794"/>
      <c r="D909" s="795"/>
      <c r="E909" s="795"/>
      <c r="F909" s="854"/>
      <c r="G909" s="796"/>
    </row>
    <row r="910" spans="2:7" ht="13.5" thickBot="1">
      <c r="B910" s="771"/>
      <c r="C910" s="768" t="s">
        <v>2933</v>
      </c>
      <c r="D910" s="769"/>
      <c r="E910" s="769"/>
      <c r="F910" s="850"/>
      <c r="G910" s="770">
        <f>SUM(G895:G908)</f>
        <v>0</v>
      </c>
    </row>
    <row r="911" spans="2:7" ht="13.5" thickTop="1">
      <c r="B911" s="425"/>
      <c r="C911" s="501"/>
      <c r="D911" s="502"/>
      <c r="E911" s="503"/>
      <c r="F911" s="504"/>
      <c r="G911" s="808"/>
    </row>
    <row r="912" spans="2:7">
      <c r="B912" s="425"/>
      <c r="C912" s="501"/>
      <c r="D912" s="502"/>
      <c r="E912" s="503"/>
      <c r="F912" s="504"/>
      <c r="G912" s="808"/>
    </row>
    <row r="913" spans="2:7">
      <c r="B913" s="159" t="s">
        <v>794</v>
      </c>
      <c r="C913" s="337" t="s">
        <v>2934</v>
      </c>
      <c r="D913" s="337"/>
      <c r="E913" s="673"/>
      <c r="F913" s="41"/>
      <c r="G913" s="674"/>
    </row>
    <row r="914" spans="2:7">
      <c r="B914" s="425"/>
      <c r="C914" s="501"/>
      <c r="D914" s="502"/>
      <c r="E914" s="503"/>
      <c r="F914" s="504"/>
      <c r="G914" s="808"/>
    </row>
    <row r="915" spans="2:7">
      <c r="B915" s="771"/>
      <c r="C915" s="495" t="s">
        <v>2883</v>
      </c>
      <c r="D915" s="795"/>
      <c r="E915" s="795"/>
      <c r="F915" s="854"/>
      <c r="G915" s="796"/>
    </row>
    <row r="916" spans="2:7" ht="25.5">
      <c r="B916" s="771" t="s">
        <v>14</v>
      </c>
      <c r="C916" s="773" t="s">
        <v>2935</v>
      </c>
      <c r="D916" s="496" t="s">
        <v>142</v>
      </c>
      <c r="E916" s="496">
        <v>1</v>
      </c>
      <c r="F916" s="845"/>
      <c r="G916" s="613">
        <f t="shared" ref="G916:G930" si="58">E916*F916</f>
        <v>0</v>
      </c>
    </row>
    <row r="917" spans="2:7">
      <c r="B917" s="771" t="s">
        <v>36</v>
      </c>
      <c r="C917" s="773" t="s">
        <v>2936</v>
      </c>
      <c r="D917" s="496" t="s">
        <v>142</v>
      </c>
      <c r="E917" s="496">
        <v>1</v>
      </c>
      <c r="F917" s="845"/>
      <c r="G917" s="613">
        <f t="shared" si="58"/>
        <v>0</v>
      </c>
    </row>
    <row r="918" spans="2:7" ht="25.5">
      <c r="B918" s="771" t="s">
        <v>16</v>
      </c>
      <c r="C918" s="773" t="s">
        <v>2937</v>
      </c>
      <c r="D918" s="496" t="s">
        <v>142</v>
      </c>
      <c r="E918" s="496">
        <v>1</v>
      </c>
      <c r="F918" s="845"/>
      <c r="G918" s="613">
        <f t="shared" si="58"/>
        <v>0</v>
      </c>
    </row>
    <row r="919" spans="2:7">
      <c r="B919" s="771" t="s">
        <v>17</v>
      </c>
      <c r="C919" s="773" t="s">
        <v>2938</v>
      </c>
      <c r="D919" s="496" t="s">
        <v>142</v>
      </c>
      <c r="E919" s="496">
        <v>2</v>
      </c>
      <c r="F919" s="845"/>
      <c r="G919" s="613">
        <f t="shared" si="58"/>
        <v>0</v>
      </c>
    </row>
    <row r="920" spans="2:7">
      <c r="B920" s="771" t="s">
        <v>21</v>
      </c>
      <c r="C920" s="773" t="s">
        <v>2939</v>
      </c>
      <c r="D920" s="496" t="s">
        <v>142</v>
      </c>
      <c r="E920" s="496">
        <v>2</v>
      </c>
      <c r="F920" s="845"/>
      <c r="G920" s="613">
        <f t="shared" si="58"/>
        <v>0</v>
      </c>
    </row>
    <row r="921" spans="2:7">
      <c r="B921" s="771" t="s">
        <v>44</v>
      </c>
      <c r="C921" s="773" t="s">
        <v>2940</v>
      </c>
      <c r="D921" s="496" t="s">
        <v>142</v>
      </c>
      <c r="E921" s="496">
        <v>2</v>
      </c>
      <c r="F921" s="845"/>
      <c r="G921" s="613">
        <f t="shared" si="58"/>
        <v>0</v>
      </c>
    </row>
    <row r="922" spans="2:7">
      <c r="B922" s="771" t="s">
        <v>46</v>
      </c>
      <c r="C922" s="773" t="s">
        <v>2941</v>
      </c>
      <c r="D922" s="496" t="s">
        <v>142</v>
      </c>
      <c r="E922" s="496">
        <v>1</v>
      </c>
      <c r="F922" s="845"/>
      <c r="G922" s="613">
        <f t="shared" si="58"/>
        <v>0</v>
      </c>
    </row>
    <row r="923" spans="2:7" ht="25.5">
      <c r="B923" s="771" t="s">
        <v>47</v>
      </c>
      <c r="C923" s="773" t="s">
        <v>2942</v>
      </c>
      <c r="D923" s="496" t="s">
        <v>142</v>
      </c>
      <c r="E923" s="496">
        <v>2</v>
      </c>
      <c r="F923" s="845"/>
      <c r="G923" s="613">
        <f t="shared" si="58"/>
        <v>0</v>
      </c>
    </row>
    <row r="924" spans="2:7">
      <c r="B924" s="771" t="s">
        <v>48</v>
      </c>
      <c r="C924" s="773" t="s">
        <v>2943</v>
      </c>
      <c r="D924" s="496" t="s">
        <v>142</v>
      </c>
      <c r="E924" s="496">
        <v>1</v>
      </c>
      <c r="F924" s="845"/>
      <c r="G924" s="613">
        <f t="shared" si="58"/>
        <v>0</v>
      </c>
    </row>
    <row r="925" spans="2:7">
      <c r="B925" s="771"/>
      <c r="C925" s="794"/>
      <c r="D925" s="795"/>
      <c r="E925" s="795"/>
      <c r="F925" s="854"/>
      <c r="G925" s="613">
        <f t="shared" si="58"/>
        <v>0</v>
      </c>
    </row>
    <row r="926" spans="2:7" ht="25.5">
      <c r="B926" s="771" t="s">
        <v>49</v>
      </c>
      <c r="C926" s="493" t="s">
        <v>2800</v>
      </c>
      <c r="D926" s="494" t="s">
        <v>252</v>
      </c>
      <c r="E926" s="494">
        <v>150</v>
      </c>
      <c r="F926" s="845"/>
      <c r="G926" s="613">
        <f t="shared" si="58"/>
        <v>0</v>
      </c>
    </row>
    <row r="927" spans="2:7" ht="25.5">
      <c r="B927" s="771" t="s">
        <v>50</v>
      </c>
      <c r="C927" s="495" t="s">
        <v>2944</v>
      </c>
      <c r="D927" s="757" t="s">
        <v>252</v>
      </c>
      <c r="E927" s="760">
        <v>150</v>
      </c>
      <c r="F927" s="845"/>
      <c r="G927" s="613">
        <f t="shared" si="58"/>
        <v>0</v>
      </c>
    </row>
    <row r="928" spans="2:7">
      <c r="B928" s="771" t="s">
        <v>51</v>
      </c>
      <c r="C928" s="495" t="s">
        <v>2945</v>
      </c>
      <c r="D928" s="496" t="s">
        <v>279</v>
      </c>
      <c r="E928" s="496">
        <v>1</v>
      </c>
      <c r="F928" s="845"/>
      <c r="G928" s="613">
        <f t="shared" si="58"/>
        <v>0</v>
      </c>
    </row>
    <row r="929" spans="2:7">
      <c r="B929" s="771" t="s">
        <v>53</v>
      </c>
      <c r="C929" s="495" t="s">
        <v>797</v>
      </c>
      <c r="D929" s="496" t="s">
        <v>279</v>
      </c>
      <c r="E929" s="496">
        <v>1</v>
      </c>
      <c r="F929" s="845"/>
      <c r="G929" s="613">
        <f t="shared" si="58"/>
        <v>0</v>
      </c>
    </row>
    <row r="930" spans="2:7">
      <c r="B930" s="771" t="s">
        <v>54</v>
      </c>
      <c r="C930" s="495" t="s">
        <v>2932</v>
      </c>
      <c r="D930" s="496" t="s">
        <v>279</v>
      </c>
      <c r="E930" s="496">
        <v>1</v>
      </c>
      <c r="F930" s="845"/>
      <c r="G930" s="613">
        <f t="shared" si="58"/>
        <v>0</v>
      </c>
    </row>
    <row r="931" spans="2:7">
      <c r="B931" s="771"/>
      <c r="C931" s="794"/>
      <c r="D931" s="795"/>
      <c r="E931" s="795"/>
      <c r="F931" s="854"/>
      <c r="G931" s="796"/>
    </row>
    <row r="932" spans="2:7" ht="13.5" thickBot="1">
      <c r="B932" s="771"/>
      <c r="C932" s="768" t="s">
        <v>2946</v>
      </c>
      <c r="D932" s="769"/>
      <c r="E932" s="769"/>
      <c r="F932" s="850"/>
      <c r="G932" s="770">
        <f>SUM(G915:G930)</f>
        <v>0</v>
      </c>
    </row>
    <row r="933" spans="2:7" ht="13.5" thickTop="1">
      <c r="B933" s="425"/>
      <c r="C933" s="501"/>
      <c r="D933" s="502"/>
      <c r="E933" s="503"/>
      <c r="F933" s="504"/>
      <c r="G933" s="808"/>
    </row>
    <row r="934" spans="2:7">
      <c r="B934" s="425"/>
      <c r="C934" s="501"/>
      <c r="D934" s="502"/>
      <c r="E934" s="503"/>
      <c r="F934" s="504"/>
      <c r="G934" s="808"/>
    </row>
    <row r="935" spans="2:7">
      <c r="B935" s="159" t="s">
        <v>2947</v>
      </c>
      <c r="C935" s="337" t="s">
        <v>2948</v>
      </c>
      <c r="D935" s="337"/>
      <c r="E935" s="673"/>
      <c r="F935" s="41"/>
      <c r="G935" s="674"/>
    </row>
    <row r="936" spans="2:7">
      <c r="B936" s="782"/>
      <c r="C936" s="15"/>
      <c r="D936" s="810"/>
      <c r="E936" s="810"/>
      <c r="F936" s="855"/>
      <c r="G936" s="811"/>
    </row>
    <row r="937" spans="2:7">
      <c r="B937" s="771"/>
      <c r="C937" s="495" t="s">
        <v>2883</v>
      </c>
      <c r="D937" s="795"/>
      <c r="E937" s="795"/>
      <c r="F937" s="854"/>
      <c r="G937" s="796"/>
    </row>
    <row r="938" spans="2:7">
      <c r="B938" s="771" t="s">
        <v>14</v>
      </c>
      <c r="C938" s="773" t="s">
        <v>2949</v>
      </c>
      <c r="D938" s="496" t="s">
        <v>279</v>
      </c>
      <c r="E938" s="496">
        <v>0</v>
      </c>
      <c r="F938" s="845"/>
      <c r="G938" s="613">
        <f t="shared" ref="G938:G945" si="59">E938*F938</f>
        <v>0</v>
      </c>
    </row>
    <row r="939" spans="2:7">
      <c r="B939" s="771" t="s">
        <v>36</v>
      </c>
      <c r="C939" s="773" t="s">
        <v>2950</v>
      </c>
      <c r="D939" s="496" t="s">
        <v>279</v>
      </c>
      <c r="E939" s="496">
        <v>1</v>
      </c>
      <c r="F939" s="845"/>
      <c r="G939" s="613">
        <f t="shared" si="59"/>
        <v>0</v>
      </c>
    </row>
    <row r="940" spans="2:7" ht="25.5">
      <c r="B940" s="771" t="s">
        <v>16</v>
      </c>
      <c r="C940" s="495" t="s">
        <v>2944</v>
      </c>
      <c r="D940" s="757" t="s">
        <v>252</v>
      </c>
      <c r="E940" s="760">
        <v>40</v>
      </c>
      <c r="F940" s="845"/>
      <c r="G940" s="613">
        <f t="shared" si="59"/>
        <v>0</v>
      </c>
    </row>
    <row r="941" spans="2:7">
      <c r="B941" s="771" t="s">
        <v>17</v>
      </c>
      <c r="C941" s="556" t="s">
        <v>2951</v>
      </c>
      <c r="D941" s="494" t="s">
        <v>252</v>
      </c>
      <c r="E941" s="494">
        <v>40</v>
      </c>
      <c r="F941" s="845"/>
      <c r="G941" s="613">
        <f t="shared" si="59"/>
        <v>0</v>
      </c>
    </row>
    <row r="942" spans="2:7">
      <c r="B942" s="771" t="s">
        <v>21</v>
      </c>
      <c r="C942" s="495" t="s">
        <v>2945</v>
      </c>
      <c r="D942" s="496" t="s">
        <v>279</v>
      </c>
      <c r="E942" s="496">
        <v>0</v>
      </c>
      <c r="F942" s="845"/>
      <c r="G942" s="613">
        <f t="shared" si="59"/>
        <v>0</v>
      </c>
    </row>
    <row r="943" spans="2:7">
      <c r="B943" s="771" t="s">
        <v>44</v>
      </c>
      <c r="C943" s="495" t="s">
        <v>797</v>
      </c>
      <c r="D943" s="496" t="s">
        <v>279</v>
      </c>
      <c r="E943" s="496">
        <v>0</v>
      </c>
      <c r="F943" s="845"/>
      <c r="G943" s="613">
        <f t="shared" si="59"/>
        <v>0</v>
      </c>
    </row>
    <row r="944" spans="2:7">
      <c r="B944" s="771" t="s">
        <v>46</v>
      </c>
      <c r="C944" s="495" t="s">
        <v>2952</v>
      </c>
      <c r="D944" s="496" t="s">
        <v>279</v>
      </c>
      <c r="E944" s="496">
        <v>0</v>
      </c>
      <c r="F944" s="845"/>
      <c r="G944" s="613">
        <f t="shared" si="59"/>
        <v>0</v>
      </c>
    </row>
    <row r="945" spans="2:7">
      <c r="B945" s="771" t="s">
        <v>47</v>
      </c>
      <c r="C945" s="773" t="s">
        <v>2953</v>
      </c>
      <c r="D945" s="496" t="s">
        <v>279</v>
      </c>
      <c r="E945" s="496">
        <v>0</v>
      </c>
      <c r="F945" s="845"/>
      <c r="G945" s="613">
        <f t="shared" si="59"/>
        <v>0</v>
      </c>
    </row>
    <row r="946" spans="2:7">
      <c r="B946" s="771"/>
      <c r="C946" s="794"/>
      <c r="D946" s="795"/>
      <c r="E946" s="795"/>
      <c r="F946" s="854"/>
      <c r="G946" s="796"/>
    </row>
    <row r="947" spans="2:7" ht="26.25" thickBot="1">
      <c r="B947" s="771"/>
      <c r="C947" s="768" t="s">
        <v>2954</v>
      </c>
      <c r="D947" s="769"/>
      <c r="E947" s="769"/>
      <c r="F947" s="850"/>
      <c r="G947" s="770">
        <f>SUM(G937:G945)</f>
        <v>0</v>
      </c>
    </row>
    <row r="948" spans="2:7" ht="13.5" thickTop="1">
      <c r="B948" s="771"/>
      <c r="C948" s="794"/>
      <c r="D948" s="795"/>
      <c r="E948" s="795"/>
      <c r="F948" s="854"/>
      <c r="G948" s="796"/>
    </row>
    <row r="949" spans="2:7">
      <c r="B949" s="425"/>
      <c r="C949" s="501"/>
      <c r="D949" s="502"/>
      <c r="E949" s="503"/>
      <c r="F949" s="504"/>
      <c r="G949" s="808"/>
    </row>
    <row r="950" spans="2:7">
      <c r="B950" s="159" t="s">
        <v>2955</v>
      </c>
      <c r="C950" s="337" t="s">
        <v>2956</v>
      </c>
      <c r="D950" s="337"/>
      <c r="E950" s="673"/>
      <c r="F950" s="41"/>
      <c r="G950" s="674"/>
    </row>
    <row r="951" spans="2:7">
      <c r="B951" s="771"/>
      <c r="C951" s="794"/>
      <c r="D951" s="795"/>
      <c r="E951" s="795"/>
      <c r="F951" s="854"/>
      <c r="G951" s="796"/>
    </row>
    <row r="952" spans="2:7" ht="25.5">
      <c r="B952" s="771" t="s">
        <v>14</v>
      </c>
      <c r="C952" s="773" t="s">
        <v>2957</v>
      </c>
      <c r="D952" s="496" t="s">
        <v>279</v>
      </c>
      <c r="E952" s="496">
        <v>1</v>
      </c>
      <c r="F952" s="845"/>
      <c r="G952" s="613">
        <f t="shared" ref="G952:G964" si="60">E952*F952</f>
        <v>0</v>
      </c>
    </row>
    <row r="953" spans="2:7" ht="25.5">
      <c r="B953" s="771" t="s">
        <v>36</v>
      </c>
      <c r="C953" s="773" t="s">
        <v>2958</v>
      </c>
      <c r="D953" s="496" t="s">
        <v>279</v>
      </c>
      <c r="E953" s="496">
        <v>1</v>
      </c>
      <c r="F953" s="845"/>
      <c r="G953" s="613">
        <f t="shared" si="60"/>
        <v>0</v>
      </c>
    </row>
    <row r="954" spans="2:7">
      <c r="B954" s="771" t="s">
        <v>16</v>
      </c>
      <c r="C954" s="773" t="s">
        <v>2959</v>
      </c>
      <c r="D954" s="496" t="s">
        <v>279</v>
      </c>
      <c r="E954" s="496">
        <v>1</v>
      </c>
      <c r="F954" s="845"/>
      <c r="G954" s="613">
        <f t="shared" si="60"/>
        <v>0</v>
      </c>
    </row>
    <row r="955" spans="2:7" ht="25.5">
      <c r="B955" s="771" t="s">
        <v>17</v>
      </c>
      <c r="C955" s="495" t="s">
        <v>2960</v>
      </c>
      <c r="D955" s="757" t="s">
        <v>142</v>
      </c>
      <c r="E955" s="760">
        <v>7</v>
      </c>
      <c r="F955" s="845"/>
      <c r="G955" s="613">
        <f t="shared" si="60"/>
        <v>0</v>
      </c>
    </row>
    <row r="956" spans="2:7" ht="25.5">
      <c r="B956" s="771" t="s">
        <v>21</v>
      </c>
      <c r="C956" s="495" t="s">
        <v>798</v>
      </c>
      <c r="D956" s="757" t="s">
        <v>142</v>
      </c>
      <c r="E956" s="760">
        <v>5</v>
      </c>
      <c r="F956" s="845"/>
      <c r="G956" s="613">
        <f t="shared" si="60"/>
        <v>0</v>
      </c>
    </row>
    <row r="957" spans="2:7" ht="25.5">
      <c r="B957" s="771" t="s">
        <v>44</v>
      </c>
      <c r="C957" s="495" t="s">
        <v>2961</v>
      </c>
      <c r="D957" s="757" t="s">
        <v>142</v>
      </c>
      <c r="E957" s="760">
        <v>3</v>
      </c>
      <c r="F957" s="845"/>
      <c r="G957" s="613">
        <f t="shared" si="60"/>
        <v>0</v>
      </c>
    </row>
    <row r="958" spans="2:7">
      <c r="B958" s="771"/>
      <c r="C958" s="794"/>
      <c r="D958" s="795"/>
      <c r="E958" s="795"/>
      <c r="F958" s="854"/>
      <c r="G958" s="613">
        <f t="shared" si="60"/>
        <v>0</v>
      </c>
    </row>
    <row r="959" spans="2:7" ht="25.5">
      <c r="B959" s="771" t="s">
        <v>46</v>
      </c>
      <c r="C959" s="495" t="s">
        <v>2962</v>
      </c>
      <c r="D959" s="494" t="s">
        <v>252</v>
      </c>
      <c r="E959" s="494">
        <v>180</v>
      </c>
      <c r="F959" s="845"/>
      <c r="G959" s="613">
        <f t="shared" si="60"/>
        <v>0</v>
      </c>
    </row>
    <row r="960" spans="2:7" ht="25.5">
      <c r="B960" s="771" t="s">
        <v>47</v>
      </c>
      <c r="C960" s="495" t="s">
        <v>2963</v>
      </c>
      <c r="D960" s="494" t="s">
        <v>252</v>
      </c>
      <c r="E960" s="494">
        <v>80</v>
      </c>
      <c r="F960" s="845"/>
      <c r="G960" s="613">
        <f t="shared" si="60"/>
        <v>0</v>
      </c>
    </row>
    <row r="961" spans="2:7" ht="25.5">
      <c r="B961" s="771" t="s">
        <v>48</v>
      </c>
      <c r="C961" s="495" t="s">
        <v>2964</v>
      </c>
      <c r="D961" s="494" t="s">
        <v>252</v>
      </c>
      <c r="E961" s="494">
        <v>35</v>
      </c>
      <c r="F961" s="845"/>
      <c r="G961" s="613">
        <f t="shared" si="60"/>
        <v>0</v>
      </c>
    </row>
    <row r="962" spans="2:7" ht="25.5">
      <c r="B962" s="771" t="s">
        <v>49</v>
      </c>
      <c r="C962" s="495" t="s">
        <v>2965</v>
      </c>
      <c r="D962" s="757" t="s">
        <v>252</v>
      </c>
      <c r="E962" s="760">
        <v>360</v>
      </c>
      <c r="F962" s="845"/>
      <c r="G962" s="613">
        <f t="shared" si="60"/>
        <v>0</v>
      </c>
    </row>
    <row r="963" spans="2:7">
      <c r="B963" s="771" t="s">
        <v>50</v>
      </c>
      <c r="C963" s="495" t="s">
        <v>797</v>
      </c>
      <c r="D963" s="496" t="s">
        <v>279</v>
      </c>
      <c r="E963" s="496">
        <v>1</v>
      </c>
      <c r="F963" s="845"/>
      <c r="G963" s="613">
        <f t="shared" si="60"/>
        <v>0</v>
      </c>
    </row>
    <row r="964" spans="2:7">
      <c r="B964" s="771" t="s">
        <v>51</v>
      </c>
      <c r="C964" s="495" t="s">
        <v>2952</v>
      </c>
      <c r="D964" s="496" t="s">
        <v>279</v>
      </c>
      <c r="E964" s="496">
        <v>1</v>
      </c>
      <c r="F964" s="845"/>
      <c r="G964" s="613">
        <f t="shared" si="60"/>
        <v>0</v>
      </c>
    </row>
    <row r="965" spans="2:7">
      <c r="B965" s="771"/>
      <c r="C965" s="794"/>
      <c r="D965" s="795"/>
      <c r="E965" s="795"/>
      <c r="F965" s="854"/>
      <c r="G965" s="796"/>
    </row>
    <row r="966" spans="2:7" ht="13.5" thickBot="1">
      <c r="B966" s="771"/>
      <c r="C966" s="768" t="s">
        <v>2966</v>
      </c>
      <c r="D966" s="769"/>
      <c r="E966" s="769"/>
      <c r="F966" s="850"/>
      <c r="G966" s="770">
        <f>SUM(G951:G964)</f>
        <v>0</v>
      </c>
    </row>
    <row r="967" spans="2:7" ht="13.5" thickTop="1">
      <c r="B967" s="771"/>
      <c r="C967" s="794"/>
      <c r="D967" s="795"/>
      <c r="E967" s="795"/>
      <c r="F967" s="854"/>
      <c r="G967" s="796"/>
    </row>
    <row r="968" spans="2:7">
      <c r="B968" s="425"/>
      <c r="C968" s="501"/>
      <c r="D968" s="502"/>
      <c r="E968" s="503"/>
      <c r="F968" s="504"/>
      <c r="G968" s="808"/>
    </row>
    <row r="969" spans="2:7">
      <c r="B969" s="425"/>
      <c r="C969" s="501"/>
      <c r="D969" s="502"/>
      <c r="E969" s="503"/>
      <c r="F969" s="504"/>
      <c r="G969" s="808"/>
    </row>
    <row r="970" spans="2:7">
      <c r="B970" s="425"/>
      <c r="C970" s="501"/>
      <c r="D970" s="502"/>
      <c r="E970" s="503"/>
      <c r="F970" s="504"/>
      <c r="G970" s="808"/>
    </row>
    <row r="971" spans="2:7">
      <c r="B971" s="159" t="s">
        <v>2967</v>
      </c>
      <c r="C971" s="337" t="s">
        <v>2968</v>
      </c>
      <c r="D971" s="337"/>
      <c r="E971" s="673"/>
      <c r="F971" s="41"/>
      <c r="G971" s="674"/>
    </row>
    <row r="972" spans="2:7">
      <c r="B972" s="782"/>
      <c r="C972" s="15" t="s">
        <v>2969</v>
      </c>
      <c r="D972" s="810" t="s">
        <v>2970</v>
      </c>
      <c r="E972" s="496">
        <v>1</v>
      </c>
      <c r="F972" s="855"/>
      <c r="G972" s="811"/>
    </row>
    <row r="973" spans="2:7" ht="140.25">
      <c r="B973" s="771" t="s">
        <v>14</v>
      </c>
      <c r="C973" s="812" t="s">
        <v>2971</v>
      </c>
      <c r="D973" s="496" t="s">
        <v>279</v>
      </c>
      <c r="E973" s="496">
        <v>1</v>
      </c>
      <c r="F973" s="845"/>
      <c r="G973" s="613">
        <f t="shared" ref="G973:G998" si="61">E973*F973</f>
        <v>0</v>
      </c>
    </row>
    <row r="974" spans="2:7">
      <c r="B974" s="782"/>
      <c r="C974" s="15"/>
      <c r="D974" s="810"/>
      <c r="E974" s="810"/>
      <c r="F974" s="855"/>
      <c r="G974" s="613">
        <f t="shared" si="61"/>
        <v>0</v>
      </c>
    </row>
    <row r="975" spans="2:7" ht="51">
      <c r="B975" s="752" t="s">
        <v>36</v>
      </c>
      <c r="C975" s="813" t="s">
        <v>2972</v>
      </c>
      <c r="D975" s="496" t="s">
        <v>279</v>
      </c>
      <c r="E975" s="496">
        <v>1</v>
      </c>
      <c r="F975" s="845"/>
      <c r="G975" s="613">
        <f t="shared" si="61"/>
        <v>0</v>
      </c>
    </row>
    <row r="976" spans="2:7">
      <c r="B976" s="752"/>
      <c r="C976" s="813"/>
      <c r="D976" s="496"/>
      <c r="E976" s="496"/>
      <c r="F976" s="845"/>
      <c r="G976" s="613">
        <f t="shared" si="61"/>
        <v>0</v>
      </c>
    </row>
    <row r="977" spans="2:7" ht="25.5">
      <c r="B977" s="752" t="s">
        <v>16</v>
      </c>
      <c r="C977" s="812" t="s">
        <v>2973</v>
      </c>
      <c r="D977" s="496" t="s">
        <v>2974</v>
      </c>
      <c r="E977" s="496">
        <v>2</v>
      </c>
      <c r="F977" s="845"/>
      <c r="G977" s="613">
        <f t="shared" si="61"/>
        <v>0</v>
      </c>
    </row>
    <row r="978" spans="2:7">
      <c r="B978" s="752"/>
      <c r="C978" s="814"/>
      <c r="D978" s="496"/>
      <c r="E978" s="496"/>
      <c r="F978" s="845"/>
      <c r="G978" s="613">
        <f t="shared" si="61"/>
        <v>0</v>
      </c>
    </row>
    <row r="979" spans="2:7" ht="63.75">
      <c r="B979" s="752" t="s">
        <v>17</v>
      </c>
      <c r="C979" s="812" t="s">
        <v>2975</v>
      </c>
      <c r="D979" s="496" t="s">
        <v>279</v>
      </c>
      <c r="E979" s="496">
        <v>1</v>
      </c>
      <c r="F979" s="845"/>
      <c r="G979" s="613">
        <f t="shared" si="61"/>
        <v>0</v>
      </c>
    </row>
    <row r="980" spans="2:7">
      <c r="B980" s="752"/>
      <c r="C980" s="812"/>
      <c r="D980" s="496"/>
      <c r="E980" s="496"/>
      <c r="F980" s="845"/>
      <c r="G980" s="613">
        <f t="shared" si="61"/>
        <v>0</v>
      </c>
    </row>
    <row r="981" spans="2:7" ht="51">
      <c r="B981" s="752" t="s">
        <v>21</v>
      </c>
      <c r="C981" s="812" t="s">
        <v>281</v>
      </c>
      <c r="D981" s="496" t="s">
        <v>279</v>
      </c>
      <c r="E981" s="496">
        <v>1</v>
      </c>
      <c r="F981" s="845"/>
      <c r="G981" s="613">
        <f t="shared" si="61"/>
        <v>0</v>
      </c>
    </row>
    <row r="982" spans="2:7">
      <c r="B982" s="752"/>
      <c r="C982" s="814"/>
      <c r="D982" s="496"/>
      <c r="E982" s="496"/>
      <c r="F982" s="845"/>
      <c r="G982" s="613">
        <f t="shared" si="61"/>
        <v>0</v>
      </c>
    </row>
    <row r="983" spans="2:7">
      <c r="B983" s="752"/>
      <c r="C983" s="618" t="s">
        <v>282</v>
      </c>
      <c r="D983" s="496"/>
      <c r="E983" s="496"/>
      <c r="F983" s="845"/>
      <c r="G983" s="613">
        <f t="shared" si="61"/>
        <v>0</v>
      </c>
    </row>
    <row r="984" spans="2:7">
      <c r="B984" s="752" t="s">
        <v>44</v>
      </c>
      <c r="C984" s="618" t="s">
        <v>2976</v>
      </c>
      <c r="D984" s="496" t="s">
        <v>252</v>
      </c>
      <c r="E984" s="496">
        <v>10</v>
      </c>
      <c r="F984" s="845"/>
      <c r="G984" s="613">
        <f t="shared" si="61"/>
        <v>0</v>
      </c>
    </row>
    <row r="985" spans="2:7">
      <c r="B985" s="752" t="s">
        <v>46</v>
      </c>
      <c r="C985" s="618" t="s">
        <v>2977</v>
      </c>
      <c r="D985" s="496" t="s">
        <v>252</v>
      </c>
      <c r="E985" s="496">
        <v>10</v>
      </c>
      <c r="F985" s="845"/>
      <c r="G985" s="613">
        <f t="shared" si="61"/>
        <v>0</v>
      </c>
    </row>
    <row r="986" spans="2:7">
      <c r="B986" s="752" t="s">
        <v>47</v>
      </c>
      <c r="C986" s="618" t="s">
        <v>2978</v>
      </c>
      <c r="D986" s="496" t="s">
        <v>252</v>
      </c>
      <c r="E986" s="496">
        <v>10</v>
      </c>
      <c r="F986" s="845"/>
      <c r="G986" s="613">
        <f t="shared" si="61"/>
        <v>0</v>
      </c>
    </row>
    <row r="987" spans="2:7">
      <c r="B987" s="752" t="s">
        <v>48</v>
      </c>
      <c r="C987" s="618" t="s">
        <v>2979</v>
      </c>
      <c r="D987" s="496" t="s">
        <v>252</v>
      </c>
      <c r="E987" s="496">
        <v>20</v>
      </c>
      <c r="F987" s="845"/>
      <c r="G987" s="613">
        <f t="shared" si="61"/>
        <v>0</v>
      </c>
    </row>
    <row r="988" spans="2:7">
      <c r="B988" s="752" t="s">
        <v>49</v>
      </c>
      <c r="C988" s="618" t="s">
        <v>2980</v>
      </c>
      <c r="D988" s="496" t="s">
        <v>252</v>
      </c>
      <c r="E988" s="496">
        <v>10</v>
      </c>
      <c r="F988" s="845"/>
      <c r="G988" s="613">
        <f t="shared" si="61"/>
        <v>0</v>
      </c>
    </row>
    <row r="989" spans="2:7">
      <c r="B989" s="752" t="s">
        <v>50</v>
      </c>
      <c r="C989" s="618" t="s">
        <v>2981</v>
      </c>
      <c r="D989" s="496" t="s">
        <v>2974</v>
      </c>
      <c r="E989" s="496">
        <v>1</v>
      </c>
      <c r="F989" s="845"/>
      <c r="G989" s="613">
        <f t="shared" si="61"/>
        <v>0</v>
      </c>
    </row>
    <row r="990" spans="2:7">
      <c r="B990" s="752" t="s">
        <v>51</v>
      </c>
      <c r="C990" s="618" t="s">
        <v>2982</v>
      </c>
      <c r="D990" s="496" t="s">
        <v>279</v>
      </c>
      <c r="E990" s="496">
        <v>1</v>
      </c>
      <c r="F990" s="845"/>
      <c r="G990" s="613">
        <f t="shared" si="61"/>
        <v>0</v>
      </c>
    </row>
    <row r="991" spans="2:7">
      <c r="B991" s="752" t="s">
        <v>53</v>
      </c>
      <c r="C991" s="618" t="s">
        <v>2983</v>
      </c>
      <c r="D991" s="496" t="s">
        <v>279</v>
      </c>
      <c r="E991" s="496">
        <v>1</v>
      </c>
      <c r="F991" s="845"/>
      <c r="G991" s="613">
        <f t="shared" si="61"/>
        <v>0</v>
      </c>
    </row>
    <row r="992" spans="2:7">
      <c r="B992" s="752" t="s">
        <v>54</v>
      </c>
      <c r="C992" s="618" t="s">
        <v>2984</v>
      </c>
      <c r="D992" s="496" t="s">
        <v>279</v>
      </c>
      <c r="E992" s="496">
        <v>1</v>
      </c>
      <c r="F992" s="845"/>
      <c r="G992" s="613">
        <f t="shared" si="61"/>
        <v>0</v>
      </c>
    </row>
    <row r="993" spans="2:7">
      <c r="B993" s="752" t="s">
        <v>66</v>
      </c>
      <c r="C993" s="618" t="s">
        <v>2985</v>
      </c>
      <c r="D993" s="496" t="s">
        <v>2974</v>
      </c>
      <c r="E993" s="496">
        <v>1</v>
      </c>
      <c r="F993" s="845"/>
      <c r="G993" s="613">
        <f t="shared" si="61"/>
        <v>0</v>
      </c>
    </row>
    <row r="994" spans="2:7">
      <c r="B994" s="752" t="s">
        <v>68</v>
      </c>
      <c r="C994" s="618" t="s">
        <v>2986</v>
      </c>
      <c r="D994" s="496" t="s">
        <v>2974</v>
      </c>
      <c r="E994" s="496">
        <v>1</v>
      </c>
      <c r="F994" s="845"/>
      <c r="G994" s="613">
        <f t="shared" si="61"/>
        <v>0</v>
      </c>
    </row>
    <row r="995" spans="2:7" ht="25.5">
      <c r="B995" s="752" t="s">
        <v>70</v>
      </c>
      <c r="C995" s="815" t="s">
        <v>2987</v>
      </c>
      <c r="D995" s="496" t="s">
        <v>2974</v>
      </c>
      <c r="E995" s="496">
        <v>1</v>
      </c>
      <c r="F995" s="845"/>
      <c r="G995" s="613">
        <f t="shared" si="61"/>
        <v>0</v>
      </c>
    </row>
    <row r="996" spans="2:7">
      <c r="B996" s="752" t="s">
        <v>71</v>
      </c>
      <c r="C996" s="618" t="s">
        <v>2988</v>
      </c>
      <c r="D996" s="496" t="s">
        <v>2974</v>
      </c>
      <c r="E996" s="496">
        <v>1</v>
      </c>
      <c r="F996" s="845"/>
      <c r="G996" s="613">
        <f t="shared" si="61"/>
        <v>0</v>
      </c>
    </row>
    <row r="997" spans="2:7">
      <c r="B997" s="752" t="s">
        <v>72</v>
      </c>
      <c r="C997" s="618" t="s">
        <v>2989</v>
      </c>
      <c r="D997" s="496" t="s">
        <v>252</v>
      </c>
      <c r="E997" s="496">
        <v>10</v>
      </c>
      <c r="F997" s="845"/>
      <c r="G997" s="613">
        <f t="shared" si="61"/>
        <v>0</v>
      </c>
    </row>
    <row r="998" spans="2:7" ht="38.25">
      <c r="B998" s="752" t="s">
        <v>85</v>
      </c>
      <c r="C998" s="812" t="s">
        <v>2990</v>
      </c>
      <c r="D998" s="496" t="s">
        <v>279</v>
      </c>
      <c r="E998" s="496">
        <v>1</v>
      </c>
      <c r="F998" s="845"/>
      <c r="G998" s="613">
        <f t="shared" si="61"/>
        <v>0</v>
      </c>
    </row>
    <row r="999" spans="2:7">
      <c r="B999" s="752"/>
      <c r="C999" s="812"/>
      <c r="D999" s="496"/>
      <c r="E999" s="496"/>
      <c r="F999" s="845"/>
      <c r="G999" s="767"/>
    </row>
    <row r="1000" spans="2:7" ht="13.5" thickBot="1">
      <c r="B1000" s="752"/>
      <c r="C1000" s="768" t="s">
        <v>2991</v>
      </c>
      <c r="D1000" s="769"/>
      <c r="E1000" s="769"/>
      <c r="F1000" s="850"/>
      <c r="G1000" s="770">
        <f>SUM(G972:G998)</f>
        <v>0</v>
      </c>
    </row>
    <row r="1001" spans="2:7" ht="13.5" thickTop="1">
      <c r="B1001" s="752"/>
      <c r="C1001" s="814"/>
      <c r="D1001" s="496"/>
      <c r="E1001" s="496"/>
      <c r="F1001" s="845"/>
      <c r="G1001" s="767"/>
    </row>
    <row r="1002" spans="2:7">
      <c r="B1002" s="425"/>
      <c r="C1002" s="501"/>
      <c r="D1002" s="502"/>
      <c r="E1002" s="503"/>
      <c r="F1002" s="504"/>
      <c r="G1002" s="808"/>
    </row>
    <row r="1003" spans="2:7">
      <c r="B1003" s="771" t="s">
        <v>2992</v>
      </c>
      <c r="C1003" s="753" t="s">
        <v>2993</v>
      </c>
      <c r="D1003" s="496"/>
      <c r="E1003" s="496"/>
      <c r="F1003" s="848"/>
      <c r="G1003" s="772"/>
    </row>
    <row r="1004" spans="2:7">
      <c r="B1004" s="425"/>
      <c r="C1004" s="501"/>
      <c r="D1004" s="502"/>
      <c r="E1004" s="503"/>
      <c r="F1004" s="504"/>
      <c r="G1004" s="808"/>
    </row>
    <row r="1005" spans="2:7" ht="38.25">
      <c r="B1005" s="159" t="s">
        <v>2994</v>
      </c>
      <c r="C1005" s="337" t="s">
        <v>2995</v>
      </c>
      <c r="D1005" s="337"/>
      <c r="E1005" s="673"/>
      <c r="F1005" s="41"/>
      <c r="G1005" s="674"/>
    </row>
    <row r="1006" spans="2:7">
      <c r="B1006" s="752"/>
      <c r="C1006" s="15"/>
      <c r="D1006" s="774"/>
      <c r="E1006" s="774"/>
      <c r="F1006" s="847"/>
      <c r="G1006" s="758"/>
    </row>
    <row r="1007" spans="2:7" ht="38.25">
      <c r="B1007" s="771" t="s">
        <v>14</v>
      </c>
      <c r="C1007" s="495" t="s">
        <v>2996</v>
      </c>
      <c r="D1007" s="757" t="s">
        <v>279</v>
      </c>
      <c r="E1007" s="760">
        <v>1</v>
      </c>
      <c r="F1007" s="845"/>
      <c r="G1007" s="613">
        <f t="shared" ref="G1007:G1013" si="62">E1007*F1007</f>
        <v>0</v>
      </c>
    </row>
    <row r="1008" spans="2:7">
      <c r="B1008" s="771" t="s">
        <v>36</v>
      </c>
      <c r="C1008" s="495" t="s">
        <v>2394</v>
      </c>
      <c r="D1008" s="496" t="s">
        <v>2395</v>
      </c>
      <c r="E1008" s="496">
        <v>1</v>
      </c>
      <c r="F1008" s="845"/>
      <c r="G1008" s="613">
        <f t="shared" si="62"/>
        <v>0</v>
      </c>
    </row>
    <row r="1009" spans="2:7">
      <c r="B1009" s="771" t="s">
        <v>16</v>
      </c>
      <c r="C1009" s="495" t="s">
        <v>2414</v>
      </c>
      <c r="D1009" s="496" t="s">
        <v>2395</v>
      </c>
      <c r="E1009" s="496">
        <v>1</v>
      </c>
      <c r="F1009" s="845"/>
      <c r="G1009" s="613">
        <f t="shared" si="62"/>
        <v>0</v>
      </c>
    </row>
    <row r="1010" spans="2:7">
      <c r="B1010" s="771" t="s">
        <v>17</v>
      </c>
      <c r="C1010" s="495" t="s">
        <v>2997</v>
      </c>
      <c r="D1010" s="496" t="s">
        <v>2395</v>
      </c>
      <c r="E1010" s="496">
        <v>1</v>
      </c>
      <c r="F1010" s="845"/>
      <c r="G1010" s="613">
        <f t="shared" si="62"/>
        <v>0</v>
      </c>
    </row>
    <row r="1011" spans="2:7" ht="25.5">
      <c r="B1011" s="771" t="s">
        <v>21</v>
      </c>
      <c r="C1011" s="495" t="s">
        <v>2998</v>
      </c>
      <c r="D1011" s="496" t="s">
        <v>2395</v>
      </c>
      <c r="E1011" s="496">
        <v>1</v>
      </c>
      <c r="F1011" s="845"/>
      <c r="G1011" s="613">
        <f t="shared" si="62"/>
        <v>0</v>
      </c>
    </row>
    <row r="1012" spans="2:7">
      <c r="B1012" s="771" t="s">
        <v>44</v>
      </c>
      <c r="C1012" s="495" t="s">
        <v>2417</v>
      </c>
      <c r="D1012" s="496" t="s">
        <v>2395</v>
      </c>
      <c r="E1012" s="496">
        <v>1</v>
      </c>
      <c r="F1012" s="845"/>
      <c r="G1012" s="613">
        <f t="shared" si="62"/>
        <v>0</v>
      </c>
    </row>
    <row r="1013" spans="2:7">
      <c r="B1013" s="771" t="s">
        <v>46</v>
      </c>
      <c r="C1013" s="495" t="s">
        <v>2418</v>
      </c>
      <c r="D1013" s="496" t="s">
        <v>2395</v>
      </c>
      <c r="E1013" s="496">
        <v>1</v>
      </c>
      <c r="F1013" s="845"/>
      <c r="G1013" s="613">
        <f t="shared" si="62"/>
        <v>0</v>
      </c>
    </row>
    <row r="1014" spans="2:7">
      <c r="B1014" s="771"/>
      <c r="C1014" s="495"/>
      <c r="D1014" s="496"/>
      <c r="E1014" s="496"/>
      <c r="F1014" s="845"/>
      <c r="G1014" s="767"/>
    </row>
    <row r="1015" spans="2:7" ht="39" thickBot="1">
      <c r="B1015" s="771"/>
      <c r="C1015" s="768" t="s">
        <v>2999</v>
      </c>
      <c r="D1015" s="769"/>
      <c r="E1015" s="769"/>
      <c r="F1015" s="850"/>
      <c r="G1015" s="770">
        <f>SUM(G1005:G1013)</f>
        <v>0</v>
      </c>
    </row>
    <row r="1016" spans="2:7" ht="13.5" thickTop="1">
      <c r="B1016" s="771"/>
      <c r="C1016" s="495"/>
      <c r="D1016" s="757"/>
      <c r="E1016" s="760"/>
      <c r="F1016" s="844"/>
      <c r="G1016" s="758"/>
    </row>
    <row r="1017" spans="2:7">
      <c r="B1017" s="425"/>
      <c r="C1017" s="501"/>
      <c r="D1017" s="502"/>
      <c r="E1017" s="503"/>
      <c r="F1017" s="504"/>
      <c r="G1017" s="808"/>
    </row>
    <row r="1018" spans="2:7" ht="38.25">
      <c r="B1018" s="159" t="s">
        <v>3000</v>
      </c>
      <c r="C1018" s="337" t="s">
        <v>3001</v>
      </c>
      <c r="D1018" s="337"/>
      <c r="E1018" s="673"/>
      <c r="F1018" s="41"/>
      <c r="G1018" s="674"/>
    </row>
    <row r="1019" spans="2:7">
      <c r="B1019" s="771"/>
      <c r="C1019" s="753"/>
      <c r="D1019" s="757"/>
      <c r="E1019" s="760"/>
      <c r="F1019" s="844"/>
      <c r="G1019" s="758"/>
    </row>
    <row r="1020" spans="2:7">
      <c r="B1020" s="771"/>
      <c r="C1020" s="816" t="s">
        <v>2028</v>
      </c>
      <c r="D1020" s="817"/>
      <c r="E1020" s="496"/>
      <c r="F1020" s="848"/>
      <c r="G1020" s="772"/>
    </row>
    <row r="1021" spans="2:7" ht="38.25">
      <c r="B1021" s="771"/>
      <c r="C1021" s="780" t="s">
        <v>3002</v>
      </c>
      <c r="D1021" s="817"/>
      <c r="E1021" s="496"/>
      <c r="F1021" s="848"/>
      <c r="G1021" s="772"/>
    </row>
    <row r="1022" spans="2:7">
      <c r="B1022" s="771"/>
      <c r="C1022" s="753"/>
      <c r="D1022" s="757"/>
      <c r="E1022" s="760"/>
      <c r="F1022" s="844"/>
      <c r="G1022" s="758"/>
    </row>
    <row r="1023" spans="2:7" ht="25.5">
      <c r="B1023" s="771" t="s">
        <v>14</v>
      </c>
      <c r="C1023" s="495" t="s">
        <v>3003</v>
      </c>
      <c r="D1023" s="757" t="s">
        <v>279</v>
      </c>
      <c r="E1023" s="760">
        <v>1</v>
      </c>
      <c r="F1023" s="845"/>
      <c r="G1023" s="613">
        <f t="shared" ref="G1023:G1034" si="63">E1023*F1023</f>
        <v>0</v>
      </c>
    </row>
    <row r="1024" spans="2:7" ht="25.5">
      <c r="B1024" s="771" t="s">
        <v>36</v>
      </c>
      <c r="C1024" s="495" t="s">
        <v>3004</v>
      </c>
      <c r="D1024" s="757" t="s">
        <v>279</v>
      </c>
      <c r="E1024" s="760">
        <v>1</v>
      </c>
      <c r="F1024" s="845"/>
      <c r="G1024" s="613">
        <f t="shared" si="63"/>
        <v>0</v>
      </c>
    </row>
    <row r="1025" spans="2:7" ht="25.5">
      <c r="B1025" s="771" t="s">
        <v>16</v>
      </c>
      <c r="C1025" s="495" t="s">
        <v>3005</v>
      </c>
      <c r="D1025" s="757" t="s">
        <v>142</v>
      </c>
      <c r="E1025" s="760">
        <v>3</v>
      </c>
      <c r="F1025" s="845"/>
      <c r="G1025" s="613">
        <f t="shared" si="63"/>
        <v>0</v>
      </c>
    </row>
    <row r="1026" spans="2:7" ht="25.5">
      <c r="B1026" s="771" t="s">
        <v>17</v>
      </c>
      <c r="C1026" s="495" t="s">
        <v>3006</v>
      </c>
      <c r="D1026" s="757" t="s">
        <v>142</v>
      </c>
      <c r="E1026" s="760">
        <v>3</v>
      </c>
      <c r="F1026" s="845"/>
      <c r="G1026" s="613">
        <f t="shared" si="63"/>
        <v>0</v>
      </c>
    </row>
    <row r="1027" spans="2:7">
      <c r="B1027" s="771" t="s">
        <v>21</v>
      </c>
      <c r="C1027" s="495" t="s">
        <v>3007</v>
      </c>
      <c r="D1027" s="757" t="s">
        <v>279</v>
      </c>
      <c r="E1027" s="760">
        <v>1</v>
      </c>
      <c r="F1027" s="845"/>
      <c r="G1027" s="613">
        <f t="shared" si="63"/>
        <v>0</v>
      </c>
    </row>
    <row r="1028" spans="2:7" ht="25.5">
      <c r="B1028" s="771" t="s">
        <v>44</v>
      </c>
      <c r="C1028" s="495" t="s">
        <v>2413</v>
      </c>
      <c r="D1028" s="757" t="s">
        <v>279</v>
      </c>
      <c r="E1028" s="760">
        <v>1</v>
      </c>
      <c r="F1028" s="845"/>
      <c r="G1028" s="613">
        <f t="shared" si="63"/>
        <v>0</v>
      </c>
    </row>
    <row r="1029" spans="2:7">
      <c r="B1029" s="771" t="s">
        <v>46</v>
      </c>
      <c r="C1029" s="495" t="s">
        <v>2394</v>
      </c>
      <c r="D1029" s="496" t="s">
        <v>2395</v>
      </c>
      <c r="E1029" s="496">
        <v>1</v>
      </c>
      <c r="F1029" s="845"/>
      <c r="G1029" s="613">
        <f t="shared" si="63"/>
        <v>0</v>
      </c>
    </row>
    <row r="1030" spans="2:7">
      <c r="B1030" s="771" t="s">
        <v>47</v>
      </c>
      <c r="C1030" s="495" t="s">
        <v>2414</v>
      </c>
      <c r="D1030" s="496" t="s">
        <v>2395</v>
      </c>
      <c r="E1030" s="496">
        <v>1</v>
      </c>
      <c r="F1030" s="845"/>
      <c r="G1030" s="613">
        <f t="shared" si="63"/>
        <v>0</v>
      </c>
    </row>
    <row r="1031" spans="2:7" ht="25.5">
      <c r="B1031" s="771" t="s">
        <v>48</v>
      </c>
      <c r="C1031" s="495" t="s">
        <v>2415</v>
      </c>
      <c r="D1031" s="496" t="s">
        <v>2395</v>
      </c>
      <c r="E1031" s="496">
        <v>1</v>
      </c>
      <c r="F1031" s="845"/>
      <c r="G1031" s="613">
        <f t="shared" si="63"/>
        <v>0</v>
      </c>
    </row>
    <row r="1032" spans="2:7">
      <c r="B1032" s="771" t="s">
        <v>49</v>
      </c>
      <c r="C1032" s="495" t="s">
        <v>2416</v>
      </c>
      <c r="D1032" s="496" t="s">
        <v>2395</v>
      </c>
      <c r="E1032" s="496">
        <v>1</v>
      </c>
      <c r="F1032" s="845"/>
      <c r="G1032" s="613">
        <f t="shared" si="63"/>
        <v>0</v>
      </c>
    </row>
    <row r="1033" spans="2:7">
      <c r="B1033" s="771" t="s">
        <v>50</v>
      </c>
      <c r="C1033" s="495" t="s">
        <v>2417</v>
      </c>
      <c r="D1033" s="496" t="s">
        <v>2395</v>
      </c>
      <c r="E1033" s="496">
        <v>1</v>
      </c>
      <c r="F1033" s="845"/>
      <c r="G1033" s="613">
        <f t="shared" si="63"/>
        <v>0</v>
      </c>
    </row>
    <row r="1034" spans="2:7">
      <c r="B1034" s="771" t="s">
        <v>51</v>
      </c>
      <c r="C1034" s="495" t="s">
        <v>2418</v>
      </c>
      <c r="D1034" s="496" t="s">
        <v>2395</v>
      </c>
      <c r="E1034" s="496">
        <v>1</v>
      </c>
      <c r="F1034" s="845"/>
      <c r="G1034" s="613">
        <f t="shared" si="63"/>
        <v>0</v>
      </c>
    </row>
    <row r="1035" spans="2:7">
      <c r="B1035" s="771"/>
      <c r="C1035" s="495"/>
      <c r="D1035" s="496"/>
      <c r="E1035" s="496"/>
      <c r="F1035" s="845"/>
      <c r="G1035" s="767"/>
    </row>
    <row r="1036" spans="2:7" ht="39" thickBot="1">
      <c r="B1036" s="771"/>
      <c r="C1036" s="768" t="s">
        <v>3008</v>
      </c>
      <c r="D1036" s="769"/>
      <c r="E1036" s="769"/>
      <c r="F1036" s="850"/>
      <c r="G1036" s="770">
        <f>SUM(G1023:G1034)</f>
        <v>0</v>
      </c>
    </row>
    <row r="1037" spans="2:7" ht="13.5" thickTop="1"/>
    <row r="1039" spans="2:7" ht="15">
      <c r="B1039" s="818" t="s">
        <v>3012</v>
      </c>
      <c r="C1039" s="819" t="s">
        <v>3013</v>
      </c>
      <c r="D1039" s="820"/>
      <c r="E1039" s="820"/>
      <c r="F1039" s="856"/>
      <c r="G1039" s="820"/>
    </row>
    <row r="1041" spans="2:7" ht="15">
      <c r="B1041" s="821" t="s">
        <v>14</v>
      </c>
      <c r="C1041" s="822" t="s">
        <v>3014</v>
      </c>
      <c r="D1041" s="823"/>
      <c r="E1041" s="820"/>
      <c r="F1041" s="856"/>
      <c r="G1041" s="820"/>
    </row>
    <row r="1042" spans="2:7">
      <c r="B1042" s="821"/>
      <c r="C1042" s="822" t="s">
        <v>3015</v>
      </c>
      <c r="D1042" s="824" t="s">
        <v>142</v>
      </c>
      <c r="E1042" s="825">
        <v>1</v>
      </c>
      <c r="F1042" s="857"/>
      <c r="G1042" s="613">
        <f t="shared" ref="G1042:G1058" si="64">E1042*F1042</f>
        <v>0</v>
      </c>
    </row>
    <row r="1043" spans="2:7" ht="25.5">
      <c r="B1043" s="826"/>
      <c r="C1043" s="822" t="s">
        <v>3016</v>
      </c>
      <c r="D1043" s="824" t="s">
        <v>142</v>
      </c>
      <c r="E1043" s="825">
        <v>1</v>
      </c>
      <c r="F1043" s="857"/>
      <c r="G1043" s="613">
        <f t="shared" si="64"/>
        <v>0</v>
      </c>
    </row>
    <row r="1044" spans="2:7" ht="25.5">
      <c r="B1044" s="826"/>
      <c r="C1044" s="822" t="s">
        <v>3017</v>
      </c>
      <c r="D1044" s="824" t="s">
        <v>142</v>
      </c>
      <c r="E1044" s="825">
        <v>2</v>
      </c>
      <c r="F1044" s="857"/>
      <c r="G1044" s="613">
        <f t="shared" si="64"/>
        <v>0</v>
      </c>
    </row>
    <row r="1045" spans="2:7" ht="15">
      <c r="B1045" s="826"/>
      <c r="C1045" s="822" t="s">
        <v>3018</v>
      </c>
      <c r="D1045" s="824" t="s">
        <v>142</v>
      </c>
      <c r="E1045" s="825">
        <v>3</v>
      </c>
      <c r="F1045" s="857"/>
      <c r="G1045" s="613">
        <f t="shared" si="64"/>
        <v>0</v>
      </c>
    </row>
    <row r="1046" spans="2:7" ht="15">
      <c r="B1046" s="826"/>
      <c r="C1046" s="822" t="s">
        <v>3019</v>
      </c>
      <c r="D1046" s="824" t="s">
        <v>142</v>
      </c>
      <c r="E1046" s="825">
        <v>3</v>
      </c>
      <c r="F1046" s="857"/>
      <c r="G1046" s="613">
        <f t="shared" si="64"/>
        <v>0</v>
      </c>
    </row>
    <row r="1047" spans="2:7" ht="15">
      <c r="B1047" s="826"/>
      <c r="C1047" s="822" t="s">
        <v>3020</v>
      </c>
      <c r="D1047" s="824" t="s">
        <v>142</v>
      </c>
      <c r="E1047" s="825">
        <v>1</v>
      </c>
      <c r="F1047" s="857"/>
      <c r="G1047" s="613">
        <f t="shared" si="64"/>
        <v>0</v>
      </c>
    </row>
    <row r="1048" spans="2:7" ht="15">
      <c r="B1048" s="826"/>
      <c r="C1048" s="822" t="s">
        <v>3021</v>
      </c>
      <c r="D1048" s="824" t="s">
        <v>142</v>
      </c>
      <c r="E1048" s="825">
        <v>1</v>
      </c>
      <c r="F1048" s="857"/>
      <c r="G1048" s="613">
        <f t="shared" si="64"/>
        <v>0</v>
      </c>
    </row>
    <row r="1049" spans="2:7">
      <c r="B1049" s="527"/>
      <c r="C1049" s="822"/>
      <c r="D1049" s="528"/>
      <c r="G1049" s="613">
        <f t="shared" si="64"/>
        <v>0</v>
      </c>
    </row>
    <row r="1050" spans="2:7">
      <c r="B1050" s="827" t="s">
        <v>36</v>
      </c>
      <c r="C1050" s="822" t="s">
        <v>3022</v>
      </c>
      <c r="D1050" s="828" t="s">
        <v>2395</v>
      </c>
      <c r="E1050" s="828">
        <v>1</v>
      </c>
      <c r="F1050" s="857"/>
      <c r="G1050" s="613">
        <f t="shared" si="64"/>
        <v>0</v>
      </c>
    </row>
    <row r="1051" spans="2:7" ht="25.5">
      <c r="B1051" s="827" t="s">
        <v>16</v>
      </c>
      <c r="C1051" s="822" t="s">
        <v>3023</v>
      </c>
      <c r="D1051" s="828" t="s">
        <v>252</v>
      </c>
      <c r="E1051" s="828">
        <v>200</v>
      </c>
      <c r="F1051" s="857"/>
      <c r="G1051" s="613">
        <f t="shared" si="64"/>
        <v>0</v>
      </c>
    </row>
    <row r="1052" spans="2:7" ht="38.25">
      <c r="B1052" s="827" t="s">
        <v>17</v>
      </c>
      <c r="C1052" s="822" t="s">
        <v>3024</v>
      </c>
      <c r="D1052" s="828" t="s">
        <v>252</v>
      </c>
      <c r="E1052" s="828">
        <v>20</v>
      </c>
      <c r="F1052" s="857"/>
      <c r="G1052" s="613">
        <f t="shared" si="64"/>
        <v>0</v>
      </c>
    </row>
    <row r="1053" spans="2:7" ht="25.5">
      <c r="B1053" s="827" t="s">
        <v>21</v>
      </c>
      <c r="C1053" s="822" t="s">
        <v>3025</v>
      </c>
      <c r="D1053" s="828" t="s">
        <v>252</v>
      </c>
      <c r="E1053" s="828">
        <v>250</v>
      </c>
      <c r="F1053" s="857"/>
      <c r="G1053" s="613">
        <f t="shared" si="64"/>
        <v>0</v>
      </c>
    </row>
    <row r="1054" spans="2:7">
      <c r="B1054" s="827" t="s">
        <v>44</v>
      </c>
      <c r="C1054" s="822" t="s">
        <v>3026</v>
      </c>
      <c r="D1054" s="828" t="s">
        <v>142</v>
      </c>
      <c r="E1054" s="828">
        <v>14</v>
      </c>
      <c r="F1054" s="857"/>
      <c r="G1054" s="613">
        <f t="shared" si="64"/>
        <v>0</v>
      </c>
    </row>
    <row r="1055" spans="2:7">
      <c r="B1055" s="827" t="s">
        <v>46</v>
      </c>
      <c r="C1055" s="822" t="s">
        <v>3027</v>
      </c>
      <c r="D1055" s="828" t="s">
        <v>142</v>
      </c>
      <c r="E1055" s="828">
        <v>7</v>
      </c>
      <c r="F1055" s="857"/>
      <c r="G1055" s="613">
        <f t="shared" si="64"/>
        <v>0</v>
      </c>
    </row>
    <row r="1056" spans="2:7">
      <c r="B1056" s="827" t="s">
        <v>47</v>
      </c>
      <c r="C1056" s="822" t="s">
        <v>2569</v>
      </c>
      <c r="D1056" s="828" t="s">
        <v>252</v>
      </c>
      <c r="E1056" s="828">
        <v>370</v>
      </c>
      <c r="F1056" s="857"/>
      <c r="G1056" s="613">
        <f t="shared" si="64"/>
        <v>0</v>
      </c>
    </row>
    <row r="1057" spans="2:7">
      <c r="B1057" s="827" t="s">
        <v>48</v>
      </c>
      <c r="C1057" s="822" t="s">
        <v>2572</v>
      </c>
      <c r="D1057" s="828" t="s">
        <v>2395</v>
      </c>
      <c r="E1057" s="828">
        <v>25</v>
      </c>
      <c r="F1057" s="857"/>
      <c r="G1057" s="613">
        <f t="shared" si="64"/>
        <v>0</v>
      </c>
    </row>
    <row r="1058" spans="2:7">
      <c r="B1058" s="827" t="s">
        <v>49</v>
      </c>
      <c r="C1058" s="822" t="s">
        <v>3028</v>
      </c>
      <c r="D1058" s="828" t="s">
        <v>2395</v>
      </c>
      <c r="E1058" s="828">
        <v>1</v>
      </c>
      <c r="F1058" s="857"/>
      <c r="G1058" s="613">
        <f t="shared" si="64"/>
        <v>0</v>
      </c>
    </row>
    <row r="1060" spans="2:7" ht="15.75" thickBot="1">
      <c r="B1060" s="820"/>
      <c r="C1060" s="829" t="s">
        <v>3029</v>
      </c>
      <c r="D1060" s="830"/>
      <c r="E1060" s="830"/>
      <c r="F1060" s="858"/>
      <c r="G1060" s="831">
        <f>SUM(G1042:G1059)</f>
        <v>0</v>
      </c>
    </row>
    <row r="1061" spans="2:7" ht="13.5" thickTop="1"/>
    <row r="1063" spans="2:7" ht="15">
      <c r="B1063" s="818" t="s">
        <v>3030</v>
      </c>
      <c r="C1063" s="819" t="s">
        <v>3031</v>
      </c>
      <c r="D1063" s="820"/>
      <c r="E1063" s="820"/>
      <c r="F1063" s="856"/>
      <c r="G1063" s="820"/>
    </row>
    <row r="1065" spans="2:7" ht="25.5">
      <c r="B1065" s="827" t="s">
        <v>14</v>
      </c>
      <c r="C1065" s="822" t="s">
        <v>3032</v>
      </c>
      <c r="D1065" s="828" t="s">
        <v>252</v>
      </c>
      <c r="E1065" s="828">
        <v>40</v>
      </c>
      <c r="F1065" s="857"/>
      <c r="G1065" s="613">
        <f t="shared" ref="G1065:G1072" si="65">E1065*F1065</f>
        <v>0</v>
      </c>
    </row>
    <row r="1066" spans="2:7" ht="25.5">
      <c r="B1066" s="827" t="s">
        <v>36</v>
      </c>
      <c r="C1066" s="822" t="s">
        <v>3033</v>
      </c>
      <c r="D1066" s="828" t="s">
        <v>252</v>
      </c>
      <c r="E1066" s="828">
        <v>20</v>
      </c>
      <c r="F1066" s="857"/>
      <c r="G1066" s="613">
        <f t="shared" si="65"/>
        <v>0</v>
      </c>
    </row>
    <row r="1067" spans="2:7" ht="25.5">
      <c r="B1067" s="827" t="s">
        <v>16</v>
      </c>
      <c r="C1067" s="822" t="s">
        <v>3034</v>
      </c>
      <c r="D1067" s="828" t="s">
        <v>252</v>
      </c>
      <c r="E1067" s="828">
        <v>20</v>
      </c>
      <c r="F1067" s="857"/>
      <c r="G1067" s="613">
        <f t="shared" si="65"/>
        <v>0</v>
      </c>
    </row>
    <row r="1068" spans="2:7" ht="25.5">
      <c r="B1068" s="827" t="s">
        <v>17</v>
      </c>
      <c r="C1068" s="822" t="s">
        <v>3035</v>
      </c>
      <c r="D1068" s="828" t="s">
        <v>252</v>
      </c>
      <c r="E1068" s="828">
        <v>20</v>
      </c>
      <c r="F1068" s="857"/>
      <c r="G1068" s="613">
        <f t="shared" si="65"/>
        <v>0</v>
      </c>
    </row>
    <row r="1069" spans="2:7">
      <c r="B1069" s="827" t="s">
        <v>21</v>
      </c>
      <c r="C1069" s="822" t="s">
        <v>2572</v>
      </c>
      <c r="D1069" s="828" t="s">
        <v>252</v>
      </c>
      <c r="E1069" s="828">
        <v>50</v>
      </c>
      <c r="F1069" s="857"/>
      <c r="G1069" s="613">
        <f t="shared" si="65"/>
        <v>0</v>
      </c>
    </row>
    <row r="1070" spans="2:7">
      <c r="B1070" s="827" t="s">
        <v>44</v>
      </c>
      <c r="C1070" s="822" t="s">
        <v>2573</v>
      </c>
      <c r="D1070" s="828" t="s">
        <v>252</v>
      </c>
      <c r="E1070" s="828">
        <v>40</v>
      </c>
      <c r="F1070" s="857"/>
      <c r="G1070" s="613">
        <f t="shared" si="65"/>
        <v>0</v>
      </c>
    </row>
    <row r="1071" spans="2:7">
      <c r="B1071" s="827" t="s">
        <v>46</v>
      </c>
      <c r="C1071" s="822" t="s">
        <v>3036</v>
      </c>
      <c r="D1071" s="828" t="s">
        <v>279</v>
      </c>
      <c r="E1071" s="828">
        <v>1</v>
      </c>
      <c r="F1071" s="857"/>
      <c r="G1071" s="613">
        <f t="shared" si="65"/>
        <v>0</v>
      </c>
    </row>
    <row r="1072" spans="2:7" ht="25.5">
      <c r="B1072" s="827" t="s">
        <v>47</v>
      </c>
      <c r="C1072" s="822" t="s">
        <v>3037</v>
      </c>
      <c r="D1072" s="828" t="s">
        <v>279</v>
      </c>
      <c r="E1072" s="828">
        <v>1</v>
      </c>
      <c r="F1072" s="857"/>
      <c r="G1072" s="613">
        <f t="shared" si="65"/>
        <v>0</v>
      </c>
    </row>
    <row r="1073" spans="2:7">
      <c r="B1073" s="827"/>
      <c r="C1073" s="822"/>
      <c r="D1073" s="828"/>
      <c r="E1073" s="828"/>
      <c r="F1073" s="857"/>
      <c r="G1073" s="613"/>
    </row>
    <row r="1074" spans="2:7" ht="25.5">
      <c r="B1074" s="827" t="s">
        <v>48</v>
      </c>
      <c r="C1074" s="822" t="s">
        <v>3038</v>
      </c>
      <c r="D1074" s="828" t="s">
        <v>2395</v>
      </c>
      <c r="E1074" s="828">
        <v>1</v>
      </c>
      <c r="F1074" s="857"/>
      <c r="G1074" s="613">
        <f>E1074*F1074</f>
        <v>0</v>
      </c>
    </row>
    <row r="1075" spans="2:7">
      <c r="B1075" s="827"/>
      <c r="C1075" s="822" t="s">
        <v>3203</v>
      </c>
      <c r="D1075" s="828"/>
      <c r="E1075" s="828"/>
      <c r="F1075" s="857"/>
      <c r="G1075" s="832"/>
    </row>
    <row r="1076" spans="2:7" ht="15">
      <c r="B1076" s="820"/>
      <c r="C1076" s="833" t="s">
        <v>3204</v>
      </c>
      <c r="D1076" s="820"/>
      <c r="E1076" s="820"/>
      <c r="F1076" s="856"/>
      <c r="G1076" s="820"/>
    </row>
    <row r="1077" spans="2:7" ht="15">
      <c r="B1077" s="820"/>
      <c r="C1077" s="833" t="s">
        <v>3205</v>
      </c>
      <c r="D1077" s="820"/>
      <c r="E1077" s="820"/>
      <c r="F1077" s="856"/>
      <c r="G1077" s="820"/>
    </row>
    <row r="1078" spans="2:7" ht="15">
      <c r="B1078" s="820"/>
      <c r="C1078" s="833" t="s">
        <v>3206</v>
      </c>
      <c r="D1078" s="820"/>
      <c r="E1078" s="820"/>
      <c r="F1078" s="856"/>
      <c r="G1078" s="820"/>
    </row>
    <row r="1079" spans="2:7" ht="15">
      <c r="B1079" s="820"/>
      <c r="C1079" s="833" t="s">
        <v>3207</v>
      </c>
      <c r="D1079" s="820"/>
      <c r="E1079" s="820"/>
      <c r="F1079" s="856"/>
      <c r="G1079" s="820"/>
    </row>
    <row r="1080" spans="2:7" ht="15">
      <c r="B1080" s="820"/>
      <c r="C1080" s="822" t="s">
        <v>2406</v>
      </c>
      <c r="D1080" s="820"/>
      <c r="E1080" s="820"/>
      <c r="F1080" s="856"/>
      <c r="G1080" s="820"/>
    </row>
    <row r="1082" spans="2:7" ht="25.5">
      <c r="B1082" s="827" t="s">
        <v>49</v>
      </c>
      <c r="C1082" s="822" t="s">
        <v>3039</v>
      </c>
      <c r="D1082" s="828" t="s">
        <v>279</v>
      </c>
      <c r="E1082" s="828">
        <v>1</v>
      </c>
      <c r="F1082" s="857"/>
      <c r="G1082" s="613">
        <f>E1082*F1082</f>
        <v>0</v>
      </c>
    </row>
    <row r="1084" spans="2:7" ht="15.75" thickBot="1">
      <c r="B1084" s="820"/>
      <c r="C1084" s="829" t="s">
        <v>714</v>
      </c>
      <c r="D1084" s="830"/>
      <c r="E1084" s="830"/>
      <c r="F1084" s="858"/>
      <c r="G1084" s="831">
        <f>SUM(G1064:G1083)</f>
        <v>0</v>
      </c>
    </row>
    <row r="1085" spans="2:7" ht="13.5" thickTop="1"/>
    <row r="1087" spans="2:7" ht="25.5">
      <c r="B1087" s="818" t="s">
        <v>3040</v>
      </c>
      <c r="C1087" s="819" t="s">
        <v>3041</v>
      </c>
      <c r="D1087" s="820"/>
      <c r="E1087" s="820"/>
      <c r="F1087" s="856"/>
      <c r="G1087" s="820"/>
    </row>
    <row r="1089" spans="2:7" ht="25.5">
      <c r="B1089" s="827" t="s">
        <v>14</v>
      </c>
      <c r="C1089" s="822" t="s">
        <v>3042</v>
      </c>
      <c r="D1089" s="828" t="s">
        <v>252</v>
      </c>
      <c r="E1089" s="828">
        <v>60</v>
      </c>
      <c r="F1089" s="857"/>
      <c r="G1089" s="613">
        <f t="shared" ref="G1089:G1097" si="66">E1089*F1089</f>
        <v>0</v>
      </c>
    </row>
    <row r="1090" spans="2:7" ht="25.5">
      <c r="B1090" s="827" t="s">
        <v>36</v>
      </c>
      <c r="C1090" s="822" t="s">
        <v>3043</v>
      </c>
      <c r="D1090" s="828" t="s">
        <v>252</v>
      </c>
      <c r="E1090" s="828">
        <v>30</v>
      </c>
      <c r="F1090" s="857"/>
      <c r="G1090" s="613">
        <f t="shared" si="66"/>
        <v>0</v>
      </c>
    </row>
    <row r="1091" spans="2:7" ht="25.5">
      <c r="B1091" s="827" t="s">
        <v>16</v>
      </c>
      <c r="C1091" s="822" t="s">
        <v>3044</v>
      </c>
      <c r="D1091" s="828" t="s">
        <v>252</v>
      </c>
      <c r="E1091" s="828">
        <v>30</v>
      </c>
      <c r="F1091" s="857"/>
      <c r="G1091" s="613">
        <f t="shared" si="66"/>
        <v>0</v>
      </c>
    </row>
    <row r="1092" spans="2:7" ht="25.5">
      <c r="B1092" s="827" t="s">
        <v>17</v>
      </c>
      <c r="C1092" s="822" t="s">
        <v>3045</v>
      </c>
      <c r="D1092" s="828" t="s">
        <v>252</v>
      </c>
      <c r="E1092" s="828">
        <v>60</v>
      </c>
      <c r="F1092" s="857"/>
      <c r="G1092" s="613">
        <f t="shared" si="66"/>
        <v>0</v>
      </c>
    </row>
    <row r="1093" spans="2:7" ht="25.5">
      <c r="B1093" s="827" t="s">
        <v>21</v>
      </c>
      <c r="C1093" s="822" t="s">
        <v>3046</v>
      </c>
      <c r="D1093" s="828" t="s">
        <v>252</v>
      </c>
      <c r="E1093" s="828">
        <v>30</v>
      </c>
      <c r="F1093" s="857"/>
      <c r="G1093" s="613">
        <f t="shared" si="66"/>
        <v>0</v>
      </c>
    </row>
    <row r="1094" spans="2:7" ht="25.5">
      <c r="B1094" s="827" t="s">
        <v>44</v>
      </c>
      <c r="C1094" s="822" t="s">
        <v>3047</v>
      </c>
      <c r="D1094" s="828" t="s">
        <v>252</v>
      </c>
      <c r="E1094" s="828">
        <v>60</v>
      </c>
      <c r="F1094" s="857"/>
      <c r="G1094" s="613">
        <f t="shared" si="66"/>
        <v>0</v>
      </c>
    </row>
    <row r="1095" spans="2:7" ht="25.5">
      <c r="B1095" s="827" t="s">
        <v>46</v>
      </c>
      <c r="C1095" s="822" t="s">
        <v>3048</v>
      </c>
      <c r="D1095" s="828" t="s">
        <v>252</v>
      </c>
      <c r="E1095" s="828">
        <v>30</v>
      </c>
      <c r="F1095" s="857"/>
      <c r="G1095" s="613">
        <f t="shared" si="66"/>
        <v>0</v>
      </c>
    </row>
    <row r="1096" spans="2:7" ht="25.5">
      <c r="B1096" s="827" t="s">
        <v>47</v>
      </c>
      <c r="C1096" s="822" t="s">
        <v>3033</v>
      </c>
      <c r="D1096" s="828" t="s">
        <v>252</v>
      </c>
      <c r="E1096" s="828">
        <v>30</v>
      </c>
      <c r="F1096" s="857"/>
      <c r="G1096" s="613">
        <f t="shared" si="66"/>
        <v>0</v>
      </c>
    </row>
    <row r="1097" spans="2:7" ht="25.5">
      <c r="B1097" s="827" t="s">
        <v>48</v>
      </c>
      <c r="C1097" s="822" t="s">
        <v>3049</v>
      </c>
      <c r="D1097" s="828" t="s">
        <v>252</v>
      </c>
      <c r="E1097" s="828">
        <v>90</v>
      </c>
      <c r="F1097" s="857"/>
      <c r="G1097" s="613">
        <f t="shared" si="66"/>
        <v>0</v>
      </c>
    </row>
    <row r="1099" spans="2:7" ht="15.75" thickBot="1">
      <c r="B1099" s="820"/>
      <c r="C1099" s="829" t="s">
        <v>714</v>
      </c>
      <c r="D1099" s="830"/>
      <c r="E1099" s="830"/>
      <c r="F1099" s="858"/>
      <c r="G1099" s="831">
        <f>SUM(G1089:G1098)</f>
        <v>0</v>
      </c>
    </row>
  </sheetData>
  <sheetProtection algorithmName="SHA-512" hashValue="XOzc8F67734kRZ4F1wOKCJh7EW4Tma+S88sjXRAs0a81FrmT15LkVSWjqQL9j0laH5i2fUW78shxpXtnC7nQGQ==" saltValue="auFyOTXAF+qhMT8pamCGAw==" spinCount="100000" sheet="1" objects="1" scenarios="1" formatCells="0" formatColumns="0" formatRows="0"/>
  <pageMargins left="0.70866141732283472" right="0.70866141732283472" top="0.94488188976377963" bottom="0.74803149606299213" header="0.31496062992125984" footer="0.31496062992125984"/>
  <pageSetup paperSize="9" firstPageNumber="0" orientation="portrait" r:id="rId1"/>
  <rowBreaks count="10" manualBreakCount="10">
    <brk id="41" max="16383" man="1"/>
    <brk id="96" max="16383" man="1"/>
    <brk id="128" max="16383" man="1"/>
    <brk id="352" max="16383" man="1"/>
    <brk id="445" max="16383" man="1"/>
    <brk id="464" max="16383" man="1"/>
    <brk id="747" max="16383" man="1"/>
    <brk id="773" max="16383" man="1"/>
    <brk id="970" max="16383" man="1"/>
    <brk id="100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HY910"/>
  <sheetViews>
    <sheetView showWhiteSpace="0" topLeftCell="A901" zoomScale="90" zoomScaleNormal="90" zoomScaleSheetLayoutView="85" zoomScalePageLayoutView="90" workbookViewId="0">
      <selection activeCell="F908" sqref="F908"/>
    </sheetView>
  </sheetViews>
  <sheetFormatPr defaultColWidth="8.85546875" defaultRowHeight="12.75"/>
  <cols>
    <col min="1" max="1" width="4.7109375" style="448" customWidth="1"/>
    <col min="2" max="2" width="5.85546875" style="448" customWidth="1"/>
    <col min="3" max="3" width="30.85546875" style="540" customWidth="1"/>
    <col min="4" max="4" width="5.7109375" style="451" customWidth="1"/>
    <col min="5" max="5" width="6.85546875" style="448" bestFit="1" customWidth="1"/>
    <col min="6" max="6" width="12" style="459" customWidth="1"/>
    <col min="7" max="7" width="20.5703125" style="448" customWidth="1"/>
    <col min="8" max="8" width="19.5703125" style="448" customWidth="1"/>
    <col min="9" max="9" width="18.140625" style="448" customWidth="1"/>
    <col min="10" max="10" width="18" style="448" customWidth="1"/>
    <col min="11" max="11" width="19.85546875" style="448" customWidth="1"/>
    <col min="12" max="12" width="17.28515625" style="448" customWidth="1"/>
    <col min="13" max="13" width="17.140625" style="448" customWidth="1"/>
    <col min="14" max="14" width="23.42578125" style="448" customWidth="1"/>
    <col min="15" max="15" width="28" style="448" customWidth="1"/>
    <col min="16" max="16" width="19.85546875" style="448" customWidth="1"/>
    <col min="17" max="17" width="21.7109375" style="448" customWidth="1"/>
    <col min="18" max="18" width="16" style="448" customWidth="1"/>
    <col min="19" max="20" width="14.42578125" style="448" customWidth="1"/>
    <col min="21" max="16384" width="8.85546875" style="448"/>
  </cols>
  <sheetData>
    <row r="2" spans="1:233" ht="18.75" thickBot="1">
      <c r="A2" s="433" t="s">
        <v>810</v>
      </c>
      <c r="B2" s="434" t="s">
        <v>825</v>
      </c>
      <c r="C2" s="541"/>
      <c r="D2" s="435"/>
      <c r="E2" s="435"/>
      <c r="F2" s="436"/>
      <c r="G2" s="859"/>
    </row>
    <row r="3" spans="1:233">
      <c r="E3" s="451"/>
      <c r="F3" s="461"/>
      <c r="G3" s="860"/>
    </row>
    <row r="4" spans="1:233" ht="25.5">
      <c r="B4" s="445" t="s">
        <v>810</v>
      </c>
      <c r="C4" s="446" t="s">
        <v>721</v>
      </c>
      <c r="D4" s="444"/>
      <c r="E4" s="444"/>
      <c r="F4" s="458"/>
      <c r="G4" s="748"/>
    </row>
    <row r="5" spans="1:233">
      <c r="B5" s="460"/>
      <c r="C5" s="539"/>
      <c r="D5" s="462"/>
      <c r="E5" s="861"/>
      <c r="F5" s="442"/>
      <c r="G5" s="862"/>
    </row>
    <row r="6" spans="1:233">
      <c r="B6" s="460" t="s">
        <v>287</v>
      </c>
      <c r="C6" s="539" t="s">
        <v>659</v>
      </c>
      <c r="D6" s="462"/>
      <c r="E6" s="861"/>
      <c r="F6" s="442"/>
      <c r="G6" s="862">
        <f>G780</f>
        <v>0</v>
      </c>
    </row>
    <row r="7" spans="1:233">
      <c r="B7" s="460" t="s">
        <v>720</v>
      </c>
      <c r="C7" s="539" t="s">
        <v>667</v>
      </c>
      <c r="D7" s="462"/>
      <c r="E7" s="861"/>
      <c r="F7" s="442"/>
      <c r="G7" s="862">
        <f>G899</f>
        <v>0</v>
      </c>
    </row>
    <row r="8" spans="1:233">
      <c r="B8" s="460" t="s">
        <v>1499</v>
      </c>
      <c r="C8" s="539" t="s">
        <v>1495</v>
      </c>
      <c r="D8" s="462"/>
      <c r="E8" s="861"/>
      <c r="F8" s="442"/>
      <c r="G8" s="862">
        <f>G910</f>
        <v>0</v>
      </c>
    </row>
    <row r="9" spans="1:233" ht="13.5" thickBot="1">
      <c r="B9" s="413"/>
      <c r="C9" s="441" t="s">
        <v>714</v>
      </c>
      <c r="D9" s="412"/>
      <c r="E9" s="32"/>
      <c r="F9" s="406"/>
      <c r="G9" s="663">
        <f>SUM(G6:G8)</f>
        <v>0</v>
      </c>
    </row>
    <row r="10" spans="1:233" ht="13.5" thickTop="1">
      <c r="E10" s="451"/>
      <c r="F10" s="461"/>
      <c r="G10" s="860"/>
    </row>
    <row r="11" spans="1:233" ht="25.5">
      <c r="B11" s="430"/>
      <c r="C11" s="430" t="s">
        <v>5</v>
      </c>
      <c r="D11" s="431"/>
      <c r="E11" s="239" t="s">
        <v>6</v>
      </c>
      <c r="F11" s="432" t="s">
        <v>7</v>
      </c>
      <c r="G11" s="750" t="s">
        <v>8</v>
      </c>
    </row>
    <row r="12" spans="1:233">
      <c r="E12" s="451"/>
      <c r="F12" s="461"/>
      <c r="G12" s="860"/>
    </row>
    <row r="13" spans="1:233">
      <c r="B13" s="454"/>
      <c r="C13" s="538"/>
      <c r="D13" s="429"/>
      <c r="E13" s="429"/>
      <c r="F13" s="453"/>
      <c r="G13" s="864"/>
      <c r="H13" s="865"/>
      <c r="I13" s="865"/>
      <c r="J13" s="865"/>
      <c r="K13" s="865"/>
      <c r="L13" s="865"/>
      <c r="M13" s="865"/>
      <c r="N13" s="865"/>
      <c r="O13" s="865"/>
      <c r="P13" s="865"/>
      <c r="Q13" s="865"/>
      <c r="R13" s="865"/>
      <c r="S13" s="865"/>
      <c r="T13" s="865"/>
      <c r="U13" s="865"/>
      <c r="V13" s="865"/>
      <c r="W13" s="865"/>
      <c r="X13" s="865"/>
      <c r="Y13" s="865"/>
      <c r="Z13" s="865"/>
      <c r="AA13" s="865"/>
      <c r="AB13" s="865"/>
      <c r="AC13" s="865"/>
      <c r="AD13" s="865"/>
      <c r="AE13" s="865"/>
      <c r="AF13" s="865"/>
      <c r="AG13" s="865"/>
      <c r="AH13" s="865"/>
      <c r="AI13" s="865"/>
      <c r="AJ13" s="865"/>
      <c r="AK13" s="865"/>
      <c r="AL13" s="865"/>
      <c r="AM13" s="865"/>
      <c r="AN13" s="865"/>
      <c r="AO13" s="865"/>
      <c r="AP13" s="865"/>
      <c r="AQ13" s="865"/>
      <c r="AR13" s="865"/>
      <c r="AS13" s="865"/>
      <c r="AT13" s="865"/>
      <c r="AU13" s="865"/>
      <c r="AV13" s="865"/>
      <c r="AW13" s="865"/>
      <c r="AX13" s="865"/>
      <c r="AY13" s="865"/>
      <c r="AZ13" s="865"/>
      <c r="BA13" s="865"/>
      <c r="BB13" s="865"/>
      <c r="BC13" s="865"/>
      <c r="BD13" s="865"/>
      <c r="BE13" s="865"/>
      <c r="BF13" s="865"/>
      <c r="BG13" s="865"/>
      <c r="BH13" s="865"/>
      <c r="BI13" s="865"/>
      <c r="BJ13" s="865"/>
      <c r="BK13" s="865"/>
      <c r="BL13" s="865"/>
      <c r="BM13" s="865"/>
      <c r="BN13" s="865"/>
      <c r="BO13" s="865"/>
      <c r="BP13" s="865"/>
      <c r="BQ13" s="865"/>
      <c r="BR13" s="865"/>
      <c r="BS13" s="865"/>
      <c r="BT13" s="865"/>
      <c r="BU13" s="865"/>
      <c r="BV13" s="865"/>
      <c r="BW13" s="865"/>
      <c r="BX13" s="865"/>
      <c r="BY13" s="865"/>
      <c r="BZ13" s="865"/>
      <c r="CA13" s="865"/>
      <c r="CB13" s="865"/>
      <c r="CC13" s="865"/>
      <c r="CD13" s="865"/>
      <c r="CE13" s="865"/>
      <c r="CF13" s="865"/>
      <c r="CG13" s="865"/>
      <c r="CH13" s="865"/>
      <c r="CI13" s="865"/>
      <c r="CJ13" s="865"/>
      <c r="CK13" s="865"/>
      <c r="CL13" s="865"/>
      <c r="CM13" s="865"/>
      <c r="CN13" s="865"/>
      <c r="CO13" s="865"/>
      <c r="CP13" s="865"/>
      <c r="CQ13" s="865"/>
      <c r="CR13" s="865"/>
      <c r="CS13" s="865"/>
      <c r="CT13" s="865"/>
      <c r="CU13" s="865"/>
      <c r="CV13" s="865"/>
      <c r="CW13" s="865"/>
      <c r="CX13" s="865"/>
      <c r="CY13" s="865"/>
      <c r="CZ13" s="865"/>
      <c r="DA13" s="865"/>
      <c r="DB13" s="865"/>
      <c r="DC13" s="865"/>
      <c r="DD13" s="865"/>
      <c r="DE13" s="865"/>
      <c r="DF13" s="865"/>
      <c r="DG13" s="865"/>
      <c r="DH13" s="865"/>
      <c r="DI13" s="865"/>
      <c r="DJ13" s="865"/>
      <c r="DK13" s="865"/>
      <c r="DL13" s="865"/>
      <c r="DM13" s="865"/>
      <c r="DN13" s="865"/>
      <c r="DO13" s="865"/>
      <c r="DP13" s="865"/>
      <c r="DQ13" s="865"/>
      <c r="DR13" s="865"/>
      <c r="DS13" s="865"/>
      <c r="DT13" s="865"/>
      <c r="DU13" s="865"/>
      <c r="DV13" s="865"/>
      <c r="DW13" s="865"/>
      <c r="DX13" s="865"/>
      <c r="DY13" s="865"/>
      <c r="DZ13" s="865"/>
      <c r="EA13" s="865"/>
      <c r="EB13" s="865"/>
      <c r="EC13" s="865"/>
      <c r="ED13" s="865"/>
      <c r="EE13" s="865"/>
      <c r="EF13" s="865"/>
      <c r="EG13" s="865"/>
      <c r="EH13" s="865"/>
      <c r="EI13" s="865"/>
      <c r="EJ13" s="865"/>
      <c r="EK13" s="865"/>
      <c r="EL13" s="865"/>
      <c r="EM13" s="865"/>
      <c r="EN13" s="865"/>
      <c r="EO13" s="865"/>
      <c r="EP13" s="865"/>
      <c r="EQ13" s="865"/>
      <c r="ER13" s="865"/>
      <c r="ES13" s="865"/>
      <c r="ET13" s="865"/>
      <c r="EU13" s="865"/>
      <c r="EV13" s="865"/>
      <c r="EW13" s="865"/>
      <c r="EX13" s="865"/>
      <c r="EY13" s="865"/>
      <c r="EZ13" s="865"/>
      <c r="FA13" s="865"/>
      <c r="FB13" s="865"/>
      <c r="FC13" s="865"/>
      <c r="FD13" s="865"/>
      <c r="FE13" s="865"/>
      <c r="FF13" s="865"/>
      <c r="FG13" s="865"/>
      <c r="FH13" s="865"/>
      <c r="FI13" s="865"/>
      <c r="FJ13" s="865"/>
      <c r="FK13" s="865"/>
      <c r="FL13" s="865"/>
      <c r="FM13" s="865"/>
      <c r="FN13" s="865"/>
      <c r="FO13" s="865"/>
      <c r="FP13" s="865"/>
      <c r="FQ13" s="865"/>
      <c r="FR13" s="865"/>
      <c r="FS13" s="865"/>
      <c r="FT13" s="865"/>
      <c r="FU13" s="865"/>
      <c r="FV13" s="865"/>
      <c r="FW13" s="865"/>
      <c r="FX13" s="865"/>
      <c r="FY13" s="865"/>
      <c r="FZ13" s="865"/>
      <c r="GA13" s="865"/>
      <c r="GB13" s="865"/>
      <c r="GC13" s="865"/>
      <c r="GD13" s="865"/>
      <c r="GE13" s="865"/>
      <c r="GF13" s="865"/>
      <c r="GG13" s="865"/>
      <c r="GH13" s="865"/>
      <c r="GI13" s="865"/>
      <c r="GJ13" s="865"/>
      <c r="GK13" s="865"/>
      <c r="GL13" s="865"/>
      <c r="GM13" s="865"/>
      <c r="GN13" s="865"/>
      <c r="GO13" s="865"/>
      <c r="GP13" s="865"/>
      <c r="GQ13" s="865"/>
      <c r="GR13" s="865"/>
      <c r="GS13" s="865"/>
      <c r="GT13" s="865"/>
      <c r="GU13" s="865"/>
      <c r="GV13" s="865"/>
      <c r="GW13" s="865"/>
      <c r="GX13" s="865"/>
      <c r="GY13" s="865"/>
      <c r="GZ13" s="865"/>
      <c r="HA13" s="865"/>
      <c r="HB13" s="865"/>
      <c r="HC13" s="865"/>
      <c r="HD13" s="865"/>
      <c r="HE13" s="865"/>
      <c r="HF13" s="865"/>
      <c r="HG13" s="865"/>
      <c r="HH13" s="865"/>
      <c r="HI13" s="865"/>
      <c r="HJ13" s="865"/>
      <c r="HK13" s="865"/>
      <c r="HL13" s="865"/>
      <c r="HM13" s="865"/>
      <c r="HN13" s="865"/>
      <c r="HO13" s="865"/>
      <c r="HP13" s="865"/>
      <c r="HQ13" s="865"/>
      <c r="HR13" s="865"/>
      <c r="HS13" s="865"/>
      <c r="HT13" s="865"/>
      <c r="HU13" s="865"/>
      <c r="HV13" s="865"/>
      <c r="HW13" s="865"/>
      <c r="HX13" s="865"/>
      <c r="HY13" s="865"/>
    </row>
    <row r="14" spans="1:233" ht="15">
      <c r="A14" s="866"/>
      <c r="B14" s="454"/>
      <c r="C14" s="867" t="s">
        <v>1102</v>
      </c>
      <c r="D14" s="868"/>
      <c r="E14" s="869"/>
      <c r="F14" s="1088"/>
      <c r="G14" s="870"/>
    </row>
    <row r="15" spans="1:233" ht="39">
      <c r="A15" s="866"/>
      <c r="B15" s="454"/>
      <c r="C15" s="871" t="s">
        <v>416</v>
      </c>
      <c r="D15" s="868"/>
      <c r="E15" s="869"/>
      <c r="F15" s="1088"/>
      <c r="G15" s="870"/>
    </row>
    <row r="16" spans="1:233" ht="90">
      <c r="A16" s="866"/>
      <c r="B16" s="454"/>
      <c r="C16" s="871" t="s">
        <v>417</v>
      </c>
      <c r="D16" s="868"/>
      <c r="E16" s="869"/>
      <c r="F16" s="1088"/>
      <c r="G16" s="870"/>
    </row>
    <row r="17" spans="2:7" ht="51">
      <c r="B17" s="454"/>
      <c r="C17" s="871" t="s">
        <v>418</v>
      </c>
      <c r="D17" s="868"/>
      <c r="E17" s="869"/>
      <c r="F17" s="1088"/>
      <c r="G17" s="870"/>
    </row>
    <row r="18" spans="2:7" ht="63.75">
      <c r="B18" s="454"/>
      <c r="C18" s="871" t="s">
        <v>419</v>
      </c>
      <c r="D18" s="868"/>
      <c r="E18" s="869"/>
      <c r="F18" s="1088"/>
      <c r="G18" s="870"/>
    </row>
    <row r="19" spans="2:7" ht="63.75">
      <c r="B19" s="454"/>
      <c r="C19" s="871" t="s">
        <v>658</v>
      </c>
      <c r="D19" s="868"/>
      <c r="E19" s="869"/>
      <c r="F19" s="1088"/>
      <c r="G19" s="870"/>
    </row>
    <row r="20" spans="2:7" ht="51">
      <c r="B20" s="454"/>
      <c r="C20" s="867" t="s">
        <v>420</v>
      </c>
      <c r="D20" s="868"/>
      <c r="E20" s="869"/>
      <c r="F20" s="1088"/>
      <c r="G20" s="870"/>
    </row>
    <row r="21" spans="2:7">
      <c r="B21" s="454"/>
      <c r="C21" s="872"/>
      <c r="D21" s="868"/>
      <c r="E21" s="869"/>
      <c r="F21" s="1088"/>
      <c r="G21" s="870"/>
    </row>
    <row r="22" spans="2:7" ht="25.5">
      <c r="B22" s="454"/>
      <c r="C22" s="873" t="s">
        <v>421</v>
      </c>
      <c r="D22" s="868"/>
      <c r="E22" s="869"/>
      <c r="F22" s="1088"/>
      <c r="G22" s="870"/>
    </row>
    <row r="23" spans="2:7" ht="25.5">
      <c r="B23" s="450" t="s">
        <v>422</v>
      </c>
      <c r="C23" s="538" t="s">
        <v>423</v>
      </c>
      <c r="D23" s="868"/>
      <c r="E23" s="869"/>
      <c r="F23" s="1088"/>
      <c r="G23" s="870"/>
    </row>
    <row r="24" spans="2:7" ht="25.5">
      <c r="B24" s="450" t="s">
        <v>424</v>
      </c>
      <c r="C24" s="538" t="s">
        <v>425</v>
      </c>
      <c r="D24" s="868"/>
      <c r="E24" s="869"/>
      <c r="F24" s="1088"/>
      <c r="G24" s="870"/>
    </row>
    <row r="25" spans="2:7" ht="25.5">
      <c r="B25" s="450" t="s">
        <v>426</v>
      </c>
      <c r="C25" s="538" t="s">
        <v>427</v>
      </c>
      <c r="D25" s="868"/>
      <c r="E25" s="869"/>
      <c r="F25" s="1088"/>
      <c r="G25" s="870"/>
    </row>
    <row r="26" spans="2:7" ht="25.5">
      <c r="B26" s="450" t="s">
        <v>428</v>
      </c>
      <c r="C26" s="538" t="s">
        <v>429</v>
      </c>
      <c r="D26" s="868"/>
      <c r="E26" s="869"/>
      <c r="F26" s="1088"/>
      <c r="G26" s="870"/>
    </row>
    <row r="27" spans="2:7" ht="25.5">
      <c r="B27" s="450" t="s">
        <v>430</v>
      </c>
      <c r="C27" s="538" t="s">
        <v>431</v>
      </c>
      <c r="D27" s="868"/>
      <c r="E27" s="869"/>
      <c r="F27" s="1088"/>
      <c r="G27" s="870"/>
    </row>
    <row r="28" spans="2:7">
      <c r="B28" s="450" t="s">
        <v>432</v>
      </c>
      <c r="C28" s="538" t="s">
        <v>433</v>
      </c>
      <c r="D28" s="868"/>
      <c r="E28" s="869"/>
      <c r="F28" s="1088"/>
      <c r="G28" s="870"/>
    </row>
    <row r="29" spans="2:7" ht="51">
      <c r="B29" s="450" t="s">
        <v>46</v>
      </c>
      <c r="C29" s="538" t="s">
        <v>434</v>
      </c>
      <c r="D29" s="868"/>
      <c r="E29" s="869"/>
      <c r="F29" s="1088"/>
      <c r="G29" s="870"/>
    </row>
    <row r="30" spans="2:7" ht="38.25">
      <c r="B30" s="450" t="s">
        <v>435</v>
      </c>
      <c r="C30" s="538" t="s">
        <v>436</v>
      </c>
      <c r="D30" s="868"/>
      <c r="E30" s="869"/>
      <c r="F30" s="1088"/>
      <c r="G30" s="870"/>
    </row>
    <row r="31" spans="2:7" ht="25.5">
      <c r="B31" s="450" t="s">
        <v>437</v>
      </c>
      <c r="C31" s="538" t="s">
        <v>438</v>
      </c>
      <c r="D31" s="868"/>
      <c r="E31" s="869"/>
      <c r="F31" s="1088"/>
      <c r="G31" s="870"/>
    </row>
    <row r="32" spans="2:7" ht="25.5">
      <c r="B32" s="450" t="s">
        <v>439</v>
      </c>
      <c r="C32" s="538" t="s">
        <v>440</v>
      </c>
      <c r="D32" s="868"/>
      <c r="E32" s="869"/>
      <c r="F32" s="1088"/>
      <c r="G32" s="870"/>
    </row>
    <row r="33" spans="2:7" ht="38.25">
      <c r="B33" s="450" t="s">
        <v>441</v>
      </c>
      <c r="C33" s="538" t="s">
        <v>442</v>
      </c>
      <c r="D33" s="868"/>
      <c r="E33" s="869"/>
      <c r="F33" s="1088"/>
      <c r="G33" s="870"/>
    </row>
    <row r="34" spans="2:7" ht="25.5">
      <c r="B34" s="450" t="s">
        <v>443</v>
      </c>
      <c r="C34" s="538" t="s">
        <v>444</v>
      </c>
      <c r="D34" s="868"/>
      <c r="E34" s="869"/>
      <c r="F34" s="1088"/>
      <c r="G34" s="870"/>
    </row>
    <row r="35" spans="2:7">
      <c r="B35" s="450" t="s">
        <v>445</v>
      </c>
      <c r="C35" s="538" t="s">
        <v>446</v>
      </c>
      <c r="D35" s="868"/>
      <c r="E35" s="869"/>
      <c r="F35" s="1088"/>
      <c r="G35" s="870"/>
    </row>
    <row r="36" spans="2:7">
      <c r="B36" s="450" t="s">
        <v>447</v>
      </c>
      <c r="C36" s="538" t="s">
        <v>448</v>
      </c>
      <c r="D36" s="868"/>
      <c r="E36" s="869"/>
      <c r="F36" s="1088"/>
      <c r="G36" s="870"/>
    </row>
    <row r="37" spans="2:7">
      <c r="B37" s="450" t="s">
        <v>449</v>
      </c>
      <c r="C37" s="538" t="s">
        <v>450</v>
      </c>
      <c r="D37" s="868"/>
      <c r="E37" s="869"/>
      <c r="F37" s="1088"/>
      <c r="G37" s="870"/>
    </row>
    <row r="38" spans="2:7" ht="51">
      <c r="B38" s="450" t="s">
        <v>451</v>
      </c>
      <c r="C38" s="538" t="s">
        <v>452</v>
      </c>
      <c r="D38" s="868"/>
      <c r="E38" s="869"/>
      <c r="F38" s="1088"/>
      <c r="G38" s="870"/>
    </row>
    <row r="39" spans="2:7">
      <c r="B39" s="450" t="s">
        <v>453</v>
      </c>
      <c r="C39" s="538" t="s">
        <v>454</v>
      </c>
      <c r="D39" s="868"/>
      <c r="E39" s="869"/>
      <c r="F39" s="1088"/>
      <c r="G39" s="870"/>
    </row>
    <row r="40" spans="2:7">
      <c r="B40" s="454"/>
      <c r="C40" s="872"/>
      <c r="D40" s="868"/>
      <c r="E40" s="869"/>
      <c r="F40" s="1088"/>
      <c r="G40" s="870"/>
    </row>
    <row r="41" spans="2:7">
      <c r="B41" s="454"/>
      <c r="C41" s="872"/>
      <c r="D41" s="868"/>
      <c r="E41" s="869"/>
      <c r="F41" s="1088"/>
      <c r="G41" s="870"/>
    </row>
    <row r="42" spans="2:7" ht="15.75">
      <c r="B42" s="874"/>
      <c r="C42" s="875" t="s">
        <v>415</v>
      </c>
      <c r="D42" s="868"/>
      <c r="E42" s="869"/>
      <c r="F42" s="1088"/>
      <c r="G42" s="870"/>
    </row>
    <row r="43" spans="2:7">
      <c r="B43" s="454"/>
      <c r="C43" s="872"/>
      <c r="D43" s="868"/>
      <c r="E43" s="869"/>
      <c r="F43" s="1088"/>
      <c r="G43" s="870"/>
    </row>
    <row r="44" spans="2:7">
      <c r="B44" s="454"/>
      <c r="C44" s="872"/>
      <c r="D44" s="868"/>
      <c r="E44" s="869"/>
      <c r="F44" s="1088"/>
      <c r="G44" s="870"/>
    </row>
    <row r="45" spans="2:7" ht="16.5">
      <c r="B45" s="876" t="s">
        <v>1103</v>
      </c>
      <c r="C45" s="877" t="s">
        <v>286</v>
      </c>
      <c r="D45" s="868"/>
      <c r="E45" s="869"/>
      <c r="F45" s="1088"/>
      <c r="G45" s="687"/>
    </row>
    <row r="46" spans="2:7">
      <c r="B46" s="454"/>
      <c r="C46" s="872"/>
      <c r="D46" s="868"/>
      <c r="E46" s="869"/>
      <c r="F46" s="1088"/>
      <c r="G46" s="687"/>
    </row>
    <row r="47" spans="2:7" ht="25.5">
      <c r="B47" s="878" t="s">
        <v>287</v>
      </c>
      <c r="C47" s="879" t="s">
        <v>1104</v>
      </c>
      <c r="D47" s="868"/>
      <c r="E47" s="869"/>
      <c r="F47" s="1088"/>
      <c r="G47" s="687"/>
    </row>
    <row r="48" spans="2:7">
      <c r="B48" s="878"/>
      <c r="C48" s="879"/>
      <c r="D48" s="868"/>
      <c r="E48" s="869"/>
      <c r="F48" s="1088"/>
      <c r="G48" s="687"/>
    </row>
    <row r="49" spans="2:7">
      <c r="B49" s="878"/>
      <c r="C49" s="879"/>
      <c r="D49" s="868"/>
      <c r="E49" s="869"/>
      <c r="F49" s="1088"/>
      <c r="G49" s="687"/>
    </row>
    <row r="50" spans="2:7" ht="153">
      <c r="B50" s="880" t="s">
        <v>14</v>
      </c>
      <c r="C50" s="881" t="s">
        <v>3102</v>
      </c>
      <c r="D50" s="882" t="s">
        <v>279</v>
      </c>
      <c r="E50" s="882">
        <v>1</v>
      </c>
      <c r="F50" s="550"/>
      <c r="G50" s="883">
        <f>E50*F50</f>
        <v>0</v>
      </c>
    </row>
    <row r="51" spans="2:7" ht="25.5">
      <c r="B51" s="880"/>
      <c r="C51" s="881" t="s">
        <v>1105</v>
      </c>
      <c r="D51" s="884"/>
      <c r="E51" s="885"/>
      <c r="F51" s="1089"/>
      <c r="G51" s="687"/>
    </row>
    <row r="52" spans="2:7">
      <c r="B52" s="880"/>
      <c r="C52" s="886" t="s">
        <v>1106</v>
      </c>
      <c r="D52" s="884"/>
      <c r="E52" s="885"/>
      <c r="F52" s="1089"/>
      <c r="G52" s="687"/>
    </row>
    <row r="53" spans="2:7" ht="102">
      <c r="B53" s="880"/>
      <c r="C53" s="881" t="s">
        <v>1107</v>
      </c>
      <c r="D53" s="884"/>
      <c r="E53" s="885"/>
      <c r="F53" s="1089"/>
      <c r="G53" s="687"/>
    </row>
    <row r="54" spans="2:7" ht="25.5">
      <c r="B54" s="880"/>
      <c r="C54" s="881" t="s">
        <v>1108</v>
      </c>
      <c r="D54" s="884"/>
      <c r="E54" s="885"/>
      <c r="F54" s="1089"/>
      <c r="G54" s="687"/>
    </row>
    <row r="55" spans="2:7" ht="63.75">
      <c r="B55" s="880"/>
      <c r="C55" s="881" t="s">
        <v>1109</v>
      </c>
      <c r="D55" s="884"/>
      <c r="E55" s="885"/>
      <c r="F55" s="1089"/>
      <c r="G55" s="687"/>
    </row>
    <row r="56" spans="2:7">
      <c r="B56" s="880"/>
      <c r="C56" s="881" t="s">
        <v>1110</v>
      </c>
      <c r="D56" s="884"/>
      <c r="E56" s="885"/>
      <c r="F56" s="1089"/>
      <c r="G56" s="687"/>
    </row>
    <row r="57" spans="2:7" ht="76.5">
      <c r="B57" s="880"/>
      <c r="C57" s="881" t="s">
        <v>1111</v>
      </c>
      <c r="D57" s="884"/>
      <c r="E57" s="885"/>
      <c r="F57" s="1089"/>
      <c r="G57" s="687"/>
    </row>
    <row r="58" spans="2:7" ht="38.25">
      <c r="B58" s="880"/>
      <c r="C58" s="881" t="s">
        <v>1112</v>
      </c>
      <c r="D58" s="884"/>
      <c r="E58" s="885"/>
      <c r="F58" s="1089"/>
      <c r="G58" s="687"/>
    </row>
    <row r="59" spans="2:7" ht="51">
      <c r="B59" s="880"/>
      <c r="C59" s="881" t="s">
        <v>3103</v>
      </c>
      <c r="D59" s="884"/>
      <c r="E59" s="885"/>
      <c r="F59" s="1089"/>
      <c r="G59" s="687"/>
    </row>
    <row r="60" spans="2:7" ht="63.75">
      <c r="B60" s="880"/>
      <c r="C60" s="881" t="s">
        <v>1113</v>
      </c>
      <c r="D60" s="884"/>
      <c r="E60" s="885"/>
      <c r="F60" s="1089"/>
      <c r="G60" s="687"/>
    </row>
    <row r="61" spans="2:7" ht="38.25">
      <c r="B61" s="880"/>
      <c r="C61" s="881" t="s">
        <v>1114</v>
      </c>
      <c r="D61" s="884"/>
      <c r="E61" s="885"/>
      <c r="F61" s="1089"/>
      <c r="G61" s="687"/>
    </row>
    <row r="62" spans="2:7" ht="25.5">
      <c r="B62" s="880"/>
      <c r="C62" s="881" t="s">
        <v>1115</v>
      </c>
      <c r="D62" s="884"/>
      <c r="E62" s="885"/>
      <c r="F62" s="1089"/>
      <c r="G62" s="687"/>
    </row>
    <row r="63" spans="2:7" ht="51">
      <c r="B63" s="880"/>
      <c r="C63" s="881" t="s">
        <v>1116</v>
      </c>
      <c r="D63" s="884"/>
      <c r="E63" s="885"/>
      <c r="F63" s="1089"/>
      <c r="G63" s="687"/>
    </row>
    <row r="64" spans="2:7" ht="38.25">
      <c r="B64" s="880"/>
      <c r="C64" s="881" t="s">
        <v>1117</v>
      </c>
      <c r="D64" s="884"/>
      <c r="E64" s="885"/>
      <c r="F64" s="1089"/>
      <c r="G64" s="687"/>
    </row>
    <row r="65" spans="2:7">
      <c r="B65" s="880"/>
      <c r="C65" s="881" t="s">
        <v>1118</v>
      </c>
      <c r="D65" s="884"/>
      <c r="E65" s="885"/>
      <c r="F65" s="1089"/>
      <c r="G65" s="687"/>
    </row>
    <row r="66" spans="2:7" ht="89.25">
      <c r="B66" s="880"/>
      <c r="C66" s="881" t="s">
        <v>3104</v>
      </c>
      <c r="D66" s="884"/>
      <c r="E66" s="885"/>
      <c r="F66" s="1089"/>
      <c r="G66" s="687"/>
    </row>
    <row r="67" spans="2:7">
      <c r="B67" s="880"/>
      <c r="C67" s="881" t="s">
        <v>1119</v>
      </c>
      <c r="D67" s="884"/>
      <c r="E67" s="885"/>
      <c r="F67" s="1089"/>
      <c r="G67" s="687"/>
    </row>
    <row r="68" spans="2:7" ht="102">
      <c r="B68" s="880"/>
      <c r="C68" s="881" t="s">
        <v>3105</v>
      </c>
      <c r="D68" s="884"/>
      <c r="E68" s="885"/>
      <c r="F68" s="1089"/>
      <c r="G68" s="687"/>
    </row>
    <row r="69" spans="2:7">
      <c r="B69" s="880"/>
      <c r="C69" s="886" t="s">
        <v>1120</v>
      </c>
      <c r="D69" s="884"/>
      <c r="E69" s="885"/>
      <c r="F69" s="1089"/>
      <c r="G69" s="687"/>
    </row>
    <row r="70" spans="2:7">
      <c r="B70" s="880"/>
      <c r="C70" s="886" t="s">
        <v>1121</v>
      </c>
      <c r="D70" s="884"/>
      <c r="E70" s="885"/>
      <c r="F70" s="1089"/>
      <c r="G70" s="687"/>
    </row>
    <row r="71" spans="2:7">
      <c r="B71" s="880"/>
      <c r="C71" s="886" t="s">
        <v>1122</v>
      </c>
      <c r="D71" s="884"/>
      <c r="E71" s="885"/>
      <c r="F71" s="1089"/>
      <c r="G71" s="687"/>
    </row>
    <row r="72" spans="2:7" ht="25.5">
      <c r="B72" s="880"/>
      <c r="C72" s="886" t="s">
        <v>1123</v>
      </c>
      <c r="D72" s="884"/>
      <c r="E72" s="885"/>
      <c r="F72" s="1089"/>
      <c r="G72" s="687"/>
    </row>
    <row r="73" spans="2:7">
      <c r="B73" s="880"/>
      <c r="C73" s="881" t="s">
        <v>1124</v>
      </c>
      <c r="D73" s="884"/>
      <c r="E73" s="885"/>
      <c r="F73" s="1089"/>
      <c r="G73" s="687"/>
    </row>
    <row r="74" spans="2:7">
      <c r="B74" s="880"/>
      <c r="C74" s="881" t="s">
        <v>1125</v>
      </c>
      <c r="D74" s="884"/>
      <c r="E74" s="885"/>
      <c r="F74" s="1089"/>
      <c r="G74" s="687"/>
    </row>
    <row r="75" spans="2:7">
      <c r="B75" s="880"/>
      <c r="C75" s="886" t="s">
        <v>1126</v>
      </c>
      <c r="D75" s="884"/>
      <c r="E75" s="885"/>
      <c r="F75" s="1089"/>
      <c r="G75" s="687"/>
    </row>
    <row r="76" spans="2:7" ht="76.5">
      <c r="B76" s="880"/>
      <c r="C76" s="881" t="s">
        <v>3106</v>
      </c>
      <c r="D76" s="884"/>
      <c r="E76" s="885"/>
      <c r="F76" s="1089"/>
      <c r="G76" s="687"/>
    </row>
    <row r="77" spans="2:7">
      <c r="B77" s="880"/>
      <c r="C77" s="886" t="s">
        <v>1127</v>
      </c>
      <c r="D77" s="884"/>
      <c r="E77" s="885"/>
      <c r="F77" s="1089"/>
      <c r="G77" s="687"/>
    </row>
    <row r="78" spans="2:7" ht="76.5">
      <c r="B78" s="880"/>
      <c r="C78" s="881" t="s">
        <v>1128</v>
      </c>
      <c r="D78" s="884"/>
      <c r="E78" s="885"/>
      <c r="F78" s="1089"/>
      <c r="G78" s="687"/>
    </row>
    <row r="79" spans="2:7" ht="38.25">
      <c r="B79" s="880"/>
      <c r="C79" s="881" t="s">
        <v>1129</v>
      </c>
      <c r="D79" s="884"/>
      <c r="E79" s="885"/>
      <c r="F79" s="1089"/>
      <c r="G79" s="687"/>
    </row>
    <row r="80" spans="2:7">
      <c r="B80" s="880"/>
      <c r="C80" s="881" t="s">
        <v>1130</v>
      </c>
      <c r="D80" s="884"/>
      <c r="E80" s="885"/>
      <c r="F80" s="1089"/>
      <c r="G80" s="687"/>
    </row>
    <row r="81" spans="2:7" ht="25.5">
      <c r="B81" s="880"/>
      <c r="C81" s="881" t="s">
        <v>1131</v>
      </c>
      <c r="D81" s="884"/>
      <c r="E81" s="885"/>
      <c r="F81" s="1089"/>
      <c r="G81" s="687"/>
    </row>
    <row r="82" spans="2:7">
      <c r="B82" s="880"/>
      <c r="C82" s="881" t="s">
        <v>1132</v>
      </c>
      <c r="D82" s="884"/>
      <c r="E82" s="885"/>
      <c r="F82" s="1089"/>
      <c r="G82" s="687"/>
    </row>
    <row r="83" spans="2:7">
      <c r="B83" s="880"/>
      <c r="C83" s="881" t="s">
        <v>1133</v>
      </c>
      <c r="D83" s="884"/>
      <c r="E83" s="885"/>
      <c r="F83" s="1089"/>
      <c r="G83" s="687"/>
    </row>
    <row r="84" spans="2:7" ht="25.5">
      <c r="B84" s="880"/>
      <c r="C84" s="881" t="s">
        <v>1134</v>
      </c>
      <c r="D84" s="884"/>
      <c r="E84" s="885"/>
      <c r="F84" s="1089"/>
      <c r="G84" s="687"/>
    </row>
    <row r="85" spans="2:7" ht="25.5">
      <c r="B85" s="880"/>
      <c r="C85" s="881" t="s">
        <v>1135</v>
      </c>
      <c r="D85" s="884"/>
      <c r="E85" s="885"/>
      <c r="F85" s="1089"/>
      <c r="G85" s="687"/>
    </row>
    <row r="86" spans="2:7">
      <c r="B86" s="880"/>
      <c r="C86" s="881" t="s">
        <v>1136</v>
      </c>
      <c r="D86" s="884"/>
      <c r="E86" s="885"/>
      <c r="F86" s="1089"/>
      <c r="G86" s="687"/>
    </row>
    <row r="87" spans="2:7" ht="25.5">
      <c r="B87" s="880"/>
      <c r="C87" s="881" t="s">
        <v>1137</v>
      </c>
      <c r="D87" s="884"/>
      <c r="E87" s="885"/>
      <c r="F87" s="1089"/>
      <c r="G87" s="687"/>
    </row>
    <row r="88" spans="2:7" ht="25.5">
      <c r="B88" s="880"/>
      <c r="C88" s="881" t="s">
        <v>1138</v>
      </c>
      <c r="D88" s="884"/>
      <c r="E88" s="885"/>
      <c r="F88" s="1089"/>
      <c r="G88" s="687"/>
    </row>
    <row r="89" spans="2:7">
      <c r="B89" s="880"/>
      <c r="C89" s="881" t="s">
        <v>1139</v>
      </c>
      <c r="D89" s="884"/>
      <c r="E89" s="885"/>
      <c r="F89" s="1089"/>
      <c r="G89" s="687"/>
    </row>
    <row r="90" spans="2:7">
      <c r="B90" s="880"/>
      <c r="C90" s="881" t="s">
        <v>1140</v>
      </c>
      <c r="D90" s="884"/>
      <c r="E90" s="885"/>
      <c r="F90" s="1089"/>
      <c r="G90" s="687"/>
    </row>
    <row r="91" spans="2:7" ht="38.25">
      <c r="B91" s="880"/>
      <c r="C91" s="881" t="s">
        <v>1141</v>
      </c>
      <c r="D91" s="884"/>
      <c r="E91" s="885"/>
      <c r="F91" s="1089"/>
      <c r="G91" s="687"/>
    </row>
    <row r="92" spans="2:7">
      <c r="B92" s="880"/>
      <c r="C92" s="881" t="s">
        <v>1142</v>
      </c>
      <c r="D92" s="884"/>
      <c r="E92" s="885"/>
      <c r="F92" s="1089"/>
      <c r="G92" s="687"/>
    </row>
    <row r="93" spans="2:7">
      <c r="B93" s="880"/>
      <c r="C93" s="881" t="s">
        <v>1143</v>
      </c>
      <c r="D93" s="884"/>
      <c r="E93" s="885"/>
      <c r="F93" s="1089"/>
      <c r="G93" s="687"/>
    </row>
    <row r="94" spans="2:7">
      <c r="B94" s="880"/>
      <c r="C94" s="881" t="s">
        <v>1144</v>
      </c>
      <c r="D94" s="884"/>
      <c r="E94" s="885"/>
      <c r="F94" s="1089"/>
      <c r="G94" s="687"/>
    </row>
    <row r="95" spans="2:7">
      <c r="B95" s="880"/>
      <c r="C95" s="881" t="s">
        <v>1145</v>
      </c>
      <c r="D95" s="884"/>
      <c r="E95" s="885"/>
      <c r="F95" s="1089"/>
      <c r="G95" s="687"/>
    </row>
    <row r="96" spans="2:7">
      <c r="B96" s="880"/>
      <c r="C96" s="881" t="s">
        <v>1146</v>
      </c>
      <c r="D96" s="884"/>
      <c r="E96" s="885"/>
      <c r="F96" s="1089"/>
      <c r="G96" s="687"/>
    </row>
    <row r="97" spans="2:7">
      <c r="B97" s="880"/>
      <c r="C97" s="881" t="s">
        <v>1147</v>
      </c>
      <c r="D97" s="884"/>
      <c r="E97" s="885"/>
      <c r="F97" s="1089"/>
      <c r="G97" s="687"/>
    </row>
    <row r="98" spans="2:7" ht="63.75">
      <c r="B98" s="880"/>
      <c r="C98" s="881" t="s">
        <v>1148</v>
      </c>
      <c r="D98" s="884"/>
      <c r="E98" s="885"/>
      <c r="F98" s="1089"/>
      <c r="G98" s="687"/>
    </row>
    <row r="99" spans="2:7" ht="51">
      <c r="B99" s="880"/>
      <c r="C99" s="887" t="s">
        <v>3107</v>
      </c>
      <c r="D99" s="884"/>
      <c r="E99" s="885"/>
      <c r="F99" s="1089"/>
      <c r="G99" s="687"/>
    </row>
    <row r="100" spans="2:7">
      <c r="B100" s="880"/>
      <c r="C100" s="886" t="s">
        <v>3108</v>
      </c>
      <c r="D100" s="884"/>
      <c r="E100" s="885"/>
      <c r="F100" s="1089"/>
      <c r="G100" s="687"/>
    </row>
    <row r="101" spans="2:7" ht="25.5">
      <c r="B101" s="880"/>
      <c r="C101" s="886" t="s">
        <v>1149</v>
      </c>
      <c r="D101" s="884"/>
      <c r="E101" s="885"/>
      <c r="F101" s="1089"/>
      <c r="G101" s="687"/>
    </row>
    <row r="102" spans="2:7">
      <c r="B102" s="880"/>
      <c r="C102" s="886" t="s">
        <v>1150</v>
      </c>
      <c r="D102" s="884"/>
      <c r="E102" s="885"/>
      <c r="F102" s="1089"/>
      <c r="G102" s="687"/>
    </row>
    <row r="103" spans="2:7" ht="25.5">
      <c r="B103" s="880"/>
      <c r="C103" s="886" t="s">
        <v>1151</v>
      </c>
      <c r="D103" s="884"/>
      <c r="E103" s="885"/>
      <c r="F103" s="1089"/>
      <c r="G103" s="687"/>
    </row>
    <row r="104" spans="2:7" ht="25.5">
      <c r="B104" s="880"/>
      <c r="C104" s="886" t="s">
        <v>1152</v>
      </c>
      <c r="D104" s="884"/>
      <c r="E104" s="885"/>
      <c r="F104" s="1089"/>
      <c r="G104" s="687"/>
    </row>
    <row r="105" spans="2:7">
      <c r="B105" s="880"/>
      <c r="C105" s="886" t="s">
        <v>1153</v>
      </c>
      <c r="D105" s="884"/>
      <c r="E105" s="885"/>
      <c r="F105" s="1089"/>
      <c r="G105" s="687"/>
    </row>
    <row r="106" spans="2:7">
      <c r="B106" s="880"/>
      <c r="C106" s="886" t="s">
        <v>3109</v>
      </c>
      <c r="D106" s="884"/>
      <c r="E106" s="885"/>
      <c r="F106" s="1089"/>
      <c r="G106" s="687"/>
    </row>
    <row r="107" spans="2:7" ht="25.5">
      <c r="B107" s="880"/>
      <c r="C107" s="886" t="s">
        <v>1154</v>
      </c>
      <c r="D107" s="884"/>
      <c r="E107" s="885"/>
      <c r="F107" s="1089"/>
      <c r="G107" s="687"/>
    </row>
    <row r="108" spans="2:7">
      <c r="B108" s="880"/>
      <c r="C108" s="886" t="s">
        <v>1155</v>
      </c>
      <c r="D108" s="884"/>
      <c r="E108" s="885"/>
      <c r="F108" s="1089"/>
      <c r="G108" s="687"/>
    </row>
    <row r="109" spans="2:7" ht="25.5">
      <c r="B109" s="880"/>
      <c r="C109" s="886" t="s">
        <v>1156</v>
      </c>
      <c r="D109" s="884"/>
      <c r="E109" s="885"/>
      <c r="F109" s="1089"/>
      <c r="G109" s="687"/>
    </row>
    <row r="110" spans="2:7">
      <c r="B110" s="880"/>
      <c r="C110" s="886" t="s">
        <v>1157</v>
      </c>
      <c r="D110" s="884"/>
      <c r="E110" s="885"/>
      <c r="F110" s="1089"/>
      <c r="G110" s="687"/>
    </row>
    <row r="111" spans="2:7">
      <c r="B111" s="880"/>
      <c r="C111" s="887" t="s">
        <v>3110</v>
      </c>
      <c r="D111" s="884"/>
      <c r="E111" s="885"/>
      <c r="F111" s="1089"/>
      <c r="G111" s="687"/>
    </row>
    <row r="112" spans="2:7">
      <c r="B112" s="880"/>
      <c r="C112" s="886" t="s">
        <v>1158</v>
      </c>
      <c r="D112" s="884"/>
      <c r="E112" s="885"/>
      <c r="F112" s="1089"/>
      <c r="G112" s="687"/>
    </row>
    <row r="113" spans="2:7">
      <c r="B113" s="880"/>
      <c r="C113" s="888" t="s">
        <v>1159</v>
      </c>
      <c r="D113" s="884"/>
      <c r="E113" s="885"/>
      <c r="F113" s="1089"/>
      <c r="G113" s="687"/>
    </row>
    <row r="114" spans="2:7">
      <c r="B114" s="880"/>
      <c r="C114" s="888" t="s">
        <v>1160</v>
      </c>
      <c r="D114" s="884"/>
      <c r="E114" s="885"/>
      <c r="F114" s="1089"/>
      <c r="G114" s="687"/>
    </row>
    <row r="115" spans="2:7">
      <c r="B115" s="880"/>
      <c r="C115" s="886" t="s">
        <v>1161</v>
      </c>
      <c r="D115" s="884"/>
      <c r="E115" s="885"/>
      <c r="F115" s="1089"/>
      <c r="G115" s="687"/>
    </row>
    <row r="116" spans="2:7">
      <c r="B116" s="880"/>
      <c r="C116" s="888" t="s">
        <v>1162</v>
      </c>
      <c r="D116" s="884"/>
      <c r="E116" s="885"/>
      <c r="F116" s="1089"/>
      <c r="G116" s="687"/>
    </row>
    <row r="117" spans="2:7">
      <c r="B117" s="880"/>
      <c r="C117" s="888" t="s">
        <v>1163</v>
      </c>
      <c r="D117" s="884"/>
      <c r="E117" s="885"/>
      <c r="F117" s="1089"/>
      <c r="G117" s="687"/>
    </row>
    <row r="118" spans="2:7" ht="25.5">
      <c r="B118" s="880"/>
      <c r="C118" s="886" t="s">
        <v>1164</v>
      </c>
      <c r="D118" s="884"/>
      <c r="E118" s="885"/>
      <c r="F118" s="1089"/>
      <c r="G118" s="687"/>
    </row>
    <row r="119" spans="2:7" ht="25.5">
      <c r="B119" s="880"/>
      <c r="C119" s="886" t="s">
        <v>1165</v>
      </c>
      <c r="D119" s="884"/>
      <c r="E119" s="885"/>
      <c r="F119" s="1089"/>
      <c r="G119" s="687"/>
    </row>
    <row r="120" spans="2:7" ht="25.5">
      <c r="B120" s="880"/>
      <c r="C120" s="886" t="s">
        <v>1166</v>
      </c>
      <c r="D120" s="884"/>
      <c r="E120" s="885"/>
      <c r="F120" s="1089"/>
      <c r="G120" s="687"/>
    </row>
    <row r="121" spans="2:7" ht="25.5">
      <c r="B121" s="880"/>
      <c r="C121" s="886" t="s">
        <v>1167</v>
      </c>
      <c r="D121" s="884"/>
      <c r="E121" s="885"/>
      <c r="F121" s="1089"/>
      <c r="G121" s="687"/>
    </row>
    <row r="122" spans="2:7" ht="38.25">
      <c r="B122" s="880"/>
      <c r="C122" s="886" t="s">
        <v>1168</v>
      </c>
      <c r="D122" s="884"/>
      <c r="E122" s="885"/>
      <c r="F122" s="1089"/>
      <c r="G122" s="687"/>
    </row>
    <row r="123" spans="2:7">
      <c r="B123" s="880"/>
      <c r="C123" s="886" t="s">
        <v>1169</v>
      </c>
      <c r="D123" s="884"/>
      <c r="E123" s="885"/>
      <c r="F123" s="1089"/>
      <c r="G123" s="687"/>
    </row>
    <row r="124" spans="2:7">
      <c r="B124" s="880"/>
      <c r="C124" s="886" t="s">
        <v>1170</v>
      </c>
      <c r="D124" s="884"/>
      <c r="E124" s="885"/>
      <c r="F124" s="1089"/>
      <c r="G124" s="687"/>
    </row>
    <row r="125" spans="2:7">
      <c r="B125" s="880"/>
      <c r="C125" s="888" t="s">
        <v>1171</v>
      </c>
      <c r="D125" s="884"/>
      <c r="E125" s="885"/>
      <c r="F125" s="1089"/>
      <c r="G125" s="687"/>
    </row>
    <row r="126" spans="2:7" ht="25.5">
      <c r="B126" s="880"/>
      <c r="C126" s="889" t="s">
        <v>1172</v>
      </c>
      <c r="D126" s="884"/>
      <c r="E126" s="885"/>
      <c r="F126" s="1089"/>
      <c r="G126" s="687"/>
    </row>
    <row r="127" spans="2:7" ht="25.5">
      <c r="B127" s="880"/>
      <c r="C127" s="888" t="s">
        <v>1173</v>
      </c>
      <c r="D127" s="884"/>
      <c r="E127" s="885"/>
      <c r="F127" s="1089"/>
      <c r="G127" s="687"/>
    </row>
    <row r="128" spans="2:7">
      <c r="B128" s="880"/>
      <c r="C128" s="888" t="s">
        <v>3292</v>
      </c>
      <c r="D128" s="884"/>
      <c r="E128" s="885"/>
      <c r="F128" s="1089"/>
      <c r="G128" s="687"/>
    </row>
    <row r="129" spans="2:7">
      <c r="B129" s="880"/>
      <c r="C129" s="888"/>
      <c r="D129" s="884"/>
      <c r="E129" s="885"/>
      <c r="F129" s="1089"/>
      <c r="G129" s="687"/>
    </row>
    <row r="130" spans="2:7">
      <c r="B130" s="880"/>
      <c r="C130" s="888" t="s">
        <v>1174</v>
      </c>
      <c r="D130" s="884"/>
      <c r="E130" s="885"/>
      <c r="F130" s="1089"/>
      <c r="G130" s="687"/>
    </row>
    <row r="131" spans="2:7" ht="25.5">
      <c r="B131" s="880"/>
      <c r="C131" s="400" t="s">
        <v>1175</v>
      </c>
      <c r="D131" s="884"/>
      <c r="E131" s="885"/>
      <c r="F131" s="1089"/>
      <c r="G131" s="687"/>
    </row>
    <row r="132" spans="2:7">
      <c r="B132" s="880"/>
      <c r="C132" s="888" t="s">
        <v>1176</v>
      </c>
      <c r="D132" s="884"/>
      <c r="E132" s="885"/>
      <c r="F132" s="1089"/>
      <c r="G132" s="687"/>
    </row>
    <row r="133" spans="2:7">
      <c r="B133" s="880"/>
      <c r="C133" s="888" t="s">
        <v>1177</v>
      </c>
      <c r="D133" s="884"/>
      <c r="E133" s="885"/>
      <c r="F133" s="1089"/>
      <c r="G133" s="687"/>
    </row>
    <row r="134" spans="2:7">
      <c r="B134" s="880"/>
      <c r="C134" s="888" t="s">
        <v>1178</v>
      </c>
      <c r="D134" s="884"/>
      <c r="E134" s="885"/>
      <c r="F134" s="1089"/>
      <c r="G134" s="687"/>
    </row>
    <row r="135" spans="2:7">
      <c r="B135" s="880"/>
      <c r="C135" s="888" t="s">
        <v>1179</v>
      </c>
      <c r="D135" s="884"/>
      <c r="E135" s="885"/>
      <c r="F135" s="1089"/>
      <c r="G135" s="687"/>
    </row>
    <row r="136" spans="2:7" ht="25.5">
      <c r="B136" s="880"/>
      <c r="C136" s="888" t="s">
        <v>1180</v>
      </c>
      <c r="D136" s="884"/>
      <c r="E136" s="885"/>
      <c r="F136" s="1089"/>
      <c r="G136" s="687"/>
    </row>
    <row r="137" spans="2:7">
      <c r="B137" s="880"/>
      <c r="C137" s="888" t="s">
        <v>1181</v>
      </c>
      <c r="D137" s="884"/>
      <c r="E137" s="885"/>
      <c r="F137" s="1089"/>
      <c r="G137" s="687"/>
    </row>
    <row r="138" spans="2:7" ht="38.25">
      <c r="B138" s="880"/>
      <c r="C138" s="890" t="s">
        <v>3111</v>
      </c>
      <c r="D138" s="884"/>
      <c r="E138" s="885"/>
      <c r="F138" s="1089"/>
      <c r="G138" s="687"/>
    </row>
    <row r="139" spans="2:7">
      <c r="B139" s="891"/>
      <c r="C139" s="890"/>
      <c r="D139" s="892"/>
      <c r="E139" s="893"/>
      <c r="F139" s="591"/>
      <c r="G139" s="894"/>
    </row>
    <row r="140" spans="2:7">
      <c r="B140" s="880"/>
      <c r="C140" s="888"/>
      <c r="D140" s="884"/>
      <c r="E140" s="885"/>
      <c r="F140" s="1089"/>
      <c r="G140" s="687"/>
    </row>
    <row r="141" spans="2:7" ht="51">
      <c r="B141" s="895" t="s">
        <v>1182</v>
      </c>
      <c r="C141" s="896" t="s">
        <v>1183</v>
      </c>
      <c r="D141" s="897" t="s">
        <v>279</v>
      </c>
      <c r="E141" s="898">
        <v>1</v>
      </c>
      <c r="F141" s="1090"/>
      <c r="G141" s="899"/>
    </row>
    <row r="142" spans="2:7">
      <c r="B142" s="880"/>
      <c r="C142" s="900"/>
      <c r="D142" s="884"/>
      <c r="E142" s="897"/>
      <c r="F142" s="1091"/>
      <c r="G142" s="899"/>
    </row>
    <row r="143" spans="2:7" ht="38.25">
      <c r="B143" s="891" t="s">
        <v>1184</v>
      </c>
      <c r="C143" s="890" t="s">
        <v>1185</v>
      </c>
      <c r="D143" s="892" t="s">
        <v>279</v>
      </c>
      <c r="E143" s="893">
        <v>2</v>
      </c>
      <c r="F143" s="591"/>
      <c r="G143" s="894">
        <f>E143*F143</f>
        <v>0</v>
      </c>
    </row>
    <row r="144" spans="2:7" ht="25.5">
      <c r="B144" s="891"/>
      <c r="C144" s="901" t="s">
        <v>1186</v>
      </c>
      <c r="D144" s="892"/>
      <c r="E144" s="893"/>
      <c r="F144" s="1092"/>
      <c r="G144" s="687"/>
    </row>
    <row r="145" spans="2:7">
      <c r="B145" s="902"/>
      <c r="C145" s="901" t="s">
        <v>1187</v>
      </c>
      <c r="D145" s="403"/>
      <c r="E145" s="403"/>
      <c r="F145" s="1092"/>
      <c r="G145" s="687"/>
    </row>
    <row r="146" spans="2:7">
      <c r="B146" s="902"/>
      <c r="C146" s="901" t="s">
        <v>1188</v>
      </c>
      <c r="D146" s="293"/>
      <c r="E146" s="903"/>
      <c r="F146" s="1092"/>
      <c r="G146" s="687"/>
    </row>
    <row r="147" spans="2:7">
      <c r="B147" s="902"/>
      <c r="C147" s="901" t="s">
        <v>1189</v>
      </c>
      <c r="D147" s="293"/>
      <c r="E147" s="903"/>
      <c r="F147" s="1092"/>
      <c r="G147" s="687"/>
    </row>
    <row r="148" spans="2:7">
      <c r="B148" s="902"/>
      <c r="C148" s="901" t="s">
        <v>1190</v>
      </c>
      <c r="D148" s="293"/>
      <c r="E148" s="904"/>
      <c r="F148" s="1092"/>
      <c r="G148" s="687"/>
    </row>
    <row r="149" spans="2:7">
      <c r="B149" s="902"/>
      <c r="C149" s="901" t="s">
        <v>1191</v>
      </c>
      <c r="D149" s="293"/>
      <c r="E149" s="904"/>
      <c r="F149" s="1092"/>
      <c r="G149" s="687"/>
    </row>
    <row r="150" spans="2:7" ht="25.5">
      <c r="B150" s="902"/>
      <c r="C150" s="901" t="s">
        <v>1192</v>
      </c>
      <c r="D150" s="293"/>
      <c r="E150" s="904"/>
      <c r="F150" s="1092"/>
      <c r="G150" s="687"/>
    </row>
    <row r="151" spans="2:7" ht="25.5">
      <c r="B151" s="902"/>
      <c r="C151" s="901" t="s">
        <v>1193</v>
      </c>
      <c r="D151" s="293"/>
      <c r="E151" s="904"/>
      <c r="F151" s="1092"/>
      <c r="G151" s="687"/>
    </row>
    <row r="152" spans="2:7">
      <c r="B152" s="902"/>
      <c r="C152" s="901" t="s">
        <v>289</v>
      </c>
      <c r="D152" s="293"/>
      <c r="E152" s="904"/>
      <c r="F152" s="1092"/>
      <c r="G152" s="687"/>
    </row>
    <row r="153" spans="2:7">
      <c r="B153" s="902"/>
      <c r="C153" s="901" t="s">
        <v>290</v>
      </c>
      <c r="D153" s="403"/>
      <c r="E153" s="403"/>
      <c r="F153" s="1092"/>
      <c r="G153" s="687"/>
    </row>
    <row r="154" spans="2:7" ht="25.5">
      <c r="B154" s="902"/>
      <c r="C154" s="901" t="s">
        <v>1194</v>
      </c>
      <c r="D154" s="403"/>
      <c r="E154" s="403"/>
      <c r="F154" s="1092"/>
      <c r="G154" s="687"/>
    </row>
    <row r="155" spans="2:7" ht="25.5">
      <c r="B155" s="902"/>
      <c r="C155" s="901" t="s">
        <v>291</v>
      </c>
      <c r="D155" s="403"/>
      <c r="E155" s="403"/>
      <c r="F155" s="1092"/>
      <c r="G155" s="687"/>
    </row>
    <row r="156" spans="2:7">
      <c r="B156" s="902"/>
      <c r="C156" s="901" t="s">
        <v>292</v>
      </c>
      <c r="D156" s="403"/>
      <c r="E156" s="403"/>
      <c r="F156" s="1092"/>
      <c r="G156" s="687"/>
    </row>
    <row r="157" spans="2:7" ht="25.5">
      <c r="B157" s="902"/>
      <c r="C157" s="901" t="s">
        <v>293</v>
      </c>
      <c r="D157" s="403"/>
      <c r="E157" s="403"/>
      <c r="F157" s="1092"/>
      <c r="G157" s="687"/>
    </row>
    <row r="158" spans="2:7" ht="38.25">
      <c r="B158" s="902"/>
      <c r="C158" s="576" t="s">
        <v>294</v>
      </c>
      <c r="D158" s="403"/>
      <c r="E158" s="403"/>
      <c r="F158" s="1092"/>
      <c r="G158" s="687"/>
    </row>
    <row r="159" spans="2:7">
      <c r="B159" s="902"/>
      <c r="C159" s="576"/>
      <c r="D159" s="403"/>
      <c r="E159" s="403"/>
      <c r="F159" s="1092"/>
      <c r="G159" s="687"/>
    </row>
    <row r="160" spans="2:7" ht="25.5">
      <c r="B160" s="891" t="s">
        <v>1195</v>
      </c>
      <c r="C160" s="881" t="s">
        <v>1196</v>
      </c>
      <c r="D160" s="905"/>
      <c r="E160" s="906"/>
      <c r="F160" s="1092"/>
      <c r="G160" s="687"/>
    </row>
    <row r="161" spans="2:7">
      <c r="B161" s="880"/>
      <c r="C161" s="576" t="s">
        <v>1197</v>
      </c>
      <c r="D161" s="905" t="s">
        <v>65</v>
      </c>
      <c r="E161" s="403">
        <v>2</v>
      </c>
      <c r="F161" s="591"/>
      <c r="G161" s="894">
        <f>E161*F161</f>
        <v>0</v>
      </c>
    </row>
    <row r="162" spans="2:7">
      <c r="B162" s="880"/>
      <c r="C162" s="576"/>
      <c r="D162" s="905"/>
      <c r="E162" s="403"/>
      <c r="F162" s="1092"/>
      <c r="G162" s="687"/>
    </row>
    <row r="163" spans="2:7" ht="38.25">
      <c r="B163" s="891" t="s">
        <v>1198</v>
      </c>
      <c r="C163" s="872" t="s">
        <v>1199</v>
      </c>
      <c r="D163" s="863" t="s">
        <v>279</v>
      </c>
      <c r="E163" s="863">
        <v>1</v>
      </c>
      <c r="F163" s="591"/>
      <c r="G163" s="894">
        <f>E163*F163</f>
        <v>0</v>
      </c>
    </row>
    <row r="164" spans="2:7">
      <c r="B164" s="907"/>
      <c r="C164" s="872" t="s">
        <v>1200</v>
      </c>
      <c r="D164" s="907"/>
      <c r="E164" s="454"/>
      <c r="F164" s="1092"/>
      <c r="G164" s="687"/>
    </row>
    <row r="165" spans="2:7" ht="51">
      <c r="B165" s="880"/>
      <c r="C165" s="881" t="s">
        <v>1201</v>
      </c>
      <c r="D165" s="907"/>
      <c r="E165" s="454"/>
      <c r="F165" s="1092"/>
      <c r="G165" s="687"/>
    </row>
    <row r="166" spans="2:7" ht="51">
      <c r="B166" s="880"/>
      <c r="C166" s="881" t="s">
        <v>1202</v>
      </c>
      <c r="D166" s="907"/>
      <c r="E166" s="454"/>
      <c r="F166" s="1092"/>
      <c r="G166" s="687"/>
    </row>
    <row r="167" spans="2:7" ht="51">
      <c r="B167" s="880"/>
      <c r="C167" s="872" t="s">
        <v>1203</v>
      </c>
      <c r="D167" s="907"/>
      <c r="E167" s="454"/>
      <c r="F167" s="1092"/>
      <c r="G167" s="687"/>
    </row>
    <row r="168" spans="2:7" ht="25.5">
      <c r="B168" s="880"/>
      <c r="C168" s="872" t="s">
        <v>1204</v>
      </c>
      <c r="D168" s="907"/>
      <c r="E168" s="454"/>
      <c r="F168" s="1092"/>
      <c r="G168" s="687"/>
    </row>
    <row r="169" spans="2:7">
      <c r="B169" s="880"/>
      <c r="C169" s="881" t="s">
        <v>1205</v>
      </c>
      <c r="D169" s="907"/>
      <c r="E169" s="454"/>
      <c r="F169" s="1092"/>
      <c r="G169" s="687"/>
    </row>
    <row r="170" spans="2:7" ht="38.25">
      <c r="B170" s="880"/>
      <c r="C170" s="872" t="s">
        <v>1206</v>
      </c>
      <c r="D170" s="907"/>
      <c r="E170" s="454"/>
      <c r="F170" s="1092"/>
      <c r="G170" s="687"/>
    </row>
    <row r="171" spans="2:7" ht="38.25">
      <c r="B171" s="880"/>
      <c r="C171" s="881" t="s">
        <v>1207</v>
      </c>
      <c r="D171" s="907"/>
      <c r="E171" s="454"/>
      <c r="F171" s="1092"/>
      <c r="G171" s="687"/>
    </row>
    <row r="172" spans="2:7" ht="25.5">
      <c r="B172" s="880"/>
      <c r="C172" s="881" t="s">
        <v>1208</v>
      </c>
      <c r="D172" s="907"/>
      <c r="E172" s="454"/>
      <c r="F172" s="1092"/>
      <c r="G172" s="687"/>
    </row>
    <row r="173" spans="2:7" ht="51">
      <c r="B173" s="880"/>
      <c r="C173" s="881" t="s">
        <v>1209</v>
      </c>
      <c r="D173" s="907"/>
      <c r="E173" s="454"/>
      <c r="F173" s="1092"/>
      <c r="G173" s="687"/>
    </row>
    <row r="174" spans="2:7" ht="38.25">
      <c r="B174" s="880"/>
      <c r="C174" s="872" t="s">
        <v>1210</v>
      </c>
      <c r="D174" s="907"/>
      <c r="E174" s="454"/>
      <c r="F174" s="1092"/>
      <c r="G174" s="687"/>
    </row>
    <row r="175" spans="2:7" ht="25.5">
      <c r="B175" s="880"/>
      <c r="C175" s="881" t="s">
        <v>1211</v>
      </c>
      <c r="D175" s="907"/>
      <c r="E175" s="454"/>
      <c r="F175" s="1092"/>
      <c r="G175" s="687"/>
    </row>
    <row r="176" spans="2:7">
      <c r="B176" s="880"/>
      <c r="C176" s="881"/>
      <c r="D176" s="907"/>
      <c r="E176" s="454"/>
      <c r="F176" s="1092"/>
      <c r="G176" s="687"/>
    </row>
    <row r="177" spans="2:7" ht="38.25">
      <c r="B177" s="891" t="s">
        <v>1212</v>
      </c>
      <c r="C177" s="872" t="s">
        <v>1213</v>
      </c>
      <c r="D177" s="863" t="s">
        <v>279</v>
      </c>
      <c r="E177" s="863">
        <v>1</v>
      </c>
      <c r="F177" s="591"/>
      <c r="G177" s="894">
        <f>E177*F177</f>
        <v>0</v>
      </c>
    </row>
    <row r="178" spans="2:7">
      <c r="B178" s="907"/>
      <c r="C178" s="872" t="s">
        <v>1200</v>
      </c>
      <c r="D178" s="907"/>
      <c r="E178" s="454"/>
      <c r="F178" s="1092"/>
      <c r="G178" s="687"/>
    </row>
    <row r="179" spans="2:7" ht="51">
      <c r="B179" s="880"/>
      <c r="C179" s="881" t="s">
        <v>1201</v>
      </c>
      <c r="D179" s="907"/>
      <c r="E179" s="454"/>
      <c r="F179" s="1092"/>
      <c r="G179" s="687"/>
    </row>
    <row r="180" spans="2:7" ht="51">
      <c r="B180" s="880"/>
      <c r="C180" s="881" t="s">
        <v>1202</v>
      </c>
      <c r="D180" s="907"/>
      <c r="E180" s="454"/>
      <c r="F180" s="1092"/>
      <c r="G180" s="687"/>
    </row>
    <row r="181" spans="2:7" ht="51">
      <c r="B181" s="880"/>
      <c r="C181" s="872" t="s">
        <v>1203</v>
      </c>
      <c r="D181" s="907"/>
      <c r="E181" s="454"/>
      <c r="F181" s="1092"/>
      <c r="G181" s="687"/>
    </row>
    <row r="182" spans="2:7" ht="25.5">
      <c r="B182" s="880"/>
      <c r="C182" s="872" t="s">
        <v>1204</v>
      </c>
      <c r="D182" s="907"/>
      <c r="E182" s="454"/>
      <c r="F182" s="1092"/>
      <c r="G182" s="687"/>
    </row>
    <row r="183" spans="2:7" ht="25.5">
      <c r="B183" s="880"/>
      <c r="C183" s="872" t="s">
        <v>1214</v>
      </c>
      <c r="D183" s="907"/>
      <c r="E183" s="454"/>
      <c r="F183" s="1092"/>
      <c r="G183" s="687"/>
    </row>
    <row r="184" spans="2:7">
      <c r="B184" s="880"/>
      <c r="C184" s="881" t="s">
        <v>1215</v>
      </c>
      <c r="D184" s="907"/>
      <c r="E184" s="454"/>
      <c r="F184" s="1092"/>
      <c r="G184" s="687"/>
    </row>
    <row r="185" spans="2:7" ht="25.5">
      <c r="B185" s="880"/>
      <c r="C185" s="881" t="s">
        <v>1216</v>
      </c>
      <c r="D185" s="907"/>
      <c r="E185" s="454"/>
      <c r="F185" s="1092"/>
      <c r="G185" s="687"/>
    </row>
    <row r="186" spans="2:7" ht="38.25">
      <c r="B186" s="880"/>
      <c r="C186" s="872" t="s">
        <v>1206</v>
      </c>
      <c r="D186" s="907"/>
      <c r="E186" s="454"/>
      <c r="F186" s="1092"/>
      <c r="G186" s="687"/>
    </row>
    <row r="187" spans="2:7" ht="38.25">
      <c r="B187" s="880"/>
      <c r="C187" s="881" t="s">
        <v>1207</v>
      </c>
      <c r="D187" s="907"/>
      <c r="E187" s="454"/>
      <c r="F187" s="1092"/>
      <c r="G187" s="687"/>
    </row>
    <row r="188" spans="2:7" ht="25.5">
      <c r="B188" s="880"/>
      <c r="C188" s="881" t="s">
        <v>1217</v>
      </c>
      <c r="D188" s="907"/>
      <c r="E188" s="454"/>
      <c r="F188" s="1092"/>
      <c r="G188" s="687"/>
    </row>
    <row r="189" spans="2:7" ht="51">
      <c r="B189" s="880"/>
      <c r="C189" s="881" t="s">
        <v>1209</v>
      </c>
      <c r="D189" s="907"/>
      <c r="E189" s="454"/>
      <c r="F189" s="1092"/>
      <c r="G189" s="687"/>
    </row>
    <row r="190" spans="2:7" ht="51">
      <c r="B190" s="880"/>
      <c r="C190" s="881" t="s">
        <v>1218</v>
      </c>
      <c r="D190" s="907"/>
      <c r="E190" s="454"/>
      <c r="F190" s="1092"/>
      <c r="G190" s="687"/>
    </row>
    <row r="191" spans="2:7" ht="51">
      <c r="B191" s="880"/>
      <c r="C191" s="872" t="s">
        <v>1219</v>
      </c>
      <c r="D191" s="907"/>
      <c r="E191" s="454"/>
      <c r="F191" s="1092"/>
      <c r="G191" s="687"/>
    </row>
    <row r="192" spans="2:7" ht="25.5">
      <c r="B192" s="880"/>
      <c r="C192" s="881" t="s">
        <v>1211</v>
      </c>
      <c r="D192" s="907"/>
      <c r="E192" s="454"/>
      <c r="F192" s="1092"/>
      <c r="G192" s="687"/>
    </row>
    <row r="193" spans="2:7">
      <c r="B193" s="880"/>
      <c r="C193" s="881"/>
      <c r="D193" s="907"/>
      <c r="E193" s="454"/>
      <c r="F193" s="1092"/>
      <c r="G193" s="687"/>
    </row>
    <row r="194" spans="2:7" ht="25.5">
      <c r="B194" s="891" t="s">
        <v>1220</v>
      </c>
      <c r="C194" s="908" t="s">
        <v>455</v>
      </c>
      <c r="D194" s="909"/>
      <c r="E194" s="429"/>
      <c r="F194" s="1092"/>
      <c r="G194" s="687"/>
    </row>
    <row r="195" spans="2:7" ht="38.25">
      <c r="B195" s="910"/>
      <c r="C195" s="911" t="s">
        <v>456</v>
      </c>
      <c r="D195" s="910"/>
      <c r="E195" s="429"/>
      <c r="F195" s="1092"/>
      <c r="G195" s="687"/>
    </row>
    <row r="196" spans="2:7">
      <c r="B196" s="910"/>
      <c r="C196" s="908" t="s">
        <v>457</v>
      </c>
      <c r="D196" s="909"/>
      <c r="E196" s="429"/>
      <c r="F196" s="1092"/>
      <c r="G196" s="687"/>
    </row>
    <row r="197" spans="2:7" ht="25.5">
      <c r="B197" s="910"/>
      <c r="C197" s="908" t="s">
        <v>458</v>
      </c>
      <c r="D197" s="909"/>
      <c r="E197" s="429"/>
      <c r="F197" s="1092"/>
      <c r="G197" s="687"/>
    </row>
    <row r="198" spans="2:7">
      <c r="B198" s="910"/>
      <c r="C198" s="908" t="s">
        <v>459</v>
      </c>
      <c r="D198" s="909"/>
      <c r="E198" s="429"/>
      <c r="F198" s="1092"/>
      <c r="G198" s="687"/>
    </row>
    <row r="199" spans="2:7" ht="25.5">
      <c r="B199" s="910"/>
      <c r="C199" s="908" t="s">
        <v>460</v>
      </c>
      <c r="D199" s="909"/>
      <c r="E199" s="429"/>
      <c r="F199" s="1092"/>
      <c r="G199" s="687"/>
    </row>
    <row r="200" spans="2:7">
      <c r="B200" s="910"/>
      <c r="C200" s="908" t="s">
        <v>461</v>
      </c>
      <c r="D200" s="909"/>
      <c r="E200" s="429"/>
      <c r="F200" s="1092"/>
      <c r="G200" s="687"/>
    </row>
    <row r="201" spans="2:7" ht="38.25">
      <c r="B201" s="910"/>
      <c r="C201" s="911" t="s">
        <v>462</v>
      </c>
      <c r="D201" s="910"/>
      <c r="E201" s="429"/>
      <c r="F201" s="1092"/>
      <c r="G201" s="687"/>
    </row>
    <row r="202" spans="2:7" ht="25.5">
      <c r="B202" s="910"/>
      <c r="C202" s="908" t="s">
        <v>463</v>
      </c>
      <c r="D202" s="909"/>
      <c r="E202" s="429"/>
      <c r="F202" s="1092"/>
      <c r="G202" s="687"/>
    </row>
    <row r="203" spans="2:7" ht="25.5">
      <c r="B203" s="910"/>
      <c r="C203" s="908" t="s">
        <v>464</v>
      </c>
      <c r="D203" s="909"/>
      <c r="E203" s="429"/>
      <c r="F203" s="1092"/>
      <c r="G203" s="687"/>
    </row>
    <row r="204" spans="2:7">
      <c r="B204" s="910"/>
      <c r="C204" s="908" t="s">
        <v>1221</v>
      </c>
      <c r="D204" s="909"/>
      <c r="E204" s="429"/>
      <c r="F204" s="1092"/>
      <c r="G204" s="687"/>
    </row>
    <row r="205" spans="2:7">
      <c r="B205" s="910"/>
      <c r="C205" s="908" t="s">
        <v>465</v>
      </c>
      <c r="D205" s="909"/>
      <c r="E205" s="429"/>
      <c r="F205" s="1092"/>
      <c r="G205" s="687"/>
    </row>
    <row r="206" spans="2:7">
      <c r="B206" s="910"/>
      <c r="C206" s="908" t="s">
        <v>1222</v>
      </c>
      <c r="D206" s="909"/>
      <c r="E206" s="429"/>
      <c r="F206" s="1092"/>
      <c r="G206" s="687"/>
    </row>
    <row r="207" spans="2:7" ht="25.5">
      <c r="B207" s="910"/>
      <c r="C207" s="908" t="s">
        <v>466</v>
      </c>
      <c r="D207" s="909"/>
      <c r="E207" s="429"/>
      <c r="F207" s="1092"/>
      <c r="G207" s="687"/>
    </row>
    <row r="208" spans="2:7" ht="25.5">
      <c r="B208" s="905"/>
      <c r="C208" s="886" t="s">
        <v>1223</v>
      </c>
      <c r="D208" s="909"/>
      <c r="E208" s="429"/>
      <c r="F208" s="1092"/>
      <c r="G208" s="687"/>
    </row>
    <row r="209" spans="2:7">
      <c r="B209" s="905"/>
      <c r="C209" s="908" t="s">
        <v>300</v>
      </c>
      <c r="D209" s="909"/>
      <c r="E209" s="429"/>
      <c r="F209" s="1092"/>
      <c r="G209" s="687"/>
    </row>
    <row r="210" spans="2:7">
      <c r="B210" s="905"/>
      <c r="C210" s="908" t="s">
        <v>1224</v>
      </c>
      <c r="D210" s="909"/>
      <c r="E210" s="429"/>
      <c r="F210" s="1092"/>
      <c r="G210" s="687"/>
    </row>
    <row r="211" spans="2:7">
      <c r="B211" s="905"/>
      <c r="C211" s="908" t="s">
        <v>1225</v>
      </c>
      <c r="D211" s="909"/>
      <c r="E211" s="429"/>
      <c r="F211" s="1092"/>
      <c r="G211" s="687"/>
    </row>
    <row r="212" spans="2:7">
      <c r="B212" s="905"/>
      <c r="C212" s="908" t="s">
        <v>1226</v>
      </c>
      <c r="D212" s="909"/>
      <c r="E212" s="429"/>
      <c r="F212" s="1092"/>
      <c r="G212" s="687"/>
    </row>
    <row r="213" spans="2:7">
      <c r="B213" s="905"/>
      <c r="C213" s="908" t="s">
        <v>666</v>
      </c>
      <c r="D213" s="909" t="s">
        <v>279</v>
      </c>
      <c r="E213" s="429">
        <v>1</v>
      </c>
      <c r="F213" s="591"/>
      <c r="G213" s="894">
        <f>E213*F213</f>
        <v>0</v>
      </c>
    </row>
    <row r="214" spans="2:7">
      <c r="B214" s="905"/>
      <c r="C214" s="908"/>
      <c r="D214" s="909"/>
      <c r="E214" s="429"/>
      <c r="F214" s="591"/>
      <c r="G214" s="894"/>
    </row>
    <row r="215" spans="2:7" ht="25.5">
      <c r="B215" s="912" t="s">
        <v>1227</v>
      </c>
      <c r="C215" s="886" t="s">
        <v>1228</v>
      </c>
      <c r="D215" s="905"/>
      <c r="E215" s="403"/>
      <c r="F215" s="1092"/>
      <c r="G215" s="687"/>
    </row>
    <row r="216" spans="2:7">
      <c r="B216" s="905"/>
      <c r="C216" s="886" t="s">
        <v>1229</v>
      </c>
      <c r="D216" s="905"/>
      <c r="E216" s="403"/>
      <c r="F216" s="1092"/>
      <c r="G216" s="687"/>
    </row>
    <row r="217" spans="2:7" ht="25.5">
      <c r="B217" s="905"/>
      <c r="C217" s="886" t="s">
        <v>1230</v>
      </c>
      <c r="D217" s="905"/>
      <c r="E217" s="403"/>
      <c r="F217" s="1092"/>
      <c r="G217" s="687"/>
    </row>
    <row r="218" spans="2:7">
      <c r="B218" s="905"/>
      <c r="C218" s="886" t="s">
        <v>1231</v>
      </c>
      <c r="D218" s="905"/>
      <c r="E218" s="403"/>
      <c r="F218" s="1092"/>
      <c r="G218" s="687"/>
    </row>
    <row r="219" spans="2:7" ht="25.5">
      <c r="B219" s="905"/>
      <c r="C219" s="886" t="s">
        <v>1232</v>
      </c>
      <c r="D219" s="905"/>
      <c r="E219" s="403"/>
      <c r="F219" s="1092"/>
      <c r="G219" s="687"/>
    </row>
    <row r="220" spans="2:7">
      <c r="B220" s="905"/>
      <c r="C220" s="886" t="s">
        <v>1233</v>
      </c>
      <c r="D220" s="905"/>
      <c r="E220" s="403"/>
      <c r="F220" s="1092"/>
      <c r="G220" s="687"/>
    </row>
    <row r="221" spans="2:7" ht="25.5">
      <c r="B221" s="905"/>
      <c r="C221" s="886" t="s">
        <v>1234</v>
      </c>
      <c r="D221" s="905"/>
      <c r="E221" s="403"/>
      <c r="F221" s="1092"/>
      <c r="G221" s="687"/>
    </row>
    <row r="222" spans="2:7">
      <c r="B222" s="905"/>
      <c r="C222" s="886" t="s">
        <v>1235</v>
      </c>
      <c r="D222" s="905"/>
      <c r="E222" s="403"/>
      <c r="F222" s="1092"/>
      <c r="G222" s="687"/>
    </row>
    <row r="223" spans="2:7" ht="25.5">
      <c r="B223" s="905"/>
      <c r="C223" s="886" t="s">
        <v>1236</v>
      </c>
      <c r="D223" s="905"/>
      <c r="E223" s="403"/>
      <c r="F223" s="1092"/>
      <c r="G223" s="687"/>
    </row>
    <row r="224" spans="2:7">
      <c r="B224" s="905"/>
      <c r="C224" s="886" t="s">
        <v>1237</v>
      </c>
      <c r="D224" s="905"/>
      <c r="E224" s="403"/>
      <c r="F224" s="1092"/>
      <c r="G224" s="687"/>
    </row>
    <row r="225" spans="2:7" ht="25.5">
      <c r="B225" s="905"/>
      <c r="C225" s="886" t="s">
        <v>1238</v>
      </c>
      <c r="D225" s="905"/>
      <c r="E225" s="403"/>
      <c r="F225" s="1092"/>
      <c r="G225" s="687"/>
    </row>
    <row r="226" spans="2:7">
      <c r="B226" s="905"/>
      <c r="C226" s="886" t="s">
        <v>1239</v>
      </c>
      <c r="D226" s="905"/>
      <c r="E226" s="403"/>
      <c r="F226" s="1092"/>
      <c r="G226" s="687"/>
    </row>
    <row r="227" spans="2:7">
      <c r="B227" s="905"/>
      <c r="C227" s="886" t="s">
        <v>1240</v>
      </c>
      <c r="D227" s="905"/>
      <c r="E227" s="403"/>
      <c r="F227" s="1092"/>
      <c r="G227" s="687"/>
    </row>
    <row r="228" spans="2:7">
      <c r="B228" s="905"/>
      <c r="C228" s="886" t="s">
        <v>1241</v>
      </c>
      <c r="D228" s="905"/>
      <c r="E228" s="403"/>
      <c r="F228" s="1092"/>
      <c r="G228" s="687"/>
    </row>
    <row r="229" spans="2:7" ht="25.5">
      <c r="B229" s="905"/>
      <c r="C229" s="886" t="s">
        <v>1242</v>
      </c>
      <c r="D229" s="905"/>
      <c r="E229" s="403"/>
      <c r="F229" s="1092"/>
      <c r="G229" s="687"/>
    </row>
    <row r="230" spans="2:7" ht="25.5">
      <c r="B230" s="905"/>
      <c r="C230" s="886" t="s">
        <v>1243</v>
      </c>
      <c r="D230" s="905"/>
      <c r="E230" s="403"/>
      <c r="F230" s="1092"/>
      <c r="G230" s="687"/>
    </row>
    <row r="231" spans="2:7" ht="25.5">
      <c r="B231" s="905"/>
      <c r="C231" s="886" t="s">
        <v>466</v>
      </c>
      <c r="D231" s="905"/>
      <c r="E231" s="403"/>
      <c r="F231" s="1092"/>
      <c r="G231" s="687"/>
    </row>
    <row r="232" spans="2:7" ht="25.5">
      <c r="B232" s="905"/>
      <c r="C232" s="886" t="s">
        <v>1244</v>
      </c>
      <c r="D232" s="905"/>
      <c r="E232" s="403"/>
      <c r="F232" s="1092"/>
      <c r="G232" s="687"/>
    </row>
    <row r="233" spans="2:7">
      <c r="B233" s="905"/>
      <c r="C233" s="886" t="s">
        <v>1245</v>
      </c>
      <c r="D233" s="905" t="s">
        <v>65</v>
      </c>
      <c r="E233" s="403">
        <v>2</v>
      </c>
      <c r="F233" s="591"/>
      <c r="G233" s="894">
        <f>E233*F233</f>
        <v>0</v>
      </c>
    </row>
    <row r="234" spans="2:7">
      <c r="B234" s="905"/>
      <c r="C234" s="886"/>
      <c r="D234" s="905"/>
      <c r="E234" s="403"/>
      <c r="F234" s="1092"/>
      <c r="G234" s="687"/>
    </row>
    <row r="235" spans="2:7">
      <c r="B235" s="912" t="s">
        <v>1246</v>
      </c>
      <c r="C235" s="908" t="s">
        <v>301</v>
      </c>
      <c r="D235" s="909"/>
      <c r="E235" s="429"/>
      <c r="F235" s="1092"/>
      <c r="G235" s="687"/>
    </row>
    <row r="236" spans="2:7">
      <c r="B236" s="403"/>
      <c r="C236" s="908" t="s">
        <v>302</v>
      </c>
      <c r="D236" s="909"/>
      <c r="E236" s="429"/>
      <c r="F236" s="1092"/>
      <c r="G236" s="687"/>
    </row>
    <row r="237" spans="2:7" ht="25.5">
      <c r="B237" s="403"/>
      <c r="C237" s="908" t="s">
        <v>303</v>
      </c>
      <c r="D237" s="909"/>
      <c r="E237" s="429"/>
      <c r="F237" s="1092"/>
      <c r="G237" s="687"/>
    </row>
    <row r="238" spans="2:7">
      <c r="B238" s="403"/>
      <c r="C238" s="908" t="s">
        <v>304</v>
      </c>
      <c r="D238" s="909"/>
      <c r="E238" s="429"/>
      <c r="F238" s="1092"/>
      <c r="G238" s="687"/>
    </row>
    <row r="239" spans="2:7">
      <c r="B239" s="403"/>
      <c r="C239" s="908" t="s">
        <v>298</v>
      </c>
      <c r="D239" s="909" t="s">
        <v>65</v>
      </c>
      <c r="E239" s="403">
        <v>2</v>
      </c>
      <c r="F239" s="591"/>
      <c r="G239" s="894">
        <f>E239*F239</f>
        <v>0</v>
      </c>
    </row>
    <row r="240" spans="2:7">
      <c r="B240" s="905"/>
      <c r="C240" s="908"/>
      <c r="D240" s="909"/>
      <c r="E240" s="429"/>
      <c r="F240" s="1092"/>
      <c r="G240" s="687"/>
    </row>
    <row r="241" spans="2:7" ht="51">
      <c r="B241" s="891" t="s">
        <v>1247</v>
      </c>
      <c r="C241" s="576" t="s">
        <v>1248</v>
      </c>
      <c r="D241" s="403"/>
      <c r="E241" s="904"/>
      <c r="F241" s="1092"/>
      <c r="G241" s="687"/>
    </row>
    <row r="242" spans="2:7">
      <c r="B242" s="880"/>
      <c r="C242" s="576" t="s">
        <v>1197</v>
      </c>
      <c r="D242" s="905" t="s">
        <v>65</v>
      </c>
      <c r="E242" s="403">
        <v>1</v>
      </c>
      <c r="F242" s="591"/>
      <c r="G242" s="894">
        <f>E242*F242</f>
        <v>0</v>
      </c>
    </row>
    <row r="243" spans="2:7">
      <c r="B243" s="880"/>
      <c r="C243" s="576"/>
      <c r="D243" s="905"/>
      <c r="E243" s="403"/>
      <c r="F243" s="1092"/>
      <c r="G243" s="687"/>
    </row>
    <row r="244" spans="2:7" ht="38.25">
      <c r="B244" s="891" t="s">
        <v>1249</v>
      </c>
      <c r="C244" s="576" t="s">
        <v>1250</v>
      </c>
      <c r="D244" s="905"/>
      <c r="E244" s="904"/>
      <c r="F244" s="1092"/>
      <c r="G244" s="687"/>
    </row>
    <row r="245" spans="2:7">
      <c r="B245" s="880"/>
      <c r="C245" s="576" t="s">
        <v>1197</v>
      </c>
      <c r="D245" s="905" t="s">
        <v>65</v>
      </c>
      <c r="E245" s="403">
        <v>26</v>
      </c>
      <c r="F245" s="591"/>
      <c r="G245" s="894">
        <f>E245*F245</f>
        <v>0</v>
      </c>
    </row>
    <row r="246" spans="2:7">
      <c r="B246" s="880"/>
      <c r="C246" s="576"/>
      <c r="D246" s="905"/>
      <c r="E246" s="403"/>
      <c r="F246" s="591"/>
      <c r="G246" s="894"/>
    </row>
    <row r="247" spans="2:7" ht="51">
      <c r="B247" s="913" t="s">
        <v>36</v>
      </c>
      <c r="C247" s="900" t="s">
        <v>1251</v>
      </c>
      <c r="D247" s="905"/>
      <c r="E247" s="403"/>
      <c r="F247" s="1092"/>
      <c r="G247" s="687"/>
    </row>
    <row r="248" spans="2:7">
      <c r="B248" s="914"/>
      <c r="C248" s="576" t="s">
        <v>1252</v>
      </c>
      <c r="D248" s="905" t="s">
        <v>65</v>
      </c>
      <c r="E248" s="403">
        <v>2</v>
      </c>
      <c r="F248" s="591"/>
      <c r="G248" s="894">
        <f>E248*F248</f>
        <v>0</v>
      </c>
    </row>
    <row r="249" spans="2:7">
      <c r="B249" s="910"/>
      <c r="C249" s="872"/>
      <c r="D249" s="865"/>
      <c r="E249" s="865"/>
      <c r="F249" s="1092"/>
      <c r="G249" s="687"/>
    </row>
    <row r="250" spans="2:7" ht="63.75">
      <c r="B250" s="910" t="s">
        <v>16</v>
      </c>
      <c r="C250" s="872" t="s">
        <v>1253</v>
      </c>
      <c r="D250" s="865"/>
      <c r="E250" s="915"/>
      <c r="F250" s="591"/>
      <c r="G250" s="894"/>
    </row>
    <row r="251" spans="2:7" ht="25.5">
      <c r="B251" s="910"/>
      <c r="C251" s="872" t="s">
        <v>1254</v>
      </c>
      <c r="D251" s="865" t="s">
        <v>288</v>
      </c>
      <c r="E251" s="865">
        <v>180</v>
      </c>
      <c r="F251" s="591"/>
      <c r="G251" s="894">
        <f>E251*F251</f>
        <v>0</v>
      </c>
    </row>
    <row r="252" spans="2:7">
      <c r="B252" s="914"/>
      <c r="C252" s="576"/>
      <c r="D252" s="905"/>
      <c r="E252" s="403"/>
      <c r="F252" s="1092"/>
      <c r="G252" s="687"/>
    </row>
    <row r="253" spans="2:7" ht="38.25">
      <c r="B253" s="916" t="s">
        <v>17</v>
      </c>
      <c r="C253" s="872" t="s">
        <v>1255</v>
      </c>
      <c r="D253" s="462" t="s">
        <v>279</v>
      </c>
      <c r="E253" s="863">
        <v>1</v>
      </c>
      <c r="F253" s="591"/>
      <c r="G253" s="894">
        <f>E253*F253</f>
        <v>0</v>
      </c>
    </row>
    <row r="254" spans="2:7">
      <c r="B254" s="916"/>
      <c r="C254" s="872" t="s">
        <v>1256</v>
      </c>
      <c r="D254" s="917"/>
      <c r="E254" s="462"/>
      <c r="F254" s="453"/>
      <c r="G254" s="687"/>
    </row>
    <row r="255" spans="2:7">
      <c r="B255" s="916"/>
      <c r="C255" s="918" t="s">
        <v>1257</v>
      </c>
      <c r="D255" s="919"/>
      <c r="E255" s="916"/>
      <c r="F255" s="1093"/>
      <c r="G255" s="687"/>
    </row>
    <row r="256" spans="2:7">
      <c r="B256" s="916"/>
      <c r="C256" s="872" t="s">
        <v>1258</v>
      </c>
      <c r="D256" s="919"/>
      <c r="E256" s="916"/>
      <c r="F256" s="1093"/>
      <c r="G256" s="687"/>
    </row>
    <row r="257" spans="2:7" ht="25.5">
      <c r="B257" s="916"/>
      <c r="C257" s="918" t="s">
        <v>1259</v>
      </c>
      <c r="D257" s="919"/>
      <c r="E257" s="916"/>
      <c r="F257" s="1093"/>
      <c r="G257" s="687"/>
    </row>
    <row r="258" spans="2:7" ht="25.5">
      <c r="B258" s="916"/>
      <c r="C258" s="918" t="s">
        <v>1260</v>
      </c>
      <c r="D258" s="919"/>
      <c r="E258" s="916"/>
      <c r="F258" s="1093"/>
      <c r="G258" s="687"/>
    </row>
    <row r="259" spans="2:7" ht="25.5">
      <c r="B259" s="916"/>
      <c r="C259" s="918" t="s">
        <v>1261</v>
      </c>
      <c r="D259" s="919"/>
      <c r="E259" s="916"/>
      <c r="F259" s="1093"/>
      <c r="G259" s="687"/>
    </row>
    <row r="260" spans="2:7" ht="25.5">
      <c r="B260" s="916"/>
      <c r="C260" s="918" t="s">
        <v>1262</v>
      </c>
      <c r="D260" s="919"/>
      <c r="E260" s="916"/>
      <c r="F260" s="1093"/>
      <c r="G260" s="687"/>
    </row>
    <row r="261" spans="2:7" ht="63.75">
      <c r="B261" s="916"/>
      <c r="C261" s="911" t="s">
        <v>1263</v>
      </c>
      <c r="D261" s="919"/>
      <c r="E261" s="916"/>
      <c r="F261" s="1093"/>
      <c r="G261" s="921"/>
    </row>
    <row r="262" spans="2:7">
      <c r="B262" s="916"/>
      <c r="C262" s="911"/>
      <c r="D262" s="919"/>
      <c r="E262" s="916"/>
      <c r="F262" s="1093"/>
      <c r="G262" s="921"/>
    </row>
    <row r="263" spans="2:7" ht="25.5">
      <c r="B263" s="922" t="s">
        <v>21</v>
      </c>
      <c r="C263" s="923" t="s">
        <v>1264</v>
      </c>
      <c r="D263" s="906"/>
      <c r="E263" s="924"/>
      <c r="F263" s="1094"/>
      <c r="G263" s="687"/>
    </row>
    <row r="264" spans="2:7" ht="76.5">
      <c r="B264" s="925"/>
      <c r="C264" s="923" t="s">
        <v>1265</v>
      </c>
      <c r="D264" s="906"/>
      <c r="E264" s="924"/>
      <c r="F264" s="1094"/>
      <c r="G264" s="687"/>
    </row>
    <row r="265" spans="2:7" ht="25.5">
      <c r="B265" s="925"/>
      <c r="C265" s="923" t="s">
        <v>1266</v>
      </c>
      <c r="D265" s="906"/>
      <c r="E265" s="924"/>
      <c r="F265" s="1094"/>
      <c r="G265" s="687"/>
    </row>
    <row r="266" spans="2:7">
      <c r="B266" s="925"/>
      <c r="C266" s="923" t="s">
        <v>1197</v>
      </c>
      <c r="D266" s="924" t="s">
        <v>65</v>
      </c>
      <c r="E266" s="926">
        <v>2</v>
      </c>
      <c r="F266" s="591"/>
      <c r="G266" s="894">
        <f>E266*F266</f>
        <v>0</v>
      </c>
    </row>
    <row r="267" spans="2:7">
      <c r="B267" s="916"/>
      <c r="C267" s="911"/>
      <c r="D267" s="916"/>
      <c r="E267" s="920"/>
      <c r="F267" s="1095"/>
      <c r="G267" s="921"/>
    </row>
    <row r="268" spans="2:7" ht="25.5">
      <c r="B268" s="913" t="s">
        <v>44</v>
      </c>
      <c r="C268" s="576" t="s">
        <v>308</v>
      </c>
      <c r="D268" s="905"/>
      <c r="E268" s="403"/>
      <c r="F268" s="1092"/>
      <c r="G268" s="687"/>
    </row>
    <row r="269" spans="2:7">
      <c r="B269" s="880"/>
      <c r="C269" s="576" t="s">
        <v>309</v>
      </c>
      <c r="D269" s="905"/>
      <c r="E269" s="403"/>
      <c r="F269" s="1092"/>
      <c r="G269" s="687"/>
    </row>
    <row r="270" spans="2:7">
      <c r="B270" s="880"/>
      <c r="C270" s="576" t="s">
        <v>310</v>
      </c>
      <c r="D270" s="905" t="s">
        <v>65</v>
      </c>
      <c r="E270" s="403">
        <v>2</v>
      </c>
      <c r="F270" s="591"/>
      <c r="G270" s="894">
        <f>E270*F270</f>
        <v>0</v>
      </c>
    </row>
    <row r="271" spans="2:7">
      <c r="B271" s="916"/>
      <c r="C271" s="911"/>
      <c r="D271" s="916"/>
      <c r="E271" s="920"/>
      <c r="F271" s="1095"/>
      <c r="G271" s="921"/>
    </row>
    <row r="272" spans="2:7" ht="25.5">
      <c r="B272" s="913" t="s">
        <v>46</v>
      </c>
      <c r="C272" s="881" t="s">
        <v>1267</v>
      </c>
      <c r="D272" s="905" t="s">
        <v>65</v>
      </c>
      <c r="E272" s="906">
        <v>10</v>
      </c>
      <c r="F272" s="591"/>
      <c r="G272" s="894">
        <f>E272*F272</f>
        <v>0</v>
      </c>
    </row>
    <row r="273" spans="2:7">
      <c r="B273" s="914"/>
      <c r="C273" s="900"/>
      <c r="D273" s="905"/>
      <c r="E273" s="906"/>
      <c r="F273" s="1096"/>
      <c r="G273" s="927"/>
    </row>
    <row r="274" spans="2:7" ht="25.5">
      <c r="B274" s="922" t="s">
        <v>47</v>
      </c>
      <c r="C274" s="881" t="s">
        <v>314</v>
      </c>
      <c r="D274" s="905"/>
      <c r="E274" s="906"/>
      <c r="F274" s="1096"/>
      <c r="G274" s="927"/>
    </row>
    <row r="275" spans="2:7">
      <c r="B275" s="928"/>
      <c r="C275" s="929" t="s">
        <v>315</v>
      </c>
      <c r="D275" s="930" t="s">
        <v>65</v>
      </c>
      <c r="E275" s="931">
        <v>6</v>
      </c>
      <c r="F275" s="551"/>
      <c r="G275" s="894">
        <f>E275*F275</f>
        <v>0</v>
      </c>
    </row>
    <row r="276" spans="2:7">
      <c r="B276" s="916"/>
      <c r="C276" s="911"/>
      <c r="D276" s="916"/>
      <c r="E276" s="920"/>
      <c r="F276" s="591"/>
      <c r="G276" s="933"/>
    </row>
    <row r="277" spans="2:7">
      <c r="B277" s="916"/>
      <c r="C277" s="911"/>
      <c r="D277" s="916"/>
      <c r="E277" s="920"/>
      <c r="F277" s="591"/>
      <c r="G277" s="933"/>
    </row>
    <row r="278" spans="2:7" ht="102">
      <c r="B278" s="934" t="s">
        <v>48</v>
      </c>
      <c r="C278" s="889" t="s">
        <v>3050</v>
      </c>
      <c r="D278" s="934" t="s">
        <v>279</v>
      </c>
      <c r="E278" s="935">
        <v>1</v>
      </c>
      <c r="F278" s="550"/>
      <c r="G278" s="883">
        <f>E278*F278</f>
        <v>0</v>
      </c>
    </row>
    <row r="279" spans="2:7" ht="25.5">
      <c r="B279" s="936"/>
      <c r="C279" s="889" t="s">
        <v>3051</v>
      </c>
      <c r="D279" s="916"/>
      <c r="E279" s="920"/>
      <c r="F279" s="591"/>
      <c r="G279" s="933"/>
    </row>
    <row r="280" spans="2:7" ht="178.5">
      <c r="B280" s="936"/>
      <c r="C280" s="889" t="s">
        <v>3052</v>
      </c>
      <c r="D280" s="916"/>
      <c r="E280" s="920"/>
      <c r="F280" s="591"/>
      <c r="G280" s="933"/>
    </row>
    <row r="281" spans="2:7" ht="51">
      <c r="B281" s="936"/>
      <c r="C281" s="889" t="s">
        <v>3053</v>
      </c>
      <c r="D281" s="916"/>
      <c r="E281" s="920"/>
      <c r="F281" s="591"/>
      <c r="G281" s="933"/>
    </row>
    <row r="282" spans="2:7" ht="51">
      <c r="B282" s="936"/>
      <c r="C282" s="889" t="s">
        <v>3054</v>
      </c>
      <c r="D282" s="916"/>
      <c r="E282" s="920"/>
      <c r="F282" s="591"/>
      <c r="G282" s="933"/>
    </row>
    <row r="283" spans="2:7" ht="63.75">
      <c r="B283" s="936"/>
      <c r="C283" s="889" t="s">
        <v>3055</v>
      </c>
      <c r="D283" s="916"/>
      <c r="E283" s="920"/>
      <c r="F283" s="591"/>
      <c r="G283" s="933"/>
    </row>
    <row r="284" spans="2:7">
      <c r="B284" s="936"/>
      <c r="C284" s="889" t="s">
        <v>3056</v>
      </c>
      <c r="D284" s="916"/>
      <c r="E284" s="920"/>
      <c r="F284" s="591"/>
      <c r="G284" s="933"/>
    </row>
    <row r="285" spans="2:7">
      <c r="B285" s="936"/>
      <c r="C285" s="937" t="s">
        <v>3057</v>
      </c>
      <c r="D285" s="916"/>
      <c r="E285" s="920"/>
      <c r="F285" s="591"/>
      <c r="G285" s="933"/>
    </row>
    <row r="286" spans="2:7">
      <c r="B286" s="936"/>
      <c r="C286" s="400" t="s">
        <v>3058</v>
      </c>
      <c r="D286" s="916"/>
      <c r="E286" s="920"/>
      <c r="F286" s="591"/>
      <c r="G286" s="933"/>
    </row>
    <row r="287" spans="2:7">
      <c r="B287" s="936"/>
      <c r="C287" s="400" t="s">
        <v>3059</v>
      </c>
      <c r="D287" s="916"/>
      <c r="E287" s="920"/>
      <c r="F287" s="591"/>
      <c r="G287" s="933"/>
    </row>
    <row r="288" spans="2:7">
      <c r="B288" s="889"/>
      <c r="C288" s="889" t="s">
        <v>3060</v>
      </c>
      <c r="D288" s="916"/>
      <c r="E288" s="920"/>
      <c r="F288" s="591"/>
      <c r="G288" s="933"/>
    </row>
    <row r="289" spans="2:7">
      <c r="B289" s="936"/>
      <c r="C289" s="889" t="s">
        <v>3061</v>
      </c>
      <c r="D289" s="916"/>
      <c r="E289" s="920"/>
      <c r="F289" s="591"/>
      <c r="G289" s="933"/>
    </row>
    <row r="290" spans="2:7">
      <c r="B290" s="936"/>
      <c r="C290" s="889" t="s">
        <v>3062</v>
      </c>
      <c r="D290" s="916"/>
      <c r="E290" s="920"/>
      <c r="F290" s="591"/>
      <c r="G290" s="933"/>
    </row>
    <row r="291" spans="2:7" ht="25.5">
      <c r="B291" s="936"/>
      <c r="C291" s="889" t="s">
        <v>3063</v>
      </c>
      <c r="D291" s="916"/>
      <c r="E291" s="920"/>
      <c r="F291" s="591"/>
      <c r="G291" s="933"/>
    </row>
    <row r="292" spans="2:7" ht="63.75">
      <c r="B292" s="878"/>
      <c r="C292" s="938" t="s">
        <v>3064</v>
      </c>
      <c r="D292" s="916"/>
      <c r="E292" s="920"/>
      <c r="F292" s="591"/>
      <c r="G292" s="933"/>
    </row>
    <row r="293" spans="2:7">
      <c r="B293" s="878"/>
      <c r="C293" s="938"/>
      <c r="D293" s="916"/>
      <c r="E293" s="920"/>
      <c r="F293" s="591"/>
      <c r="G293" s="933"/>
    </row>
    <row r="294" spans="2:7">
      <c r="B294" s="916"/>
      <c r="C294" s="911"/>
      <c r="D294" s="916"/>
      <c r="E294" s="920"/>
      <c r="F294" s="1092"/>
      <c r="G294" s="687"/>
    </row>
    <row r="295" spans="2:7" ht="51">
      <c r="B295" s="934" t="s">
        <v>1773</v>
      </c>
      <c r="C295" s="890" t="s">
        <v>1268</v>
      </c>
      <c r="D295" s="939" t="s">
        <v>279</v>
      </c>
      <c r="E295" s="893">
        <v>1</v>
      </c>
      <c r="F295" s="591"/>
      <c r="G295" s="894">
        <f>E295*F295</f>
        <v>0</v>
      </c>
    </row>
    <row r="296" spans="2:7">
      <c r="B296" s="902"/>
      <c r="C296" s="901" t="s">
        <v>1269</v>
      </c>
      <c r="D296" s="905"/>
      <c r="E296" s="403"/>
      <c r="F296" s="1092"/>
      <c r="G296" s="687"/>
    </row>
    <row r="297" spans="2:7">
      <c r="B297" s="902"/>
      <c r="C297" s="901" t="s">
        <v>1188</v>
      </c>
      <c r="D297" s="903"/>
      <c r="E297" s="903"/>
      <c r="F297" s="1092"/>
      <c r="G297" s="687"/>
    </row>
    <row r="298" spans="2:7">
      <c r="B298" s="902"/>
      <c r="C298" s="901" t="s">
        <v>1270</v>
      </c>
      <c r="D298" s="903"/>
      <c r="E298" s="903"/>
      <c r="F298" s="1092"/>
      <c r="G298" s="687"/>
    </row>
    <row r="299" spans="2:7">
      <c r="B299" s="902"/>
      <c r="C299" s="901" t="s">
        <v>296</v>
      </c>
      <c r="D299" s="903"/>
      <c r="E299" s="904"/>
      <c r="F299" s="1092"/>
      <c r="G299" s="687"/>
    </row>
    <row r="300" spans="2:7">
      <c r="B300" s="902"/>
      <c r="C300" s="901" t="s">
        <v>1191</v>
      </c>
      <c r="D300" s="903"/>
      <c r="E300" s="904"/>
      <c r="F300" s="1092"/>
      <c r="G300" s="687"/>
    </row>
    <row r="301" spans="2:7" ht="25.5">
      <c r="B301" s="902"/>
      <c r="C301" s="890" t="s">
        <v>1271</v>
      </c>
      <c r="D301" s="903"/>
      <c r="E301" s="904"/>
      <c r="F301" s="1092"/>
      <c r="G301" s="687"/>
    </row>
    <row r="302" spans="2:7">
      <c r="B302" s="902"/>
      <c r="C302" s="901" t="s">
        <v>289</v>
      </c>
      <c r="D302" s="903"/>
      <c r="E302" s="904"/>
      <c r="F302" s="1092"/>
      <c r="G302" s="687"/>
    </row>
    <row r="303" spans="2:7">
      <c r="B303" s="902"/>
      <c r="C303" s="901" t="s">
        <v>290</v>
      </c>
      <c r="D303" s="905"/>
      <c r="E303" s="403"/>
      <c r="F303" s="1092"/>
      <c r="G303" s="687"/>
    </row>
    <row r="304" spans="2:7">
      <c r="B304" s="902"/>
      <c r="C304" s="901" t="s">
        <v>295</v>
      </c>
      <c r="D304" s="905"/>
      <c r="E304" s="403"/>
      <c r="F304" s="1092"/>
      <c r="G304" s="687"/>
    </row>
    <row r="305" spans="2:7" ht="25.5">
      <c r="B305" s="902"/>
      <c r="C305" s="901" t="s">
        <v>291</v>
      </c>
      <c r="D305" s="905"/>
      <c r="E305" s="403"/>
      <c r="F305" s="1092"/>
      <c r="G305" s="687"/>
    </row>
    <row r="306" spans="2:7">
      <c r="B306" s="902"/>
      <c r="C306" s="901" t="s">
        <v>292</v>
      </c>
      <c r="D306" s="905"/>
      <c r="E306" s="403"/>
      <c r="F306" s="1092"/>
      <c r="G306" s="687"/>
    </row>
    <row r="307" spans="2:7" ht="25.5">
      <c r="B307" s="902"/>
      <c r="C307" s="901" t="s">
        <v>293</v>
      </c>
      <c r="D307" s="905"/>
      <c r="E307" s="403"/>
      <c r="F307" s="1092"/>
      <c r="G307" s="687"/>
    </row>
    <row r="308" spans="2:7" ht="38.25">
      <c r="B308" s="940"/>
      <c r="C308" s="576" t="s">
        <v>294</v>
      </c>
      <c r="D308" s="905"/>
      <c r="E308" s="905"/>
      <c r="F308" s="1092"/>
      <c r="G308" s="687"/>
    </row>
    <row r="309" spans="2:7">
      <c r="B309" s="940"/>
      <c r="C309" s="576"/>
      <c r="D309" s="905"/>
      <c r="E309" s="905"/>
      <c r="F309" s="1092"/>
      <c r="G309" s="687"/>
    </row>
    <row r="310" spans="2:7" ht="51">
      <c r="B310" s="934" t="s">
        <v>1780</v>
      </c>
      <c r="C310" s="890" t="s">
        <v>1272</v>
      </c>
      <c r="D310" s="939" t="s">
        <v>279</v>
      </c>
      <c r="E310" s="893">
        <v>3</v>
      </c>
      <c r="F310" s="591"/>
      <c r="G310" s="894">
        <f>E310*F310</f>
        <v>0</v>
      </c>
    </row>
    <row r="311" spans="2:7">
      <c r="B311" s="902"/>
      <c r="C311" s="901" t="s">
        <v>1273</v>
      </c>
      <c r="D311" s="905"/>
      <c r="E311" s="403"/>
      <c r="F311" s="1092"/>
      <c r="G311" s="687"/>
    </row>
    <row r="312" spans="2:7">
      <c r="B312" s="902"/>
      <c r="C312" s="901" t="s">
        <v>1188</v>
      </c>
      <c r="D312" s="903"/>
      <c r="E312" s="903"/>
      <c r="F312" s="1092"/>
      <c r="G312" s="687"/>
    </row>
    <row r="313" spans="2:7">
      <c r="B313" s="902"/>
      <c r="C313" s="901" t="s">
        <v>1274</v>
      </c>
      <c r="D313" s="903"/>
      <c r="E313" s="903"/>
      <c r="F313" s="1092"/>
      <c r="G313" s="687"/>
    </row>
    <row r="314" spans="2:7">
      <c r="B314" s="902"/>
      <c r="C314" s="901" t="s">
        <v>296</v>
      </c>
      <c r="D314" s="903"/>
      <c r="E314" s="904"/>
      <c r="F314" s="1092"/>
      <c r="G314" s="687"/>
    </row>
    <row r="315" spans="2:7">
      <c r="B315" s="902"/>
      <c r="C315" s="901" t="s">
        <v>1191</v>
      </c>
      <c r="D315" s="903"/>
      <c r="E315" s="904"/>
      <c r="F315" s="1092"/>
      <c r="G315" s="687"/>
    </row>
    <row r="316" spans="2:7" ht="25.5">
      <c r="B316" s="902"/>
      <c r="C316" s="890" t="s">
        <v>1275</v>
      </c>
      <c r="D316" s="903"/>
      <c r="E316" s="904"/>
      <c r="F316" s="1092"/>
      <c r="G316" s="687"/>
    </row>
    <row r="317" spans="2:7">
      <c r="B317" s="902"/>
      <c r="C317" s="901" t="s">
        <v>289</v>
      </c>
      <c r="D317" s="903"/>
      <c r="E317" s="904"/>
      <c r="F317" s="1092"/>
      <c r="G317" s="687"/>
    </row>
    <row r="318" spans="2:7">
      <c r="B318" s="902"/>
      <c r="C318" s="901" t="s">
        <v>290</v>
      </c>
      <c r="D318" s="905"/>
      <c r="E318" s="403"/>
      <c r="F318" s="1092"/>
      <c r="G318" s="687"/>
    </row>
    <row r="319" spans="2:7">
      <c r="B319" s="902"/>
      <c r="C319" s="901" t="s">
        <v>295</v>
      </c>
      <c r="D319" s="905"/>
      <c r="E319" s="403"/>
      <c r="F319" s="1092"/>
      <c r="G319" s="687"/>
    </row>
    <row r="320" spans="2:7" ht="25.5">
      <c r="B320" s="902"/>
      <c r="C320" s="901" t="s">
        <v>291</v>
      </c>
      <c r="D320" s="905"/>
      <c r="E320" s="403"/>
      <c r="F320" s="1092"/>
      <c r="G320" s="687"/>
    </row>
    <row r="321" spans="2:7">
      <c r="B321" s="902"/>
      <c r="C321" s="901" t="s">
        <v>292</v>
      </c>
      <c r="D321" s="905"/>
      <c r="E321" s="403"/>
      <c r="F321" s="1092"/>
      <c r="G321" s="687"/>
    </row>
    <row r="322" spans="2:7" ht="25.5">
      <c r="B322" s="902"/>
      <c r="C322" s="901" t="s">
        <v>293</v>
      </c>
      <c r="D322" s="905"/>
      <c r="E322" s="403"/>
      <c r="F322" s="1092"/>
      <c r="G322" s="687"/>
    </row>
    <row r="323" spans="2:7" ht="38.25">
      <c r="B323" s="940"/>
      <c r="C323" s="576" t="s">
        <v>294</v>
      </c>
      <c r="D323" s="905"/>
      <c r="E323" s="905"/>
      <c r="F323" s="1092"/>
      <c r="G323" s="687"/>
    </row>
    <row r="324" spans="2:7">
      <c r="B324" s="940"/>
      <c r="C324" s="576"/>
      <c r="D324" s="905"/>
      <c r="E324" s="905"/>
      <c r="F324" s="1092"/>
      <c r="G324" s="687"/>
    </row>
    <row r="325" spans="2:7" ht="51">
      <c r="B325" s="934" t="s">
        <v>1791</v>
      </c>
      <c r="C325" s="890" t="s">
        <v>1276</v>
      </c>
      <c r="D325" s="939" t="s">
        <v>279</v>
      </c>
      <c r="E325" s="893">
        <v>1</v>
      </c>
      <c r="F325" s="591"/>
      <c r="G325" s="894">
        <f>E325*F325</f>
        <v>0</v>
      </c>
    </row>
    <row r="326" spans="2:7">
      <c r="B326" s="902"/>
      <c r="C326" s="901" t="s">
        <v>1277</v>
      </c>
      <c r="D326" s="905"/>
      <c r="E326" s="403"/>
      <c r="F326" s="1092"/>
      <c r="G326" s="687"/>
    </row>
    <row r="327" spans="2:7">
      <c r="B327" s="902"/>
      <c r="C327" s="901" t="s">
        <v>1188</v>
      </c>
      <c r="D327" s="903"/>
      <c r="E327" s="903"/>
      <c r="F327" s="1092"/>
      <c r="G327" s="687"/>
    </row>
    <row r="328" spans="2:7">
      <c r="B328" s="902"/>
      <c r="C328" s="901" t="s">
        <v>1278</v>
      </c>
      <c r="D328" s="903"/>
      <c r="E328" s="903"/>
      <c r="F328" s="1092"/>
      <c r="G328" s="687"/>
    </row>
    <row r="329" spans="2:7">
      <c r="B329" s="902"/>
      <c r="C329" s="901" t="s">
        <v>296</v>
      </c>
      <c r="D329" s="903"/>
      <c r="E329" s="904"/>
      <c r="F329" s="1092"/>
      <c r="G329" s="687"/>
    </row>
    <row r="330" spans="2:7">
      <c r="B330" s="902"/>
      <c r="C330" s="901" t="s">
        <v>1191</v>
      </c>
      <c r="D330" s="903"/>
      <c r="E330" s="904"/>
      <c r="F330" s="1092"/>
      <c r="G330" s="687"/>
    </row>
    <row r="331" spans="2:7" ht="25.5">
      <c r="B331" s="902"/>
      <c r="C331" s="890" t="s">
        <v>1279</v>
      </c>
      <c r="D331" s="903"/>
      <c r="E331" s="904"/>
      <c r="F331" s="1092"/>
      <c r="G331" s="687"/>
    </row>
    <row r="332" spans="2:7">
      <c r="B332" s="902"/>
      <c r="C332" s="901" t="s">
        <v>289</v>
      </c>
      <c r="D332" s="903"/>
      <c r="E332" s="904"/>
      <c r="F332" s="1092"/>
      <c r="G332" s="687"/>
    </row>
    <row r="333" spans="2:7">
      <c r="B333" s="902"/>
      <c r="C333" s="901" t="s">
        <v>290</v>
      </c>
      <c r="D333" s="905"/>
      <c r="E333" s="403"/>
      <c r="F333" s="1092"/>
      <c r="G333" s="687"/>
    </row>
    <row r="334" spans="2:7">
      <c r="B334" s="902"/>
      <c r="C334" s="901" t="s">
        <v>295</v>
      </c>
      <c r="D334" s="905"/>
      <c r="E334" s="403"/>
      <c r="F334" s="1092"/>
      <c r="G334" s="687"/>
    </row>
    <row r="335" spans="2:7" ht="25.5">
      <c r="B335" s="902"/>
      <c r="C335" s="901" t="s">
        <v>291</v>
      </c>
      <c r="D335" s="905"/>
      <c r="E335" s="403"/>
      <c r="F335" s="1092"/>
      <c r="G335" s="687"/>
    </row>
    <row r="336" spans="2:7">
      <c r="B336" s="902"/>
      <c r="C336" s="901" t="s">
        <v>292</v>
      </c>
      <c r="D336" s="905"/>
      <c r="E336" s="403"/>
      <c r="F336" s="1092"/>
      <c r="G336" s="687"/>
    </row>
    <row r="337" spans="2:7" ht="25.5">
      <c r="B337" s="902"/>
      <c r="C337" s="901" t="s">
        <v>293</v>
      </c>
      <c r="D337" s="905"/>
      <c r="E337" s="403"/>
      <c r="F337" s="1092"/>
      <c r="G337" s="687"/>
    </row>
    <row r="338" spans="2:7" ht="38.25">
      <c r="B338" s="940"/>
      <c r="C338" s="576" t="s">
        <v>294</v>
      </c>
      <c r="D338" s="905"/>
      <c r="E338" s="905"/>
      <c r="F338" s="1092"/>
      <c r="G338" s="687"/>
    </row>
    <row r="339" spans="2:7">
      <c r="B339" s="940"/>
      <c r="C339" s="576"/>
      <c r="D339" s="905"/>
      <c r="E339" s="905"/>
      <c r="F339" s="1092"/>
      <c r="G339" s="687"/>
    </row>
    <row r="340" spans="2:7" ht="51">
      <c r="B340" s="941" t="s">
        <v>1803</v>
      </c>
      <c r="C340" s="890" t="s">
        <v>1280</v>
      </c>
      <c r="D340" s="939" t="s">
        <v>279</v>
      </c>
      <c r="E340" s="893">
        <v>4</v>
      </c>
      <c r="F340" s="591"/>
      <c r="G340" s="894">
        <f>E340*F340</f>
        <v>0</v>
      </c>
    </row>
    <row r="341" spans="2:7">
      <c r="B341" s="902"/>
      <c r="C341" s="901" t="s">
        <v>1281</v>
      </c>
      <c r="D341" s="905"/>
      <c r="E341" s="403"/>
      <c r="F341" s="1092"/>
      <c r="G341" s="687"/>
    </row>
    <row r="342" spans="2:7">
      <c r="B342" s="902"/>
      <c r="C342" s="901" t="s">
        <v>1188</v>
      </c>
      <c r="D342" s="903"/>
      <c r="E342" s="903"/>
      <c r="F342" s="1092"/>
      <c r="G342" s="687"/>
    </row>
    <row r="343" spans="2:7">
      <c r="B343" s="902"/>
      <c r="C343" s="901" t="s">
        <v>1282</v>
      </c>
      <c r="D343" s="903"/>
      <c r="E343" s="903"/>
      <c r="F343" s="1092"/>
      <c r="G343" s="687"/>
    </row>
    <row r="344" spans="2:7">
      <c r="B344" s="902"/>
      <c r="C344" s="901" t="s">
        <v>1283</v>
      </c>
      <c r="D344" s="903"/>
      <c r="E344" s="904"/>
      <c r="F344" s="1092"/>
      <c r="G344" s="687"/>
    </row>
    <row r="345" spans="2:7">
      <c r="B345" s="902"/>
      <c r="C345" s="901" t="s">
        <v>1191</v>
      </c>
      <c r="D345" s="903"/>
      <c r="E345" s="904"/>
      <c r="F345" s="1092"/>
      <c r="G345" s="687"/>
    </row>
    <row r="346" spans="2:7" ht="25.5">
      <c r="B346" s="902"/>
      <c r="C346" s="890" t="s">
        <v>1284</v>
      </c>
      <c r="D346" s="903"/>
      <c r="E346" s="904"/>
      <c r="F346" s="1092"/>
      <c r="G346" s="687"/>
    </row>
    <row r="347" spans="2:7">
      <c r="B347" s="902"/>
      <c r="C347" s="901" t="s">
        <v>289</v>
      </c>
      <c r="D347" s="903"/>
      <c r="E347" s="904"/>
      <c r="F347" s="1092"/>
      <c r="G347" s="687"/>
    </row>
    <row r="348" spans="2:7">
      <c r="B348" s="902"/>
      <c r="C348" s="901" t="s">
        <v>290</v>
      </c>
      <c r="D348" s="905"/>
      <c r="E348" s="403"/>
      <c r="F348" s="1092"/>
      <c r="G348" s="687"/>
    </row>
    <row r="349" spans="2:7">
      <c r="B349" s="902"/>
      <c r="C349" s="901" t="s">
        <v>295</v>
      </c>
      <c r="D349" s="905"/>
      <c r="E349" s="403"/>
      <c r="F349" s="1092"/>
      <c r="G349" s="687"/>
    </row>
    <row r="350" spans="2:7" ht="25.5">
      <c r="B350" s="902"/>
      <c r="C350" s="901" t="s">
        <v>291</v>
      </c>
      <c r="D350" s="905"/>
      <c r="E350" s="403"/>
      <c r="F350" s="1092"/>
      <c r="G350" s="687"/>
    </row>
    <row r="351" spans="2:7">
      <c r="B351" s="902"/>
      <c r="C351" s="901" t="s">
        <v>292</v>
      </c>
      <c r="D351" s="905"/>
      <c r="E351" s="403"/>
      <c r="F351" s="1092"/>
      <c r="G351" s="687"/>
    </row>
    <row r="352" spans="2:7" ht="25.5">
      <c r="B352" s="902"/>
      <c r="C352" s="901" t="s">
        <v>293</v>
      </c>
      <c r="D352" s="905"/>
      <c r="E352" s="403"/>
      <c r="F352" s="1092"/>
      <c r="G352" s="687"/>
    </row>
    <row r="353" spans="2:7" ht="38.25">
      <c r="B353" s="940"/>
      <c r="C353" s="576" t="s">
        <v>294</v>
      </c>
      <c r="D353" s="905"/>
      <c r="E353" s="905"/>
      <c r="F353" s="1092"/>
      <c r="G353" s="687"/>
    </row>
    <row r="354" spans="2:7">
      <c r="B354" s="940"/>
      <c r="C354" s="576"/>
      <c r="D354" s="905"/>
      <c r="E354" s="905"/>
      <c r="F354" s="1092"/>
      <c r="G354" s="687"/>
    </row>
    <row r="355" spans="2:7" ht="51">
      <c r="B355" s="934" t="s">
        <v>1809</v>
      </c>
      <c r="C355" s="890" t="s">
        <v>1285</v>
      </c>
      <c r="D355" s="939" t="s">
        <v>279</v>
      </c>
      <c r="E355" s="893">
        <v>2</v>
      </c>
      <c r="F355" s="591"/>
      <c r="G355" s="894">
        <f>E355*F355</f>
        <v>0</v>
      </c>
    </row>
    <row r="356" spans="2:7">
      <c r="B356" s="902"/>
      <c r="C356" s="901" t="s">
        <v>1286</v>
      </c>
      <c r="D356" s="905"/>
      <c r="E356" s="403"/>
      <c r="F356" s="1092"/>
      <c r="G356" s="687"/>
    </row>
    <row r="357" spans="2:7">
      <c r="B357" s="902"/>
      <c r="C357" s="901" t="s">
        <v>1287</v>
      </c>
      <c r="D357" s="903"/>
      <c r="E357" s="903"/>
      <c r="F357" s="1092"/>
      <c r="G357" s="687"/>
    </row>
    <row r="358" spans="2:7">
      <c r="B358" s="902"/>
      <c r="C358" s="901" t="s">
        <v>1288</v>
      </c>
      <c r="D358" s="903"/>
      <c r="E358" s="903"/>
      <c r="F358" s="1092"/>
      <c r="G358" s="687"/>
    </row>
    <row r="359" spans="2:7">
      <c r="B359" s="902"/>
      <c r="C359" s="901" t="s">
        <v>296</v>
      </c>
      <c r="D359" s="903"/>
      <c r="E359" s="904"/>
      <c r="F359" s="1092"/>
      <c r="G359" s="687"/>
    </row>
    <row r="360" spans="2:7">
      <c r="B360" s="902"/>
      <c r="C360" s="901" t="s">
        <v>1191</v>
      </c>
      <c r="D360" s="903"/>
      <c r="E360" s="904"/>
      <c r="F360" s="1092"/>
      <c r="G360" s="687"/>
    </row>
    <row r="361" spans="2:7" ht="25.5">
      <c r="B361" s="902"/>
      <c r="C361" s="890" t="s">
        <v>1289</v>
      </c>
      <c r="D361" s="903"/>
      <c r="E361" s="904"/>
      <c r="F361" s="1092"/>
      <c r="G361" s="687"/>
    </row>
    <row r="362" spans="2:7">
      <c r="B362" s="902"/>
      <c r="C362" s="901" t="s">
        <v>289</v>
      </c>
      <c r="D362" s="903"/>
      <c r="E362" s="904"/>
      <c r="F362" s="1092"/>
      <c r="G362" s="687"/>
    </row>
    <row r="363" spans="2:7">
      <c r="B363" s="902"/>
      <c r="C363" s="901" t="s">
        <v>290</v>
      </c>
      <c r="D363" s="905"/>
      <c r="E363" s="403"/>
      <c r="F363" s="1092"/>
      <c r="G363" s="687"/>
    </row>
    <row r="364" spans="2:7">
      <c r="B364" s="902"/>
      <c r="C364" s="901" t="s">
        <v>295</v>
      </c>
      <c r="D364" s="905"/>
      <c r="E364" s="403"/>
      <c r="F364" s="1092"/>
      <c r="G364" s="687"/>
    </row>
    <row r="365" spans="2:7" ht="25.5">
      <c r="B365" s="902"/>
      <c r="C365" s="901" t="s">
        <v>291</v>
      </c>
      <c r="D365" s="905"/>
      <c r="E365" s="403"/>
      <c r="F365" s="1092"/>
      <c r="G365" s="687"/>
    </row>
    <row r="366" spans="2:7">
      <c r="B366" s="902"/>
      <c r="C366" s="901" t="s">
        <v>292</v>
      </c>
      <c r="D366" s="905"/>
      <c r="E366" s="403"/>
      <c r="F366" s="1092"/>
      <c r="G366" s="687"/>
    </row>
    <row r="367" spans="2:7" ht="25.5">
      <c r="B367" s="902"/>
      <c r="C367" s="901" t="s">
        <v>293</v>
      </c>
      <c r="D367" s="905"/>
      <c r="E367" s="403"/>
      <c r="F367" s="1092"/>
      <c r="G367" s="687"/>
    </row>
    <row r="368" spans="2:7" ht="38.25">
      <c r="B368" s="940"/>
      <c r="C368" s="576" t="s">
        <v>294</v>
      </c>
      <c r="D368" s="905"/>
      <c r="E368" s="905"/>
      <c r="F368" s="1092"/>
      <c r="G368" s="687"/>
    </row>
    <row r="369" spans="2:7">
      <c r="B369" s="940"/>
      <c r="C369" s="576"/>
      <c r="D369" s="905"/>
      <c r="E369" s="905"/>
      <c r="F369" s="1092"/>
      <c r="G369" s="687"/>
    </row>
    <row r="370" spans="2:7" ht="51">
      <c r="B370" s="934" t="s">
        <v>3066</v>
      </c>
      <c r="C370" s="890" t="s">
        <v>1290</v>
      </c>
      <c r="D370" s="939" t="s">
        <v>279</v>
      </c>
      <c r="E370" s="893">
        <v>2</v>
      </c>
      <c r="F370" s="591"/>
      <c r="G370" s="894">
        <f>E370*F370</f>
        <v>0</v>
      </c>
    </row>
    <row r="371" spans="2:7">
      <c r="B371" s="902"/>
      <c r="C371" s="901" t="s">
        <v>1291</v>
      </c>
      <c r="D371" s="905"/>
      <c r="E371" s="403"/>
      <c r="F371" s="1092"/>
      <c r="G371" s="687"/>
    </row>
    <row r="372" spans="2:7">
      <c r="B372" s="902"/>
      <c r="C372" s="901" t="s">
        <v>1287</v>
      </c>
      <c r="D372" s="903"/>
      <c r="E372" s="903"/>
      <c r="F372" s="1092"/>
      <c r="G372" s="687"/>
    </row>
    <row r="373" spans="2:7">
      <c r="B373" s="902"/>
      <c r="C373" s="901" t="s">
        <v>1292</v>
      </c>
      <c r="D373" s="903"/>
      <c r="E373" s="903"/>
      <c r="F373" s="1092"/>
      <c r="G373" s="687"/>
    </row>
    <row r="374" spans="2:7">
      <c r="B374" s="902"/>
      <c r="C374" s="901" t="s">
        <v>296</v>
      </c>
      <c r="D374" s="903"/>
      <c r="E374" s="904"/>
      <c r="F374" s="1092"/>
      <c r="G374" s="687"/>
    </row>
    <row r="375" spans="2:7">
      <c r="B375" s="902"/>
      <c r="C375" s="901" t="s">
        <v>660</v>
      </c>
      <c r="D375" s="903"/>
      <c r="E375" s="904"/>
      <c r="F375" s="1092"/>
      <c r="G375" s="687"/>
    </row>
    <row r="376" spans="2:7" ht="25.5">
      <c r="B376" s="902"/>
      <c r="C376" s="890" t="s">
        <v>1279</v>
      </c>
      <c r="D376" s="903"/>
      <c r="E376" s="904"/>
      <c r="F376" s="1092"/>
      <c r="G376" s="687"/>
    </row>
    <row r="377" spans="2:7">
      <c r="B377" s="902"/>
      <c r="C377" s="901" t="s">
        <v>289</v>
      </c>
      <c r="D377" s="903"/>
      <c r="E377" s="904"/>
      <c r="F377" s="1092"/>
      <c r="G377" s="687"/>
    </row>
    <row r="378" spans="2:7">
      <c r="B378" s="902"/>
      <c r="C378" s="901" t="s">
        <v>290</v>
      </c>
      <c r="D378" s="905"/>
      <c r="E378" s="403"/>
      <c r="F378" s="1092"/>
      <c r="G378" s="687"/>
    </row>
    <row r="379" spans="2:7">
      <c r="B379" s="902"/>
      <c r="C379" s="901" t="s">
        <v>295</v>
      </c>
      <c r="D379" s="905"/>
      <c r="E379" s="403"/>
      <c r="F379" s="1092"/>
      <c r="G379" s="687"/>
    </row>
    <row r="380" spans="2:7" ht="25.5">
      <c r="B380" s="902"/>
      <c r="C380" s="901" t="s">
        <v>291</v>
      </c>
      <c r="D380" s="905"/>
      <c r="E380" s="403"/>
      <c r="F380" s="1092"/>
      <c r="G380" s="687"/>
    </row>
    <row r="381" spans="2:7">
      <c r="B381" s="902"/>
      <c r="C381" s="901" t="s">
        <v>292</v>
      </c>
      <c r="D381" s="905"/>
      <c r="E381" s="403"/>
      <c r="F381" s="1092"/>
      <c r="G381" s="687"/>
    </row>
    <row r="382" spans="2:7" ht="25.5">
      <c r="B382" s="902"/>
      <c r="C382" s="901" t="s">
        <v>293</v>
      </c>
      <c r="D382" s="905"/>
      <c r="E382" s="403"/>
      <c r="F382" s="1092"/>
      <c r="G382" s="687"/>
    </row>
    <row r="383" spans="2:7" ht="38.25">
      <c r="B383" s="940"/>
      <c r="C383" s="576" t="s">
        <v>294</v>
      </c>
      <c r="D383" s="905"/>
      <c r="E383" s="905"/>
      <c r="F383" s="1092"/>
      <c r="G383" s="687"/>
    </row>
    <row r="384" spans="2:7">
      <c r="B384" s="940"/>
      <c r="C384" s="576"/>
      <c r="D384" s="905"/>
      <c r="E384" s="905"/>
      <c r="F384" s="1092"/>
      <c r="G384" s="687"/>
    </row>
    <row r="385" spans="2:7" ht="25.5">
      <c r="B385" s="913" t="s">
        <v>50</v>
      </c>
      <c r="C385" s="881" t="s">
        <v>1196</v>
      </c>
      <c r="D385" s="905"/>
      <c r="E385" s="906"/>
      <c r="F385" s="1092"/>
      <c r="G385" s="687"/>
    </row>
    <row r="386" spans="2:7">
      <c r="B386" s="880"/>
      <c r="C386" s="576" t="s">
        <v>297</v>
      </c>
      <c r="D386" s="905" t="s">
        <v>65</v>
      </c>
      <c r="E386" s="403">
        <v>2</v>
      </c>
      <c r="F386" s="591"/>
      <c r="G386" s="894">
        <f>E386*F386</f>
        <v>0</v>
      </c>
    </row>
    <row r="387" spans="2:7">
      <c r="B387" s="880"/>
      <c r="C387" s="576" t="s">
        <v>298</v>
      </c>
      <c r="D387" s="905" t="s">
        <v>65</v>
      </c>
      <c r="E387" s="403">
        <v>4</v>
      </c>
      <c r="F387" s="591"/>
      <c r="G387" s="894">
        <f t="shared" ref="G387:G388" si="0">E387*F387</f>
        <v>0</v>
      </c>
    </row>
    <row r="388" spans="2:7">
      <c r="B388" s="880"/>
      <c r="C388" s="576" t="s">
        <v>1293</v>
      </c>
      <c r="D388" s="905" t="s">
        <v>65</v>
      </c>
      <c r="E388" s="403">
        <v>1</v>
      </c>
      <c r="F388" s="591"/>
      <c r="G388" s="894">
        <f t="shared" si="0"/>
        <v>0</v>
      </c>
    </row>
    <row r="389" spans="2:7">
      <c r="B389" s="880"/>
      <c r="C389" s="900"/>
      <c r="D389" s="403"/>
      <c r="E389" s="403"/>
      <c r="F389" s="1092"/>
      <c r="G389" s="687"/>
    </row>
    <row r="390" spans="2:7" ht="51">
      <c r="B390" s="913" t="s">
        <v>3065</v>
      </c>
      <c r="C390" s="881" t="s">
        <v>299</v>
      </c>
      <c r="D390" s="904"/>
      <c r="E390" s="403"/>
      <c r="F390" s="1092"/>
      <c r="G390" s="687"/>
    </row>
    <row r="391" spans="2:7">
      <c r="B391" s="913"/>
      <c r="C391" s="576" t="s">
        <v>297</v>
      </c>
      <c r="D391" s="905" t="s">
        <v>65</v>
      </c>
      <c r="E391" s="403">
        <v>4</v>
      </c>
      <c r="F391" s="591"/>
      <c r="G391" s="894">
        <f t="shared" ref="G391:G393" si="1">E391*F391</f>
        <v>0</v>
      </c>
    </row>
    <row r="392" spans="2:7">
      <c r="B392" s="913"/>
      <c r="C392" s="576" t="s">
        <v>298</v>
      </c>
      <c r="D392" s="905" t="s">
        <v>65</v>
      </c>
      <c r="E392" s="403">
        <v>8</v>
      </c>
      <c r="F392" s="591"/>
      <c r="G392" s="894">
        <f t="shared" si="1"/>
        <v>0</v>
      </c>
    </row>
    <row r="393" spans="2:7">
      <c r="B393" s="913"/>
      <c r="C393" s="576" t="s">
        <v>1293</v>
      </c>
      <c r="D393" s="905" t="s">
        <v>65</v>
      </c>
      <c r="E393" s="403">
        <v>2</v>
      </c>
      <c r="F393" s="591"/>
      <c r="G393" s="894">
        <f t="shared" si="1"/>
        <v>0</v>
      </c>
    </row>
    <row r="394" spans="2:7">
      <c r="B394" s="902"/>
      <c r="C394" s="576"/>
      <c r="D394" s="905"/>
      <c r="E394" s="403"/>
      <c r="F394" s="1092"/>
      <c r="G394" s="687"/>
    </row>
    <row r="395" spans="2:7" ht="63.75">
      <c r="B395" s="907" t="s">
        <v>51</v>
      </c>
      <c r="C395" s="942" t="s">
        <v>1294</v>
      </c>
      <c r="D395" s="909"/>
      <c r="E395" s="863"/>
      <c r="F395" s="1092"/>
      <c r="G395" s="687"/>
    </row>
    <row r="396" spans="2:7">
      <c r="B396" s="869" t="s">
        <v>1184</v>
      </c>
      <c r="C396" s="942" t="s">
        <v>1295</v>
      </c>
      <c r="D396" s="909"/>
      <c r="E396" s="863"/>
      <c r="F396" s="1092"/>
      <c r="G396" s="687"/>
    </row>
    <row r="397" spans="2:7">
      <c r="B397" s="907"/>
      <c r="C397" s="942" t="s">
        <v>1273</v>
      </c>
      <c r="D397" s="909"/>
      <c r="E397" s="863"/>
      <c r="F397" s="1092"/>
      <c r="G397" s="687"/>
    </row>
    <row r="398" spans="2:7">
      <c r="B398" s="907"/>
      <c r="C398" s="942" t="s">
        <v>1296</v>
      </c>
      <c r="D398" s="909"/>
      <c r="E398" s="863"/>
      <c r="F398" s="1092"/>
      <c r="G398" s="687"/>
    </row>
    <row r="399" spans="2:7">
      <c r="B399" s="907"/>
      <c r="C399" s="942" t="s">
        <v>661</v>
      </c>
      <c r="D399" s="909"/>
      <c r="E399" s="863"/>
      <c r="F399" s="1092"/>
      <c r="G399" s="687"/>
    </row>
    <row r="400" spans="2:7">
      <c r="B400" s="907"/>
      <c r="C400" s="942" t="s">
        <v>1297</v>
      </c>
      <c r="D400" s="909" t="s">
        <v>65</v>
      </c>
      <c r="E400" s="863">
        <v>2</v>
      </c>
      <c r="F400" s="591"/>
      <c r="G400" s="894">
        <f t="shared" ref="G400" si="2">E400*F400</f>
        <v>0</v>
      </c>
    </row>
    <row r="401" spans="2:7">
      <c r="B401" s="869" t="s">
        <v>1184</v>
      </c>
      <c r="C401" s="942" t="s">
        <v>1298</v>
      </c>
      <c r="D401" s="909"/>
      <c r="E401" s="863"/>
      <c r="F401" s="1092"/>
      <c r="G401" s="687"/>
    </row>
    <row r="402" spans="2:7">
      <c r="B402" s="907"/>
      <c r="C402" s="942" t="s">
        <v>1277</v>
      </c>
      <c r="D402" s="909"/>
      <c r="E402" s="863"/>
      <c r="F402" s="1092"/>
      <c r="G402" s="687"/>
    </row>
    <row r="403" spans="2:7">
      <c r="B403" s="907"/>
      <c r="C403" s="942" t="s">
        <v>1299</v>
      </c>
      <c r="D403" s="909"/>
      <c r="E403" s="863"/>
      <c r="F403" s="1092"/>
      <c r="G403" s="687"/>
    </row>
    <row r="404" spans="2:7">
      <c r="B404" s="907"/>
      <c r="C404" s="942" t="s">
        <v>661</v>
      </c>
      <c r="D404" s="909"/>
      <c r="E404" s="863"/>
      <c r="F404" s="1092"/>
      <c r="G404" s="687"/>
    </row>
    <row r="405" spans="2:7">
      <c r="B405" s="907"/>
      <c r="C405" s="942" t="s">
        <v>1300</v>
      </c>
      <c r="D405" s="909" t="s">
        <v>65</v>
      </c>
      <c r="E405" s="863">
        <v>1</v>
      </c>
      <c r="F405" s="591"/>
      <c r="G405" s="894">
        <f t="shared" ref="G405" si="3">E405*F405</f>
        <v>0</v>
      </c>
    </row>
    <row r="406" spans="2:7">
      <c r="B406" s="880"/>
      <c r="C406" s="942"/>
      <c r="D406" s="865"/>
      <c r="E406" s="909"/>
      <c r="F406" s="453"/>
      <c r="G406" s="894"/>
    </row>
    <row r="407" spans="2:7" ht="25.5">
      <c r="B407" s="916" t="s">
        <v>53</v>
      </c>
      <c r="C407" s="872" t="s">
        <v>1301</v>
      </c>
      <c r="D407" s="462" t="s">
        <v>279</v>
      </c>
      <c r="E407" s="863">
        <v>1</v>
      </c>
      <c r="F407" s="591"/>
      <c r="G407" s="894">
        <f t="shared" ref="G407" si="4">E407*F407</f>
        <v>0</v>
      </c>
    </row>
    <row r="408" spans="2:7">
      <c r="B408" s="916"/>
      <c r="C408" s="872" t="s">
        <v>1256</v>
      </c>
      <c r="D408" s="917"/>
      <c r="E408" s="462"/>
      <c r="F408" s="453"/>
      <c r="G408" s="687"/>
    </row>
    <row r="409" spans="2:7">
      <c r="B409" s="916"/>
      <c r="C409" s="918" t="s">
        <v>1257</v>
      </c>
      <c r="D409" s="919"/>
      <c r="E409" s="916"/>
      <c r="F409" s="1093"/>
      <c r="G409" s="687"/>
    </row>
    <row r="410" spans="2:7">
      <c r="B410" s="916"/>
      <c r="C410" s="872" t="s">
        <v>1302</v>
      </c>
      <c r="D410" s="919"/>
      <c r="E410" s="916"/>
      <c r="F410" s="1093"/>
      <c r="G410" s="687"/>
    </row>
    <row r="411" spans="2:7" ht="25.5">
      <c r="B411" s="916"/>
      <c r="C411" s="918" t="s">
        <v>1259</v>
      </c>
      <c r="D411" s="919"/>
      <c r="E411" s="916"/>
      <c r="F411" s="1093"/>
      <c r="G411" s="687"/>
    </row>
    <row r="412" spans="2:7" ht="25.5">
      <c r="B412" s="916"/>
      <c r="C412" s="918" t="s">
        <v>1260</v>
      </c>
      <c r="D412" s="919"/>
      <c r="E412" s="916"/>
      <c r="F412" s="1093"/>
      <c r="G412" s="687"/>
    </row>
    <row r="413" spans="2:7" ht="25.5">
      <c r="B413" s="916"/>
      <c r="C413" s="918" t="s">
        <v>1261</v>
      </c>
      <c r="D413" s="919"/>
      <c r="E413" s="916"/>
      <c r="F413" s="1093"/>
      <c r="G413" s="687"/>
    </row>
    <row r="414" spans="2:7" ht="25.5">
      <c r="B414" s="916"/>
      <c r="C414" s="918" t="s">
        <v>1262</v>
      </c>
      <c r="D414" s="919"/>
      <c r="E414" s="916"/>
      <c r="F414" s="1093"/>
      <c r="G414" s="687"/>
    </row>
    <row r="415" spans="2:7" ht="63.75">
      <c r="B415" s="916"/>
      <c r="C415" s="911" t="s">
        <v>1263</v>
      </c>
      <c r="D415" s="919"/>
      <c r="E415" s="916"/>
      <c r="F415" s="1093"/>
      <c r="G415" s="921"/>
    </row>
    <row r="416" spans="2:7">
      <c r="B416" s="880"/>
      <c r="C416" s="942"/>
      <c r="D416" s="865"/>
      <c r="E416" s="909"/>
      <c r="F416" s="453"/>
      <c r="G416" s="894"/>
    </row>
    <row r="417" spans="2:7" ht="51">
      <c r="B417" s="880" t="s">
        <v>54</v>
      </c>
      <c r="C417" s="943" t="s">
        <v>1303</v>
      </c>
      <c r="D417" s="919"/>
      <c r="E417" s="916"/>
      <c r="F417" s="1093"/>
      <c r="G417" s="687"/>
    </row>
    <row r="418" spans="2:7" ht="76.5">
      <c r="B418" s="944"/>
      <c r="C418" s="911" t="s">
        <v>1304</v>
      </c>
      <c r="D418" s="919"/>
      <c r="E418" s="916"/>
      <c r="F418" s="1093"/>
      <c r="G418" s="687"/>
    </row>
    <row r="419" spans="2:7" ht="25.5">
      <c r="B419" s="944"/>
      <c r="C419" s="911" t="s">
        <v>1305</v>
      </c>
      <c r="D419" s="909" t="s">
        <v>279</v>
      </c>
      <c r="E419" s="429">
        <v>2</v>
      </c>
      <c r="F419" s="591"/>
      <c r="G419" s="894">
        <f t="shared" ref="G419" si="5">E419*F419</f>
        <v>0</v>
      </c>
    </row>
    <row r="420" spans="2:7">
      <c r="B420" s="910"/>
      <c r="C420" s="911"/>
      <c r="D420" s="909"/>
      <c r="E420" s="429"/>
      <c r="F420" s="1092"/>
      <c r="G420" s="687"/>
    </row>
    <row r="421" spans="2:7" ht="51">
      <c r="B421" s="880" t="s">
        <v>1306</v>
      </c>
      <c r="C421" s="943" t="s">
        <v>1307</v>
      </c>
      <c r="D421" s="916"/>
      <c r="E421" s="920"/>
      <c r="F421" s="1092"/>
      <c r="G421" s="687"/>
    </row>
    <row r="422" spans="2:7" ht="76.5">
      <c r="B422" s="944"/>
      <c r="C422" s="911" t="s">
        <v>1308</v>
      </c>
      <c r="D422" s="916"/>
      <c r="E422" s="920"/>
      <c r="F422" s="1092"/>
      <c r="G422" s="687"/>
    </row>
    <row r="423" spans="2:7" ht="25.5">
      <c r="B423" s="944"/>
      <c r="C423" s="911" t="s">
        <v>1305</v>
      </c>
      <c r="D423" s="909" t="s">
        <v>279</v>
      </c>
      <c r="E423" s="429">
        <v>2</v>
      </c>
      <c r="F423" s="591"/>
      <c r="G423" s="894">
        <f t="shared" ref="G423" si="6">E423*F423</f>
        <v>0</v>
      </c>
    </row>
    <row r="424" spans="2:7">
      <c r="B424" s="905"/>
      <c r="C424" s="908"/>
      <c r="D424" s="909"/>
      <c r="E424" s="429"/>
      <c r="F424" s="1092"/>
      <c r="G424" s="687"/>
    </row>
    <row r="425" spans="2:7" ht="51">
      <c r="B425" s="880" t="s">
        <v>1309</v>
      </c>
      <c r="C425" s="943" t="s">
        <v>1310</v>
      </c>
      <c r="D425" s="916"/>
      <c r="E425" s="920"/>
      <c r="F425" s="1092"/>
      <c r="G425" s="687"/>
    </row>
    <row r="426" spans="2:7" ht="76.5">
      <c r="B426" s="944"/>
      <c r="C426" s="911" t="s">
        <v>1311</v>
      </c>
      <c r="D426" s="916"/>
      <c r="E426" s="920"/>
      <c r="F426" s="1092"/>
      <c r="G426" s="687"/>
    </row>
    <row r="427" spans="2:7" ht="25.5">
      <c r="B427" s="944"/>
      <c r="C427" s="911" t="s">
        <v>1305</v>
      </c>
      <c r="D427" s="909" t="s">
        <v>279</v>
      </c>
      <c r="E427" s="429">
        <v>2</v>
      </c>
      <c r="F427" s="591"/>
      <c r="G427" s="894">
        <f t="shared" ref="G427" si="7">E427*F427</f>
        <v>0</v>
      </c>
    </row>
    <row r="428" spans="2:7">
      <c r="B428" s="905"/>
      <c r="C428" s="908"/>
      <c r="D428" s="909"/>
      <c r="E428" s="429"/>
      <c r="F428" s="1092"/>
      <c r="G428" s="687"/>
    </row>
    <row r="429" spans="2:7" ht="25.5">
      <c r="B429" s="905" t="s">
        <v>66</v>
      </c>
      <c r="C429" s="908" t="s">
        <v>455</v>
      </c>
      <c r="D429" s="909"/>
      <c r="E429" s="429"/>
      <c r="F429" s="1092"/>
      <c r="G429" s="687"/>
    </row>
    <row r="430" spans="2:7" ht="38.25">
      <c r="B430" s="910"/>
      <c r="C430" s="911" t="s">
        <v>456</v>
      </c>
      <c r="D430" s="910"/>
      <c r="E430" s="945"/>
      <c r="F430" s="1092"/>
      <c r="G430" s="687"/>
    </row>
    <row r="431" spans="2:7">
      <c r="B431" s="910"/>
      <c r="C431" s="908" t="s">
        <v>457</v>
      </c>
      <c r="D431" s="909"/>
      <c r="E431" s="429"/>
      <c r="F431" s="1092"/>
      <c r="G431" s="687"/>
    </row>
    <row r="432" spans="2:7" ht="25.5">
      <c r="B432" s="910"/>
      <c r="C432" s="908" t="s">
        <v>458</v>
      </c>
      <c r="D432" s="909"/>
      <c r="E432" s="429"/>
      <c r="F432" s="1092"/>
      <c r="G432" s="687"/>
    </row>
    <row r="433" spans="2:7">
      <c r="B433" s="910"/>
      <c r="C433" s="908" t="s">
        <v>459</v>
      </c>
      <c r="D433" s="909"/>
      <c r="E433" s="429"/>
      <c r="F433" s="1092"/>
      <c r="G433" s="687"/>
    </row>
    <row r="434" spans="2:7" ht="25.5">
      <c r="B434" s="910"/>
      <c r="C434" s="908" t="s">
        <v>460</v>
      </c>
      <c r="D434" s="909"/>
      <c r="E434" s="429"/>
      <c r="F434" s="1092"/>
      <c r="G434" s="687"/>
    </row>
    <row r="435" spans="2:7">
      <c r="B435" s="910"/>
      <c r="C435" s="908" t="s">
        <v>461</v>
      </c>
      <c r="D435" s="909"/>
      <c r="E435" s="429"/>
      <c r="F435" s="1092"/>
      <c r="G435" s="687"/>
    </row>
    <row r="436" spans="2:7" ht="38.25">
      <c r="B436" s="910"/>
      <c r="C436" s="911" t="s">
        <v>462</v>
      </c>
      <c r="D436" s="910"/>
      <c r="E436" s="945"/>
      <c r="F436" s="1092"/>
      <c r="G436" s="687"/>
    </row>
    <row r="437" spans="2:7" ht="25.5">
      <c r="B437" s="910"/>
      <c r="C437" s="908" t="s">
        <v>463</v>
      </c>
      <c r="D437" s="909"/>
      <c r="E437" s="429"/>
      <c r="F437" s="1092"/>
      <c r="G437" s="687"/>
    </row>
    <row r="438" spans="2:7" ht="25.5">
      <c r="B438" s="910"/>
      <c r="C438" s="908" t="s">
        <v>464</v>
      </c>
      <c r="D438" s="909"/>
      <c r="E438" s="429"/>
      <c r="F438" s="1092"/>
      <c r="G438" s="687"/>
    </row>
    <row r="439" spans="2:7">
      <c r="B439" s="910"/>
      <c r="C439" s="908" t="s">
        <v>1312</v>
      </c>
      <c r="D439" s="909"/>
      <c r="E439" s="429"/>
      <c r="F439" s="1092"/>
      <c r="G439" s="687"/>
    </row>
    <row r="440" spans="2:7">
      <c r="B440" s="910"/>
      <c r="C440" s="908" t="s">
        <v>1313</v>
      </c>
      <c r="D440" s="909"/>
      <c r="E440" s="429"/>
      <c r="F440" s="1092"/>
      <c r="G440" s="687"/>
    </row>
    <row r="441" spans="2:7">
      <c r="B441" s="910"/>
      <c r="C441" s="908" t="s">
        <v>1314</v>
      </c>
      <c r="D441" s="909"/>
      <c r="E441" s="429"/>
      <c r="F441" s="1092"/>
      <c r="G441" s="687"/>
    </row>
    <row r="442" spans="2:7">
      <c r="B442" s="910"/>
      <c r="C442" s="908" t="s">
        <v>665</v>
      </c>
      <c r="D442" s="909"/>
      <c r="E442" s="429"/>
      <c r="F442" s="1092"/>
      <c r="G442" s="687"/>
    </row>
    <row r="443" spans="2:7" ht="25.5">
      <c r="B443" s="910"/>
      <c r="C443" s="908" t="s">
        <v>466</v>
      </c>
      <c r="D443" s="909"/>
      <c r="E443" s="429"/>
      <c r="F443" s="1092"/>
      <c r="G443" s="687"/>
    </row>
    <row r="444" spans="2:7" ht="25.5">
      <c r="B444" s="905"/>
      <c r="C444" s="886" t="s">
        <v>1315</v>
      </c>
      <c r="D444" s="909" t="s">
        <v>279</v>
      </c>
      <c r="E444" s="429">
        <v>1</v>
      </c>
      <c r="F444" s="591"/>
      <c r="G444" s="894">
        <f t="shared" ref="G444" si="8">E444*F444</f>
        <v>0</v>
      </c>
    </row>
    <row r="445" spans="2:7">
      <c r="B445" s="905"/>
      <c r="C445" s="908"/>
      <c r="D445" s="909"/>
      <c r="E445" s="429"/>
      <c r="F445" s="591"/>
      <c r="G445" s="894"/>
    </row>
    <row r="446" spans="2:7" ht="25.5">
      <c r="B446" s="905" t="s">
        <v>1316</v>
      </c>
      <c r="C446" s="908" t="s">
        <v>455</v>
      </c>
      <c r="D446" s="909"/>
      <c r="E446" s="429"/>
      <c r="F446" s="1092"/>
      <c r="G446" s="687"/>
    </row>
    <row r="447" spans="2:7" ht="38.25">
      <c r="B447" s="910"/>
      <c r="C447" s="911" t="s">
        <v>456</v>
      </c>
      <c r="D447" s="910"/>
      <c r="E447" s="945"/>
      <c r="F447" s="1092"/>
      <c r="G447" s="687"/>
    </row>
    <row r="448" spans="2:7">
      <c r="B448" s="910"/>
      <c r="C448" s="908" t="s">
        <v>457</v>
      </c>
      <c r="D448" s="909"/>
      <c r="E448" s="429"/>
      <c r="F448" s="1092"/>
      <c r="G448" s="687"/>
    </row>
    <row r="449" spans="2:7" ht="25.5">
      <c r="B449" s="910"/>
      <c r="C449" s="908" t="s">
        <v>458</v>
      </c>
      <c r="D449" s="909"/>
      <c r="E449" s="429"/>
      <c r="F449" s="1092"/>
      <c r="G449" s="687"/>
    </row>
    <row r="450" spans="2:7">
      <c r="B450" s="910"/>
      <c r="C450" s="908" t="s">
        <v>459</v>
      </c>
      <c r="D450" s="909"/>
      <c r="E450" s="429"/>
      <c r="F450" s="1092"/>
      <c r="G450" s="687"/>
    </row>
    <row r="451" spans="2:7" ht="25.5">
      <c r="B451" s="910"/>
      <c r="C451" s="908" t="s">
        <v>460</v>
      </c>
      <c r="D451" s="909"/>
      <c r="E451" s="429"/>
      <c r="F451" s="1092"/>
      <c r="G451" s="687"/>
    </row>
    <row r="452" spans="2:7">
      <c r="B452" s="910"/>
      <c r="C452" s="908" t="s">
        <v>461</v>
      </c>
      <c r="D452" s="909"/>
      <c r="E452" s="429"/>
      <c r="F452" s="1092"/>
      <c r="G452" s="687"/>
    </row>
    <row r="453" spans="2:7" ht="38.25">
      <c r="B453" s="910"/>
      <c r="C453" s="911" t="s">
        <v>462</v>
      </c>
      <c r="D453" s="910"/>
      <c r="E453" s="945"/>
      <c r="F453" s="1092"/>
      <c r="G453" s="687"/>
    </row>
    <row r="454" spans="2:7" ht="25.5">
      <c r="B454" s="910"/>
      <c r="C454" s="908" t="s">
        <v>463</v>
      </c>
      <c r="D454" s="909"/>
      <c r="E454" s="429"/>
      <c r="F454" s="1092"/>
      <c r="G454" s="687"/>
    </row>
    <row r="455" spans="2:7" ht="25.5">
      <c r="B455" s="910"/>
      <c r="C455" s="908" t="s">
        <v>464</v>
      </c>
      <c r="D455" s="909"/>
      <c r="E455" s="429"/>
      <c r="F455" s="1092"/>
      <c r="G455" s="687"/>
    </row>
    <row r="456" spans="2:7">
      <c r="B456" s="910"/>
      <c r="C456" s="908" t="s">
        <v>1317</v>
      </c>
      <c r="D456" s="909"/>
      <c r="E456" s="429"/>
      <c r="F456" s="1092"/>
      <c r="G456" s="687"/>
    </row>
    <row r="457" spans="2:7">
      <c r="B457" s="910"/>
      <c r="C457" s="908" t="s">
        <v>1313</v>
      </c>
      <c r="D457" s="909"/>
      <c r="E457" s="429"/>
      <c r="F457" s="1092"/>
      <c r="G457" s="687"/>
    </row>
    <row r="458" spans="2:7">
      <c r="B458" s="910"/>
      <c r="C458" s="908" t="s">
        <v>1314</v>
      </c>
      <c r="D458" s="909"/>
      <c r="E458" s="429"/>
      <c r="F458" s="1092"/>
      <c r="G458" s="687"/>
    </row>
    <row r="459" spans="2:7">
      <c r="B459" s="910"/>
      <c r="C459" s="908" t="s">
        <v>1318</v>
      </c>
      <c r="D459" s="909"/>
      <c r="E459" s="429"/>
      <c r="F459" s="1092"/>
      <c r="G459" s="687"/>
    </row>
    <row r="460" spans="2:7" ht="25.5">
      <c r="B460" s="905"/>
      <c r="C460" s="908" t="s">
        <v>466</v>
      </c>
      <c r="D460" s="909"/>
      <c r="E460" s="429"/>
      <c r="F460" s="1092"/>
      <c r="G460" s="687"/>
    </row>
    <row r="461" spans="2:7" ht="25.5">
      <c r="B461" s="905"/>
      <c r="C461" s="886" t="s">
        <v>1319</v>
      </c>
      <c r="D461" s="909" t="s">
        <v>279</v>
      </c>
      <c r="E461" s="429">
        <v>1</v>
      </c>
      <c r="F461" s="591"/>
      <c r="G461" s="894">
        <f t="shared" ref="G461" si="9">E461*F461</f>
        <v>0</v>
      </c>
    </row>
    <row r="462" spans="2:7">
      <c r="B462" s="905"/>
      <c r="C462" s="886"/>
      <c r="D462" s="909"/>
      <c r="E462" s="429"/>
      <c r="F462" s="591"/>
      <c r="G462" s="894"/>
    </row>
    <row r="463" spans="2:7" ht="25.5">
      <c r="B463" s="905" t="s">
        <v>1320</v>
      </c>
      <c r="C463" s="908" t="s">
        <v>455</v>
      </c>
      <c r="D463" s="909"/>
      <c r="E463" s="429"/>
      <c r="F463" s="1092"/>
      <c r="G463" s="687"/>
    </row>
    <row r="464" spans="2:7" ht="38.25">
      <c r="B464" s="910"/>
      <c r="C464" s="911" t="s">
        <v>456</v>
      </c>
      <c r="D464" s="910"/>
      <c r="E464" s="945"/>
      <c r="F464" s="1092"/>
      <c r="G464" s="687"/>
    </row>
    <row r="465" spans="2:7">
      <c r="B465" s="910"/>
      <c r="C465" s="908" t="s">
        <v>457</v>
      </c>
      <c r="D465" s="909"/>
      <c r="E465" s="429"/>
      <c r="F465" s="1092"/>
      <c r="G465" s="687"/>
    </row>
    <row r="466" spans="2:7" ht="25.5">
      <c r="B466" s="910"/>
      <c r="C466" s="908" t="s">
        <v>458</v>
      </c>
      <c r="D466" s="909"/>
      <c r="E466" s="429"/>
      <c r="F466" s="1092"/>
      <c r="G466" s="687"/>
    </row>
    <row r="467" spans="2:7">
      <c r="B467" s="910"/>
      <c r="C467" s="908" t="s">
        <v>459</v>
      </c>
      <c r="D467" s="909"/>
      <c r="E467" s="429"/>
      <c r="F467" s="1092"/>
      <c r="G467" s="687"/>
    </row>
    <row r="468" spans="2:7" ht="25.5">
      <c r="B468" s="910"/>
      <c r="C468" s="908" t="s">
        <v>460</v>
      </c>
      <c r="D468" s="909"/>
      <c r="E468" s="429"/>
      <c r="F468" s="1092"/>
      <c r="G468" s="687"/>
    </row>
    <row r="469" spans="2:7">
      <c r="B469" s="910"/>
      <c r="C469" s="908" t="s">
        <v>461</v>
      </c>
      <c r="D469" s="909"/>
      <c r="E469" s="429"/>
      <c r="F469" s="1092"/>
      <c r="G469" s="687"/>
    </row>
    <row r="470" spans="2:7" ht="38.25">
      <c r="B470" s="910"/>
      <c r="C470" s="911" t="s">
        <v>462</v>
      </c>
      <c r="D470" s="910"/>
      <c r="E470" s="945"/>
      <c r="F470" s="1092"/>
      <c r="G470" s="687"/>
    </row>
    <row r="471" spans="2:7" ht="25.5">
      <c r="B471" s="910"/>
      <c r="C471" s="908" t="s">
        <v>463</v>
      </c>
      <c r="D471" s="909"/>
      <c r="E471" s="429"/>
      <c r="F471" s="1092"/>
      <c r="G471" s="687"/>
    </row>
    <row r="472" spans="2:7" ht="25.5">
      <c r="B472" s="910"/>
      <c r="C472" s="908" t="s">
        <v>464</v>
      </c>
      <c r="D472" s="909"/>
      <c r="E472" s="429"/>
      <c r="F472" s="1092"/>
      <c r="G472" s="687"/>
    </row>
    <row r="473" spans="2:7">
      <c r="B473" s="910"/>
      <c r="C473" s="908" t="s">
        <v>1321</v>
      </c>
      <c r="D473" s="909"/>
      <c r="E473" s="429"/>
      <c r="F473" s="1092"/>
      <c r="G473" s="687"/>
    </row>
    <row r="474" spans="2:7">
      <c r="B474" s="910"/>
      <c r="C474" s="908" t="s">
        <v>465</v>
      </c>
      <c r="D474" s="909"/>
      <c r="E474" s="429"/>
      <c r="F474" s="1092"/>
      <c r="G474" s="687"/>
    </row>
    <row r="475" spans="2:7">
      <c r="B475" s="910"/>
      <c r="C475" s="908" t="s">
        <v>1314</v>
      </c>
      <c r="D475" s="909"/>
      <c r="E475" s="429"/>
      <c r="F475" s="1092"/>
      <c r="G475" s="687"/>
    </row>
    <row r="476" spans="2:7">
      <c r="B476" s="910"/>
      <c r="C476" s="908" t="s">
        <v>1318</v>
      </c>
      <c r="D476" s="909"/>
      <c r="E476" s="429"/>
      <c r="F476" s="1092"/>
      <c r="G476" s="687"/>
    </row>
    <row r="477" spans="2:7" ht="25.5">
      <c r="B477" s="905"/>
      <c r="C477" s="908" t="s">
        <v>466</v>
      </c>
      <c r="D477" s="909"/>
      <c r="E477" s="429"/>
      <c r="F477" s="1092"/>
      <c r="G477" s="687"/>
    </row>
    <row r="478" spans="2:7" ht="25.5">
      <c r="B478" s="905"/>
      <c r="C478" s="886" t="s">
        <v>1322</v>
      </c>
      <c r="D478" s="909" t="s">
        <v>279</v>
      </c>
      <c r="E478" s="429">
        <v>1</v>
      </c>
      <c r="F478" s="591"/>
      <c r="G478" s="894">
        <f t="shared" ref="G478" si="10">E478*F478</f>
        <v>0</v>
      </c>
    </row>
    <row r="479" spans="2:7">
      <c r="B479" s="905"/>
      <c r="C479" s="908"/>
      <c r="D479" s="909"/>
      <c r="E479" s="429"/>
      <c r="F479" s="1092"/>
      <c r="G479" s="687"/>
    </row>
    <row r="480" spans="2:7">
      <c r="B480" s="905" t="s">
        <v>1323</v>
      </c>
      <c r="C480" s="908" t="s">
        <v>301</v>
      </c>
      <c r="D480" s="909"/>
      <c r="E480" s="429"/>
      <c r="F480" s="1092"/>
      <c r="G480" s="687"/>
    </row>
    <row r="481" spans="2:7">
      <c r="B481" s="403"/>
      <c r="C481" s="908" t="s">
        <v>302</v>
      </c>
      <c r="D481" s="909"/>
      <c r="E481" s="429"/>
      <c r="F481" s="1092"/>
      <c r="G481" s="687"/>
    </row>
    <row r="482" spans="2:7" ht="25.5">
      <c r="B482" s="403"/>
      <c r="C482" s="908" t="s">
        <v>303</v>
      </c>
      <c r="D482" s="909"/>
      <c r="E482" s="429"/>
      <c r="F482" s="1092"/>
      <c r="G482" s="687"/>
    </row>
    <row r="483" spans="2:7">
      <c r="B483" s="403"/>
      <c r="C483" s="908" t="s">
        <v>304</v>
      </c>
      <c r="D483" s="909"/>
      <c r="E483" s="429"/>
      <c r="F483" s="1092"/>
      <c r="G483" s="687"/>
    </row>
    <row r="484" spans="2:7">
      <c r="B484" s="403"/>
      <c r="C484" s="908" t="s">
        <v>298</v>
      </c>
      <c r="D484" s="909" t="s">
        <v>65</v>
      </c>
      <c r="E484" s="429">
        <v>3</v>
      </c>
      <c r="F484" s="591"/>
      <c r="G484" s="894">
        <f t="shared" ref="G484" si="11">E484*F484</f>
        <v>0</v>
      </c>
    </row>
    <row r="485" spans="2:7">
      <c r="B485" s="880"/>
      <c r="C485" s="900"/>
      <c r="D485" s="403"/>
      <c r="E485" s="403"/>
      <c r="F485" s="1092"/>
      <c r="G485" s="687"/>
    </row>
    <row r="486" spans="2:7" ht="25.5">
      <c r="B486" s="905" t="s">
        <v>70</v>
      </c>
      <c r="C486" s="886" t="s">
        <v>1228</v>
      </c>
      <c r="D486" s="905"/>
      <c r="E486" s="403"/>
      <c r="F486" s="1092"/>
      <c r="G486" s="687"/>
    </row>
    <row r="487" spans="2:7">
      <c r="B487" s="905"/>
      <c r="C487" s="886" t="s">
        <v>1229</v>
      </c>
      <c r="D487" s="905"/>
      <c r="E487" s="403"/>
      <c r="F487" s="1092"/>
      <c r="G487" s="687"/>
    </row>
    <row r="488" spans="2:7" ht="25.5">
      <c r="B488" s="905"/>
      <c r="C488" s="886" t="s">
        <v>1230</v>
      </c>
      <c r="D488" s="905"/>
      <c r="E488" s="403"/>
      <c r="F488" s="1092"/>
      <c r="G488" s="687"/>
    </row>
    <row r="489" spans="2:7">
      <c r="B489" s="905"/>
      <c r="C489" s="886" t="s">
        <v>1231</v>
      </c>
      <c r="D489" s="905"/>
      <c r="E489" s="403"/>
      <c r="F489" s="1092"/>
      <c r="G489" s="687"/>
    </row>
    <row r="490" spans="2:7" ht="25.5">
      <c r="B490" s="905"/>
      <c r="C490" s="886" t="s">
        <v>1232</v>
      </c>
      <c r="D490" s="905"/>
      <c r="E490" s="403"/>
      <c r="F490" s="1092"/>
      <c r="G490" s="687"/>
    </row>
    <row r="491" spans="2:7">
      <c r="B491" s="905"/>
      <c r="C491" s="886" t="s">
        <v>1233</v>
      </c>
      <c r="D491" s="905"/>
      <c r="E491" s="403"/>
      <c r="F491" s="1092"/>
      <c r="G491" s="687"/>
    </row>
    <row r="492" spans="2:7" ht="25.5">
      <c r="B492" s="905"/>
      <c r="C492" s="886" t="s">
        <v>1234</v>
      </c>
      <c r="D492" s="905"/>
      <c r="E492" s="403"/>
      <c r="F492" s="1092"/>
      <c r="G492" s="687"/>
    </row>
    <row r="493" spans="2:7">
      <c r="B493" s="905"/>
      <c r="C493" s="886" t="s">
        <v>1235</v>
      </c>
      <c r="D493" s="905"/>
      <c r="E493" s="403"/>
      <c r="F493" s="1092"/>
      <c r="G493" s="687"/>
    </row>
    <row r="494" spans="2:7" ht="25.5">
      <c r="B494" s="905"/>
      <c r="C494" s="886" t="s">
        <v>1236</v>
      </c>
      <c r="D494" s="905"/>
      <c r="E494" s="403"/>
      <c r="F494" s="1092"/>
      <c r="G494" s="687"/>
    </row>
    <row r="495" spans="2:7">
      <c r="B495" s="905"/>
      <c r="C495" s="886" t="s">
        <v>1237</v>
      </c>
      <c r="D495" s="905"/>
      <c r="E495" s="403"/>
      <c r="F495" s="1092"/>
      <c r="G495" s="687"/>
    </row>
    <row r="496" spans="2:7" ht="25.5">
      <c r="B496" s="905"/>
      <c r="C496" s="886" t="s">
        <v>1324</v>
      </c>
      <c r="D496" s="905"/>
      <c r="E496" s="403"/>
      <c r="F496" s="1092"/>
      <c r="G496" s="687"/>
    </row>
    <row r="497" spans="2:7">
      <c r="B497" s="905"/>
      <c r="C497" s="886" t="s">
        <v>1239</v>
      </c>
      <c r="D497" s="905"/>
      <c r="E497" s="403"/>
      <c r="F497" s="1092"/>
      <c r="G497" s="687"/>
    </row>
    <row r="498" spans="2:7">
      <c r="B498" s="905"/>
      <c r="C498" s="886" t="s">
        <v>1240</v>
      </c>
      <c r="D498" s="905"/>
      <c r="E498" s="403"/>
      <c r="F498" s="1092"/>
      <c r="G498" s="687"/>
    </row>
    <row r="499" spans="2:7">
      <c r="B499" s="905"/>
      <c r="C499" s="886" t="s">
        <v>1241</v>
      </c>
      <c r="D499" s="905"/>
      <c r="E499" s="403"/>
      <c r="F499" s="1092"/>
      <c r="G499" s="687"/>
    </row>
    <row r="500" spans="2:7" ht="25.5">
      <c r="B500" s="905"/>
      <c r="C500" s="886" t="s">
        <v>1242</v>
      </c>
      <c r="D500" s="905"/>
      <c r="E500" s="403"/>
      <c r="F500" s="1092"/>
      <c r="G500" s="687"/>
    </row>
    <row r="501" spans="2:7" ht="25.5">
      <c r="B501" s="905"/>
      <c r="C501" s="886" t="s">
        <v>1243</v>
      </c>
      <c r="D501" s="905"/>
      <c r="E501" s="403"/>
      <c r="F501" s="1092"/>
      <c r="G501" s="687"/>
    </row>
    <row r="502" spans="2:7" ht="25.5">
      <c r="B502" s="905"/>
      <c r="C502" s="886" t="s">
        <v>466</v>
      </c>
      <c r="D502" s="905"/>
      <c r="E502" s="403"/>
      <c r="F502" s="1092"/>
      <c r="G502" s="687"/>
    </row>
    <row r="503" spans="2:7" ht="25.5">
      <c r="B503" s="905"/>
      <c r="C503" s="886" t="s">
        <v>1325</v>
      </c>
      <c r="D503" s="905"/>
      <c r="E503" s="403"/>
      <c r="F503" s="1092"/>
      <c r="G503" s="687"/>
    </row>
    <row r="504" spans="2:7">
      <c r="B504" s="905"/>
      <c r="C504" s="886" t="s">
        <v>1245</v>
      </c>
      <c r="D504" s="905" t="s">
        <v>65</v>
      </c>
      <c r="E504" s="429">
        <v>3</v>
      </c>
      <c r="F504" s="591"/>
      <c r="G504" s="894">
        <f t="shared" ref="G504" si="12">E504*F504</f>
        <v>0</v>
      </c>
    </row>
    <row r="505" spans="2:7">
      <c r="B505" s="905"/>
      <c r="C505" s="886"/>
      <c r="D505" s="905"/>
      <c r="E505" s="403"/>
      <c r="F505" s="1092"/>
      <c r="G505" s="687"/>
    </row>
    <row r="506" spans="2:7" ht="25.5">
      <c r="B506" s="880" t="s">
        <v>71</v>
      </c>
      <c r="C506" s="946" t="s">
        <v>1326</v>
      </c>
      <c r="D506" s="905" t="s">
        <v>279</v>
      </c>
      <c r="E506" s="403">
        <v>1</v>
      </c>
      <c r="F506" s="591"/>
      <c r="G506" s="894">
        <f t="shared" ref="G506" si="13">E506*F506</f>
        <v>0</v>
      </c>
    </row>
    <row r="507" spans="2:7" ht="25.5">
      <c r="B507" s="880"/>
      <c r="C507" s="947" t="s">
        <v>1327</v>
      </c>
      <c r="D507" s="429"/>
      <c r="E507" s="429"/>
      <c r="F507" s="1092"/>
      <c r="G507" s="687"/>
    </row>
    <row r="508" spans="2:7">
      <c r="B508" s="948"/>
      <c r="C508" s="947" t="s">
        <v>1328</v>
      </c>
      <c r="D508" s="905"/>
      <c r="E508" s="403"/>
      <c r="F508" s="1092"/>
      <c r="G508" s="687"/>
    </row>
    <row r="509" spans="2:7">
      <c r="B509" s="948"/>
      <c r="C509" s="947" t="s">
        <v>1329</v>
      </c>
      <c r="D509" s="905"/>
      <c r="E509" s="403"/>
      <c r="F509" s="1092"/>
      <c r="G509" s="687"/>
    </row>
    <row r="510" spans="2:7" ht="25.5">
      <c r="B510" s="948"/>
      <c r="C510" s="947" t="s">
        <v>1330</v>
      </c>
      <c r="D510" s="905"/>
      <c r="E510" s="403"/>
      <c r="F510" s="1092"/>
      <c r="G510" s="687"/>
    </row>
    <row r="511" spans="2:7" ht="38.25">
      <c r="B511" s="948"/>
      <c r="C511" s="947" t="s">
        <v>1331</v>
      </c>
      <c r="D511" s="905"/>
      <c r="E511" s="403"/>
      <c r="F511" s="1092"/>
      <c r="G511" s="687"/>
    </row>
    <row r="512" spans="2:7">
      <c r="B512" s="948"/>
      <c r="C512" s="947" t="s">
        <v>1332</v>
      </c>
      <c r="D512" s="905"/>
      <c r="E512" s="403"/>
      <c r="F512" s="1092"/>
      <c r="G512" s="687"/>
    </row>
    <row r="513" spans="2:7" ht="63.75">
      <c r="B513" s="948"/>
      <c r="C513" s="947" t="s">
        <v>1333</v>
      </c>
      <c r="D513" s="905"/>
      <c r="E513" s="403"/>
      <c r="F513" s="1092"/>
      <c r="G513" s="687"/>
    </row>
    <row r="514" spans="2:7" ht="25.5">
      <c r="B514" s="948"/>
      <c r="C514" s="947" t="s">
        <v>1334</v>
      </c>
      <c r="D514" s="905"/>
      <c r="E514" s="403"/>
      <c r="F514" s="1092"/>
      <c r="G514" s="687"/>
    </row>
    <row r="515" spans="2:7">
      <c r="B515" s="948"/>
      <c r="C515" s="947" t="s">
        <v>1335</v>
      </c>
      <c r="D515" s="905"/>
      <c r="E515" s="403"/>
      <c r="F515" s="1092"/>
      <c r="G515" s="687"/>
    </row>
    <row r="516" spans="2:7">
      <c r="B516" s="948"/>
      <c r="C516" s="947" t="s">
        <v>1336</v>
      </c>
      <c r="D516" s="905"/>
      <c r="E516" s="403"/>
      <c r="F516" s="1092"/>
      <c r="G516" s="687"/>
    </row>
    <row r="517" spans="2:7">
      <c r="B517" s="948"/>
      <c r="C517" s="947" t="s">
        <v>1337</v>
      </c>
      <c r="D517" s="905"/>
      <c r="E517" s="403"/>
      <c r="F517" s="1092"/>
      <c r="G517" s="687"/>
    </row>
    <row r="518" spans="2:7">
      <c r="B518" s="948"/>
      <c r="C518" s="947" t="s">
        <v>1338</v>
      </c>
      <c r="D518" s="905"/>
      <c r="E518" s="403"/>
      <c r="F518" s="1092"/>
      <c r="G518" s="687"/>
    </row>
    <row r="519" spans="2:7">
      <c r="B519" s="948"/>
      <c r="C519" s="947" t="s">
        <v>1339</v>
      </c>
      <c r="D519" s="905"/>
      <c r="E519" s="403"/>
      <c r="F519" s="1092"/>
      <c r="G519" s="687"/>
    </row>
    <row r="520" spans="2:7" ht="25.5">
      <c r="B520" s="948"/>
      <c r="C520" s="947" t="s">
        <v>1340</v>
      </c>
      <c r="D520" s="905"/>
      <c r="E520" s="403"/>
      <c r="F520" s="1092"/>
      <c r="G520" s="687"/>
    </row>
    <row r="521" spans="2:7">
      <c r="B521" s="687"/>
      <c r="C521" s="949"/>
      <c r="D521" s="687"/>
      <c r="E521" s="687"/>
      <c r="F521" s="1092"/>
      <c r="G521" s="687"/>
    </row>
    <row r="522" spans="2:7" ht="89.25">
      <c r="B522" s="880" t="s">
        <v>72</v>
      </c>
      <c r="C522" s="576" t="s">
        <v>1341</v>
      </c>
      <c r="D522" s="403"/>
      <c r="E522" s="403"/>
      <c r="F522" s="1092"/>
      <c r="G522" s="687"/>
    </row>
    <row r="523" spans="2:7" ht="89.25">
      <c r="B523" s="880"/>
      <c r="C523" s="576" t="s">
        <v>1342</v>
      </c>
      <c r="D523" s="403"/>
      <c r="E523" s="403"/>
      <c r="F523" s="1092"/>
      <c r="G523" s="687"/>
    </row>
    <row r="524" spans="2:7" ht="25.5">
      <c r="B524" s="880"/>
      <c r="C524" s="576" t="s">
        <v>1343</v>
      </c>
      <c r="D524" s="403"/>
      <c r="E524" s="403"/>
      <c r="F524" s="1092"/>
      <c r="G524" s="687"/>
    </row>
    <row r="525" spans="2:7">
      <c r="B525" s="880"/>
      <c r="C525" s="576" t="s">
        <v>1197</v>
      </c>
      <c r="D525" s="905" t="s">
        <v>65</v>
      </c>
      <c r="E525" s="403">
        <v>2</v>
      </c>
      <c r="F525" s="591"/>
      <c r="G525" s="894">
        <f t="shared" ref="G525:G526" si="14">E525*F525</f>
        <v>0</v>
      </c>
    </row>
    <row r="526" spans="2:7">
      <c r="B526" s="914"/>
      <c r="C526" s="576" t="s">
        <v>1344</v>
      </c>
      <c r="D526" s="905" t="s">
        <v>65</v>
      </c>
      <c r="E526" s="403">
        <v>2</v>
      </c>
      <c r="F526" s="591"/>
      <c r="G526" s="894">
        <f t="shared" si="14"/>
        <v>0</v>
      </c>
    </row>
    <row r="527" spans="2:7">
      <c r="B527" s="914"/>
      <c r="C527" s="576"/>
      <c r="D527" s="905"/>
      <c r="E527" s="403"/>
      <c r="F527" s="1092"/>
      <c r="G527" s="687"/>
    </row>
    <row r="528" spans="2:7" ht="76.5">
      <c r="B528" s="907" t="s">
        <v>85</v>
      </c>
      <c r="C528" s="950" t="s">
        <v>662</v>
      </c>
      <c r="D528" s="909"/>
      <c r="E528" s="429"/>
      <c r="F528" s="1092"/>
      <c r="G528" s="687"/>
    </row>
    <row r="529" spans="2:7" ht="63.75">
      <c r="B529" s="907"/>
      <c r="C529" s="950" t="s">
        <v>1345</v>
      </c>
      <c r="D529" s="909"/>
      <c r="E529" s="429"/>
      <c r="F529" s="1092"/>
      <c r="G529" s="687"/>
    </row>
    <row r="530" spans="2:7">
      <c r="B530" s="907"/>
      <c r="C530" s="950" t="s">
        <v>1346</v>
      </c>
      <c r="D530" s="909"/>
      <c r="E530" s="429"/>
      <c r="F530" s="1092"/>
      <c r="G530" s="687"/>
    </row>
    <row r="531" spans="2:7" ht="25.5">
      <c r="B531" s="907"/>
      <c r="C531" s="950" t="s">
        <v>1347</v>
      </c>
      <c r="D531" s="909"/>
      <c r="E531" s="429"/>
      <c r="F531" s="1092"/>
      <c r="G531" s="687"/>
    </row>
    <row r="532" spans="2:7" ht="25.5">
      <c r="B532" s="907"/>
      <c r="C532" s="950" t="s">
        <v>1348</v>
      </c>
      <c r="D532" s="909"/>
      <c r="E532" s="429"/>
      <c r="F532" s="1092"/>
      <c r="G532" s="687"/>
    </row>
    <row r="533" spans="2:7" ht="25.5">
      <c r="B533" s="907"/>
      <c r="C533" s="950" t="s">
        <v>1349</v>
      </c>
      <c r="D533" s="909"/>
      <c r="E533" s="429"/>
      <c r="F533" s="1092"/>
      <c r="G533" s="687"/>
    </row>
    <row r="534" spans="2:7">
      <c r="B534" s="907"/>
      <c r="C534" s="950" t="s">
        <v>1350</v>
      </c>
      <c r="D534" s="909" t="s">
        <v>65</v>
      </c>
      <c r="E534" s="429">
        <v>1</v>
      </c>
      <c r="F534" s="591"/>
      <c r="G534" s="894">
        <f t="shared" ref="G534:G535" si="15">E534*F534</f>
        <v>0</v>
      </c>
    </row>
    <row r="535" spans="2:7">
      <c r="B535" s="907"/>
      <c r="C535" s="950" t="s">
        <v>297</v>
      </c>
      <c r="D535" s="909" t="s">
        <v>65</v>
      </c>
      <c r="E535" s="429">
        <v>1</v>
      </c>
      <c r="F535" s="591"/>
      <c r="G535" s="894">
        <f t="shared" si="15"/>
        <v>0</v>
      </c>
    </row>
    <row r="536" spans="2:7">
      <c r="B536" s="907"/>
      <c r="C536" s="950"/>
      <c r="D536" s="909"/>
      <c r="E536" s="429"/>
      <c r="F536" s="1092"/>
      <c r="G536" s="687"/>
    </row>
    <row r="537" spans="2:7" ht="51">
      <c r="B537" s="880" t="s">
        <v>86</v>
      </c>
      <c r="C537" s="576" t="s">
        <v>1248</v>
      </c>
      <c r="D537" s="403"/>
      <c r="E537" s="904"/>
      <c r="F537" s="1092"/>
      <c r="G537" s="687"/>
    </row>
    <row r="538" spans="2:7">
      <c r="B538" s="880"/>
      <c r="C538" s="576" t="s">
        <v>1197</v>
      </c>
      <c r="D538" s="905" t="s">
        <v>65</v>
      </c>
      <c r="E538" s="403">
        <v>2</v>
      </c>
      <c r="F538" s="591"/>
      <c r="G538" s="894">
        <f t="shared" ref="G538:G539" si="16">E538*F538</f>
        <v>0</v>
      </c>
    </row>
    <row r="539" spans="2:7">
      <c r="B539" s="880"/>
      <c r="C539" s="576" t="s">
        <v>1344</v>
      </c>
      <c r="D539" s="905" t="s">
        <v>65</v>
      </c>
      <c r="E539" s="403">
        <v>2</v>
      </c>
      <c r="F539" s="591"/>
      <c r="G539" s="894">
        <f t="shared" si="16"/>
        <v>0</v>
      </c>
    </row>
    <row r="540" spans="2:7">
      <c r="B540" s="880"/>
      <c r="C540" s="576"/>
      <c r="D540" s="905"/>
      <c r="E540" s="403"/>
      <c r="F540" s="1092"/>
      <c r="G540" s="687"/>
    </row>
    <row r="541" spans="2:7" ht="51">
      <c r="B541" s="907" t="s">
        <v>87</v>
      </c>
      <c r="C541" s="950" t="s">
        <v>663</v>
      </c>
      <c r="D541" s="429"/>
      <c r="E541" s="863"/>
      <c r="F541" s="1092"/>
      <c r="G541" s="687"/>
    </row>
    <row r="542" spans="2:7">
      <c r="B542" s="907"/>
      <c r="C542" s="950" t="s">
        <v>1350</v>
      </c>
      <c r="D542" s="909" t="s">
        <v>65</v>
      </c>
      <c r="E542" s="429">
        <v>1</v>
      </c>
      <c r="F542" s="591"/>
      <c r="G542" s="894">
        <f t="shared" ref="G542:G543" si="17">E542*F542</f>
        <v>0</v>
      </c>
    </row>
    <row r="543" spans="2:7">
      <c r="B543" s="880"/>
      <c r="C543" s="950" t="s">
        <v>297</v>
      </c>
      <c r="D543" s="909" t="s">
        <v>65</v>
      </c>
      <c r="E543" s="429">
        <v>1</v>
      </c>
      <c r="F543" s="591"/>
      <c r="G543" s="894">
        <f t="shared" si="17"/>
        <v>0</v>
      </c>
    </row>
    <row r="544" spans="2:7">
      <c r="B544" s="880"/>
      <c r="C544" s="576"/>
      <c r="D544" s="905"/>
      <c r="E544" s="403"/>
      <c r="F544" s="1092"/>
      <c r="G544" s="687"/>
    </row>
    <row r="545" spans="2:7" ht="38.25">
      <c r="B545" s="880" t="s">
        <v>91</v>
      </c>
      <c r="C545" s="576" t="s">
        <v>1250</v>
      </c>
      <c r="D545" s="905"/>
      <c r="E545" s="904"/>
      <c r="F545" s="1092"/>
      <c r="G545" s="687"/>
    </row>
    <row r="546" spans="2:7">
      <c r="B546" s="880"/>
      <c r="C546" s="576" t="s">
        <v>1197</v>
      </c>
      <c r="D546" s="905" t="s">
        <v>65</v>
      </c>
      <c r="E546" s="429">
        <v>20</v>
      </c>
      <c r="F546" s="591"/>
      <c r="G546" s="894">
        <f t="shared" ref="G546:G547" si="18">E546*F546</f>
        <v>0</v>
      </c>
    </row>
    <row r="547" spans="2:7">
      <c r="B547" s="880"/>
      <c r="C547" s="576" t="s">
        <v>1344</v>
      </c>
      <c r="D547" s="905" t="s">
        <v>65</v>
      </c>
      <c r="E547" s="429">
        <v>12</v>
      </c>
      <c r="F547" s="591"/>
      <c r="G547" s="894">
        <f t="shared" si="18"/>
        <v>0</v>
      </c>
    </row>
    <row r="548" spans="2:7">
      <c r="B548" s="880"/>
      <c r="C548" s="576"/>
      <c r="D548" s="905"/>
      <c r="E548" s="429"/>
      <c r="F548" s="1092"/>
      <c r="G548" s="687"/>
    </row>
    <row r="549" spans="2:7" ht="38.25">
      <c r="B549" s="907" t="s">
        <v>100</v>
      </c>
      <c r="C549" s="950" t="s">
        <v>1351</v>
      </c>
      <c r="D549" s="909"/>
      <c r="E549" s="863"/>
      <c r="F549" s="1092"/>
      <c r="G549" s="687"/>
    </row>
    <row r="550" spans="2:7">
      <c r="B550" s="907"/>
      <c r="C550" s="950" t="s">
        <v>1350</v>
      </c>
      <c r="D550" s="909" t="s">
        <v>65</v>
      </c>
      <c r="E550" s="429">
        <v>2</v>
      </c>
      <c r="F550" s="591"/>
      <c r="G550" s="894">
        <f t="shared" ref="G550:G558" si="19">E550*F550</f>
        <v>0</v>
      </c>
    </row>
    <row r="551" spans="2:7">
      <c r="B551" s="907"/>
      <c r="C551" s="950" t="s">
        <v>297</v>
      </c>
      <c r="D551" s="909" t="s">
        <v>65</v>
      </c>
      <c r="E551" s="429">
        <v>12</v>
      </c>
      <c r="F551" s="591"/>
      <c r="G551" s="894">
        <f t="shared" si="19"/>
        <v>0</v>
      </c>
    </row>
    <row r="552" spans="2:7">
      <c r="B552" s="907"/>
      <c r="C552" s="950" t="s">
        <v>298</v>
      </c>
      <c r="D552" s="909" t="s">
        <v>65</v>
      </c>
      <c r="E552" s="429">
        <v>8</v>
      </c>
      <c r="F552" s="591"/>
      <c r="G552" s="894">
        <f t="shared" si="19"/>
        <v>0</v>
      </c>
    </row>
    <row r="553" spans="2:7">
      <c r="B553" s="880"/>
      <c r="C553" s="576"/>
      <c r="D553" s="905"/>
      <c r="E553" s="403"/>
      <c r="F553" s="1092"/>
      <c r="G553" s="687"/>
    </row>
    <row r="554" spans="2:7" ht="63.75">
      <c r="B554" s="880" t="s">
        <v>137</v>
      </c>
      <c r="C554" s="881" t="s">
        <v>305</v>
      </c>
      <c r="D554" s="905" t="s">
        <v>65</v>
      </c>
      <c r="E554" s="429">
        <v>12</v>
      </c>
      <c r="F554" s="591"/>
      <c r="G554" s="894">
        <f t="shared" si="19"/>
        <v>0</v>
      </c>
    </row>
    <row r="555" spans="2:7">
      <c r="B555" s="880"/>
      <c r="C555" s="900"/>
      <c r="D555" s="905"/>
      <c r="E555" s="429"/>
      <c r="F555" s="1092"/>
      <c r="G555" s="687"/>
    </row>
    <row r="556" spans="2:7" ht="51">
      <c r="B556" s="880" t="s">
        <v>138</v>
      </c>
      <c r="C556" s="881" t="s">
        <v>1352</v>
      </c>
      <c r="D556" s="905" t="s">
        <v>65</v>
      </c>
      <c r="E556" s="906">
        <v>1</v>
      </c>
      <c r="F556" s="591"/>
      <c r="G556" s="894">
        <f t="shared" si="19"/>
        <v>0</v>
      </c>
    </row>
    <row r="557" spans="2:7">
      <c r="B557" s="880"/>
      <c r="C557" s="900"/>
      <c r="D557" s="905"/>
      <c r="E557" s="906"/>
      <c r="F557" s="1092"/>
      <c r="G557" s="687"/>
    </row>
    <row r="558" spans="2:7" ht="76.5">
      <c r="B558" s="880" t="s">
        <v>139</v>
      </c>
      <c r="C558" s="872" t="s">
        <v>1353</v>
      </c>
      <c r="D558" s="909" t="s">
        <v>65</v>
      </c>
      <c r="E558" s="865">
        <v>1</v>
      </c>
      <c r="F558" s="591"/>
      <c r="G558" s="894">
        <f t="shared" si="19"/>
        <v>0</v>
      </c>
    </row>
    <row r="559" spans="2:7">
      <c r="B559" s="951"/>
      <c r="C559" s="950"/>
      <c r="D559" s="907"/>
      <c r="E559" s="907"/>
      <c r="F559" s="1092"/>
      <c r="G559" s="687"/>
    </row>
    <row r="560" spans="2:7" ht="51">
      <c r="B560" s="880" t="s">
        <v>237</v>
      </c>
      <c r="C560" s="901" t="s">
        <v>306</v>
      </c>
      <c r="D560" s="905"/>
      <c r="E560" s="906"/>
      <c r="F560" s="1092"/>
      <c r="G560" s="687"/>
    </row>
    <row r="561" spans="2:7" ht="25.5">
      <c r="B561" s="880"/>
      <c r="C561" s="901" t="s">
        <v>307</v>
      </c>
      <c r="D561" s="905"/>
      <c r="E561" s="906"/>
      <c r="F561" s="1092"/>
      <c r="G561" s="687"/>
    </row>
    <row r="562" spans="2:7">
      <c r="B562" s="880"/>
      <c r="C562" s="576" t="s">
        <v>331</v>
      </c>
      <c r="D562" s="905" t="s">
        <v>279</v>
      </c>
      <c r="E562" s="403">
        <v>16</v>
      </c>
      <c r="F562" s="591"/>
      <c r="G562" s="894">
        <f t="shared" ref="G562" si="20">E562*F562</f>
        <v>0</v>
      </c>
    </row>
    <row r="563" spans="2:7">
      <c r="B563" s="880"/>
      <c r="C563" s="576"/>
      <c r="D563" s="905"/>
      <c r="E563" s="403"/>
      <c r="F563" s="1092"/>
      <c r="G563" s="687"/>
    </row>
    <row r="564" spans="2:7" ht="25.5">
      <c r="B564" s="913" t="s">
        <v>238</v>
      </c>
      <c r="C564" s="576" t="s">
        <v>308</v>
      </c>
      <c r="D564" s="905"/>
      <c r="E564" s="403"/>
      <c r="F564" s="1092"/>
      <c r="G564" s="687"/>
    </row>
    <row r="565" spans="2:7">
      <c r="B565" s="880"/>
      <c r="C565" s="576" t="s">
        <v>309</v>
      </c>
      <c r="D565" s="905"/>
      <c r="E565" s="403"/>
      <c r="F565" s="1092"/>
      <c r="G565" s="687"/>
    </row>
    <row r="566" spans="2:7">
      <c r="B566" s="880"/>
      <c r="C566" s="576" t="s">
        <v>310</v>
      </c>
      <c r="D566" s="905" t="s">
        <v>65</v>
      </c>
      <c r="E566" s="403">
        <v>16</v>
      </c>
      <c r="F566" s="591"/>
      <c r="G566" s="894">
        <f t="shared" ref="G566" si="21">E566*F566</f>
        <v>0</v>
      </c>
    </row>
    <row r="567" spans="2:7">
      <c r="B567" s="880"/>
      <c r="C567" s="576"/>
      <c r="D567" s="905"/>
      <c r="E567" s="403"/>
      <c r="F567" s="1092"/>
      <c r="G567" s="687"/>
    </row>
    <row r="568" spans="2:7" ht="38.25">
      <c r="B568" s="913" t="s">
        <v>239</v>
      </c>
      <c r="C568" s="576" t="s">
        <v>1354</v>
      </c>
      <c r="D568" s="905"/>
      <c r="E568" s="403"/>
      <c r="F568" s="1092"/>
      <c r="G568" s="687"/>
    </row>
    <row r="569" spans="2:7" ht="25.5">
      <c r="B569" s="913"/>
      <c r="C569" s="576" t="s">
        <v>1355</v>
      </c>
      <c r="D569" s="905"/>
      <c r="E569" s="403"/>
      <c r="F569" s="1092"/>
      <c r="G569" s="687"/>
    </row>
    <row r="570" spans="2:7" ht="25.5">
      <c r="B570" s="914"/>
      <c r="C570" s="576" t="s">
        <v>1356</v>
      </c>
      <c r="D570" s="905"/>
      <c r="E570" s="403"/>
      <c r="F570" s="1092"/>
      <c r="G570" s="687"/>
    </row>
    <row r="571" spans="2:7" ht="25.5">
      <c r="B571" s="914"/>
      <c r="C571" s="576" t="s">
        <v>1357</v>
      </c>
      <c r="D571" s="905"/>
      <c r="E571" s="403"/>
      <c r="F571" s="1092"/>
      <c r="G571" s="687"/>
    </row>
    <row r="572" spans="2:7">
      <c r="B572" s="880"/>
      <c r="C572" s="576" t="s">
        <v>1358</v>
      </c>
      <c r="D572" s="904" t="s">
        <v>252</v>
      </c>
      <c r="E572" s="952">
        <v>220</v>
      </c>
      <c r="F572" s="550"/>
      <c r="G572" s="894">
        <f t="shared" ref="G572:G573" si="22">E572*F572</f>
        <v>0</v>
      </c>
    </row>
    <row r="573" spans="2:7">
      <c r="B573" s="880"/>
      <c r="C573" s="576" t="s">
        <v>1359</v>
      </c>
      <c r="D573" s="904" t="s">
        <v>252</v>
      </c>
      <c r="E573" s="952">
        <v>82</v>
      </c>
      <c r="F573" s="550"/>
      <c r="G573" s="894">
        <f t="shared" si="22"/>
        <v>0</v>
      </c>
    </row>
    <row r="574" spans="2:7">
      <c r="B574" s="880"/>
      <c r="C574" s="953"/>
      <c r="D574" s="954"/>
      <c r="E574" s="952"/>
      <c r="F574" s="1092"/>
      <c r="G574" s="687"/>
    </row>
    <row r="575" spans="2:7" ht="102">
      <c r="B575" s="955" t="s">
        <v>240</v>
      </c>
      <c r="C575" s="576" t="s">
        <v>1360</v>
      </c>
      <c r="D575" s="914"/>
      <c r="E575" s="956"/>
      <c r="F575" s="1092"/>
      <c r="G575" s="687"/>
    </row>
    <row r="576" spans="2:7" ht="25.5">
      <c r="B576" s="957"/>
      <c r="C576" s="576" t="s">
        <v>1361</v>
      </c>
      <c r="D576" s="914"/>
      <c r="E576" s="956"/>
      <c r="F576" s="1092"/>
      <c r="G576" s="687"/>
    </row>
    <row r="577" spans="2:7">
      <c r="B577" s="957"/>
      <c r="C577" s="576" t="s">
        <v>1362</v>
      </c>
      <c r="D577" s="914"/>
      <c r="E577" s="956"/>
      <c r="F577" s="1092"/>
      <c r="G577" s="687"/>
    </row>
    <row r="578" spans="2:7">
      <c r="B578" s="957"/>
      <c r="C578" s="958" t="s">
        <v>1363</v>
      </c>
      <c r="D578" s="954" t="s">
        <v>252</v>
      </c>
      <c r="E578" s="959">
        <v>4</v>
      </c>
      <c r="F578" s="550"/>
      <c r="G578" s="894">
        <f t="shared" ref="G578:G581" si="23">E578*F578</f>
        <v>0</v>
      </c>
    </row>
    <row r="579" spans="2:7">
      <c r="B579" s="957"/>
      <c r="C579" s="958" t="s">
        <v>1364</v>
      </c>
      <c r="D579" s="954" t="s">
        <v>252</v>
      </c>
      <c r="E579" s="959">
        <v>10</v>
      </c>
      <c r="F579" s="550"/>
      <c r="G579" s="894">
        <f t="shared" si="23"/>
        <v>0</v>
      </c>
    </row>
    <row r="580" spans="2:7">
      <c r="B580" s="957"/>
      <c r="C580" s="958" t="s">
        <v>1365</v>
      </c>
      <c r="D580" s="954" t="s">
        <v>252</v>
      </c>
      <c r="E580" s="959">
        <v>10</v>
      </c>
      <c r="F580" s="550"/>
      <c r="G580" s="894">
        <f t="shared" si="23"/>
        <v>0</v>
      </c>
    </row>
    <row r="581" spans="2:7">
      <c r="B581" s="957"/>
      <c r="C581" s="953" t="s">
        <v>330</v>
      </c>
      <c r="D581" s="960" t="s">
        <v>252</v>
      </c>
      <c r="E581" s="961">
        <v>8</v>
      </c>
      <c r="F581" s="550"/>
      <c r="G581" s="894">
        <f t="shared" si="23"/>
        <v>0</v>
      </c>
    </row>
    <row r="582" spans="2:7">
      <c r="B582" s="957"/>
      <c r="C582" s="576"/>
      <c r="D582" s="936"/>
      <c r="E582" s="959"/>
      <c r="F582" s="1092"/>
      <c r="G582" s="687"/>
    </row>
    <row r="583" spans="2:7" ht="63.75">
      <c r="B583" s="880" t="s">
        <v>242</v>
      </c>
      <c r="C583" s="881" t="s">
        <v>1366</v>
      </c>
      <c r="D583" s="906"/>
      <c r="E583" s="904"/>
      <c r="F583" s="1092"/>
      <c r="G583" s="687"/>
    </row>
    <row r="584" spans="2:7" ht="25.5">
      <c r="B584" s="880"/>
      <c r="C584" s="881" t="s">
        <v>1367</v>
      </c>
      <c r="D584" s="906"/>
      <c r="E584" s="904"/>
      <c r="F584" s="1092"/>
      <c r="G584" s="687"/>
    </row>
    <row r="585" spans="2:7" ht="25.5">
      <c r="B585" s="880"/>
      <c r="C585" s="881" t="s">
        <v>1368</v>
      </c>
      <c r="D585" s="906"/>
      <c r="E585" s="904"/>
      <c r="F585" s="1092"/>
      <c r="G585" s="687"/>
    </row>
    <row r="586" spans="2:7" ht="25.5">
      <c r="B586" s="880"/>
      <c r="C586" s="881" t="s">
        <v>1369</v>
      </c>
      <c r="D586" s="906"/>
      <c r="E586" s="904"/>
      <c r="F586" s="1092"/>
      <c r="G586" s="687"/>
    </row>
    <row r="587" spans="2:7">
      <c r="B587" s="880"/>
      <c r="C587" s="881" t="s">
        <v>1370</v>
      </c>
      <c r="D587" s="962" t="s">
        <v>252</v>
      </c>
      <c r="E587" s="952">
        <v>220</v>
      </c>
      <c r="F587" s="550"/>
      <c r="G587" s="894">
        <f t="shared" ref="G587:G604" si="24">E587*F587</f>
        <v>0</v>
      </c>
    </row>
    <row r="588" spans="2:7">
      <c r="B588" s="880"/>
      <c r="C588" s="881" t="s">
        <v>1371</v>
      </c>
      <c r="D588" s="962" t="s">
        <v>252</v>
      </c>
      <c r="E588" s="952">
        <v>82</v>
      </c>
      <c r="F588" s="550"/>
      <c r="G588" s="894">
        <f t="shared" si="24"/>
        <v>0</v>
      </c>
    </row>
    <row r="589" spans="2:7">
      <c r="B589" s="880"/>
      <c r="C589" s="872" t="s">
        <v>1372</v>
      </c>
      <c r="D589" s="963" t="s">
        <v>252</v>
      </c>
      <c r="E589" s="959">
        <v>4</v>
      </c>
      <c r="F589" s="550"/>
      <c r="G589" s="894">
        <f t="shared" si="24"/>
        <v>0</v>
      </c>
    </row>
    <row r="590" spans="2:7">
      <c r="B590" s="880"/>
      <c r="C590" s="872" t="s">
        <v>1373</v>
      </c>
      <c r="D590" s="963" t="s">
        <v>252</v>
      </c>
      <c r="E590" s="959">
        <v>10</v>
      </c>
      <c r="F590" s="550"/>
      <c r="G590" s="894">
        <f t="shared" si="24"/>
        <v>0</v>
      </c>
    </row>
    <row r="591" spans="2:7">
      <c r="B591" s="880"/>
      <c r="C591" s="872" t="s">
        <v>1374</v>
      </c>
      <c r="D591" s="963" t="s">
        <v>252</v>
      </c>
      <c r="E591" s="959">
        <v>10</v>
      </c>
      <c r="F591" s="550"/>
      <c r="G591" s="894">
        <f t="shared" si="24"/>
        <v>0</v>
      </c>
    </row>
    <row r="592" spans="2:7">
      <c r="B592" s="880"/>
      <c r="C592" s="872" t="s">
        <v>1375</v>
      </c>
      <c r="D592" s="963" t="s">
        <v>252</v>
      </c>
      <c r="E592" s="961">
        <v>8</v>
      </c>
      <c r="F592" s="550"/>
      <c r="G592" s="894">
        <f t="shared" si="24"/>
        <v>0</v>
      </c>
    </row>
    <row r="593" spans="2:7">
      <c r="B593" s="880"/>
      <c r="C593" s="872"/>
      <c r="D593" s="963"/>
      <c r="E593" s="961"/>
      <c r="F593" s="550"/>
      <c r="G593" s="894"/>
    </row>
    <row r="594" spans="2:7" ht="25.5">
      <c r="B594" s="880" t="s">
        <v>1376</v>
      </c>
      <c r="C594" s="881" t="s">
        <v>1377</v>
      </c>
      <c r="D594" s="964" t="s">
        <v>280</v>
      </c>
      <c r="E594" s="961">
        <v>12</v>
      </c>
      <c r="F594" s="591"/>
      <c r="G594" s="894">
        <f t="shared" si="24"/>
        <v>0</v>
      </c>
    </row>
    <row r="595" spans="2:7">
      <c r="B595" s="880"/>
      <c r="C595" s="576"/>
      <c r="D595" s="905"/>
      <c r="E595" s="403"/>
      <c r="F595" s="1092"/>
      <c r="G595" s="894"/>
    </row>
    <row r="596" spans="2:7" ht="63.75">
      <c r="B596" s="913" t="s">
        <v>317</v>
      </c>
      <c r="C596" s="881" t="s">
        <v>1378</v>
      </c>
      <c r="D596" s="905"/>
      <c r="E596" s="403"/>
      <c r="F596" s="1092"/>
      <c r="G596" s="894"/>
    </row>
    <row r="597" spans="2:7">
      <c r="B597" s="913"/>
      <c r="C597" s="872" t="s">
        <v>1379</v>
      </c>
      <c r="D597" s="429" t="s">
        <v>65</v>
      </c>
      <c r="E597" s="429">
        <v>68</v>
      </c>
      <c r="F597" s="550"/>
      <c r="G597" s="894">
        <f t="shared" si="24"/>
        <v>0</v>
      </c>
    </row>
    <row r="598" spans="2:7">
      <c r="B598" s="913"/>
      <c r="C598" s="872" t="s">
        <v>1371</v>
      </c>
      <c r="D598" s="429" t="s">
        <v>65</v>
      </c>
      <c r="E598" s="429">
        <v>32</v>
      </c>
      <c r="F598" s="550"/>
      <c r="G598" s="894">
        <f t="shared" si="24"/>
        <v>0</v>
      </c>
    </row>
    <row r="599" spans="2:7">
      <c r="B599" s="913"/>
      <c r="C599" s="872" t="s">
        <v>1372</v>
      </c>
      <c r="D599" s="429" t="s">
        <v>65</v>
      </c>
      <c r="E599" s="429">
        <v>2</v>
      </c>
      <c r="F599" s="550"/>
      <c r="G599" s="894">
        <f t="shared" si="24"/>
        <v>0</v>
      </c>
    </row>
    <row r="600" spans="2:7">
      <c r="B600" s="913"/>
      <c r="C600" s="872" t="s">
        <v>1373</v>
      </c>
      <c r="D600" s="429" t="s">
        <v>65</v>
      </c>
      <c r="E600" s="961">
        <v>6</v>
      </c>
      <c r="F600" s="550"/>
      <c r="G600" s="894">
        <f t="shared" si="24"/>
        <v>0</v>
      </c>
    </row>
    <row r="601" spans="2:7">
      <c r="B601" s="913"/>
      <c r="C601" s="872" t="s">
        <v>1380</v>
      </c>
      <c r="D601" s="429" t="s">
        <v>65</v>
      </c>
      <c r="E601" s="961">
        <v>6</v>
      </c>
      <c r="F601" s="550"/>
      <c r="G601" s="894">
        <f t="shared" si="24"/>
        <v>0</v>
      </c>
    </row>
    <row r="602" spans="2:7">
      <c r="B602" s="913"/>
      <c r="C602" s="872" t="s">
        <v>1375</v>
      </c>
      <c r="D602" s="429" t="s">
        <v>65</v>
      </c>
      <c r="E602" s="961">
        <v>4</v>
      </c>
      <c r="F602" s="550"/>
      <c r="G602" s="894">
        <f t="shared" si="24"/>
        <v>0</v>
      </c>
    </row>
    <row r="603" spans="2:7">
      <c r="B603" s="880"/>
      <c r="C603" s="576"/>
      <c r="D603" s="905"/>
      <c r="E603" s="403"/>
      <c r="F603" s="1092"/>
      <c r="G603" s="894"/>
    </row>
    <row r="604" spans="2:7" ht="63.75">
      <c r="B604" s="922" t="s">
        <v>467</v>
      </c>
      <c r="C604" s="901" t="s">
        <v>1381</v>
      </c>
      <c r="D604" s="905" t="s">
        <v>279</v>
      </c>
      <c r="E604" s="403">
        <v>1</v>
      </c>
      <c r="F604" s="591"/>
      <c r="G604" s="894">
        <f t="shared" si="24"/>
        <v>0</v>
      </c>
    </row>
    <row r="605" spans="2:7">
      <c r="B605" s="914"/>
      <c r="C605" s="576"/>
      <c r="D605" s="904"/>
      <c r="E605" s="952"/>
      <c r="F605" s="1096"/>
      <c r="G605" s="927"/>
    </row>
    <row r="606" spans="2:7" ht="25.5">
      <c r="B606" s="913" t="s">
        <v>469</v>
      </c>
      <c r="C606" s="576" t="s">
        <v>311</v>
      </c>
      <c r="D606" s="905"/>
      <c r="E606" s="965"/>
      <c r="F606" s="1096"/>
      <c r="G606" s="927"/>
    </row>
    <row r="607" spans="2:7" ht="25.5">
      <c r="B607" s="905"/>
      <c r="C607" s="576" t="s">
        <v>312</v>
      </c>
      <c r="D607" s="905"/>
      <c r="E607" s="965"/>
      <c r="F607" s="1096"/>
      <c r="G607" s="927"/>
    </row>
    <row r="608" spans="2:7">
      <c r="B608" s="905"/>
      <c r="C608" s="576" t="s">
        <v>313</v>
      </c>
      <c r="D608" s="905" t="s">
        <v>45</v>
      </c>
      <c r="E608" s="914">
        <v>480</v>
      </c>
      <c r="F608" s="591"/>
      <c r="G608" s="894">
        <f t="shared" ref="G608" si="25">E608*F608</f>
        <v>0</v>
      </c>
    </row>
    <row r="609" spans="2:7">
      <c r="B609" s="905"/>
      <c r="C609" s="576"/>
      <c r="D609" s="905"/>
      <c r="E609" s="914"/>
      <c r="F609" s="1096"/>
      <c r="G609" s="927"/>
    </row>
    <row r="610" spans="2:7" ht="25.5">
      <c r="B610" s="913" t="s">
        <v>471</v>
      </c>
      <c r="C610" s="881" t="s">
        <v>1382</v>
      </c>
      <c r="D610" s="905" t="s">
        <v>65</v>
      </c>
      <c r="E610" s="906">
        <v>14</v>
      </c>
      <c r="F610" s="591"/>
      <c r="G610" s="894">
        <f t="shared" ref="G610" si="26">E610*F610</f>
        <v>0</v>
      </c>
    </row>
    <row r="611" spans="2:7">
      <c r="B611" s="913"/>
      <c r="C611" s="900"/>
      <c r="D611" s="905"/>
      <c r="E611" s="906"/>
      <c r="F611" s="1096"/>
      <c r="G611" s="927"/>
    </row>
    <row r="612" spans="2:7" ht="25.5">
      <c r="B612" s="913" t="s">
        <v>475</v>
      </c>
      <c r="C612" s="881" t="s">
        <v>1267</v>
      </c>
      <c r="D612" s="905" t="s">
        <v>65</v>
      </c>
      <c r="E612" s="906">
        <v>12</v>
      </c>
      <c r="F612" s="591"/>
      <c r="G612" s="894">
        <f t="shared" ref="G612" si="27">E612*F612</f>
        <v>0</v>
      </c>
    </row>
    <row r="613" spans="2:7">
      <c r="B613" s="914"/>
      <c r="C613" s="900"/>
      <c r="D613" s="905"/>
      <c r="E613" s="906"/>
      <c r="F613" s="1096"/>
      <c r="G613" s="927"/>
    </row>
    <row r="614" spans="2:7" ht="25.5">
      <c r="B614" s="922" t="s">
        <v>476</v>
      </c>
      <c r="C614" s="881" t="s">
        <v>314</v>
      </c>
      <c r="D614" s="905"/>
      <c r="E614" s="906"/>
      <c r="F614" s="1096"/>
      <c r="G614" s="927"/>
    </row>
    <row r="615" spans="2:7">
      <c r="B615" s="922"/>
      <c r="C615" s="881" t="s">
        <v>315</v>
      </c>
      <c r="D615" s="905" t="s">
        <v>65</v>
      </c>
      <c r="E615" s="906">
        <v>10</v>
      </c>
      <c r="F615" s="591"/>
      <c r="G615" s="894">
        <f t="shared" ref="G615" si="28">E615*F615</f>
        <v>0</v>
      </c>
    </row>
    <row r="616" spans="2:7">
      <c r="B616" s="966"/>
      <c r="C616" s="967"/>
      <c r="D616" s="687"/>
      <c r="E616" s="687"/>
      <c r="F616" s="1092"/>
      <c r="G616" s="687"/>
    </row>
    <row r="617" spans="2:7" ht="76.5">
      <c r="B617" s="922" t="s">
        <v>477</v>
      </c>
      <c r="C617" s="576" t="s">
        <v>1383</v>
      </c>
      <c r="D617" s="903"/>
      <c r="E617" s="968"/>
      <c r="F617" s="1092"/>
      <c r="G617" s="687"/>
    </row>
    <row r="618" spans="2:7" ht="25.5">
      <c r="B618" s="969"/>
      <c r="C618" s="576" t="s">
        <v>1384</v>
      </c>
      <c r="D618" s="903"/>
      <c r="E618" s="968"/>
      <c r="F618" s="1092"/>
      <c r="G618" s="687"/>
    </row>
    <row r="619" spans="2:7" ht="25.5">
      <c r="B619" s="969"/>
      <c r="C619" s="576" t="s">
        <v>1385</v>
      </c>
      <c r="D619" s="903"/>
      <c r="E619" s="968"/>
      <c r="F619" s="1092"/>
      <c r="G619" s="687"/>
    </row>
    <row r="620" spans="2:7" ht="25.5">
      <c r="B620" s="969"/>
      <c r="C620" s="576" t="s">
        <v>1386</v>
      </c>
      <c r="D620" s="903"/>
      <c r="E620" s="968"/>
      <c r="F620" s="1092"/>
      <c r="G620" s="687"/>
    </row>
    <row r="621" spans="2:7" ht="25.5">
      <c r="B621" s="969"/>
      <c r="C621" s="576" t="s">
        <v>1387</v>
      </c>
      <c r="D621" s="903"/>
      <c r="E621" s="968"/>
      <c r="F621" s="1092"/>
      <c r="G621" s="687"/>
    </row>
    <row r="622" spans="2:7" ht="38.25">
      <c r="B622" s="969"/>
      <c r="C622" s="576" t="s">
        <v>1388</v>
      </c>
      <c r="D622" s="903"/>
      <c r="E622" s="968"/>
      <c r="F622" s="1092"/>
      <c r="G622" s="687"/>
    </row>
    <row r="623" spans="2:7" ht="25.5">
      <c r="B623" s="969"/>
      <c r="C623" s="576" t="s">
        <v>1389</v>
      </c>
      <c r="D623" s="903"/>
      <c r="E623" s="968"/>
      <c r="F623" s="1092"/>
      <c r="G623" s="687"/>
    </row>
    <row r="624" spans="2:7" ht="25.5">
      <c r="B624" s="969"/>
      <c r="C624" s="576" t="s">
        <v>1390</v>
      </c>
      <c r="D624" s="903"/>
      <c r="E624" s="968"/>
      <c r="F624" s="1092"/>
      <c r="G624" s="687"/>
    </row>
    <row r="625" spans="2:7" ht="25.5">
      <c r="B625" s="969"/>
      <c r="C625" s="576" t="s">
        <v>1391</v>
      </c>
      <c r="D625" s="903"/>
      <c r="E625" s="968"/>
      <c r="F625" s="1092"/>
      <c r="G625" s="687"/>
    </row>
    <row r="626" spans="2:7" ht="25.5">
      <c r="B626" s="969"/>
      <c r="C626" s="576" t="s">
        <v>1392</v>
      </c>
      <c r="D626" s="903"/>
      <c r="E626" s="968"/>
      <c r="F626" s="1092"/>
      <c r="G626" s="687"/>
    </row>
    <row r="627" spans="2:7" ht="25.5">
      <c r="B627" s="969"/>
      <c r="C627" s="576" t="s">
        <v>1393</v>
      </c>
      <c r="D627" s="903"/>
      <c r="E627" s="968"/>
      <c r="F627" s="1092"/>
      <c r="G627" s="687"/>
    </row>
    <row r="628" spans="2:7" ht="25.5">
      <c r="B628" s="969"/>
      <c r="C628" s="576" t="s">
        <v>1394</v>
      </c>
      <c r="D628" s="903"/>
      <c r="E628" s="968"/>
      <c r="F628" s="1092"/>
      <c r="G628" s="687"/>
    </row>
    <row r="629" spans="2:7">
      <c r="B629" s="969"/>
      <c r="C629" s="970" t="s">
        <v>1395</v>
      </c>
      <c r="D629" s="903"/>
      <c r="E629" s="968"/>
      <c r="F629" s="1092"/>
      <c r="G629" s="687"/>
    </row>
    <row r="630" spans="2:7">
      <c r="B630" s="969"/>
      <c r="C630" s="970" t="s">
        <v>1396</v>
      </c>
      <c r="D630" s="909" t="s">
        <v>279</v>
      </c>
      <c r="E630" s="454">
        <v>36</v>
      </c>
      <c r="F630" s="591"/>
      <c r="G630" s="894">
        <f t="shared" ref="G630" si="29">E630*F630</f>
        <v>0</v>
      </c>
    </row>
    <row r="631" spans="2:7">
      <c r="B631" s="969"/>
      <c r="C631" s="971"/>
      <c r="D631" s="969"/>
      <c r="E631" s="972"/>
      <c r="F631" s="1096"/>
      <c r="G631" s="927"/>
    </row>
    <row r="632" spans="2:7" ht="25.5">
      <c r="B632" s="973" t="s">
        <v>478</v>
      </c>
      <c r="C632" s="872" t="s">
        <v>316</v>
      </c>
      <c r="D632" s="909" t="s">
        <v>65</v>
      </c>
      <c r="E632" s="865">
        <v>1</v>
      </c>
      <c r="F632" s="591"/>
      <c r="G632" s="894">
        <f t="shared" ref="G632" si="30">E632*F632</f>
        <v>0</v>
      </c>
    </row>
    <row r="633" spans="2:7">
      <c r="B633" s="973"/>
      <c r="C633" s="872"/>
      <c r="D633" s="909"/>
      <c r="E633" s="865"/>
      <c r="F633" s="1096"/>
      <c r="G633" s="927"/>
    </row>
    <row r="634" spans="2:7" ht="51">
      <c r="B634" s="973" t="s">
        <v>479</v>
      </c>
      <c r="C634" s="872" t="s">
        <v>318</v>
      </c>
      <c r="D634" s="909" t="s">
        <v>279</v>
      </c>
      <c r="E634" s="865">
        <v>1</v>
      </c>
      <c r="F634" s="591"/>
      <c r="G634" s="894">
        <f t="shared" ref="G634" si="31">E634*F634</f>
        <v>0</v>
      </c>
    </row>
    <row r="635" spans="2:7">
      <c r="B635" s="973"/>
      <c r="C635" s="872"/>
      <c r="D635" s="909"/>
      <c r="E635" s="865"/>
      <c r="F635" s="591"/>
      <c r="G635" s="894"/>
    </row>
    <row r="636" spans="2:7">
      <c r="B636" s="974" t="s">
        <v>480</v>
      </c>
      <c r="C636" s="950" t="s">
        <v>468</v>
      </c>
      <c r="D636" s="880" t="s">
        <v>279</v>
      </c>
      <c r="E636" s="936">
        <v>1</v>
      </c>
      <c r="F636" s="552"/>
      <c r="G636" s="894">
        <f t="shared" ref="G636" si="32">E636*F636</f>
        <v>0</v>
      </c>
    </row>
    <row r="637" spans="2:7">
      <c r="B637" s="955"/>
      <c r="C637" s="576"/>
      <c r="D637" s="880"/>
      <c r="E637" s="936"/>
      <c r="F637" s="1097"/>
      <c r="G637" s="927"/>
    </row>
    <row r="638" spans="2:7" ht="63.75">
      <c r="B638" s="974" t="s">
        <v>481</v>
      </c>
      <c r="C638" s="950" t="s">
        <v>1397</v>
      </c>
      <c r="D638" s="969" t="s">
        <v>470</v>
      </c>
      <c r="E638" s="972">
        <v>1</v>
      </c>
      <c r="F638" s="552"/>
      <c r="G638" s="883">
        <f t="shared" ref="G638" si="33">E638*F638</f>
        <v>0</v>
      </c>
    </row>
    <row r="639" spans="2:7">
      <c r="B639" s="976"/>
      <c r="C639" s="977"/>
      <c r="D639" s="972"/>
      <c r="E639" s="978"/>
      <c r="F639" s="1097"/>
      <c r="G639" s="927"/>
    </row>
    <row r="640" spans="2:7" ht="25.5">
      <c r="B640" s="974" t="s">
        <v>482</v>
      </c>
      <c r="C640" s="979" t="s">
        <v>472</v>
      </c>
      <c r="D640" s="969" t="s">
        <v>470</v>
      </c>
      <c r="E640" s="972">
        <v>1</v>
      </c>
      <c r="F640" s="552"/>
      <c r="G640" s="883">
        <f t="shared" ref="G640" si="34">E640*F640</f>
        <v>0</v>
      </c>
    </row>
    <row r="641" spans="2:7">
      <c r="B641" s="902"/>
      <c r="C641" s="901"/>
      <c r="D641" s="403"/>
      <c r="E641" s="403"/>
      <c r="F641" s="1092"/>
      <c r="G641" s="687"/>
    </row>
    <row r="642" spans="2:7">
      <c r="B642" s="902"/>
      <c r="C642" s="901"/>
      <c r="D642" s="403"/>
      <c r="E642" s="403"/>
      <c r="F642" s="1092"/>
      <c r="G642" s="687"/>
    </row>
    <row r="643" spans="2:7">
      <c r="B643" s="902"/>
      <c r="C643" s="901" t="s">
        <v>1398</v>
      </c>
      <c r="D643" s="403"/>
      <c r="E643" s="403"/>
      <c r="F643" s="1092"/>
      <c r="G643" s="687"/>
    </row>
    <row r="644" spans="2:7">
      <c r="B644" s="902"/>
      <c r="C644" s="890"/>
      <c r="D644" s="403"/>
      <c r="E644" s="403"/>
      <c r="F644" s="1092"/>
      <c r="G644" s="687"/>
    </row>
    <row r="645" spans="2:7" ht="51">
      <c r="B645" s="880" t="s">
        <v>1399</v>
      </c>
      <c r="C645" s="576" t="s">
        <v>1400</v>
      </c>
      <c r="D645" s="909"/>
      <c r="E645" s="980"/>
      <c r="F645" s="1096"/>
      <c r="G645" s="687"/>
    </row>
    <row r="646" spans="2:7" ht="89.25">
      <c r="B646" s="905"/>
      <c r="C646" s="576" t="s">
        <v>1401</v>
      </c>
      <c r="D646" s="909"/>
      <c r="E646" s="980"/>
      <c r="F646" s="1096"/>
      <c r="G646" s="687"/>
    </row>
    <row r="647" spans="2:7" ht="25.5">
      <c r="B647" s="905"/>
      <c r="C647" s="576" t="s">
        <v>1402</v>
      </c>
      <c r="D647" s="909"/>
      <c r="E647" s="429"/>
      <c r="F647" s="1096"/>
      <c r="G647" s="687"/>
    </row>
    <row r="648" spans="2:7">
      <c r="B648" s="905"/>
      <c r="C648" s="576" t="s">
        <v>1403</v>
      </c>
      <c r="D648" s="909" t="s">
        <v>252</v>
      </c>
      <c r="E648" s="869">
        <v>20</v>
      </c>
      <c r="F648" s="552"/>
      <c r="G648" s="894">
        <f t="shared" ref="G648" si="35">E648*F648</f>
        <v>0</v>
      </c>
    </row>
    <row r="649" spans="2:7">
      <c r="B649" s="936"/>
      <c r="C649" s="889"/>
      <c r="D649" s="403"/>
      <c r="E649" s="565"/>
      <c r="F649" s="1092"/>
      <c r="G649" s="687"/>
    </row>
    <row r="650" spans="2:7" ht="38.25">
      <c r="B650" s="880" t="s">
        <v>1404</v>
      </c>
      <c r="C650" s="950" t="s">
        <v>1405</v>
      </c>
      <c r="D650" s="909"/>
      <c r="E650" s="869"/>
      <c r="F650" s="1096"/>
      <c r="G650" s="687"/>
    </row>
    <row r="651" spans="2:7" ht="76.5">
      <c r="B651" s="905"/>
      <c r="C651" s="950" t="s">
        <v>1406</v>
      </c>
      <c r="D651" s="909"/>
      <c r="E651" s="980"/>
      <c r="F651" s="1096"/>
      <c r="G651" s="687"/>
    </row>
    <row r="652" spans="2:7" ht="25.5">
      <c r="B652" s="905"/>
      <c r="C652" s="576" t="s">
        <v>1402</v>
      </c>
      <c r="D652" s="909" t="s">
        <v>65</v>
      </c>
      <c r="E652" s="869">
        <v>2</v>
      </c>
      <c r="F652" s="591"/>
      <c r="G652" s="894">
        <f t="shared" ref="G652" si="36">E652*F652</f>
        <v>0</v>
      </c>
    </row>
    <row r="653" spans="2:7">
      <c r="B653" s="905"/>
      <c r="C653" s="576"/>
      <c r="D653" s="909"/>
      <c r="E653" s="869"/>
      <c r="F653" s="591"/>
      <c r="G653" s="687"/>
    </row>
    <row r="654" spans="2:7">
      <c r="B654" s="905"/>
      <c r="C654" s="576"/>
      <c r="D654" s="909"/>
      <c r="E654" s="909"/>
      <c r="F654" s="1096"/>
      <c r="G654" s="687"/>
    </row>
    <row r="655" spans="2:7" ht="38.25">
      <c r="B655" s="880" t="s">
        <v>1407</v>
      </c>
      <c r="C655" s="576" t="s">
        <v>1408</v>
      </c>
      <c r="D655" s="909"/>
      <c r="E655" s="429"/>
      <c r="F655" s="1096"/>
      <c r="G655" s="687"/>
    </row>
    <row r="656" spans="2:7" ht="25.5">
      <c r="B656" s="905"/>
      <c r="C656" s="576" t="s">
        <v>1409</v>
      </c>
      <c r="D656" s="909" t="s">
        <v>65</v>
      </c>
      <c r="E656" s="429">
        <v>2</v>
      </c>
      <c r="F656" s="591"/>
      <c r="G656" s="894">
        <f t="shared" ref="G656" si="37">E656*F656</f>
        <v>0</v>
      </c>
    </row>
    <row r="657" spans="2:7">
      <c r="B657" s="905"/>
      <c r="C657" s="576"/>
      <c r="D657" s="909"/>
      <c r="E657" s="869"/>
      <c r="F657" s="1096"/>
      <c r="G657" s="687"/>
    </row>
    <row r="658" spans="2:7" ht="51">
      <c r="B658" s="880" t="s">
        <v>1410</v>
      </c>
      <c r="C658" s="576" t="s">
        <v>1411</v>
      </c>
      <c r="D658" s="909"/>
      <c r="E658" s="980"/>
      <c r="F658" s="1096"/>
      <c r="G658" s="687"/>
    </row>
    <row r="659" spans="2:7" ht="25.5">
      <c r="B659" s="905"/>
      <c r="C659" s="576" t="s">
        <v>1412</v>
      </c>
      <c r="D659" s="909"/>
      <c r="E659" s="980"/>
      <c r="F659" s="1096"/>
      <c r="G659" s="687"/>
    </row>
    <row r="660" spans="2:7">
      <c r="B660" s="905"/>
      <c r="C660" s="576" t="s">
        <v>1413</v>
      </c>
      <c r="D660" s="909" t="s">
        <v>65</v>
      </c>
      <c r="E660" s="869">
        <v>2</v>
      </c>
      <c r="F660" s="591"/>
      <c r="G660" s="894">
        <f t="shared" ref="G660" si="38">E660*F660</f>
        <v>0</v>
      </c>
    </row>
    <row r="661" spans="2:7">
      <c r="B661" s="902"/>
      <c r="C661" s="576"/>
      <c r="D661" s="909"/>
      <c r="E661" s="869"/>
      <c r="F661" s="591"/>
      <c r="G661" s="894"/>
    </row>
    <row r="662" spans="2:7">
      <c r="B662" s="902"/>
      <c r="C662" s="576"/>
      <c r="D662" s="909"/>
      <c r="E662" s="869"/>
      <c r="F662" s="591"/>
      <c r="G662" s="894"/>
    </row>
    <row r="663" spans="2:7" ht="31.5">
      <c r="B663" s="981"/>
      <c r="C663" s="982" t="s">
        <v>1414</v>
      </c>
      <c r="D663" s="983"/>
      <c r="E663" s="984"/>
      <c r="F663" s="591"/>
      <c r="G663" s="894"/>
    </row>
    <row r="664" spans="2:7" ht="26.25">
      <c r="B664" s="981"/>
      <c r="C664" s="985" t="s">
        <v>3112</v>
      </c>
      <c r="D664" s="983"/>
      <c r="E664" s="984"/>
      <c r="F664" s="591"/>
      <c r="G664" s="894"/>
    </row>
    <row r="665" spans="2:7" ht="15.75">
      <c r="B665" s="981" t="s">
        <v>668</v>
      </c>
      <c r="C665" s="986" t="s">
        <v>669</v>
      </c>
      <c r="D665" s="987"/>
      <c r="E665" s="988"/>
      <c r="F665" s="591"/>
      <c r="G665" s="894"/>
    </row>
    <row r="666" spans="2:7" ht="25.5">
      <c r="B666" s="989"/>
      <c r="C666" s="990" t="s">
        <v>670</v>
      </c>
      <c r="D666" s="987"/>
      <c r="E666" s="988"/>
      <c r="F666" s="591"/>
      <c r="G666" s="894"/>
    </row>
    <row r="667" spans="2:7" ht="38.25">
      <c r="B667" s="989"/>
      <c r="C667" s="990" t="s">
        <v>671</v>
      </c>
      <c r="D667" s="987"/>
      <c r="E667" s="988"/>
      <c r="F667" s="591"/>
      <c r="G667" s="894"/>
    </row>
    <row r="668" spans="2:7" ht="25.5">
      <c r="B668" s="989"/>
      <c r="C668" s="990" t="s">
        <v>672</v>
      </c>
      <c r="D668" s="987"/>
      <c r="E668" s="988"/>
      <c r="F668" s="591"/>
      <c r="G668" s="894"/>
    </row>
    <row r="669" spans="2:7" ht="25.5">
      <c r="B669" s="989"/>
      <c r="C669" s="990" t="s">
        <v>673</v>
      </c>
      <c r="D669" s="987"/>
      <c r="E669" s="988"/>
      <c r="F669" s="591"/>
      <c r="G669" s="894"/>
    </row>
    <row r="670" spans="2:7" ht="25.5">
      <c r="B670" s="989"/>
      <c r="C670" s="990" t="s">
        <v>674</v>
      </c>
      <c r="D670" s="987"/>
      <c r="E670" s="988"/>
      <c r="F670" s="591"/>
      <c r="G670" s="894"/>
    </row>
    <row r="671" spans="2:7" ht="25.5">
      <c r="B671" s="989"/>
      <c r="C671" s="990" t="s">
        <v>675</v>
      </c>
      <c r="D671" s="987"/>
      <c r="E671" s="988"/>
      <c r="F671" s="591"/>
      <c r="G671" s="894"/>
    </row>
    <row r="672" spans="2:7" ht="38.25">
      <c r="B672" s="989"/>
      <c r="C672" s="990" t="s">
        <v>676</v>
      </c>
      <c r="D672" s="987"/>
      <c r="E672" s="988"/>
      <c r="F672" s="591"/>
      <c r="G672" s="894"/>
    </row>
    <row r="673" spans="2:7" ht="25.5">
      <c r="B673" s="989"/>
      <c r="C673" s="990" t="s">
        <v>677</v>
      </c>
      <c r="D673" s="987"/>
      <c r="E673" s="988"/>
      <c r="F673" s="591"/>
      <c r="G673" s="894"/>
    </row>
    <row r="674" spans="2:7">
      <c r="B674" s="989"/>
      <c r="C674" s="990" t="s">
        <v>678</v>
      </c>
      <c r="D674" s="987"/>
      <c r="E674" s="988"/>
      <c r="F674" s="591"/>
      <c r="G674" s="894"/>
    </row>
    <row r="675" spans="2:7" ht="25.5">
      <c r="B675" s="989"/>
      <c r="C675" s="990" t="s">
        <v>1415</v>
      </c>
      <c r="D675" s="987"/>
      <c r="E675" s="988"/>
      <c r="F675" s="591"/>
      <c r="G675" s="894"/>
    </row>
    <row r="676" spans="2:7" ht="25.5">
      <c r="B676" s="989"/>
      <c r="C676" s="990" t="s">
        <v>1416</v>
      </c>
      <c r="D676" s="987"/>
      <c r="E676" s="988"/>
      <c r="F676" s="591"/>
      <c r="G676" s="894"/>
    </row>
    <row r="677" spans="2:7">
      <c r="B677" s="989"/>
      <c r="C677" s="990" t="s">
        <v>1417</v>
      </c>
      <c r="D677" s="987"/>
      <c r="E677" s="988"/>
      <c r="F677" s="591"/>
      <c r="G677" s="894"/>
    </row>
    <row r="678" spans="2:7">
      <c r="B678" s="989"/>
      <c r="C678" s="990" t="s">
        <v>679</v>
      </c>
      <c r="D678" s="987"/>
      <c r="E678" s="988"/>
      <c r="F678" s="591"/>
      <c r="G678" s="894"/>
    </row>
    <row r="679" spans="2:7">
      <c r="B679" s="989"/>
      <c r="C679" s="990" t="s">
        <v>1418</v>
      </c>
      <c r="D679" s="987"/>
      <c r="E679" s="988"/>
      <c r="F679" s="591"/>
      <c r="G679" s="894"/>
    </row>
    <row r="680" spans="2:7">
      <c r="B680" s="991"/>
      <c r="C680" s="990" t="s">
        <v>680</v>
      </c>
      <c r="D680" s="992"/>
      <c r="E680" s="993"/>
      <c r="F680" s="591"/>
      <c r="G680" s="894"/>
    </row>
    <row r="681" spans="2:7">
      <c r="B681" s="989"/>
      <c r="C681" s="990" t="s">
        <v>1419</v>
      </c>
      <c r="D681" s="924"/>
      <c r="E681" s="994"/>
      <c r="F681" s="591"/>
      <c r="G681" s="894"/>
    </row>
    <row r="682" spans="2:7" ht="25.5">
      <c r="B682" s="989"/>
      <c r="C682" s="990" t="s">
        <v>681</v>
      </c>
      <c r="D682" s="924"/>
      <c r="E682" s="994"/>
      <c r="F682" s="591"/>
      <c r="G682" s="894"/>
    </row>
    <row r="683" spans="2:7" ht="15.75">
      <c r="B683" s="995"/>
      <c r="C683" s="990" t="s">
        <v>682</v>
      </c>
      <c r="D683" s="996"/>
      <c r="E683" s="997"/>
      <c r="F683" s="591"/>
      <c r="G683" s="894"/>
    </row>
    <row r="684" spans="2:7">
      <c r="B684" s="995"/>
      <c r="C684" s="990" t="s">
        <v>333</v>
      </c>
      <c r="D684" s="992"/>
      <c r="E684" s="992"/>
      <c r="F684" s="591"/>
      <c r="G684" s="894"/>
    </row>
    <row r="685" spans="2:7">
      <c r="B685" s="995"/>
      <c r="C685" s="990" t="s">
        <v>683</v>
      </c>
      <c r="D685" s="998"/>
      <c r="E685" s="999"/>
      <c r="F685" s="591"/>
      <c r="G685" s="894"/>
    </row>
    <row r="686" spans="2:7" ht="15.75">
      <c r="B686" s="995"/>
      <c r="C686" s="990" t="s">
        <v>684</v>
      </c>
      <c r="D686" s="1000"/>
      <c r="E686" s="1001"/>
      <c r="F686" s="591"/>
      <c r="G686" s="894"/>
    </row>
    <row r="687" spans="2:7">
      <c r="B687" s="995"/>
      <c r="C687" s="990" t="s">
        <v>685</v>
      </c>
      <c r="D687" s="992"/>
      <c r="E687" s="992"/>
      <c r="F687" s="591"/>
      <c r="G687" s="894"/>
    </row>
    <row r="688" spans="2:7" ht="25.5">
      <c r="B688" s="995"/>
      <c r="C688" s="1002" t="s">
        <v>1420</v>
      </c>
      <c r="D688" s="1003" t="s">
        <v>387</v>
      </c>
      <c r="E688" s="1004">
        <v>0</v>
      </c>
      <c r="F688" s="591"/>
      <c r="G688" s="894"/>
    </row>
    <row r="689" spans="2:7" ht="15.75">
      <c r="B689" s="1005" t="s">
        <v>686</v>
      </c>
      <c r="C689" s="986" t="s">
        <v>1421</v>
      </c>
      <c r="D689" s="1006"/>
      <c r="E689" s="1007"/>
      <c r="F689" s="591"/>
      <c r="G689" s="894"/>
    </row>
    <row r="690" spans="2:7" ht="63.75">
      <c r="B690" s="995"/>
      <c r="C690" s="1008" t="s">
        <v>1422</v>
      </c>
      <c r="D690" s="1006"/>
      <c r="E690" s="1007"/>
      <c r="F690" s="591"/>
      <c r="G690" s="894"/>
    </row>
    <row r="691" spans="2:7" ht="51">
      <c r="B691" s="995"/>
      <c r="C691" s="1008" t="s">
        <v>1423</v>
      </c>
      <c r="D691" s="1006"/>
      <c r="E691" s="1007"/>
      <c r="F691" s="591"/>
      <c r="G691" s="894"/>
    </row>
    <row r="692" spans="2:7">
      <c r="B692" s="1009"/>
      <c r="C692" s="1008" t="s">
        <v>1424</v>
      </c>
      <c r="D692" s="1006"/>
      <c r="E692" s="1007"/>
      <c r="F692" s="591"/>
      <c r="G692" s="894"/>
    </row>
    <row r="693" spans="2:7">
      <c r="B693" s="1009"/>
      <c r="C693" s="1008" t="s">
        <v>1425</v>
      </c>
      <c r="D693" s="1006"/>
      <c r="E693" s="1007"/>
      <c r="F693" s="591"/>
      <c r="G693" s="894"/>
    </row>
    <row r="694" spans="2:7">
      <c r="B694" s="1009"/>
      <c r="C694" s="1008" t="s">
        <v>1426</v>
      </c>
      <c r="D694" s="1006"/>
      <c r="E694" s="1007"/>
      <c r="F694" s="591"/>
      <c r="G694" s="894"/>
    </row>
    <row r="695" spans="2:7">
      <c r="B695" s="1009"/>
      <c r="C695" s="1008" t="s">
        <v>1427</v>
      </c>
      <c r="D695" s="1006"/>
      <c r="E695" s="1007"/>
      <c r="F695" s="591"/>
      <c r="G695" s="894"/>
    </row>
    <row r="696" spans="2:7">
      <c r="B696" s="1009"/>
      <c r="C696" s="1008" t="s">
        <v>1428</v>
      </c>
      <c r="D696" s="1006"/>
      <c r="E696" s="1007"/>
      <c r="F696" s="591"/>
      <c r="G696" s="894"/>
    </row>
    <row r="697" spans="2:7" ht="25.5">
      <c r="B697" s="1009"/>
      <c r="C697" s="1008" t="s">
        <v>1429</v>
      </c>
      <c r="D697" s="1006"/>
      <c r="E697" s="1007"/>
      <c r="F697" s="591"/>
      <c r="G697" s="894"/>
    </row>
    <row r="698" spans="2:7" ht="25.5">
      <c r="B698" s="1009"/>
      <c r="C698" s="1008" t="s">
        <v>1430</v>
      </c>
      <c r="D698" s="1006"/>
      <c r="E698" s="1007"/>
      <c r="F698" s="591"/>
      <c r="G698" s="894"/>
    </row>
    <row r="699" spans="2:7">
      <c r="B699" s="1009"/>
      <c r="C699" s="1008" t="s">
        <v>1431</v>
      </c>
      <c r="D699" s="1006"/>
      <c r="E699" s="1007"/>
      <c r="F699" s="591"/>
      <c r="G699" s="894"/>
    </row>
    <row r="700" spans="2:7" ht="25.5">
      <c r="B700" s="1009"/>
      <c r="C700" s="1002" t="s">
        <v>1432</v>
      </c>
      <c r="D700" s="1010" t="s">
        <v>387</v>
      </c>
      <c r="E700" s="1011">
        <v>0</v>
      </c>
      <c r="F700" s="591"/>
      <c r="G700" s="894"/>
    </row>
    <row r="701" spans="2:7" ht="15.75">
      <c r="B701" s="1012" t="s">
        <v>687</v>
      </c>
      <c r="C701" s="1013" t="s">
        <v>691</v>
      </c>
      <c r="D701" s="1006"/>
      <c r="E701" s="1014"/>
      <c r="F701" s="591"/>
      <c r="G701" s="894"/>
    </row>
    <row r="702" spans="2:7" ht="51">
      <c r="B702" s="1015"/>
      <c r="C702" s="1016" t="s">
        <v>692</v>
      </c>
      <c r="D702" s="1017" t="s">
        <v>284</v>
      </c>
      <c r="E702" s="1017"/>
      <c r="F702" s="591"/>
      <c r="G702" s="894"/>
    </row>
    <row r="703" spans="2:7">
      <c r="B703" s="1015"/>
      <c r="C703" s="1016" t="s">
        <v>693</v>
      </c>
      <c r="D703" s="1017" t="s">
        <v>252</v>
      </c>
      <c r="E703" s="1017">
        <v>18</v>
      </c>
      <c r="F703" s="591"/>
      <c r="G703" s="894">
        <f t="shared" ref="G703:G704" si="39">E703*F703</f>
        <v>0</v>
      </c>
    </row>
    <row r="704" spans="2:7">
      <c r="B704" s="1015"/>
      <c r="C704" s="1016" t="s">
        <v>1433</v>
      </c>
      <c r="D704" s="1017" t="s">
        <v>252</v>
      </c>
      <c r="E704" s="1017">
        <v>18</v>
      </c>
      <c r="F704" s="591"/>
      <c r="G704" s="894">
        <f t="shared" si="39"/>
        <v>0</v>
      </c>
    </row>
    <row r="705" spans="2:7" ht="15.75">
      <c r="B705" s="981" t="s">
        <v>688</v>
      </c>
      <c r="C705" s="1013" t="s">
        <v>695</v>
      </c>
      <c r="D705" s="1006"/>
      <c r="E705" s="1014"/>
      <c r="F705" s="591"/>
      <c r="G705" s="894"/>
    </row>
    <row r="706" spans="2:7" ht="25.5">
      <c r="B706" s="1015"/>
      <c r="C706" s="1016" t="s">
        <v>696</v>
      </c>
      <c r="D706" s="1017" t="s">
        <v>284</v>
      </c>
      <c r="E706" s="1017"/>
      <c r="F706" s="591"/>
      <c r="G706" s="894"/>
    </row>
    <row r="707" spans="2:7">
      <c r="B707" s="1015"/>
      <c r="C707" s="1016" t="s">
        <v>697</v>
      </c>
      <c r="D707" s="1017" t="s">
        <v>252</v>
      </c>
      <c r="E707" s="1017">
        <v>18</v>
      </c>
      <c r="F707" s="591"/>
      <c r="G707" s="894">
        <f t="shared" ref="G707" si="40">E707*F707</f>
        <v>0</v>
      </c>
    </row>
    <row r="708" spans="2:7">
      <c r="B708" s="1015"/>
      <c r="C708" s="1018" t="s">
        <v>1434</v>
      </c>
      <c r="D708" s="1017"/>
      <c r="E708" s="1017"/>
      <c r="F708" s="591"/>
      <c r="G708" s="894"/>
    </row>
    <row r="709" spans="2:7" ht="15.75">
      <c r="B709" s="981" t="s">
        <v>689</v>
      </c>
      <c r="C709" s="1019" t="s">
        <v>698</v>
      </c>
      <c r="D709" s="1020"/>
      <c r="E709" s="1021"/>
      <c r="F709" s="591"/>
      <c r="G709" s="894"/>
    </row>
    <row r="710" spans="2:7" ht="25.5">
      <c r="B710" s="1022"/>
      <c r="C710" s="400" t="s">
        <v>699</v>
      </c>
      <c r="D710" s="886" t="s">
        <v>387</v>
      </c>
      <c r="E710" s="1023">
        <v>1</v>
      </c>
      <c r="F710" s="591"/>
      <c r="G710" s="894">
        <f t="shared" ref="G710" si="41">E710*F710</f>
        <v>0</v>
      </c>
    </row>
    <row r="711" spans="2:7" ht="15.75">
      <c r="B711" s="981" t="s">
        <v>690</v>
      </c>
      <c r="C711" s="1024" t="s">
        <v>700</v>
      </c>
      <c r="D711" s="1025"/>
      <c r="E711" s="1021"/>
      <c r="F711" s="591"/>
      <c r="G711" s="894"/>
    </row>
    <row r="712" spans="2:7" ht="38.25">
      <c r="B712" s="1022"/>
      <c r="C712" s="400" t="s">
        <v>1435</v>
      </c>
      <c r="D712" s="886" t="s">
        <v>387</v>
      </c>
      <c r="E712" s="1023">
        <v>1</v>
      </c>
      <c r="F712" s="591"/>
      <c r="G712" s="894">
        <f t="shared" ref="G712" si="42">E712*F712</f>
        <v>0</v>
      </c>
    </row>
    <row r="713" spans="2:7" ht="15.75">
      <c r="B713" s="981" t="s">
        <v>694</v>
      </c>
      <c r="C713" s="1026" t="s">
        <v>701</v>
      </c>
      <c r="D713" s="987"/>
      <c r="E713" s="1027"/>
      <c r="F713" s="591"/>
      <c r="G713" s="894"/>
    </row>
    <row r="714" spans="2:7">
      <c r="B714" s="1022"/>
      <c r="C714" s="1028" t="s">
        <v>702</v>
      </c>
      <c r="D714" s="987"/>
      <c r="E714" s="924"/>
      <c r="F714" s="591"/>
      <c r="G714" s="894"/>
    </row>
    <row r="715" spans="2:7" ht="25.5">
      <c r="B715" s="1022"/>
      <c r="C715" s="1028" t="s">
        <v>703</v>
      </c>
      <c r="D715" s="987"/>
      <c r="E715" s="924"/>
      <c r="F715" s="591"/>
      <c r="G715" s="894"/>
    </row>
    <row r="716" spans="2:7">
      <c r="B716" s="1029"/>
      <c r="C716" s="1030" t="s">
        <v>704</v>
      </c>
      <c r="D716" s="1031" t="s">
        <v>387</v>
      </c>
      <c r="E716" s="1032">
        <v>0</v>
      </c>
      <c r="F716" s="551"/>
      <c r="G716" s="932"/>
    </row>
    <row r="717" spans="2:7">
      <c r="B717" s="1022"/>
      <c r="C717" s="1028" t="s">
        <v>1436</v>
      </c>
      <c r="D717" s="1033" t="s">
        <v>387</v>
      </c>
      <c r="E717" s="293">
        <v>1</v>
      </c>
      <c r="F717" s="591"/>
      <c r="G717" s="894">
        <f>SUM(G664:G716)</f>
        <v>0</v>
      </c>
    </row>
    <row r="718" spans="2:7">
      <c r="B718" s="1022"/>
      <c r="C718" s="1028"/>
      <c r="D718" s="987"/>
      <c r="E718" s="924"/>
      <c r="F718" s="591"/>
      <c r="G718" s="687"/>
    </row>
    <row r="719" spans="2:7" ht="31.5">
      <c r="B719" s="981"/>
      <c r="C719" s="982" t="s">
        <v>1437</v>
      </c>
      <c r="D719" s="983"/>
      <c r="E719" s="984"/>
      <c r="F719" s="591"/>
      <c r="G719" s="894"/>
    </row>
    <row r="720" spans="2:7" ht="26.25">
      <c r="B720" s="981"/>
      <c r="C720" s="985" t="s">
        <v>3112</v>
      </c>
      <c r="D720" s="983"/>
      <c r="E720" s="984"/>
      <c r="F720" s="591"/>
      <c r="G720" s="894"/>
    </row>
    <row r="721" spans="2:7" ht="15.75">
      <c r="B721" s="981" t="s">
        <v>1103</v>
      </c>
      <c r="C721" s="986" t="s">
        <v>669</v>
      </c>
      <c r="D721" s="987"/>
      <c r="E721" s="988"/>
      <c r="F721" s="591"/>
      <c r="G721" s="894"/>
    </row>
    <row r="722" spans="2:7" ht="25.5">
      <c r="B722" s="989"/>
      <c r="C722" s="990" t="s">
        <v>670</v>
      </c>
      <c r="D722" s="987"/>
      <c r="E722" s="988"/>
      <c r="F722" s="591"/>
      <c r="G722" s="894"/>
    </row>
    <row r="723" spans="2:7" ht="38.25">
      <c r="B723" s="989"/>
      <c r="C723" s="990" t="s">
        <v>671</v>
      </c>
      <c r="D723" s="987"/>
      <c r="E723" s="988"/>
      <c r="F723" s="591"/>
      <c r="G723" s="894"/>
    </row>
    <row r="724" spans="2:7" ht="25.5">
      <c r="B724" s="989"/>
      <c r="C724" s="990" t="s">
        <v>672</v>
      </c>
      <c r="D724" s="987"/>
      <c r="E724" s="988"/>
      <c r="F724" s="591"/>
      <c r="G724" s="894"/>
    </row>
    <row r="725" spans="2:7" ht="25.5">
      <c r="B725" s="989"/>
      <c r="C725" s="990" t="s">
        <v>673</v>
      </c>
      <c r="D725" s="987"/>
      <c r="E725" s="988"/>
      <c r="F725" s="591"/>
      <c r="G725" s="894"/>
    </row>
    <row r="726" spans="2:7" ht="25.5">
      <c r="B726" s="989"/>
      <c r="C726" s="990" t="s">
        <v>674</v>
      </c>
      <c r="D726" s="987"/>
      <c r="E726" s="988"/>
      <c r="F726" s="591"/>
      <c r="G726" s="894"/>
    </row>
    <row r="727" spans="2:7" ht="25.5">
      <c r="B727" s="989"/>
      <c r="C727" s="990" t="s">
        <v>675</v>
      </c>
      <c r="D727" s="987"/>
      <c r="E727" s="988"/>
      <c r="F727" s="591"/>
      <c r="G727" s="894"/>
    </row>
    <row r="728" spans="2:7" ht="38.25">
      <c r="B728" s="989"/>
      <c r="C728" s="990" t="s">
        <v>676</v>
      </c>
      <c r="D728" s="987"/>
      <c r="E728" s="988"/>
      <c r="F728" s="591"/>
      <c r="G728" s="894"/>
    </row>
    <row r="729" spans="2:7" ht="25.5">
      <c r="B729" s="989"/>
      <c r="C729" s="990" t="s">
        <v>677</v>
      </c>
      <c r="D729" s="987"/>
      <c r="E729" s="988"/>
      <c r="F729" s="591"/>
      <c r="G729" s="894"/>
    </row>
    <row r="730" spans="2:7">
      <c r="B730" s="989"/>
      <c r="C730" s="990" t="s">
        <v>678</v>
      </c>
      <c r="D730" s="987"/>
      <c r="E730" s="988"/>
      <c r="F730" s="591"/>
      <c r="G730" s="894"/>
    </row>
    <row r="731" spans="2:7" ht="25.5">
      <c r="B731" s="989"/>
      <c r="C731" s="990" t="s">
        <v>1415</v>
      </c>
      <c r="D731" s="987"/>
      <c r="E731" s="988"/>
      <c r="F731" s="591"/>
      <c r="G731" s="894"/>
    </row>
    <row r="732" spans="2:7" ht="25.5">
      <c r="B732" s="989"/>
      <c r="C732" s="990" t="s">
        <v>1416</v>
      </c>
      <c r="D732" s="987"/>
      <c r="E732" s="988"/>
      <c r="F732" s="591"/>
      <c r="G732" s="894"/>
    </row>
    <row r="733" spans="2:7">
      <c r="B733" s="989"/>
      <c r="C733" s="990" t="s">
        <v>1417</v>
      </c>
      <c r="D733" s="987"/>
      <c r="E733" s="988"/>
      <c r="F733" s="591"/>
      <c r="G733" s="894"/>
    </row>
    <row r="734" spans="2:7">
      <c r="B734" s="989"/>
      <c r="C734" s="990" t="s">
        <v>679</v>
      </c>
      <c r="D734" s="987"/>
      <c r="E734" s="988"/>
      <c r="F734" s="591"/>
      <c r="G734" s="894"/>
    </row>
    <row r="735" spans="2:7">
      <c r="B735" s="989"/>
      <c r="C735" s="990" t="s">
        <v>1418</v>
      </c>
      <c r="D735" s="987"/>
      <c r="E735" s="988"/>
      <c r="F735" s="591"/>
      <c r="G735" s="894"/>
    </row>
    <row r="736" spans="2:7">
      <c r="B736" s="991"/>
      <c r="C736" s="990" t="s">
        <v>680</v>
      </c>
      <c r="D736" s="992"/>
      <c r="E736" s="993"/>
      <c r="F736" s="591"/>
      <c r="G736" s="894"/>
    </row>
    <row r="737" spans="2:7">
      <c r="B737" s="989"/>
      <c r="C737" s="990" t="s">
        <v>1419</v>
      </c>
      <c r="D737" s="924"/>
      <c r="E737" s="994"/>
      <c r="F737" s="591"/>
      <c r="G737" s="894"/>
    </row>
    <row r="738" spans="2:7" ht="25.5">
      <c r="B738" s="989"/>
      <c r="C738" s="990" t="s">
        <v>681</v>
      </c>
      <c r="D738" s="924"/>
      <c r="E738" s="994"/>
      <c r="F738" s="591"/>
      <c r="G738" s="894"/>
    </row>
    <row r="739" spans="2:7" ht="15.75">
      <c r="B739" s="995"/>
      <c r="C739" s="990" t="s">
        <v>682</v>
      </c>
      <c r="D739" s="996"/>
      <c r="E739" s="997"/>
      <c r="F739" s="591"/>
      <c r="G739" s="894"/>
    </row>
    <row r="740" spans="2:7">
      <c r="B740" s="995"/>
      <c r="C740" s="990" t="s">
        <v>333</v>
      </c>
      <c r="D740" s="992"/>
      <c r="E740" s="992"/>
      <c r="F740" s="591"/>
      <c r="G740" s="894"/>
    </row>
    <row r="741" spans="2:7">
      <c r="B741" s="995"/>
      <c r="C741" s="990" t="s">
        <v>683</v>
      </c>
      <c r="D741" s="998"/>
      <c r="E741" s="999"/>
      <c r="F741" s="591"/>
      <c r="G741" s="894"/>
    </row>
    <row r="742" spans="2:7" ht="15.75">
      <c r="B742" s="995"/>
      <c r="C742" s="990" t="s">
        <v>684</v>
      </c>
      <c r="D742" s="1000"/>
      <c r="E742" s="1001"/>
      <c r="F742" s="591"/>
      <c r="G742" s="894"/>
    </row>
    <row r="743" spans="2:7">
      <c r="B743" s="995"/>
      <c r="C743" s="990" t="s">
        <v>685</v>
      </c>
      <c r="D743" s="992"/>
      <c r="E743" s="992"/>
      <c r="F743" s="591"/>
      <c r="G743" s="894"/>
    </row>
    <row r="744" spans="2:7" ht="25.5">
      <c r="B744" s="995"/>
      <c r="C744" s="1002" t="s">
        <v>1420</v>
      </c>
      <c r="D744" s="1003" t="s">
        <v>387</v>
      </c>
      <c r="E744" s="1004">
        <v>0</v>
      </c>
      <c r="F744" s="591"/>
      <c r="G744" s="894"/>
    </row>
    <row r="745" spans="2:7" ht="15.75">
      <c r="B745" s="981" t="s">
        <v>1438</v>
      </c>
      <c r="C745" s="986" t="s">
        <v>1421</v>
      </c>
      <c r="D745" s="1006"/>
      <c r="E745" s="1007"/>
      <c r="F745" s="591"/>
      <c r="G745" s="894"/>
    </row>
    <row r="746" spans="2:7" ht="63.75">
      <c r="B746" s="995"/>
      <c r="C746" s="1008" t="s">
        <v>1422</v>
      </c>
      <c r="D746" s="1006"/>
      <c r="E746" s="1007"/>
      <c r="F746" s="591"/>
      <c r="G746" s="894"/>
    </row>
    <row r="747" spans="2:7" ht="51">
      <c r="B747" s="995"/>
      <c r="C747" s="1008" t="s">
        <v>1423</v>
      </c>
      <c r="D747" s="1006"/>
      <c r="E747" s="1007"/>
      <c r="F747" s="591"/>
      <c r="G747" s="894"/>
    </row>
    <row r="748" spans="2:7">
      <c r="B748" s="1009"/>
      <c r="C748" s="1008" t="s">
        <v>1424</v>
      </c>
      <c r="D748" s="1006"/>
      <c r="E748" s="1007"/>
      <c r="F748" s="591"/>
      <c r="G748" s="894"/>
    </row>
    <row r="749" spans="2:7">
      <c r="B749" s="1009"/>
      <c r="C749" s="1008" t="s">
        <v>1425</v>
      </c>
      <c r="D749" s="1006"/>
      <c r="E749" s="1007"/>
      <c r="F749" s="591"/>
      <c r="G749" s="894"/>
    </row>
    <row r="750" spans="2:7">
      <c r="B750" s="1009"/>
      <c r="C750" s="1008" t="s">
        <v>1426</v>
      </c>
      <c r="D750" s="1006"/>
      <c r="E750" s="1007"/>
      <c r="F750" s="591"/>
      <c r="G750" s="894"/>
    </row>
    <row r="751" spans="2:7">
      <c r="B751" s="1009"/>
      <c r="C751" s="1008" t="s">
        <v>1427</v>
      </c>
      <c r="D751" s="1006"/>
      <c r="E751" s="1007"/>
      <c r="F751" s="591"/>
      <c r="G751" s="894"/>
    </row>
    <row r="752" spans="2:7">
      <c r="B752" s="1009"/>
      <c r="C752" s="1008" t="s">
        <v>1428</v>
      </c>
      <c r="D752" s="1006"/>
      <c r="E752" s="1007"/>
      <c r="F752" s="591"/>
      <c r="G752" s="894"/>
    </row>
    <row r="753" spans="2:7" ht="25.5">
      <c r="B753" s="1009"/>
      <c r="C753" s="1008" t="s">
        <v>1429</v>
      </c>
      <c r="D753" s="1006"/>
      <c r="E753" s="1007"/>
      <c r="F753" s="591"/>
      <c r="G753" s="894"/>
    </row>
    <row r="754" spans="2:7" ht="25.5">
      <c r="B754" s="1009"/>
      <c r="C754" s="1008" t="s">
        <v>1430</v>
      </c>
      <c r="D754" s="1006"/>
      <c r="E754" s="1007"/>
      <c r="F754" s="591"/>
      <c r="G754" s="894"/>
    </row>
    <row r="755" spans="2:7">
      <c r="B755" s="1009"/>
      <c r="C755" s="1008" t="s">
        <v>1431</v>
      </c>
      <c r="D755" s="1006"/>
      <c r="E755" s="1007"/>
      <c r="F755" s="591"/>
      <c r="G755" s="894"/>
    </row>
    <row r="756" spans="2:7" ht="25.5">
      <c r="B756" s="1009"/>
      <c r="C756" s="1002" t="s">
        <v>1432</v>
      </c>
      <c r="D756" s="1034" t="s">
        <v>387</v>
      </c>
      <c r="E756" s="1035">
        <v>0</v>
      </c>
      <c r="F756" s="591"/>
      <c r="G756" s="894"/>
    </row>
    <row r="757" spans="2:7" ht="15.75">
      <c r="B757" s="1012" t="s">
        <v>1439</v>
      </c>
      <c r="C757" s="1013" t="s">
        <v>691</v>
      </c>
      <c r="D757" s="1006"/>
      <c r="E757" s="1014"/>
      <c r="F757" s="591"/>
      <c r="G757" s="894"/>
    </row>
    <row r="758" spans="2:7" ht="51">
      <c r="B758" s="1015"/>
      <c r="C758" s="1016" t="s">
        <v>692</v>
      </c>
      <c r="D758" s="1017" t="s">
        <v>284</v>
      </c>
      <c r="E758" s="1017"/>
      <c r="F758" s="591"/>
      <c r="G758" s="894"/>
    </row>
    <row r="759" spans="2:7">
      <c r="B759" s="1015"/>
      <c r="C759" s="1016" t="s">
        <v>693</v>
      </c>
      <c r="D759" s="1017" t="s">
        <v>252</v>
      </c>
      <c r="E759" s="1017">
        <v>56</v>
      </c>
      <c r="F759" s="591"/>
      <c r="G759" s="894">
        <f t="shared" ref="G759:G760" si="43">E759*F759</f>
        <v>0</v>
      </c>
    </row>
    <row r="760" spans="2:7">
      <c r="B760" s="1015"/>
      <c r="C760" s="1016" t="s">
        <v>1433</v>
      </c>
      <c r="D760" s="1017" t="s">
        <v>252</v>
      </c>
      <c r="E760" s="1017">
        <v>56</v>
      </c>
      <c r="F760" s="591"/>
      <c r="G760" s="894">
        <f t="shared" si="43"/>
        <v>0</v>
      </c>
    </row>
    <row r="761" spans="2:7" ht="15.75">
      <c r="B761" s="981" t="s">
        <v>1440</v>
      </c>
      <c r="C761" s="1013" t="s">
        <v>695</v>
      </c>
      <c r="D761" s="1006"/>
      <c r="E761" s="1014"/>
      <c r="F761" s="591"/>
      <c r="G761" s="894"/>
    </row>
    <row r="762" spans="2:7" ht="25.5">
      <c r="B762" s="1015"/>
      <c r="C762" s="1016" t="s">
        <v>696</v>
      </c>
      <c r="D762" s="1017" t="s">
        <v>284</v>
      </c>
      <c r="E762" s="1017"/>
      <c r="F762" s="591"/>
      <c r="G762" s="894"/>
    </row>
    <row r="763" spans="2:7">
      <c r="B763" s="1015"/>
      <c r="C763" s="1016" t="s">
        <v>697</v>
      </c>
      <c r="D763" s="1017" t="s">
        <v>252</v>
      </c>
      <c r="E763" s="1017">
        <v>30</v>
      </c>
      <c r="F763" s="591"/>
      <c r="G763" s="894">
        <f t="shared" ref="G763" si="44">E763*F763</f>
        <v>0</v>
      </c>
    </row>
    <row r="764" spans="2:7">
      <c r="B764" s="1015"/>
      <c r="C764" s="1018" t="s">
        <v>1434</v>
      </c>
      <c r="D764" s="1017"/>
      <c r="E764" s="1017"/>
      <c r="F764" s="591"/>
      <c r="G764" s="894"/>
    </row>
    <row r="765" spans="2:7" ht="15.75">
      <c r="B765" s="981" t="s">
        <v>1441</v>
      </c>
      <c r="C765" s="1019" t="s">
        <v>698</v>
      </c>
      <c r="D765" s="1020"/>
      <c r="E765" s="1021"/>
      <c r="F765" s="591"/>
      <c r="G765" s="894"/>
    </row>
    <row r="766" spans="2:7" ht="25.5">
      <c r="B766" s="1022"/>
      <c r="C766" s="400" t="s">
        <v>699</v>
      </c>
      <c r="D766" s="1017" t="s">
        <v>387</v>
      </c>
      <c r="E766" s="1023">
        <v>1</v>
      </c>
      <c r="F766" s="591"/>
      <c r="G766" s="894">
        <f t="shared" ref="G766" si="45">E766*F766</f>
        <v>0</v>
      </c>
    </row>
    <row r="767" spans="2:7" ht="15.75">
      <c r="B767" s="981" t="s">
        <v>1442</v>
      </c>
      <c r="C767" s="1024" t="s">
        <v>700</v>
      </c>
      <c r="D767" s="1025"/>
      <c r="E767" s="1021"/>
      <c r="F767" s="591"/>
      <c r="G767" s="894"/>
    </row>
    <row r="768" spans="2:7" ht="38.25">
      <c r="B768" s="1022"/>
      <c r="C768" s="400" t="s">
        <v>1443</v>
      </c>
      <c r="D768" s="1017" t="s">
        <v>387</v>
      </c>
      <c r="E768" s="1023">
        <v>1</v>
      </c>
      <c r="F768" s="591"/>
      <c r="G768" s="894">
        <f t="shared" ref="G768" si="46">E768*F768</f>
        <v>0</v>
      </c>
    </row>
    <row r="769" spans="2:7" ht="15.75">
      <c r="B769" s="981" t="s">
        <v>1444</v>
      </c>
      <c r="C769" s="1026" t="s">
        <v>701</v>
      </c>
      <c r="D769" s="987"/>
      <c r="E769" s="1027"/>
      <c r="F769" s="591"/>
      <c r="G769" s="894"/>
    </row>
    <row r="770" spans="2:7">
      <c r="B770" s="1022"/>
      <c r="C770" s="1028" t="s">
        <v>702</v>
      </c>
      <c r="D770" s="987"/>
      <c r="E770" s="924"/>
      <c r="F770" s="591"/>
      <c r="G770" s="894"/>
    </row>
    <row r="771" spans="2:7" ht="25.5">
      <c r="B771" s="1022"/>
      <c r="C771" s="1028" t="s">
        <v>703</v>
      </c>
      <c r="D771" s="987"/>
      <c r="E771" s="924"/>
      <c r="F771" s="591"/>
      <c r="G771" s="894"/>
    </row>
    <row r="772" spans="2:7">
      <c r="B772" s="1029"/>
      <c r="C772" s="1030" t="s">
        <v>704</v>
      </c>
      <c r="D772" s="1036" t="s">
        <v>387</v>
      </c>
      <c r="E772" s="1037">
        <v>0</v>
      </c>
      <c r="F772" s="551"/>
      <c r="G772" s="932"/>
    </row>
    <row r="773" spans="2:7">
      <c r="B773" s="1022"/>
      <c r="C773" s="1028" t="s">
        <v>1436</v>
      </c>
      <c r="D773" s="1034" t="s">
        <v>387</v>
      </c>
      <c r="E773" s="1035">
        <v>1</v>
      </c>
      <c r="F773" s="591"/>
      <c r="G773" s="894">
        <f>SUM(G720:G772)</f>
        <v>0</v>
      </c>
    </row>
    <row r="774" spans="2:7">
      <c r="B774" s="1022"/>
      <c r="C774" s="1028"/>
      <c r="D774" s="987"/>
      <c r="E774" s="924"/>
      <c r="F774" s="591"/>
      <c r="G774" s="894"/>
    </row>
    <row r="775" spans="2:7" ht="15.75">
      <c r="B775" s="1038"/>
      <c r="C775" s="1039" t="s">
        <v>197</v>
      </c>
      <c r="D775" s="1040"/>
      <c r="E775" s="1041"/>
      <c r="F775" s="591"/>
      <c r="G775" s="894"/>
    </row>
    <row r="776" spans="2:7" ht="248.25" customHeight="1">
      <c r="B776" s="1042"/>
      <c r="C776" s="1043" t="s">
        <v>706</v>
      </c>
      <c r="D776" s="1044"/>
      <c r="E776" s="1045"/>
      <c r="F776" s="591"/>
      <c r="G776" s="894"/>
    </row>
    <row r="777" spans="2:7" ht="16.5" thickBot="1">
      <c r="B777" s="1046"/>
      <c r="C777" s="1047" t="s">
        <v>1445</v>
      </c>
      <c r="D777" s="1048"/>
      <c r="E777" s="1049"/>
      <c r="F777" s="591"/>
      <c r="G777" s="894"/>
    </row>
    <row r="778" spans="2:7" ht="13.5" thickTop="1">
      <c r="B778" s="902"/>
      <c r="C778" s="576"/>
      <c r="D778" s="909"/>
      <c r="E778" s="869"/>
      <c r="F778" s="591"/>
      <c r="G778" s="894"/>
    </row>
    <row r="779" spans="2:7">
      <c r="B779" s="1050"/>
      <c r="C779" s="1051"/>
      <c r="D779" s="930"/>
      <c r="E779" s="1052"/>
      <c r="F779" s="1098"/>
      <c r="G779" s="1053"/>
    </row>
    <row r="780" spans="2:7">
      <c r="B780" s="902"/>
      <c r="C780" s="901" t="s">
        <v>1446</v>
      </c>
      <c r="D780" s="403"/>
      <c r="E780" s="403"/>
      <c r="F780" s="591"/>
      <c r="G780" s="899">
        <f>SUM(G50:G779)</f>
        <v>0</v>
      </c>
    </row>
    <row r="781" spans="2:7">
      <c r="B781" s="902"/>
      <c r="C781" s="901"/>
      <c r="D781" s="403"/>
      <c r="E781" s="403"/>
      <c r="F781" s="591"/>
      <c r="G781" s="899"/>
    </row>
    <row r="782" spans="2:7">
      <c r="B782" s="902"/>
      <c r="C782" s="901"/>
      <c r="D782" s="403"/>
      <c r="E782" s="403"/>
      <c r="F782" s="591"/>
      <c r="G782" s="899"/>
    </row>
    <row r="783" spans="2:7">
      <c r="B783" s="1005"/>
      <c r="C783" s="872"/>
      <c r="D783" s="987"/>
      <c r="E783" s="988"/>
      <c r="F783" s="1099"/>
      <c r="G783" s="1054"/>
    </row>
    <row r="784" spans="2:7">
      <c r="B784" s="1055" t="s">
        <v>818</v>
      </c>
      <c r="C784" s="1056" t="s">
        <v>1447</v>
      </c>
      <c r="D784" s="987"/>
      <c r="E784" s="988"/>
      <c r="F784" s="1099"/>
      <c r="G784" s="1054"/>
    </row>
    <row r="785" spans="2:7">
      <c r="B785" s="1005"/>
      <c r="C785" s="872"/>
      <c r="D785" s="987"/>
      <c r="E785" s="988"/>
      <c r="F785" s="1099"/>
      <c r="G785" s="1054"/>
    </row>
    <row r="786" spans="2:7">
      <c r="B786" s="1057"/>
      <c r="C786" s="576"/>
      <c r="D786" s="403"/>
      <c r="E786" s="403"/>
      <c r="F786" s="591"/>
      <c r="G786" s="894"/>
    </row>
    <row r="787" spans="2:7" ht="102">
      <c r="B787" s="1058" t="s">
        <v>14</v>
      </c>
      <c r="C787" s="1059" t="s">
        <v>1448</v>
      </c>
      <c r="D787" s="909"/>
      <c r="E787" s="429"/>
      <c r="F787" s="1100"/>
      <c r="G787" s="1060"/>
    </row>
    <row r="788" spans="2:7" ht="38.25">
      <c r="B788" s="907"/>
      <c r="C788" s="950" t="s">
        <v>1449</v>
      </c>
      <c r="D788" s="909"/>
      <c r="E788" s="429"/>
      <c r="F788" s="1100"/>
      <c r="G788" s="1060"/>
    </row>
    <row r="789" spans="2:7" ht="38.25">
      <c r="B789" s="907"/>
      <c r="C789" s="950" t="s">
        <v>1450</v>
      </c>
      <c r="D789" s="909"/>
      <c r="E789" s="429"/>
      <c r="F789" s="1100"/>
      <c r="G789" s="1060"/>
    </row>
    <row r="790" spans="2:7" ht="25.5">
      <c r="B790" s="907"/>
      <c r="C790" s="950" t="s">
        <v>1451</v>
      </c>
      <c r="D790" s="909"/>
      <c r="E790" s="429"/>
      <c r="F790" s="1100"/>
      <c r="G790" s="1060"/>
    </row>
    <row r="791" spans="2:7" ht="76.5">
      <c r="B791" s="907"/>
      <c r="C791" s="950" t="s">
        <v>1452</v>
      </c>
      <c r="D791" s="909"/>
      <c r="E791" s="429"/>
      <c r="F791" s="1100"/>
      <c r="G791" s="1060"/>
    </row>
    <row r="792" spans="2:7" ht="38.25">
      <c r="B792" s="907"/>
      <c r="C792" s="950" t="s">
        <v>1453</v>
      </c>
      <c r="D792" s="909"/>
      <c r="E792" s="429"/>
      <c r="F792" s="1100"/>
      <c r="G792" s="1060"/>
    </row>
    <row r="793" spans="2:7">
      <c r="B793" s="907"/>
      <c r="C793" s="950" t="s">
        <v>1454</v>
      </c>
      <c r="D793" s="909"/>
      <c r="E793" s="429"/>
      <c r="F793" s="1100"/>
      <c r="G793" s="1060"/>
    </row>
    <row r="794" spans="2:7" ht="38.25">
      <c r="B794" s="907"/>
      <c r="C794" s="950" t="s">
        <v>1455</v>
      </c>
      <c r="D794" s="909"/>
      <c r="E794" s="429"/>
      <c r="F794" s="1100"/>
      <c r="G794" s="1060"/>
    </row>
    <row r="795" spans="2:7">
      <c r="B795" s="907"/>
      <c r="C795" s="950" t="s">
        <v>1456</v>
      </c>
      <c r="D795" s="909" t="s">
        <v>65</v>
      </c>
      <c r="E795" s="429">
        <v>5</v>
      </c>
      <c r="F795" s="591"/>
      <c r="G795" s="894">
        <f t="shared" ref="G795:G799" si="47">E795*F795</f>
        <v>0</v>
      </c>
    </row>
    <row r="796" spans="2:7">
      <c r="B796" s="907"/>
      <c r="C796" s="950" t="s">
        <v>1457</v>
      </c>
      <c r="D796" s="909" t="s">
        <v>65</v>
      </c>
      <c r="E796" s="429">
        <v>4</v>
      </c>
      <c r="F796" s="591"/>
      <c r="G796" s="894">
        <f t="shared" si="47"/>
        <v>0</v>
      </c>
    </row>
    <row r="797" spans="2:7">
      <c r="B797" s="907"/>
      <c r="C797" s="950" t="s">
        <v>1458</v>
      </c>
      <c r="D797" s="909" t="s">
        <v>65</v>
      </c>
      <c r="E797" s="429">
        <v>1</v>
      </c>
      <c r="F797" s="591"/>
      <c r="G797" s="894">
        <f t="shared" si="47"/>
        <v>0</v>
      </c>
    </row>
    <row r="798" spans="2:7">
      <c r="B798" s="907"/>
      <c r="C798" s="950" t="s">
        <v>1459</v>
      </c>
      <c r="D798" s="909" t="s">
        <v>65</v>
      </c>
      <c r="E798" s="429">
        <v>5</v>
      </c>
      <c r="F798" s="591"/>
      <c r="G798" s="894">
        <f t="shared" si="47"/>
        <v>0</v>
      </c>
    </row>
    <row r="799" spans="2:7">
      <c r="B799" s="907"/>
      <c r="C799" s="950" t="s">
        <v>1460</v>
      </c>
      <c r="D799" s="909" t="s">
        <v>65</v>
      </c>
      <c r="E799" s="429">
        <v>2</v>
      </c>
      <c r="F799" s="591"/>
      <c r="G799" s="894">
        <f t="shared" si="47"/>
        <v>0</v>
      </c>
    </row>
    <row r="800" spans="2:7">
      <c r="B800" s="880"/>
      <c r="C800" s="576"/>
      <c r="D800" s="905"/>
      <c r="E800" s="403"/>
      <c r="F800" s="1100"/>
      <c r="G800" s="1060"/>
    </row>
    <row r="801" spans="2:7" ht="102">
      <c r="B801" s="880" t="s">
        <v>36</v>
      </c>
      <c r="C801" s="896" t="s">
        <v>1461</v>
      </c>
      <c r="D801" s="1061" t="s">
        <v>279</v>
      </c>
      <c r="E801" s="1062">
        <v>1</v>
      </c>
      <c r="F801" s="550"/>
      <c r="G801" s="883"/>
    </row>
    <row r="802" spans="2:7" ht="38.25">
      <c r="B802" s="882" t="s">
        <v>283</v>
      </c>
      <c r="C802" s="576" t="s">
        <v>1462</v>
      </c>
      <c r="D802" s="880" t="s">
        <v>280</v>
      </c>
      <c r="E802" s="914">
        <v>1042</v>
      </c>
      <c r="F802" s="591"/>
      <c r="G802" s="894">
        <f t="shared" ref="G802:G805" si="48">E802*F802</f>
        <v>0</v>
      </c>
    </row>
    <row r="803" spans="2:7" ht="25.5">
      <c r="B803" s="882" t="s">
        <v>283</v>
      </c>
      <c r="C803" s="576" t="s">
        <v>320</v>
      </c>
      <c r="D803" s="880" t="s">
        <v>280</v>
      </c>
      <c r="E803" s="914">
        <v>1200</v>
      </c>
      <c r="F803" s="591"/>
      <c r="G803" s="894">
        <f t="shared" si="48"/>
        <v>0</v>
      </c>
    </row>
    <row r="804" spans="2:7" ht="25.5">
      <c r="B804" s="882" t="s">
        <v>283</v>
      </c>
      <c r="C804" s="576" t="s">
        <v>1463</v>
      </c>
      <c r="D804" s="880" t="s">
        <v>280</v>
      </c>
      <c r="E804" s="914">
        <v>1200</v>
      </c>
      <c r="F804" s="591"/>
      <c r="G804" s="894">
        <f t="shared" si="48"/>
        <v>0</v>
      </c>
    </row>
    <row r="805" spans="2:7" ht="25.5">
      <c r="B805" s="882" t="s">
        <v>283</v>
      </c>
      <c r="C805" s="576" t="s">
        <v>1464</v>
      </c>
      <c r="D805" s="880" t="s">
        <v>252</v>
      </c>
      <c r="E805" s="914">
        <v>7292</v>
      </c>
      <c r="F805" s="591"/>
      <c r="G805" s="894">
        <f t="shared" si="48"/>
        <v>0</v>
      </c>
    </row>
    <row r="806" spans="2:7" ht="25.5">
      <c r="B806" s="882" t="s">
        <v>283</v>
      </c>
      <c r="C806" s="576" t="s">
        <v>321</v>
      </c>
      <c r="D806" s="880"/>
      <c r="E806" s="914"/>
      <c r="F806" s="1092"/>
      <c r="G806" s="687"/>
    </row>
    <row r="807" spans="2:7" ht="25.5">
      <c r="B807" s="882"/>
      <c r="C807" s="576" t="s">
        <v>322</v>
      </c>
      <c r="D807" s="880" t="s">
        <v>252</v>
      </c>
      <c r="E807" s="914">
        <v>971</v>
      </c>
      <c r="F807" s="591"/>
      <c r="G807" s="894">
        <f t="shared" ref="G807:G810" si="49">E807*F807</f>
        <v>0</v>
      </c>
    </row>
    <row r="808" spans="2:7">
      <c r="B808" s="882" t="s">
        <v>283</v>
      </c>
      <c r="C808" s="576" t="s">
        <v>323</v>
      </c>
      <c r="D808" s="880" t="s">
        <v>288</v>
      </c>
      <c r="E808" s="914">
        <v>67</v>
      </c>
      <c r="F808" s="591"/>
      <c r="G808" s="894">
        <f t="shared" si="49"/>
        <v>0</v>
      </c>
    </row>
    <row r="809" spans="2:7" ht="25.5">
      <c r="B809" s="882" t="s">
        <v>283</v>
      </c>
      <c r="C809" s="576" t="s">
        <v>1465</v>
      </c>
      <c r="D809" s="880" t="s">
        <v>65</v>
      </c>
      <c r="E809" s="914">
        <v>16</v>
      </c>
      <c r="F809" s="591"/>
      <c r="G809" s="894">
        <f t="shared" si="49"/>
        <v>0</v>
      </c>
    </row>
    <row r="810" spans="2:7" ht="25.5">
      <c r="B810" s="882" t="s">
        <v>283</v>
      </c>
      <c r="C810" s="576" t="s">
        <v>324</v>
      </c>
      <c r="D810" s="880" t="s">
        <v>65</v>
      </c>
      <c r="E810" s="914">
        <v>474</v>
      </c>
      <c r="F810" s="591"/>
      <c r="G810" s="894">
        <f t="shared" si="49"/>
        <v>0</v>
      </c>
    </row>
    <row r="811" spans="2:7" ht="63.75">
      <c r="B811" s="882" t="s">
        <v>283</v>
      </c>
      <c r="C811" s="576" t="s">
        <v>325</v>
      </c>
      <c r="D811" s="914"/>
      <c r="E811" s="914"/>
      <c r="F811" s="1092"/>
      <c r="G811" s="687"/>
    </row>
    <row r="812" spans="2:7" ht="25.5">
      <c r="B812" s="882"/>
      <c r="C812" s="576" t="s">
        <v>1466</v>
      </c>
      <c r="D812" s="914" t="s">
        <v>65</v>
      </c>
      <c r="E812" s="914">
        <v>3</v>
      </c>
      <c r="F812" s="591"/>
      <c r="G812" s="894">
        <f t="shared" ref="G812:G813" si="50">E812*F812</f>
        <v>0</v>
      </c>
    </row>
    <row r="813" spans="2:7" ht="25.5">
      <c r="B813" s="882"/>
      <c r="C813" s="576" t="s">
        <v>1467</v>
      </c>
      <c r="D813" s="914" t="s">
        <v>65</v>
      </c>
      <c r="E813" s="914">
        <v>1</v>
      </c>
      <c r="F813" s="591"/>
      <c r="G813" s="894">
        <f t="shared" si="50"/>
        <v>0</v>
      </c>
    </row>
    <row r="814" spans="2:7" ht="63.75">
      <c r="B814" s="882" t="s">
        <v>283</v>
      </c>
      <c r="C814" s="576" t="s">
        <v>1468</v>
      </c>
      <c r="D814" s="914"/>
      <c r="E814" s="914"/>
      <c r="F814" s="1092"/>
      <c r="G814" s="687"/>
    </row>
    <row r="815" spans="2:7" ht="25.5">
      <c r="B815" s="882"/>
      <c r="C815" s="576" t="s">
        <v>707</v>
      </c>
      <c r="D815" s="914" t="s">
        <v>65</v>
      </c>
      <c r="E815" s="914">
        <v>1</v>
      </c>
      <c r="F815" s="591"/>
      <c r="G815" s="894">
        <f t="shared" ref="G815" si="51">E815*F815</f>
        <v>0</v>
      </c>
    </row>
    <row r="816" spans="2:7" ht="76.5">
      <c r="B816" s="882" t="s">
        <v>283</v>
      </c>
      <c r="C816" s="576" t="s">
        <v>1469</v>
      </c>
      <c r="D816" s="403"/>
      <c r="E816" s="880"/>
      <c r="F816" s="1101"/>
      <c r="G816" s="687"/>
    </row>
    <row r="817" spans="2:7" ht="76.5">
      <c r="B817" s="882"/>
      <c r="C817" s="576" t="s">
        <v>1470</v>
      </c>
      <c r="D817" s="403"/>
      <c r="E817" s="880"/>
      <c r="F817" s="1101"/>
      <c r="G817" s="687"/>
    </row>
    <row r="818" spans="2:7" ht="38.25">
      <c r="B818" s="882"/>
      <c r="C818" s="576" t="s">
        <v>326</v>
      </c>
      <c r="D818" s="403"/>
      <c r="E818" s="880"/>
      <c r="F818" s="1101"/>
      <c r="G818" s="687"/>
    </row>
    <row r="819" spans="2:7" ht="25.5">
      <c r="B819" s="914"/>
      <c r="C819" s="576" t="s">
        <v>1471</v>
      </c>
      <c r="D819" s="914" t="s">
        <v>279</v>
      </c>
      <c r="E819" s="914">
        <v>1</v>
      </c>
      <c r="F819" s="591"/>
      <c r="G819" s="894">
        <f t="shared" ref="G819:G825" si="52">E819*F819</f>
        <v>0</v>
      </c>
    </row>
    <row r="820" spans="2:7" ht="25.5">
      <c r="B820" s="914"/>
      <c r="C820" s="576" t="s">
        <v>1472</v>
      </c>
      <c r="D820" s="914" t="s">
        <v>279</v>
      </c>
      <c r="E820" s="914">
        <v>2</v>
      </c>
      <c r="F820" s="591"/>
      <c r="G820" s="894">
        <f t="shared" si="52"/>
        <v>0</v>
      </c>
    </row>
    <row r="821" spans="2:7" ht="25.5">
      <c r="B821" s="914"/>
      <c r="C821" s="576" t="s">
        <v>1473</v>
      </c>
      <c r="D821" s="914" t="s">
        <v>279</v>
      </c>
      <c r="E821" s="914">
        <v>1</v>
      </c>
      <c r="F821" s="591"/>
      <c r="G821" s="894">
        <f t="shared" si="52"/>
        <v>0</v>
      </c>
    </row>
    <row r="822" spans="2:7" ht="25.5">
      <c r="B822" s="914"/>
      <c r="C822" s="576" t="s">
        <v>1474</v>
      </c>
      <c r="D822" s="914" t="s">
        <v>279</v>
      </c>
      <c r="E822" s="914">
        <v>1</v>
      </c>
      <c r="F822" s="591"/>
      <c r="G822" s="894">
        <f t="shared" si="52"/>
        <v>0</v>
      </c>
    </row>
    <row r="823" spans="2:7" ht="51">
      <c r="B823" s="914" t="s">
        <v>283</v>
      </c>
      <c r="C823" s="576" t="s">
        <v>327</v>
      </c>
      <c r="D823" s="403" t="s">
        <v>65</v>
      </c>
      <c r="E823" s="403">
        <v>14</v>
      </c>
      <c r="F823" s="591"/>
      <c r="G823" s="894">
        <f t="shared" si="52"/>
        <v>0</v>
      </c>
    </row>
    <row r="824" spans="2:7" ht="38.25">
      <c r="B824" s="914" t="s">
        <v>283</v>
      </c>
      <c r="C824" s="576" t="s">
        <v>328</v>
      </c>
      <c r="D824" s="403" t="s">
        <v>65</v>
      </c>
      <c r="E824" s="403">
        <v>36</v>
      </c>
      <c r="F824" s="591"/>
      <c r="G824" s="894">
        <f t="shared" si="52"/>
        <v>0</v>
      </c>
    </row>
    <row r="825" spans="2:7">
      <c r="B825" s="1063"/>
      <c r="C825" s="1064" t="s">
        <v>319</v>
      </c>
      <c r="D825" s="882" t="s">
        <v>279</v>
      </c>
      <c r="E825" s="1065">
        <v>1</v>
      </c>
      <c r="F825" s="550"/>
      <c r="G825" s="894">
        <f t="shared" si="52"/>
        <v>0</v>
      </c>
    </row>
    <row r="826" spans="2:7">
      <c r="B826" s="1063"/>
      <c r="C826" s="1064"/>
      <c r="D826" s="882"/>
      <c r="E826" s="1065"/>
      <c r="F826" s="550"/>
      <c r="G826" s="883"/>
    </row>
    <row r="827" spans="2:7" ht="38.25">
      <c r="B827" s="913" t="s">
        <v>16</v>
      </c>
      <c r="C827" s="576" t="s">
        <v>1354</v>
      </c>
      <c r="D827" s="905"/>
      <c r="E827" s="403"/>
      <c r="F827" s="1092"/>
      <c r="G827" s="687"/>
    </row>
    <row r="828" spans="2:7" ht="25.5">
      <c r="B828" s="913"/>
      <c r="C828" s="576" t="s">
        <v>1355</v>
      </c>
      <c r="D828" s="905"/>
      <c r="E828" s="403"/>
      <c r="F828" s="1092"/>
      <c r="G828" s="687"/>
    </row>
    <row r="829" spans="2:7" ht="25.5">
      <c r="B829" s="914"/>
      <c r="C829" s="576" t="s">
        <v>1356</v>
      </c>
      <c r="D829" s="905"/>
      <c r="E829" s="403"/>
      <c r="F829" s="1092"/>
      <c r="G829" s="687"/>
    </row>
    <row r="830" spans="2:7" ht="25.5">
      <c r="B830" s="914"/>
      <c r="C830" s="576" t="s">
        <v>1357</v>
      </c>
      <c r="D830" s="905"/>
      <c r="E830" s="403"/>
      <c r="F830" s="1092"/>
      <c r="G830" s="687"/>
    </row>
    <row r="831" spans="2:7">
      <c r="B831" s="880"/>
      <c r="C831" s="576" t="s">
        <v>1358</v>
      </c>
      <c r="D831" s="904" t="s">
        <v>252</v>
      </c>
      <c r="E831" s="952">
        <v>226</v>
      </c>
      <c r="F831" s="550"/>
      <c r="G831" s="894">
        <f t="shared" ref="G831:G832" si="53">E831*F831</f>
        <v>0</v>
      </c>
    </row>
    <row r="832" spans="2:7">
      <c r="B832" s="880"/>
      <c r="C832" s="576" t="s">
        <v>1359</v>
      </c>
      <c r="D832" s="904" t="s">
        <v>252</v>
      </c>
      <c r="E832" s="952">
        <v>64</v>
      </c>
      <c r="F832" s="550"/>
      <c r="G832" s="894">
        <f t="shared" si="53"/>
        <v>0</v>
      </c>
    </row>
    <row r="833" spans="2:7">
      <c r="B833" s="1063"/>
      <c r="C833" s="1064"/>
      <c r="D833" s="882"/>
      <c r="E833" s="1065"/>
      <c r="F833" s="550"/>
      <c r="G833" s="883"/>
    </row>
    <row r="834" spans="2:7" ht="102">
      <c r="B834" s="913" t="s">
        <v>17</v>
      </c>
      <c r="C834" s="576" t="s">
        <v>3113</v>
      </c>
      <c r="D834" s="904"/>
      <c r="E834" s="403"/>
      <c r="F834" s="1102"/>
      <c r="G834" s="966"/>
    </row>
    <row r="835" spans="2:7" ht="25.5">
      <c r="B835" s="957"/>
      <c r="C835" s="576" t="s">
        <v>664</v>
      </c>
      <c r="D835" s="904"/>
      <c r="E835" s="403"/>
      <c r="F835" s="1102"/>
      <c r="G835" s="966"/>
    </row>
    <row r="836" spans="2:7">
      <c r="B836" s="957"/>
      <c r="C836" s="953" t="s">
        <v>1475</v>
      </c>
      <c r="D836" s="960" t="s">
        <v>252</v>
      </c>
      <c r="E836" s="429">
        <v>56</v>
      </c>
      <c r="F836" s="550"/>
      <c r="G836" s="894">
        <f t="shared" ref="G836:G839" si="54">E836*F836</f>
        <v>0</v>
      </c>
    </row>
    <row r="837" spans="2:7">
      <c r="B837" s="957"/>
      <c r="C837" s="953" t="s">
        <v>329</v>
      </c>
      <c r="D837" s="960" t="s">
        <v>252</v>
      </c>
      <c r="E837" s="961">
        <v>98</v>
      </c>
      <c r="F837" s="550"/>
      <c r="G837" s="894">
        <f t="shared" si="54"/>
        <v>0</v>
      </c>
    </row>
    <row r="838" spans="2:7">
      <c r="B838" s="957"/>
      <c r="C838" s="953" t="s">
        <v>1476</v>
      </c>
      <c r="D838" s="960" t="s">
        <v>252</v>
      </c>
      <c r="E838" s="961">
        <v>198</v>
      </c>
      <c r="F838" s="550"/>
      <c r="G838" s="894">
        <f t="shared" si="54"/>
        <v>0</v>
      </c>
    </row>
    <row r="839" spans="2:7">
      <c r="B839" s="957"/>
      <c r="C839" s="953" t="s">
        <v>330</v>
      </c>
      <c r="D839" s="960" t="s">
        <v>252</v>
      </c>
      <c r="E839" s="961">
        <v>26</v>
      </c>
      <c r="F839" s="550"/>
      <c r="G839" s="894">
        <f t="shared" si="54"/>
        <v>0</v>
      </c>
    </row>
    <row r="840" spans="2:7">
      <c r="B840" s="1063"/>
      <c r="C840" s="1064"/>
      <c r="D840" s="882"/>
      <c r="E840" s="1065"/>
      <c r="F840" s="1102"/>
      <c r="G840" s="966"/>
    </row>
    <row r="841" spans="2:7" ht="63.75">
      <c r="B841" s="880" t="s">
        <v>21</v>
      </c>
      <c r="C841" s="881" t="s">
        <v>1366</v>
      </c>
      <c r="D841" s="904"/>
      <c r="E841" s="403"/>
      <c r="F841" s="1102"/>
      <c r="G841" s="966"/>
    </row>
    <row r="842" spans="2:7" ht="25.5">
      <c r="B842" s="880"/>
      <c r="C842" s="881" t="s">
        <v>1367</v>
      </c>
      <c r="D842" s="904"/>
      <c r="E842" s="403"/>
      <c r="F842" s="1102"/>
      <c r="G842" s="966"/>
    </row>
    <row r="843" spans="2:7" ht="25.5">
      <c r="B843" s="880"/>
      <c r="C843" s="881" t="s">
        <v>1368</v>
      </c>
      <c r="D843" s="904"/>
      <c r="E843" s="403"/>
      <c r="F843" s="1102"/>
      <c r="G843" s="966"/>
    </row>
    <row r="844" spans="2:7" ht="25.5">
      <c r="B844" s="880"/>
      <c r="C844" s="881" t="s">
        <v>1369</v>
      </c>
      <c r="D844" s="904"/>
      <c r="E844" s="403"/>
      <c r="F844" s="1102"/>
      <c r="G844" s="966"/>
    </row>
    <row r="845" spans="2:7">
      <c r="B845" s="880"/>
      <c r="C845" s="872" t="s">
        <v>1370</v>
      </c>
      <c r="D845" s="963" t="s">
        <v>252</v>
      </c>
      <c r="E845" s="952">
        <v>226</v>
      </c>
      <c r="F845" s="550"/>
      <c r="G845" s="894">
        <f t="shared" ref="G845:G850" si="55">E845*F845</f>
        <v>0</v>
      </c>
    </row>
    <row r="846" spans="2:7">
      <c r="B846" s="880"/>
      <c r="C846" s="872" t="s">
        <v>1477</v>
      </c>
      <c r="D846" s="963" t="s">
        <v>252</v>
      </c>
      <c r="E846" s="952">
        <v>64</v>
      </c>
      <c r="F846" s="550"/>
      <c r="G846" s="894">
        <f t="shared" si="55"/>
        <v>0</v>
      </c>
    </row>
    <row r="847" spans="2:7">
      <c r="B847" s="914"/>
      <c r="C847" s="872" t="s">
        <v>1372</v>
      </c>
      <c r="D847" s="963" t="s">
        <v>252</v>
      </c>
      <c r="E847" s="429">
        <v>56</v>
      </c>
      <c r="F847" s="550"/>
      <c r="G847" s="894">
        <f t="shared" si="55"/>
        <v>0</v>
      </c>
    </row>
    <row r="848" spans="2:7">
      <c r="B848" s="914"/>
      <c r="C848" s="872" t="s">
        <v>1373</v>
      </c>
      <c r="D848" s="963" t="s">
        <v>252</v>
      </c>
      <c r="E848" s="961">
        <v>98</v>
      </c>
      <c r="F848" s="550"/>
      <c r="G848" s="894">
        <f t="shared" si="55"/>
        <v>0</v>
      </c>
    </row>
    <row r="849" spans="2:7">
      <c r="B849" s="914"/>
      <c r="C849" s="872" t="s">
        <v>1374</v>
      </c>
      <c r="D849" s="963" t="s">
        <v>252</v>
      </c>
      <c r="E849" s="961">
        <v>198</v>
      </c>
      <c r="F849" s="550"/>
      <c r="G849" s="894">
        <f t="shared" si="55"/>
        <v>0</v>
      </c>
    </row>
    <row r="850" spans="2:7">
      <c r="B850" s="914"/>
      <c r="C850" s="872" t="s">
        <v>1375</v>
      </c>
      <c r="D850" s="963" t="s">
        <v>252</v>
      </c>
      <c r="E850" s="961">
        <v>26</v>
      </c>
      <c r="F850" s="550"/>
      <c r="G850" s="894">
        <f t="shared" si="55"/>
        <v>0</v>
      </c>
    </row>
    <row r="851" spans="2:7">
      <c r="B851" s="914"/>
      <c r="C851" s="1066"/>
      <c r="D851" s="963"/>
      <c r="E851" s="961"/>
      <c r="F851" s="550"/>
      <c r="G851" s="883"/>
    </row>
    <row r="852" spans="2:7" ht="63.75">
      <c r="B852" s="913" t="s">
        <v>44</v>
      </c>
      <c r="C852" s="881" t="s">
        <v>1378</v>
      </c>
      <c r="D852" s="905"/>
      <c r="E852" s="403"/>
      <c r="F852" s="1097"/>
      <c r="G852" s="975"/>
    </row>
    <row r="853" spans="2:7">
      <c r="B853" s="913"/>
      <c r="C853" s="872" t="s">
        <v>1370</v>
      </c>
      <c r="D853" s="429" t="s">
        <v>65</v>
      </c>
      <c r="E853" s="952">
        <v>86</v>
      </c>
      <c r="F853" s="550"/>
      <c r="G853" s="894">
        <f t="shared" ref="G853:G858" si="56">E853*F853</f>
        <v>0</v>
      </c>
    </row>
    <row r="854" spans="2:7">
      <c r="B854" s="913"/>
      <c r="C854" s="872" t="s">
        <v>1477</v>
      </c>
      <c r="D854" s="429" t="s">
        <v>65</v>
      </c>
      <c r="E854" s="952">
        <v>26</v>
      </c>
      <c r="F854" s="550"/>
      <c r="G854" s="894">
        <f t="shared" si="56"/>
        <v>0</v>
      </c>
    </row>
    <row r="855" spans="2:7">
      <c r="B855" s="914"/>
      <c r="C855" s="872" t="s">
        <v>1372</v>
      </c>
      <c r="D855" s="429" t="s">
        <v>65</v>
      </c>
      <c r="E855" s="429">
        <v>26</v>
      </c>
      <c r="F855" s="550"/>
      <c r="G855" s="894">
        <f t="shared" si="56"/>
        <v>0</v>
      </c>
    </row>
    <row r="856" spans="2:7">
      <c r="B856" s="914"/>
      <c r="C856" s="872" t="s">
        <v>1373</v>
      </c>
      <c r="D856" s="429" t="s">
        <v>65</v>
      </c>
      <c r="E856" s="961">
        <v>34</v>
      </c>
      <c r="F856" s="550"/>
      <c r="G856" s="894">
        <f t="shared" si="56"/>
        <v>0</v>
      </c>
    </row>
    <row r="857" spans="2:7">
      <c r="B857" s="914"/>
      <c r="C857" s="872" t="s">
        <v>1380</v>
      </c>
      <c r="D857" s="429" t="s">
        <v>65</v>
      </c>
      <c r="E857" s="961">
        <v>90</v>
      </c>
      <c r="F857" s="550"/>
      <c r="G857" s="894">
        <f t="shared" si="56"/>
        <v>0</v>
      </c>
    </row>
    <row r="858" spans="2:7">
      <c r="B858" s="914"/>
      <c r="C858" s="872" t="s">
        <v>1375</v>
      </c>
      <c r="D858" s="429" t="s">
        <v>65</v>
      </c>
      <c r="E858" s="961">
        <v>8</v>
      </c>
      <c r="F858" s="550"/>
      <c r="G858" s="894">
        <f t="shared" si="56"/>
        <v>0</v>
      </c>
    </row>
    <row r="859" spans="2:7">
      <c r="B859" s="914"/>
      <c r="C859" s="1066"/>
      <c r="D859" s="963"/>
      <c r="E859" s="961"/>
      <c r="F859" s="550"/>
      <c r="G859" s="883"/>
    </row>
    <row r="860" spans="2:7" ht="25.5">
      <c r="B860" s="913" t="s">
        <v>46</v>
      </c>
      <c r="C860" s="576" t="s">
        <v>311</v>
      </c>
      <c r="D860" s="905"/>
      <c r="E860" s="965"/>
      <c r="F860" s="1103"/>
      <c r="G860" s="687"/>
    </row>
    <row r="861" spans="2:7" ht="25.5">
      <c r="B861" s="905"/>
      <c r="C861" s="576" t="s">
        <v>312</v>
      </c>
      <c r="D861" s="905"/>
      <c r="E861" s="965"/>
      <c r="F861" s="1103"/>
      <c r="G861" s="687"/>
    </row>
    <row r="862" spans="2:7">
      <c r="B862" s="905"/>
      <c r="C862" s="576" t="s">
        <v>313</v>
      </c>
      <c r="D862" s="905" t="s">
        <v>45</v>
      </c>
      <c r="E862" s="914">
        <v>448</v>
      </c>
      <c r="F862" s="591"/>
      <c r="G862" s="894">
        <f t="shared" ref="G862" si="57">E862*F862</f>
        <v>0</v>
      </c>
    </row>
    <row r="863" spans="2:7">
      <c r="B863" s="1063"/>
      <c r="C863" s="1064"/>
      <c r="D863" s="882"/>
      <c r="E863" s="1065"/>
      <c r="F863" s="1102"/>
      <c r="G863" s="966"/>
    </row>
    <row r="864" spans="2:7" ht="76.5">
      <c r="B864" s="913" t="s">
        <v>47</v>
      </c>
      <c r="C864" s="576" t="s">
        <v>1478</v>
      </c>
      <c r="D864" s="914"/>
      <c r="E864" s="914"/>
      <c r="F864" s="1102"/>
      <c r="G864" s="966"/>
    </row>
    <row r="865" spans="2:7" ht="89.25">
      <c r="B865" s="1067"/>
      <c r="C865" s="576" t="s">
        <v>1479</v>
      </c>
      <c r="D865" s="914"/>
      <c r="E865" s="914"/>
      <c r="F865" s="1102"/>
      <c r="G865" s="966"/>
    </row>
    <row r="866" spans="2:7" ht="25.5">
      <c r="B866" s="1067"/>
      <c r="C866" s="576" t="s">
        <v>1480</v>
      </c>
      <c r="D866" s="914"/>
      <c r="E866" s="914"/>
      <c r="F866" s="1102"/>
      <c r="G866" s="966"/>
    </row>
    <row r="867" spans="2:7">
      <c r="B867" s="1067"/>
      <c r="C867" s="886" t="s">
        <v>1481</v>
      </c>
      <c r="D867" s="963" t="s">
        <v>252</v>
      </c>
      <c r="E867" s="959">
        <v>8</v>
      </c>
      <c r="F867" s="591"/>
      <c r="G867" s="894">
        <f t="shared" ref="G867:G872" si="58">E867*F867</f>
        <v>0</v>
      </c>
    </row>
    <row r="868" spans="2:7">
      <c r="B868" s="1067"/>
      <c r="C868" s="886" t="s">
        <v>1482</v>
      </c>
      <c r="D868" s="963" t="s">
        <v>252</v>
      </c>
      <c r="E868" s="959">
        <v>24</v>
      </c>
      <c r="F868" s="591"/>
      <c r="G868" s="894">
        <f t="shared" si="58"/>
        <v>0</v>
      </c>
    </row>
    <row r="869" spans="2:7">
      <c r="B869" s="957"/>
      <c r="C869" s="886" t="s">
        <v>1483</v>
      </c>
      <c r="D869" s="963" t="s">
        <v>252</v>
      </c>
      <c r="E869" s="959">
        <v>84</v>
      </c>
      <c r="F869" s="591"/>
      <c r="G869" s="894">
        <f t="shared" si="58"/>
        <v>0</v>
      </c>
    </row>
    <row r="870" spans="2:7">
      <c r="B870" s="1063"/>
      <c r="C870" s="886" t="s">
        <v>1484</v>
      </c>
      <c r="D870" s="963" t="s">
        <v>252</v>
      </c>
      <c r="E870" s="959">
        <v>122</v>
      </c>
      <c r="F870" s="591"/>
      <c r="G870" s="894">
        <f t="shared" si="58"/>
        <v>0</v>
      </c>
    </row>
    <row r="871" spans="2:7">
      <c r="B871" s="1063"/>
      <c r="C871" s="886" t="s">
        <v>1485</v>
      </c>
      <c r="D871" s="963" t="s">
        <v>252</v>
      </c>
      <c r="E871" s="959">
        <v>180</v>
      </c>
      <c r="F871" s="591"/>
      <c r="G871" s="894">
        <f t="shared" si="58"/>
        <v>0</v>
      </c>
    </row>
    <row r="872" spans="2:7">
      <c r="B872" s="1063"/>
      <c r="C872" s="886" t="s">
        <v>1486</v>
      </c>
      <c r="D872" s="963" t="s">
        <v>252</v>
      </c>
      <c r="E872" s="959">
        <v>140</v>
      </c>
      <c r="F872" s="591"/>
      <c r="G872" s="894">
        <f t="shared" si="58"/>
        <v>0</v>
      </c>
    </row>
    <row r="873" spans="2:7">
      <c r="B873" s="1063"/>
      <c r="C873" s="886"/>
      <c r="D873" s="963"/>
      <c r="E873" s="959"/>
      <c r="F873" s="591"/>
      <c r="G873" s="894"/>
    </row>
    <row r="874" spans="2:7" ht="89.25">
      <c r="B874" s="913" t="s">
        <v>48</v>
      </c>
      <c r="C874" s="950" t="s">
        <v>1487</v>
      </c>
      <c r="D874" s="909"/>
      <c r="E874" s="429"/>
      <c r="F874" s="1104"/>
      <c r="G874" s="1068"/>
    </row>
    <row r="875" spans="2:7" ht="89.25">
      <c r="B875" s="1063"/>
      <c r="C875" s="950" t="s">
        <v>1488</v>
      </c>
      <c r="D875" s="909"/>
      <c r="E875" s="429"/>
      <c r="F875" s="1104"/>
      <c r="G875" s="1068"/>
    </row>
    <row r="876" spans="2:7" ht="38.25">
      <c r="B876" s="1063"/>
      <c r="C876" s="950" t="s">
        <v>1489</v>
      </c>
      <c r="D876" s="909"/>
      <c r="E876" s="429"/>
      <c r="F876" s="1104"/>
      <c r="G876" s="1068"/>
    </row>
    <row r="877" spans="2:7">
      <c r="B877" s="1063"/>
      <c r="C877" s="950" t="s">
        <v>1490</v>
      </c>
      <c r="D877" s="909" t="s">
        <v>65</v>
      </c>
      <c r="E877" s="429">
        <v>1</v>
      </c>
      <c r="F877" s="591"/>
      <c r="G877" s="894">
        <f t="shared" ref="G877:G880" si="59">E877*F877</f>
        <v>0</v>
      </c>
    </row>
    <row r="878" spans="2:7">
      <c r="B878" s="1063"/>
      <c r="C878" s="950" t="s">
        <v>1491</v>
      </c>
      <c r="D878" s="909" t="s">
        <v>65</v>
      </c>
      <c r="E878" s="429">
        <v>1</v>
      </c>
      <c r="F878" s="591"/>
      <c r="G878" s="894">
        <f t="shared" si="59"/>
        <v>0</v>
      </c>
    </row>
    <row r="879" spans="2:7">
      <c r="B879" s="1063"/>
      <c r="C879" s="950" t="s">
        <v>1492</v>
      </c>
      <c r="D879" s="909" t="s">
        <v>65</v>
      </c>
      <c r="E879" s="429">
        <v>1</v>
      </c>
      <c r="F879" s="591"/>
      <c r="G879" s="894">
        <f t="shared" si="59"/>
        <v>0</v>
      </c>
    </row>
    <row r="880" spans="2:7">
      <c r="B880" s="1063"/>
      <c r="C880" s="950" t="s">
        <v>1493</v>
      </c>
      <c r="D880" s="909" t="s">
        <v>65</v>
      </c>
      <c r="E880" s="429">
        <v>2</v>
      </c>
      <c r="F880" s="591"/>
      <c r="G880" s="894">
        <f t="shared" si="59"/>
        <v>0</v>
      </c>
    </row>
    <row r="881" spans="2:7">
      <c r="B881" s="1063"/>
      <c r="C881" s="950"/>
      <c r="D881" s="909"/>
      <c r="E881" s="429"/>
      <c r="F881" s="591"/>
      <c r="G881" s="894"/>
    </row>
    <row r="882" spans="2:7" ht="38.25">
      <c r="B882" s="907" t="s">
        <v>49</v>
      </c>
      <c r="C882" s="950" t="s">
        <v>1250</v>
      </c>
      <c r="D882" s="909"/>
      <c r="E882" s="863"/>
      <c r="F882" s="591"/>
      <c r="G882" s="894"/>
    </row>
    <row r="883" spans="2:7">
      <c r="B883" s="907"/>
      <c r="C883" s="950" t="s">
        <v>1344</v>
      </c>
      <c r="D883" s="909" t="s">
        <v>65</v>
      </c>
      <c r="E883" s="429">
        <v>8</v>
      </c>
      <c r="F883" s="591"/>
      <c r="G883" s="894">
        <f t="shared" ref="G883:G885" si="60">E883*F883</f>
        <v>0</v>
      </c>
    </row>
    <row r="884" spans="2:7">
      <c r="B884" s="1069"/>
      <c r="C884" s="1070"/>
      <c r="D884" s="1071"/>
      <c r="E884" s="878"/>
      <c r="F884" s="1103"/>
      <c r="G884" s="966"/>
    </row>
    <row r="885" spans="2:7">
      <c r="B885" s="969" t="s">
        <v>50</v>
      </c>
      <c r="C885" s="950" t="s">
        <v>468</v>
      </c>
      <c r="D885" s="905" t="s">
        <v>279</v>
      </c>
      <c r="E885" s="906">
        <v>1</v>
      </c>
      <c r="F885" s="552"/>
      <c r="G885" s="894">
        <f t="shared" si="60"/>
        <v>0</v>
      </c>
    </row>
    <row r="886" spans="2:7">
      <c r="B886" s="880"/>
      <c r="C886" s="576"/>
      <c r="D886" s="905"/>
      <c r="E886" s="403"/>
      <c r="F886" s="1103"/>
      <c r="G886" s="687"/>
    </row>
    <row r="887" spans="2:7" ht="25.5">
      <c r="B887" s="969" t="s">
        <v>51</v>
      </c>
      <c r="C887" s="576" t="s">
        <v>311</v>
      </c>
      <c r="D887" s="905"/>
      <c r="E887" s="965"/>
      <c r="F887" s="1102"/>
      <c r="G887" s="687"/>
    </row>
    <row r="888" spans="2:7" ht="25.5">
      <c r="B888" s="905"/>
      <c r="C888" s="576" t="s">
        <v>312</v>
      </c>
      <c r="D888" s="905"/>
      <c r="E888" s="965"/>
      <c r="F888" s="1102"/>
      <c r="G888" s="687"/>
    </row>
    <row r="889" spans="2:7">
      <c r="B889" s="905"/>
      <c r="C889" s="576" t="s">
        <v>313</v>
      </c>
      <c r="D889" s="905" t="s">
        <v>45</v>
      </c>
      <c r="E889" s="914">
        <v>128</v>
      </c>
      <c r="F889" s="550"/>
      <c r="G889" s="894">
        <f t="shared" ref="G889" si="61">E889*F889</f>
        <v>0</v>
      </c>
    </row>
    <row r="890" spans="2:7">
      <c r="B890" s="905"/>
      <c r="C890" s="576"/>
      <c r="D890" s="905"/>
      <c r="E890" s="914"/>
      <c r="F890" s="553"/>
      <c r="G890" s="687"/>
    </row>
    <row r="891" spans="2:7">
      <c r="B891" s="969" t="s">
        <v>53</v>
      </c>
      <c r="C891" s="971" t="s">
        <v>708</v>
      </c>
      <c r="D891" s="969" t="s">
        <v>470</v>
      </c>
      <c r="E891" s="972">
        <v>1</v>
      </c>
      <c r="F891" s="552"/>
      <c r="G891" s="894">
        <f t="shared" ref="G891" si="62">E891*F891</f>
        <v>0</v>
      </c>
    </row>
    <row r="892" spans="2:7" ht="38.25">
      <c r="B892" s="1072"/>
      <c r="C892" s="971" t="s">
        <v>709</v>
      </c>
      <c r="D892" s="1062"/>
      <c r="E892" s="978"/>
      <c r="F892" s="1103"/>
      <c r="G892" s="687"/>
    </row>
    <row r="893" spans="2:7" ht="25.5">
      <c r="B893" s="1072"/>
      <c r="C893" s="971" t="s">
        <v>710</v>
      </c>
      <c r="D893" s="972"/>
      <c r="E893" s="978"/>
      <c r="F893" s="1103"/>
      <c r="G893" s="687"/>
    </row>
    <row r="894" spans="2:7">
      <c r="B894" s="1072"/>
      <c r="C894" s="971" t="s">
        <v>711</v>
      </c>
      <c r="D894" s="972"/>
      <c r="E894" s="978"/>
      <c r="F894" s="1103"/>
      <c r="G894" s="687"/>
    </row>
    <row r="895" spans="2:7">
      <c r="B895" s="952"/>
      <c r="C895" s="1073"/>
      <c r="D895" s="972"/>
      <c r="E895" s="978"/>
      <c r="F895" s="1103"/>
      <c r="G895" s="687"/>
    </row>
    <row r="896" spans="2:7" ht="25.5">
      <c r="B896" s="969" t="s">
        <v>54</v>
      </c>
      <c r="C896" s="971" t="s">
        <v>472</v>
      </c>
      <c r="D896" s="969" t="s">
        <v>470</v>
      </c>
      <c r="E896" s="972">
        <v>1</v>
      </c>
      <c r="F896" s="552"/>
      <c r="G896" s="894">
        <f t="shared" ref="G896" si="63">E896*F896</f>
        <v>0</v>
      </c>
    </row>
    <row r="897" spans="2:7">
      <c r="B897" s="969"/>
      <c r="C897" s="971"/>
      <c r="D897" s="969"/>
      <c r="E897" s="972"/>
      <c r="F897" s="1103"/>
      <c r="G897" s="687"/>
    </row>
    <row r="898" spans="2:7">
      <c r="B898" s="1050" t="s">
        <v>66</v>
      </c>
      <c r="C898" s="1074" t="s">
        <v>712</v>
      </c>
      <c r="D898" s="1050" t="s">
        <v>470</v>
      </c>
      <c r="E898" s="1075">
        <v>1</v>
      </c>
      <c r="F898" s="554"/>
      <c r="G898" s="894">
        <f t="shared" ref="G898" si="64">E898*F898</f>
        <v>0</v>
      </c>
    </row>
    <row r="899" spans="2:7">
      <c r="B899" s="902"/>
      <c r="C899" s="901" t="s">
        <v>713</v>
      </c>
      <c r="D899" s="403"/>
      <c r="E899" s="403"/>
      <c r="F899" s="591"/>
      <c r="G899" s="899">
        <f>SUM(G787:G898)</f>
        <v>0</v>
      </c>
    </row>
    <row r="900" spans="2:7">
      <c r="B900" s="902"/>
      <c r="C900" s="901"/>
      <c r="D900" s="403"/>
      <c r="E900" s="403"/>
      <c r="F900" s="591"/>
      <c r="G900" s="899"/>
    </row>
    <row r="901" spans="2:7">
      <c r="B901" s="936"/>
      <c r="C901" s="881"/>
      <c r="D901" s="914"/>
      <c r="E901" s="914"/>
      <c r="F901" s="1102"/>
      <c r="G901" s="687"/>
    </row>
    <row r="902" spans="2:7">
      <c r="B902" s="936"/>
      <c r="C902" s="881"/>
      <c r="D902" s="914"/>
      <c r="E902" s="914"/>
      <c r="F902" s="1103"/>
      <c r="G902" s="687"/>
    </row>
    <row r="903" spans="2:7">
      <c r="B903" s="1076" t="s">
        <v>1494</v>
      </c>
      <c r="C903" s="1077" t="s">
        <v>1495</v>
      </c>
      <c r="D903" s="1078"/>
      <c r="E903" s="1078"/>
      <c r="F903" s="1103"/>
      <c r="G903" s="687"/>
    </row>
    <row r="904" spans="2:7">
      <c r="B904" s="1079"/>
      <c r="C904" s="1080"/>
      <c r="D904" s="1081"/>
      <c r="E904" s="906"/>
      <c r="F904" s="1103"/>
      <c r="G904" s="687"/>
    </row>
    <row r="905" spans="2:7" ht="51">
      <c r="B905" s="880">
        <v>1</v>
      </c>
      <c r="C905" s="950" t="s">
        <v>1496</v>
      </c>
      <c r="D905" s="903" t="s">
        <v>279</v>
      </c>
      <c r="E905" s="293">
        <v>1</v>
      </c>
      <c r="F905" s="550"/>
      <c r="G905" s="883">
        <f t="shared" ref="G905" si="65">E905*F905</f>
        <v>0</v>
      </c>
    </row>
    <row r="906" spans="2:7">
      <c r="B906" s="880"/>
      <c r="C906" s="950"/>
      <c r="D906" s="903"/>
      <c r="E906" s="293"/>
      <c r="F906" s="1103"/>
      <c r="G906" s="966"/>
    </row>
    <row r="907" spans="2:7">
      <c r="B907" s="880"/>
      <c r="C907" s="576"/>
      <c r="D907" s="903"/>
      <c r="E907" s="293"/>
      <c r="F907" s="1103"/>
      <c r="G907" s="966"/>
    </row>
    <row r="908" spans="2:7" ht="25.5">
      <c r="B908" s="880">
        <v>2</v>
      </c>
      <c r="C908" s="576" t="s">
        <v>1497</v>
      </c>
      <c r="D908" s="903" t="s">
        <v>279</v>
      </c>
      <c r="E908" s="293">
        <v>1</v>
      </c>
      <c r="F908" s="591"/>
      <c r="G908" s="894">
        <f t="shared" ref="G908" si="66">E908*F908</f>
        <v>0</v>
      </c>
    </row>
    <row r="909" spans="2:7">
      <c r="B909" s="930"/>
      <c r="C909" s="1084"/>
      <c r="D909" s="1050"/>
      <c r="E909" s="555"/>
      <c r="F909" s="1105"/>
      <c r="G909" s="1085"/>
    </row>
    <row r="910" spans="2:7">
      <c r="B910" s="1086"/>
      <c r="C910" s="1087" t="s">
        <v>1498</v>
      </c>
      <c r="D910" s="1078"/>
      <c r="E910" s="1078"/>
      <c r="F910" s="1103"/>
      <c r="G910" s="956">
        <f>SUM(G905:G909)</f>
        <v>0</v>
      </c>
    </row>
  </sheetData>
  <sheetProtection algorithmName="SHA-512" hashValue="Xfc2gwNgIPQx5I+KoezItbS3dwERWq5qU55BOgHMn3ZIE07lZcUlK+DXKW1LkibuYpbhfvv2M2ptC8PHjW58RQ==" saltValue="rfsNmqCXhFXFZyqkBGIEWw==" spinCount="100000" sheet="1" objects="1" scenarios="1" formatCells="0" formatColumns="0" formatRows="0"/>
  <pageMargins left="0.70866141732283472" right="0.70866141732283472" top="0.94488188976377963" bottom="0.74803149606299213" header="0.31496062992125984" footer="0.31496062992125984"/>
  <pageSetup paperSize="9" firstPageNumber="21" orientation="portrait" r:id="rId1"/>
  <rowBreaks count="9" manualBreakCount="9">
    <brk id="51" max="6" man="1"/>
    <brk id="214" max="6" man="1"/>
    <brk id="424" max="6" man="1"/>
    <brk id="574" max="6" man="1"/>
    <brk id="760" max="6" man="1"/>
    <brk id="783" max="6" man="1"/>
    <brk id="851" max="6" man="1"/>
    <brk id="873" max="6" man="1"/>
    <brk id="902"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HY320"/>
  <sheetViews>
    <sheetView showWhiteSpace="0" topLeftCell="A308" zoomScale="90" zoomScaleNormal="90" zoomScaleSheetLayoutView="85" zoomScalePageLayoutView="85" workbookViewId="0">
      <selection activeCell="G320" sqref="G320"/>
    </sheetView>
  </sheetViews>
  <sheetFormatPr defaultColWidth="8.85546875" defaultRowHeight="12.75"/>
  <cols>
    <col min="1" max="2" width="4.7109375" style="448" customWidth="1"/>
    <col min="3" max="3" width="31.85546875" style="449" customWidth="1"/>
    <col min="4" max="4" width="5.7109375" style="451" customWidth="1"/>
    <col min="5" max="5" width="6.85546875" style="448" bestFit="1" customWidth="1"/>
    <col min="6" max="6" width="12" style="459" customWidth="1"/>
    <col min="7" max="7" width="20.5703125" style="448" customWidth="1"/>
    <col min="8" max="8" width="19.5703125" style="448" customWidth="1"/>
    <col min="9" max="9" width="18.140625" style="448" customWidth="1"/>
    <col min="10" max="10" width="18" style="448" customWidth="1"/>
    <col min="11" max="11" width="19.85546875" style="448" customWidth="1"/>
    <col min="12" max="12" width="17.28515625" style="448" customWidth="1"/>
    <col min="13" max="13" width="17.140625" style="448" customWidth="1"/>
    <col min="14" max="14" width="23.42578125" style="448" customWidth="1"/>
    <col min="15" max="15" width="28" style="448" customWidth="1"/>
    <col min="16" max="16" width="19.85546875" style="448" customWidth="1"/>
    <col min="17" max="17" width="21.7109375" style="448" customWidth="1"/>
    <col min="18" max="18" width="16" style="448" customWidth="1"/>
    <col min="19" max="20" width="14.42578125" style="448" customWidth="1"/>
    <col min="21" max="16384" width="8.85546875" style="448"/>
  </cols>
  <sheetData>
    <row r="2" spans="1:233" ht="18.75" thickBot="1">
      <c r="A2" s="433" t="s">
        <v>811</v>
      </c>
      <c r="B2" s="434" t="s">
        <v>1500</v>
      </c>
      <c r="C2" s="437"/>
      <c r="D2" s="435"/>
      <c r="E2" s="435"/>
      <c r="F2" s="436"/>
      <c r="G2" s="859"/>
    </row>
    <row r="3" spans="1:233">
      <c r="E3" s="451"/>
      <c r="F3" s="461"/>
      <c r="G3" s="860"/>
    </row>
    <row r="4" spans="1:233">
      <c r="B4" s="445" t="s">
        <v>810</v>
      </c>
      <c r="C4" s="446" t="s">
        <v>3298</v>
      </c>
      <c r="D4" s="444"/>
      <c r="E4" s="444"/>
      <c r="F4" s="458"/>
      <c r="G4" s="748"/>
    </row>
    <row r="5" spans="1:233">
      <c r="B5" s="460"/>
      <c r="C5" s="447"/>
      <c r="D5" s="462"/>
      <c r="E5" s="861"/>
      <c r="F5" s="442"/>
      <c r="G5" s="862"/>
    </row>
    <row r="6" spans="1:233">
      <c r="B6" s="460" t="s">
        <v>1501</v>
      </c>
      <c r="C6" s="447" t="s">
        <v>1683</v>
      </c>
      <c r="D6" s="462"/>
      <c r="E6" s="861"/>
      <c r="F6" s="442"/>
      <c r="G6" s="862">
        <f>G126</f>
        <v>0</v>
      </c>
    </row>
    <row r="7" spans="1:233">
      <c r="B7" s="460" t="s">
        <v>1571</v>
      </c>
      <c r="C7" s="447" t="s">
        <v>1684</v>
      </c>
      <c r="D7" s="462"/>
      <c r="E7" s="861"/>
      <c r="F7" s="442"/>
      <c r="G7" s="862">
        <f>G254</f>
        <v>0</v>
      </c>
    </row>
    <row r="8" spans="1:233">
      <c r="B8" s="460" t="s">
        <v>1674</v>
      </c>
      <c r="C8" s="447" t="s">
        <v>1685</v>
      </c>
      <c r="D8" s="462"/>
      <c r="E8" s="861"/>
      <c r="F8" s="442"/>
      <c r="G8" s="862">
        <f>G311</f>
        <v>0</v>
      </c>
    </row>
    <row r="9" spans="1:233">
      <c r="B9" s="460" t="s">
        <v>1680</v>
      </c>
      <c r="C9" s="447" t="s">
        <v>1686</v>
      </c>
      <c r="D9" s="462"/>
      <c r="E9" s="861"/>
      <c r="F9" s="442"/>
      <c r="G9" s="862">
        <f>G320</f>
        <v>0</v>
      </c>
    </row>
    <row r="10" spans="1:233" ht="13.5" thickBot="1">
      <c r="B10" s="413"/>
      <c r="C10" s="441" t="s">
        <v>714</v>
      </c>
      <c r="D10" s="412"/>
      <c r="E10" s="32"/>
      <c r="F10" s="406"/>
      <c r="G10" s="663">
        <f>SUM(G6:G9)</f>
        <v>0</v>
      </c>
    </row>
    <row r="11" spans="1:233" ht="13.5" thickTop="1">
      <c r="E11" s="451"/>
      <c r="F11" s="461"/>
      <c r="G11" s="860"/>
    </row>
    <row r="12" spans="1:233" ht="25.5">
      <c r="B12" s="430"/>
      <c r="C12" s="430" t="s">
        <v>5</v>
      </c>
      <c r="D12" s="431"/>
      <c r="E12" s="239" t="s">
        <v>6</v>
      </c>
      <c r="F12" s="432" t="s">
        <v>7</v>
      </c>
      <c r="G12" s="750" t="s">
        <v>8</v>
      </c>
    </row>
    <row r="13" spans="1:233">
      <c r="E13" s="451"/>
      <c r="F13" s="461"/>
      <c r="G13" s="860"/>
    </row>
    <row r="14" spans="1:233">
      <c r="B14" s="454"/>
      <c r="C14" s="450"/>
      <c r="D14" s="429"/>
      <c r="E14" s="429"/>
      <c r="F14" s="453"/>
      <c r="G14" s="864"/>
      <c r="H14" s="865"/>
      <c r="I14" s="865"/>
      <c r="J14" s="865"/>
      <c r="K14" s="865"/>
      <c r="L14" s="865"/>
      <c r="M14" s="865"/>
      <c r="N14" s="865"/>
      <c r="O14" s="865"/>
      <c r="P14" s="865"/>
      <c r="Q14" s="865"/>
      <c r="R14" s="865"/>
      <c r="S14" s="865"/>
      <c r="T14" s="865"/>
      <c r="U14" s="865"/>
      <c r="V14" s="865"/>
      <c r="W14" s="865"/>
      <c r="X14" s="865"/>
      <c r="Y14" s="865"/>
      <c r="Z14" s="865"/>
      <c r="AA14" s="865"/>
      <c r="AB14" s="865"/>
      <c r="AC14" s="865"/>
      <c r="AD14" s="865"/>
      <c r="AE14" s="865"/>
      <c r="AF14" s="865"/>
      <c r="AG14" s="865"/>
      <c r="AH14" s="865"/>
      <c r="AI14" s="865"/>
      <c r="AJ14" s="865"/>
      <c r="AK14" s="865"/>
      <c r="AL14" s="865"/>
      <c r="AM14" s="865"/>
      <c r="AN14" s="865"/>
      <c r="AO14" s="865"/>
      <c r="AP14" s="865"/>
      <c r="AQ14" s="865"/>
      <c r="AR14" s="865"/>
      <c r="AS14" s="865"/>
      <c r="AT14" s="865"/>
      <c r="AU14" s="865"/>
      <c r="AV14" s="865"/>
      <c r="AW14" s="865"/>
      <c r="AX14" s="865"/>
      <c r="AY14" s="865"/>
      <c r="AZ14" s="865"/>
      <c r="BA14" s="865"/>
      <c r="BB14" s="865"/>
      <c r="BC14" s="865"/>
      <c r="BD14" s="865"/>
      <c r="BE14" s="865"/>
      <c r="BF14" s="865"/>
      <c r="BG14" s="865"/>
      <c r="BH14" s="865"/>
      <c r="BI14" s="865"/>
      <c r="BJ14" s="865"/>
      <c r="BK14" s="865"/>
      <c r="BL14" s="865"/>
      <c r="BM14" s="865"/>
      <c r="BN14" s="865"/>
      <c r="BO14" s="865"/>
      <c r="BP14" s="865"/>
      <c r="BQ14" s="865"/>
      <c r="BR14" s="865"/>
      <c r="BS14" s="865"/>
      <c r="BT14" s="865"/>
      <c r="BU14" s="865"/>
      <c r="BV14" s="865"/>
      <c r="BW14" s="865"/>
      <c r="BX14" s="865"/>
      <c r="BY14" s="865"/>
      <c r="BZ14" s="865"/>
      <c r="CA14" s="865"/>
      <c r="CB14" s="865"/>
      <c r="CC14" s="865"/>
      <c r="CD14" s="865"/>
      <c r="CE14" s="865"/>
      <c r="CF14" s="865"/>
      <c r="CG14" s="865"/>
      <c r="CH14" s="865"/>
      <c r="CI14" s="865"/>
      <c r="CJ14" s="865"/>
      <c r="CK14" s="865"/>
      <c r="CL14" s="865"/>
      <c r="CM14" s="865"/>
      <c r="CN14" s="865"/>
      <c r="CO14" s="865"/>
      <c r="CP14" s="865"/>
      <c r="CQ14" s="865"/>
      <c r="CR14" s="865"/>
      <c r="CS14" s="865"/>
      <c r="CT14" s="865"/>
      <c r="CU14" s="865"/>
      <c r="CV14" s="865"/>
      <c r="CW14" s="865"/>
      <c r="CX14" s="865"/>
      <c r="CY14" s="865"/>
      <c r="CZ14" s="865"/>
      <c r="DA14" s="865"/>
      <c r="DB14" s="865"/>
      <c r="DC14" s="865"/>
      <c r="DD14" s="865"/>
      <c r="DE14" s="865"/>
      <c r="DF14" s="865"/>
      <c r="DG14" s="865"/>
      <c r="DH14" s="865"/>
      <c r="DI14" s="865"/>
      <c r="DJ14" s="865"/>
      <c r="DK14" s="865"/>
      <c r="DL14" s="865"/>
      <c r="DM14" s="865"/>
      <c r="DN14" s="865"/>
      <c r="DO14" s="865"/>
      <c r="DP14" s="865"/>
      <c r="DQ14" s="865"/>
      <c r="DR14" s="865"/>
      <c r="DS14" s="865"/>
      <c r="DT14" s="865"/>
      <c r="DU14" s="865"/>
      <c r="DV14" s="865"/>
      <c r="DW14" s="865"/>
      <c r="DX14" s="865"/>
      <c r="DY14" s="865"/>
      <c r="DZ14" s="865"/>
      <c r="EA14" s="865"/>
      <c r="EB14" s="865"/>
      <c r="EC14" s="865"/>
      <c r="ED14" s="865"/>
      <c r="EE14" s="865"/>
      <c r="EF14" s="865"/>
      <c r="EG14" s="865"/>
      <c r="EH14" s="865"/>
      <c r="EI14" s="865"/>
      <c r="EJ14" s="865"/>
      <c r="EK14" s="865"/>
      <c r="EL14" s="865"/>
      <c r="EM14" s="865"/>
      <c r="EN14" s="865"/>
      <c r="EO14" s="865"/>
      <c r="EP14" s="865"/>
      <c r="EQ14" s="865"/>
      <c r="ER14" s="865"/>
      <c r="ES14" s="865"/>
      <c r="ET14" s="865"/>
      <c r="EU14" s="865"/>
      <c r="EV14" s="865"/>
      <c r="EW14" s="865"/>
      <c r="EX14" s="865"/>
      <c r="EY14" s="865"/>
      <c r="EZ14" s="865"/>
      <c r="FA14" s="865"/>
      <c r="FB14" s="865"/>
      <c r="FC14" s="865"/>
      <c r="FD14" s="865"/>
      <c r="FE14" s="865"/>
      <c r="FF14" s="865"/>
      <c r="FG14" s="865"/>
      <c r="FH14" s="865"/>
      <c r="FI14" s="865"/>
      <c r="FJ14" s="865"/>
      <c r="FK14" s="865"/>
      <c r="FL14" s="865"/>
      <c r="FM14" s="865"/>
      <c r="FN14" s="865"/>
      <c r="FO14" s="865"/>
      <c r="FP14" s="865"/>
      <c r="FQ14" s="865"/>
      <c r="FR14" s="865"/>
      <c r="FS14" s="865"/>
      <c r="FT14" s="865"/>
      <c r="FU14" s="865"/>
      <c r="FV14" s="865"/>
      <c r="FW14" s="865"/>
      <c r="FX14" s="865"/>
      <c r="FY14" s="865"/>
      <c r="FZ14" s="865"/>
      <c r="GA14" s="865"/>
      <c r="GB14" s="865"/>
      <c r="GC14" s="865"/>
      <c r="GD14" s="865"/>
      <c r="GE14" s="865"/>
      <c r="GF14" s="865"/>
      <c r="GG14" s="865"/>
      <c r="GH14" s="865"/>
      <c r="GI14" s="865"/>
      <c r="GJ14" s="865"/>
      <c r="GK14" s="865"/>
      <c r="GL14" s="865"/>
      <c r="GM14" s="865"/>
      <c r="GN14" s="865"/>
      <c r="GO14" s="865"/>
      <c r="GP14" s="865"/>
      <c r="GQ14" s="865"/>
      <c r="GR14" s="865"/>
      <c r="GS14" s="865"/>
      <c r="GT14" s="865"/>
      <c r="GU14" s="865"/>
      <c r="GV14" s="865"/>
      <c r="GW14" s="865"/>
      <c r="GX14" s="865"/>
      <c r="GY14" s="865"/>
      <c r="GZ14" s="865"/>
      <c r="HA14" s="865"/>
      <c r="HB14" s="865"/>
      <c r="HC14" s="865"/>
      <c r="HD14" s="865"/>
      <c r="HE14" s="865"/>
      <c r="HF14" s="865"/>
      <c r="HG14" s="865"/>
      <c r="HH14" s="865"/>
      <c r="HI14" s="865"/>
      <c r="HJ14" s="865"/>
      <c r="HK14" s="865"/>
      <c r="HL14" s="865"/>
      <c r="HM14" s="865"/>
      <c r="HN14" s="865"/>
      <c r="HO14" s="865"/>
      <c r="HP14" s="865"/>
      <c r="HQ14" s="865"/>
      <c r="HR14" s="865"/>
      <c r="HS14" s="865"/>
      <c r="HT14" s="865"/>
      <c r="HU14" s="865"/>
      <c r="HV14" s="865"/>
      <c r="HW14" s="865"/>
      <c r="HX14" s="865"/>
      <c r="HY14" s="865"/>
    </row>
    <row r="15" spans="1:233" ht="15">
      <c r="A15" s="866"/>
      <c r="B15" s="454"/>
      <c r="C15" s="867" t="s">
        <v>1102</v>
      </c>
      <c r="D15" s="868"/>
      <c r="E15" s="869"/>
      <c r="F15" s="1088"/>
      <c r="G15" s="870"/>
      <c r="H15" s="865"/>
      <c r="I15" s="865"/>
      <c r="J15" s="865"/>
      <c r="K15" s="865"/>
      <c r="L15" s="865"/>
      <c r="M15" s="865"/>
      <c r="N15" s="865"/>
      <c r="O15" s="865"/>
      <c r="P15" s="865"/>
      <c r="Q15" s="865"/>
      <c r="R15" s="865"/>
      <c r="S15" s="865"/>
      <c r="T15" s="865"/>
      <c r="U15" s="865"/>
      <c r="V15" s="865"/>
      <c r="W15" s="865"/>
      <c r="X15" s="865"/>
      <c r="Y15" s="865"/>
      <c r="Z15" s="865"/>
      <c r="AA15" s="865"/>
      <c r="AB15" s="865"/>
      <c r="AC15" s="865"/>
      <c r="AD15" s="865"/>
      <c r="AE15" s="865"/>
      <c r="AF15" s="865"/>
      <c r="AG15" s="865"/>
      <c r="AH15" s="865"/>
      <c r="AI15" s="865"/>
      <c r="AJ15" s="865"/>
      <c r="AK15" s="865"/>
      <c r="AL15" s="865"/>
      <c r="AM15" s="865"/>
      <c r="AN15" s="865"/>
      <c r="AO15" s="865"/>
      <c r="AP15" s="865"/>
      <c r="AQ15" s="865"/>
      <c r="AR15" s="865"/>
      <c r="AS15" s="865"/>
      <c r="AT15" s="865"/>
      <c r="AU15" s="865"/>
      <c r="AV15" s="865"/>
      <c r="AW15" s="865"/>
      <c r="AX15" s="865"/>
      <c r="AY15" s="865"/>
      <c r="AZ15" s="865"/>
      <c r="BA15" s="865"/>
      <c r="BB15" s="865"/>
      <c r="BC15" s="865"/>
      <c r="BD15" s="865"/>
      <c r="BE15" s="865"/>
      <c r="BF15" s="865"/>
      <c r="BG15" s="865"/>
      <c r="BH15" s="865"/>
      <c r="BI15" s="865"/>
      <c r="BJ15" s="865"/>
      <c r="BK15" s="865"/>
      <c r="BL15" s="865"/>
      <c r="BM15" s="865"/>
      <c r="BN15" s="865"/>
      <c r="BO15" s="865"/>
      <c r="BP15" s="865"/>
      <c r="BQ15" s="865"/>
      <c r="BR15" s="865"/>
      <c r="BS15" s="865"/>
      <c r="BT15" s="865"/>
      <c r="BU15" s="865"/>
      <c r="BV15" s="865"/>
      <c r="BW15" s="865"/>
      <c r="BX15" s="865"/>
      <c r="BY15" s="865"/>
      <c r="BZ15" s="865"/>
      <c r="CA15" s="865"/>
      <c r="CB15" s="865"/>
      <c r="CC15" s="865"/>
      <c r="CD15" s="865"/>
      <c r="CE15" s="865"/>
      <c r="CF15" s="865"/>
      <c r="CG15" s="865"/>
      <c r="CH15" s="865"/>
      <c r="CI15" s="865"/>
      <c r="CJ15" s="865"/>
      <c r="CK15" s="865"/>
      <c r="CL15" s="865"/>
      <c r="CM15" s="865"/>
      <c r="CN15" s="865"/>
      <c r="CO15" s="865"/>
      <c r="CP15" s="865"/>
      <c r="CQ15" s="865"/>
      <c r="CR15" s="865"/>
      <c r="CS15" s="865"/>
      <c r="CT15" s="865"/>
      <c r="CU15" s="865"/>
      <c r="CV15" s="865"/>
      <c r="CW15" s="865"/>
      <c r="CX15" s="865"/>
      <c r="CY15" s="865"/>
      <c r="CZ15" s="865"/>
      <c r="DA15" s="865"/>
      <c r="DB15" s="865"/>
      <c r="DC15" s="865"/>
      <c r="DD15" s="865"/>
      <c r="DE15" s="865"/>
      <c r="DF15" s="865"/>
      <c r="DG15" s="865"/>
      <c r="DH15" s="865"/>
      <c r="DI15" s="865"/>
      <c r="DJ15" s="865"/>
      <c r="DK15" s="865"/>
      <c r="DL15" s="865"/>
      <c r="DM15" s="865"/>
      <c r="DN15" s="865"/>
      <c r="DO15" s="865"/>
      <c r="DP15" s="865"/>
      <c r="DQ15" s="865"/>
      <c r="DR15" s="865"/>
      <c r="DS15" s="865"/>
      <c r="DT15" s="865"/>
      <c r="DU15" s="865"/>
      <c r="DV15" s="865"/>
      <c r="DW15" s="865"/>
      <c r="DX15" s="865"/>
      <c r="DY15" s="865"/>
      <c r="DZ15" s="865"/>
      <c r="EA15" s="865"/>
      <c r="EB15" s="865"/>
      <c r="EC15" s="865"/>
      <c r="ED15" s="865"/>
      <c r="EE15" s="865"/>
      <c r="EF15" s="865"/>
      <c r="EG15" s="865"/>
      <c r="EH15" s="865"/>
      <c r="EI15" s="865"/>
      <c r="EJ15" s="865"/>
      <c r="EK15" s="865"/>
      <c r="EL15" s="865"/>
      <c r="EM15" s="865"/>
      <c r="EN15" s="865"/>
      <c r="EO15" s="865"/>
      <c r="EP15" s="865"/>
      <c r="EQ15" s="865"/>
      <c r="ER15" s="865"/>
      <c r="ES15" s="865"/>
      <c r="ET15" s="865"/>
      <c r="EU15" s="865"/>
      <c r="EV15" s="865"/>
      <c r="EW15" s="865"/>
      <c r="EX15" s="865"/>
      <c r="EY15" s="865"/>
      <c r="EZ15" s="865"/>
      <c r="FA15" s="865"/>
      <c r="FB15" s="865"/>
      <c r="FC15" s="865"/>
      <c r="FD15" s="865"/>
      <c r="FE15" s="865"/>
      <c r="FF15" s="865"/>
      <c r="FG15" s="865"/>
      <c r="FH15" s="865"/>
      <c r="FI15" s="865"/>
      <c r="FJ15" s="865"/>
      <c r="FK15" s="865"/>
      <c r="FL15" s="865"/>
      <c r="FM15" s="865"/>
      <c r="FN15" s="865"/>
      <c r="FO15" s="865"/>
      <c r="FP15" s="865"/>
      <c r="FQ15" s="865"/>
      <c r="FR15" s="865"/>
      <c r="FS15" s="865"/>
      <c r="FT15" s="865"/>
      <c r="FU15" s="865"/>
      <c r="FV15" s="865"/>
      <c r="FW15" s="865"/>
      <c r="FX15" s="865"/>
      <c r="FY15" s="865"/>
      <c r="FZ15" s="865"/>
      <c r="GA15" s="865"/>
      <c r="GB15" s="865"/>
      <c r="GC15" s="865"/>
      <c r="GD15" s="865"/>
      <c r="GE15" s="865"/>
      <c r="GF15" s="865"/>
      <c r="GG15" s="865"/>
      <c r="GH15" s="865"/>
      <c r="GI15" s="865"/>
      <c r="GJ15" s="865"/>
      <c r="GK15" s="865"/>
      <c r="GL15" s="865"/>
      <c r="GM15" s="865"/>
      <c r="GN15" s="865"/>
      <c r="GO15" s="865"/>
      <c r="GP15" s="865"/>
      <c r="GQ15" s="865"/>
      <c r="GR15" s="865"/>
      <c r="GS15" s="865"/>
      <c r="GT15" s="865"/>
      <c r="GU15" s="865"/>
      <c r="GV15" s="865"/>
      <c r="GW15" s="865"/>
      <c r="GX15" s="865"/>
      <c r="GY15" s="865"/>
      <c r="GZ15" s="865"/>
      <c r="HA15" s="865"/>
      <c r="HB15" s="865"/>
      <c r="HC15" s="865"/>
      <c r="HD15" s="865"/>
      <c r="HE15" s="865"/>
      <c r="HF15" s="865"/>
      <c r="HG15" s="865"/>
      <c r="HH15" s="865"/>
      <c r="HI15" s="865"/>
      <c r="HJ15" s="865"/>
      <c r="HK15" s="865"/>
      <c r="HL15" s="865"/>
      <c r="HM15" s="865"/>
      <c r="HN15" s="865"/>
      <c r="HO15" s="865"/>
      <c r="HP15" s="865"/>
      <c r="HQ15" s="865"/>
      <c r="HR15" s="865"/>
      <c r="HS15" s="865"/>
      <c r="HT15" s="865"/>
      <c r="HU15" s="865"/>
      <c r="HV15" s="865"/>
      <c r="HW15" s="865"/>
      <c r="HX15" s="865"/>
      <c r="HY15" s="865"/>
    </row>
    <row r="16" spans="1:233" ht="39">
      <c r="A16" s="866"/>
      <c r="B16" s="454"/>
      <c r="C16" s="871" t="s">
        <v>416</v>
      </c>
      <c r="D16" s="868"/>
      <c r="E16" s="869"/>
      <c r="F16" s="1088"/>
      <c r="G16" s="870"/>
      <c r="H16" s="865"/>
      <c r="I16" s="865"/>
      <c r="J16" s="865"/>
      <c r="K16" s="865"/>
      <c r="L16" s="865"/>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c r="AK16" s="865"/>
      <c r="AL16" s="865"/>
      <c r="AM16" s="865"/>
      <c r="AN16" s="865"/>
      <c r="AO16" s="865"/>
      <c r="AP16" s="865"/>
      <c r="AQ16" s="865"/>
      <c r="AR16" s="865"/>
      <c r="AS16" s="865"/>
      <c r="AT16" s="865"/>
      <c r="AU16" s="865"/>
      <c r="AV16" s="865"/>
      <c r="AW16" s="865"/>
      <c r="AX16" s="865"/>
      <c r="AY16" s="865"/>
      <c r="AZ16" s="865"/>
      <c r="BA16" s="865"/>
      <c r="BB16" s="865"/>
      <c r="BC16" s="865"/>
      <c r="BD16" s="865"/>
      <c r="BE16" s="865"/>
      <c r="BF16" s="865"/>
      <c r="BG16" s="865"/>
      <c r="BH16" s="865"/>
      <c r="BI16" s="865"/>
      <c r="BJ16" s="865"/>
      <c r="BK16" s="865"/>
      <c r="BL16" s="865"/>
      <c r="BM16" s="865"/>
      <c r="BN16" s="865"/>
      <c r="BO16" s="865"/>
      <c r="BP16" s="865"/>
      <c r="BQ16" s="865"/>
      <c r="BR16" s="865"/>
      <c r="BS16" s="865"/>
      <c r="BT16" s="865"/>
      <c r="BU16" s="865"/>
      <c r="BV16" s="865"/>
      <c r="BW16" s="865"/>
      <c r="BX16" s="865"/>
      <c r="BY16" s="865"/>
      <c r="BZ16" s="865"/>
      <c r="CA16" s="865"/>
      <c r="CB16" s="865"/>
      <c r="CC16" s="865"/>
      <c r="CD16" s="865"/>
      <c r="CE16" s="865"/>
      <c r="CF16" s="865"/>
      <c r="CG16" s="865"/>
      <c r="CH16" s="865"/>
      <c r="CI16" s="865"/>
      <c r="CJ16" s="865"/>
      <c r="CK16" s="865"/>
      <c r="CL16" s="865"/>
      <c r="CM16" s="865"/>
      <c r="CN16" s="865"/>
      <c r="CO16" s="865"/>
      <c r="CP16" s="865"/>
      <c r="CQ16" s="865"/>
      <c r="CR16" s="865"/>
      <c r="CS16" s="865"/>
      <c r="CT16" s="865"/>
      <c r="CU16" s="865"/>
      <c r="CV16" s="865"/>
      <c r="CW16" s="865"/>
      <c r="CX16" s="865"/>
      <c r="CY16" s="865"/>
      <c r="CZ16" s="865"/>
      <c r="DA16" s="865"/>
      <c r="DB16" s="865"/>
      <c r="DC16" s="865"/>
      <c r="DD16" s="865"/>
      <c r="DE16" s="865"/>
      <c r="DF16" s="865"/>
      <c r="DG16" s="865"/>
      <c r="DH16" s="865"/>
      <c r="DI16" s="865"/>
      <c r="DJ16" s="865"/>
      <c r="DK16" s="865"/>
      <c r="DL16" s="865"/>
      <c r="DM16" s="865"/>
      <c r="DN16" s="865"/>
      <c r="DO16" s="865"/>
      <c r="DP16" s="865"/>
      <c r="DQ16" s="865"/>
      <c r="DR16" s="865"/>
      <c r="DS16" s="865"/>
      <c r="DT16" s="865"/>
      <c r="DU16" s="865"/>
      <c r="DV16" s="865"/>
      <c r="DW16" s="865"/>
      <c r="DX16" s="865"/>
      <c r="DY16" s="865"/>
      <c r="DZ16" s="865"/>
      <c r="EA16" s="865"/>
      <c r="EB16" s="865"/>
      <c r="EC16" s="865"/>
      <c r="ED16" s="865"/>
      <c r="EE16" s="865"/>
      <c r="EF16" s="865"/>
      <c r="EG16" s="865"/>
      <c r="EH16" s="865"/>
      <c r="EI16" s="865"/>
      <c r="EJ16" s="865"/>
      <c r="EK16" s="865"/>
      <c r="EL16" s="865"/>
      <c r="EM16" s="865"/>
      <c r="EN16" s="865"/>
      <c r="EO16" s="865"/>
      <c r="EP16" s="865"/>
      <c r="EQ16" s="865"/>
      <c r="ER16" s="865"/>
      <c r="ES16" s="865"/>
      <c r="ET16" s="865"/>
      <c r="EU16" s="865"/>
      <c r="EV16" s="865"/>
      <c r="EW16" s="865"/>
      <c r="EX16" s="865"/>
      <c r="EY16" s="865"/>
      <c r="EZ16" s="865"/>
      <c r="FA16" s="865"/>
      <c r="FB16" s="865"/>
      <c r="FC16" s="865"/>
      <c r="FD16" s="865"/>
      <c r="FE16" s="865"/>
      <c r="FF16" s="865"/>
      <c r="FG16" s="865"/>
      <c r="FH16" s="865"/>
      <c r="FI16" s="865"/>
      <c r="FJ16" s="865"/>
      <c r="FK16" s="865"/>
      <c r="FL16" s="865"/>
      <c r="FM16" s="865"/>
      <c r="FN16" s="865"/>
      <c r="FO16" s="865"/>
      <c r="FP16" s="865"/>
      <c r="FQ16" s="865"/>
      <c r="FR16" s="865"/>
      <c r="FS16" s="865"/>
      <c r="FT16" s="865"/>
      <c r="FU16" s="865"/>
      <c r="FV16" s="865"/>
      <c r="FW16" s="865"/>
      <c r="FX16" s="865"/>
      <c r="FY16" s="865"/>
      <c r="FZ16" s="865"/>
      <c r="GA16" s="865"/>
      <c r="GB16" s="865"/>
      <c r="GC16" s="865"/>
      <c r="GD16" s="865"/>
      <c r="GE16" s="865"/>
      <c r="GF16" s="865"/>
      <c r="GG16" s="865"/>
      <c r="GH16" s="865"/>
      <c r="GI16" s="865"/>
      <c r="GJ16" s="865"/>
      <c r="GK16" s="865"/>
      <c r="GL16" s="865"/>
      <c r="GM16" s="865"/>
      <c r="GN16" s="865"/>
      <c r="GO16" s="865"/>
      <c r="GP16" s="865"/>
      <c r="GQ16" s="865"/>
      <c r="GR16" s="865"/>
      <c r="GS16" s="865"/>
      <c r="GT16" s="865"/>
      <c r="GU16" s="865"/>
      <c r="GV16" s="865"/>
      <c r="GW16" s="865"/>
      <c r="GX16" s="865"/>
      <c r="GY16" s="865"/>
      <c r="GZ16" s="865"/>
      <c r="HA16" s="865"/>
      <c r="HB16" s="865"/>
      <c r="HC16" s="865"/>
      <c r="HD16" s="865"/>
      <c r="HE16" s="865"/>
      <c r="HF16" s="865"/>
      <c r="HG16" s="865"/>
      <c r="HH16" s="865"/>
      <c r="HI16" s="865"/>
      <c r="HJ16" s="865"/>
      <c r="HK16" s="865"/>
      <c r="HL16" s="865"/>
      <c r="HM16" s="865"/>
      <c r="HN16" s="865"/>
      <c r="HO16" s="865"/>
      <c r="HP16" s="865"/>
      <c r="HQ16" s="865"/>
      <c r="HR16" s="865"/>
      <c r="HS16" s="865"/>
      <c r="HT16" s="865"/>
      <c r="HU16" s="865"/>
      <c r="HV16" s="865"/>
      <c r="HW16" s="865"/>
      <c r="HX16" s="865"/>
      <c r="HY16" s="865"/>
    </row>
    <row r="17" spans="2:233" ht="89.25">
      <c r="B17" s="454"/>
      <c r="C17" s="871" t="s">
        <v>417</v>
      </c>
      <c r="D17" s="868"/>
      <c r="E17" s="869"/>
      <c r="F17" s="1088"/>
      <c r="G17" s="870"/>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865"/>
      <c r="AL17" s="865"/>
      <c r="AM17" s="865"/>
      <c r="AN17" s="865"/>
      <c r="AO17" s="865"/>
      <c r="AP17" s="865"/>
      <c r="AQ17" s="865"/>
      <c r="AR17" s="865"/>
      <c r="AS17" s="865"/>
      <c r="AT17" s="865"/>
      <c r="AU17" s="865"/>
      <c r="AV17" s="865"/>
      <c r="AW17" s="865"/>
      <c r="AX17" s="865"/>
      <c r="AY17" s="865"/>
      <c r="AZ17" s="865"/>
      <c r="BA17" s="865"/>
      <c r="BB17" s="865"/>
      <c r="BC17" s="865"/>
      <c r="BD17" s="865"/>
      <c r="BE17" s="865"/>
      <c r="BF17" s="865"/>
      <c r="BG17" s="865"/>
      <c r="BH17" s="865"/>
      <c r="BI17" s="865"/>
      <c r="BJ17" s="865"/>
      <c r="BK17" s="865"/>
      <c r="BL17" s="865"/>
      <c r="BM17" s="865"/>
      <c r="BN17" s="865"/>
      <c r="BO17" s="865"/>
      <c r="BP17" s="865"/>
      <c r="BQ17" s="865"/>
      <c r="BR17" s="865"/>
      <c r="BS17" s="865"/>
      <c r="BT17" s="865"/>
      <c r="BU17" s="865"/>
      <c r="BV17" s="865"/>
      <c r="BW17" s="865"/>
      <c r="BX17" s="865"/>
      <c r="BY17" s="865"/>
      <c r="BZ17" s="865"/>
      <c r="CA17" s="865"/>
      <c r="CB17" s="865"/>
      <c r="CC17" s="865"/>
      <c r="CD17" s="865"/>
      <c r="CE17" s="865"/>
      <c r="CF17" s="865"/>
      <c r="CG17" s="865"/>
      <c r="CH17" s="865"/>
      <c r="CI17" s="865"/>
      <c r="CJ17" s="865"/>
      <c r="CK17" s="865"/>
      <c r="CL17" s="865"/>
      <c r="CM17" s="865"/>
      <c r="CN17" s="865"/>
      <c r="CO17" s="865"/>
      <c r="CP17" s="865"/>
      <c r="CQ17" s="865"/>
      <c r="CR17" s="865"/>
      <c r="CS17" s="865"/>
      <c r="CT17" s="865"/>
      <c r="CU17" s="865"/>
      <c r="CV17" s="865"/>
      <c r="CW17" s="865"/>
      <c r="CX17" s="865"/>
      <c r="CY17" s="865"/>
      <c r="CZ17" s="865"/>
      <c r="DA17" s="865"/>
      <c r="DB17" s="865"/>
      <c r="DC17" s="865"/>
      <c r="DD17" s="865"/>
      <c r="DE17" s="865"/>
      <c r="DF17" s="865"/>
      <c r="DG17" s="865"/>
      <c r="DH17" s="865"/>
      <c r="DI17" s="865"/>
      <c r="DJ17" s="865"/>
      <c r="DK17" s="865"/>
      <c r="DL17" s="865"/>
      <c r="DM17" s="865"/>
      <c r="DN17" s="865"/>
      <c r="DO17" s="865"/>
      <c r="DP17" s="865"/>
      <c r="DQ17" s="865"/>
      <c r="DR17" s="865"/>
      <c r="DS17" s="865"/>
      <c r="DT17" s="865"/>
      <c r="DU17" s="865"/>
      <c r="DV17" s="865"/>
      <c r="DW17" s="865"/>
      <c r="DX17" s="865"/>
      <c r="DY17" s="865"/>
      <c r="DZ17" s="865"/>
      <c r="EA17" s="865"/>
      <c r="EB17" s="865"/>
      <c r="EC17" s="865"/>
      <c r="ED17" s="865"/>
      <c r="EE17" s="865"/>
      <c r="EF17" s="865"/>
      <c r="EG17" s="865"/>
      <c r="EH17" s="865"/>
      <c r="EI17" s="865"/>
      <c r="EJ17" s="865"/>
      <c r="EK17" s="865"/>
      <c r="EL17" s="865"/>
      <c r="EM17" s="865"/>
      <c r="EN17" s="865"/>
      <c r="EO17" s="865"/>
      <c r="EP17" s="865"/>
      <c r="EQ17" s="865"/>
      <c r="ER17" s="865"/>
      <c r="ES17" s="865"/>
      <c r="ET17" s="865"/>
      <c r="EU17" s="865"/>
      <c r="EV17" s="865"/>
      <c r="EW17" s="865"/>
      <c r="EX17" s="865"/>
      <c r="EY17" s="865"/>
      <c r="EZ17" s="865"/>
      <c r="FA17" s="865"/>
      <c r="FB17" s="865"/>
      <c r="FC17" s="865"/>
      <c r="FD17" s="865"/>
      <c r="FE17" s="865"/>
      <c r="FF17" s="865"/>
      <c r="FG17" s="865"/>
      <c r="FH17" s="865"/>
      <c r="FI17" s="865"/>
      <c r="FJ17" s="865"/>
      <c r="FK17" s="865"/>
      <c r="FL17" s="865"/>
      <c r="FM17" s="865"/>
      <c r="FN17" s="865"/>
      <c r="FO17" s="865"/>
      <c r="FP17" s="865"/>
      <c r="FQ17" s="865"/>
      <c r="FR17" s="865"/>
      <c r="FS17" s="865"/>
      <c r="FT17" s="865"/>
      <c r="FU17" s="865"/>
      <c r="FV17" s="865"/>
      <c r="FW17" s="865"/>
      <c r="FX17" s="865"/>
      <c r="FY17" s="865"/>
      <c r="FZ17" s="865"/>
      <c r="GA17" s="865"/>
      <c r="GB17" s="865"/>
      <c r="GC17" s="865"/>
      <c r="GD17" s="865"/>
      <c r="GE17" s="865"/>
      <c r="GF17" s="865"/>
      <c r="GG17" s="865"/>
      <c r="GH17" s="865"/>
      <c r="GI17" s="865"/>
      <c r="GJ17" s="865"/>
      <c r="GK17" s="865"/>
      <c r="GL17" s="865"/>
      <c r="GM17" s="865"/>
      <c r="GN17" s="865"/>
      <c r="GO17" s="865"/>
      <c r="GP17" s="865"/>
      <c r="GQ17" s="865"/>
      <c r="GR17" s="865"/>
      <c r="GS17" s="865"/>
      <c r="GT17" s="865"/>
      <c r="GU17" s="865"/>
      <c r="GV17" s="865"/>
      <c r="GW17" s="865"/>
      <c r="GX17" s="865"/>
      <c r="GY17" s="865"/>
      <c r="GZ17" s="865"/>
      <c r="HA17" s="865"/>
      <c r="HB17" s="865"/>
      <c r="HC17" s="865"/>
      <c r="HD17" s="865"/>
      <c r="HE17" s="865"/>
      <c r="HF17" s="865"/>
      <c r="HG17" s="865"/>
      <c r="HH17" s="865"/>
      <c r="HI17" s="865"/>
      <c r="HJ17" s="865"/>
      <c r="HK17" s="865"/>
      <c r="HL17" s="865"/>
      <c r="HM17" s="865"/>
      <c r="HN17" s="865"/>
      <c r="HO17" s="865"/>
      <c r="HP17" s="865"/>
      <c r="HQ17" s="865"/>
      <c r="HR17" s="865"/>
      <c r="HS17" s="865"/>
      <c r="HT17" s="865"/>
      <c r="HU17" s="865"/>
      <c r="HV17" s="865"/>
      <c r="HW17" s="865"/>
      <c r="HX17" s="865"/>
      <c r="HY17" s="865"/>
    </row>
    <row r="18" spans="2:233" ht="51">
      <c r="B18" s="454"/>
      <c r="C18" s="871" t="s">
        <v>418</v>
      </c>
      <c r="D18" s="868"/>
      <c r="E18" s="869"/>
      <c r="F18" s="1088"/>
      <c r="G18" s="870"/>
      <c r="H18" s="865"/>
      <c r="I18" s="865"/>
      <c r="J18" s="865"/>
      <c r="K18" s="865"/>
      <c r="L18" s="865"/>
      <c r="M18" s="865"/>
      <c r="N18" s="865"/>
      <c r="O18" s="865"/>
      <c r="P18" s="865"/>
      <c r="Q18" s="865"/>
      <c r="R18" s="865"/>
      <c r="S18" s="865"/>
      <c r="T18" s="865"/>
      <c r="U18" s="865"/>
      <c r="V18" s="865"/>
      <c r="W18" s="865"/>
      <c r="X18" s="865"/>
      <c r="Y18" s="865"/>
      <c r="Z18" s="865"/>
      <c r="AA18" s="865"/>
      <c r="AB18" s="865"/>
      <c r="AC18" s="865"/>
      <c r="AD18" s="865"/>
      <c r="AE18" s="865"/>
      <c r="AF18" s="865"/>
      <c r="AG18" s="865"/>
      <c r="AH18" s="865"/>
      <c r="AI18" s="865"/>
      <c r="AJ18" s="865"/>
      <c r="AK18" s="865"/>
      <c r="AL18" s="865"/>
      <c r="AM18" s="865"/>
      <c r="AN18" s="865"/>
      <c r="AO18" s="865"/>
      <c r="AP18" s="865"/>
      <c r="AQ18" s="865"/>
      <c r="AR18" s="865"/>
      <c r="AS18" s="865"/>
      <c r="AT18" s="865"/>
      <c r="AU18" s="865"/>
      <c r="AV18" s="865"/>
      <c r="AW18" s="865"/>
      <c r="AX18" s="865"/>
      <c r="AY18" s="865"/>
      <c r="AZ18" s="865"/>
      <c r="BA18" s="865"/>
      <c r="BB18" s="865"/>
      <c r="BC18" s="865"/>
      <c r="BD18" s="865"/>
      <c r="BE18" s="865"/>
      <c r="BF18" s="865"/>
      <c r="BG18" s="865"/>
      <c r="BH18" s="865"/>
      <c r="BI18" s="865"/>
      <c r="BJ18" s="865"/>
      <c r="BK18" s="865"/>
      <c r="BL18" s="865"/>
      <c r="BM18" s="865"/>
      <c r="BN18" s="865"/>
      <c r="BO18" s="865"/>
      <c r="BP18" s="865"/>
      <c r="BQ18" s="865"/>
      <c r="BR18" s="865"/>
      <c r="BS18" s="865"/>
      <c r="BT18" s="865"/>
      <c r="BU18" s="865"/>
      <c r="BV18" s="865"/>
      <c r="BW18" s="865"/>
      <c r="BX18" s="865"/>
      <c r="BY18" s="865"/>
      <c r="BZ18" s="865"/>
      <c r="CA18" s="865"/>
      <c r="CB18" s="865"/>
      <c r="CC18" s="865"/>
      <c r="CD18" s="865"/>
      <c r="CE18" s="865"/>
      <c r="CF18" s="865"/>
      <c r="CG18" s="865"/>
      <c r="CH18" s="865"/>
      <c r="CI18" s="865"/>
      <c r="CJ18" s="865"/>
      <c r="CK18" s="865"/>
      <c r="CL18" s="865"/>
      <c r="CM18" s="865"/>
      <c r="CN18" s="865"/>
      <c r="CO18" s="865"/>
      <c r="CP18" s="865"/>
      <c r="CQ18" s="865"/>
      <c r="CR18" s="865"/>
      <c r="CS18" s="865"/>
      <c r="CT18" s="865"/>
      <c r="CU18" s="865"/>
      <c r="CV18" s="865"/>
      <c r="CW18" s="865"/>
      <c r="CX18" s="865"/>
      <c r="CY18" s="865"/>
      <c r="CZ18" s="865"/>
      <c r="DA18" s="865"/>
      <c r="DB18" s="865"/>
      <c r="DC18" s="865"/>
      <c r="DD18" s="865"/>
      <c r="DE18" s="865"/>
      <c r="DF18" s="865"/>
      <c r="DG18" s="865"/>
      <c r="DH18" s="865"/>
      <c r="DI18" s="865"/>
      <c r="DJ18" s="865"/>
      <c r="DK18" s="865"/>
      <c r="DL18" s="865"/>
      <c r="DM18" s="865"/>
      <c r="DN18" s="865"/>
      <c r="DO18" s="865"/>
      <c r="DP18" s="865"/>
      <c r="DQ18" s="865"/>
      <c r="DR18" s="865"/>
      <c r="DS18" s="865"/>
      <c r="DT18" s="865"/>
      <c r="DU18" s="865"/>
      <c r="DV18" s="865"/>
      <c r="DW18" s="865"/>
      <c r="DX18" s="865"/>
      <c r="DY18" s="865"/>
      <c r="DZ18" s="865"/>
      <c r="EA18" s="865"/>
      <c r="EB18" s="865"/>
      <c r="EC18" s="865"/>
      <c r="ED18" s="865"/>
      <c r="EE18" s="865"/>
      <c r="EF18" s="865"/>
      <c r="EG18" s="865"/>
      <c r="EH18" s="865"/>
      <c r="EI18" s="865"/>
      <c r="EJ18" s="865"/>
      <c r="EK18" s="865"/>
      <c r="EL18" s="865"/>
      <c r="EM18" s="865"/>
      <c r="EN18" s="865"/>
      <c r="EO18" s="865"/>
      <c r="EP18" s="865"/>
      <c r="EQ18" s="865"/>
      <c r="ER18" s="865"/>
      <c r="ES18" s="865"/>
      <c r="ET18" s="865"/>
      <c r="EU18" s="865"/>
      <c r="EV18" s="865"/>
      <c r="EW18" s="865"/>
      <c r="EX18" s="865"/>
      <c r="EY18" s="865"/>
      <c r="EZ18" s="865"/>
      <c r="FA18" s="865"/>
      <c r="FB18" s="865"/>
      <c r="FC18" s="865"/>
      <c r="FD18" s="865"/>
      <c r="FE18" s="865"/>
      <c r="FF18" s="865"/>
      <c r="FG18" s="865"/>
      <c r="FH18" s="865"/>
      <c r="FI18" s="865"/>
      <c r="FJ18" s="865"/>
      <c r="FK18" s="865"/>
      <c r="FL18" s="865"/>
      <c r="FM18" s="865"/>
      <c r="FN18" s="865"/>
      <c r="FO18" s="865"/>
      <c r="FP18" s="865"/>
      <c r="FQ18" s="865"/>
      <c r="FR18" s="865"/>
      <c r="FS18" s="865"/>
      <c r="FT18" s="865"/>
      <c r="FU18" s="865"/>
      <c r="FV18" s="865"/>
      <c r="FW18" s="865"/>
      <c r="FX18" s="865"/>
      <c r="FY18" s="865"/>
      <c r="FZ18" s="865"/>
      <c r="GA18" s="865"/>
      <c r="GB18" s="865"/>
      <c r="GC18" s="865"/>
      <c r="GD18" s="865"/>
      <c r="GE18" s="865"/>
      <c r="GF18" s="865"/>
      <c r="GG18" s="865"/>
      <c r="GH18" s="865"/>
      <c r="GI18" s="865"/>
      <c r="GJ18" s="865"/>
      <c r="GK18" s="865"/>
      <c r="GL18" s="865"/>
      <c r="GM18" s="865"/>
      <c r="GN18" s="865"/>
      <c r="GO18" s="865"/>
      <c r="GP18" s="865"/>
      <c r="GQ18" s="865"/>
      <c r="GR18" s="865"/>
      <c r="GS18" s="865"/>
      <c r="GT18" s="865"/>
      <c r="GU18" s="865"/>
      <c r="GV18" s="865"/>
      <c r="GW18" s="865"/>
      <c r="GX18" s="865"/>
      <c r="GY18" s="865"/>
      <c r="GZ18" s="865"/>
      <c r="HA18" s="865"/>
      <c r="HB18" s="865"/>
      <c r="HC18" s="865"/>
      <c r="HD18" s="865"/>
      <c r="HE18" s="865"/>
      <c r="HF18" s="865"/>
      <c r="HG18" s="865"/>
      <c r="HH18" s="865"/>
      <c r="HI18" s="865"/>
      <c r="HJ18" s="865"/>
      <c r="HK18" s="865"/>
      <c r="HL18" s="865"/>
      <c r="HM18" s="865"/>
      <c r="HN18" s="865"/>
      <c r="HO18" s="865"/>
      <c r="HP18" s="865"/>
      <c r="HQ18" s="865"/>
      <c r="HR18" s="865"/>
      <c r="HS18" s="865"/>
      <c r="HT18" s="865"/>
      <c r="HU18" s="865"/>
      <c r="HV18" s="865"/>
      <c r="HW18" s="865"/>
      <c r="HX18" s="865"/>
      <c r="HY18" s="865"/>
    </row>
    <row r="19" spans="2:233" ht="63.75">
      <c r="B19" s="454"/>
      <c r="C19" s="871" t="s">
        <v>419</v>
      </c>
      <c r="D19" s="868"/>
      <c r="E19" s="869"/>
      <c r="F19" s="1088"/>
      <c r="G19" s="870"/>
      <c r="H19" s="865"/>
      <c r="I19" s="865"/>
      <c r="J19" s="865"/>
      <c r="K19" s="865"/>
      <c r="L19" s="865"/>
      <c r="M19" s="865"/>
      <c r="N19" s="865"/>
      <c r="O19" s="865"/>
      <c r="P19" s="865"/>
      <c r="Q19" s="865"/>
      <c r="R19" s="865"/>
      <c r="S19" s="865"/>
      <c r="T19" s="865"/>
      <c r="U19" s="865"/>
      <c r="V19" s="865"/>
      <c r="W19" s="865"/>
      <c r="X19" s="865"/>
      <c r="Y19" s="865"/>
      <c r="Z19" s="865"/>
      <c r="AA19" s="865"/>
      <c r="AB19" s="865"/>
      <c r="AC19" s="865"/>
      <c r="AD19" s="865"/>
      <c r="AE19" s="865"/>
      <c r="AF19" s="865"/>
      <c r="AG19" s="865"/>
      <c r="AH19" s="865"/>
      <c r="AI19" s="865"/>
      <c r="AJ19" s="865"/>
      <c r="AK19" s="865"/>
      <c r="AL19" s="865"/>
      <c r="AM19" s="865"/>
      <c r="AN19" s="865"/>
      <c r="AO19" s="865"/>
      <c r="AP19" s="865"/>
      <c r="AQ19" s="865"/>
      <c r="AR19" s="865"/>
      <c r="AS19" s="865"/>
      <c r="AT19" s="865"/>
      <c r="AU19" s="865"/>
      <c r="AV19" s="865"/>
      <c r="AW19" s="865"/>
      <c r="AX19" s="865"/>
      <c r="AY19" s="865"/>
      <c r="AZ19" s="865"/>
      <c r="BA19" s="865"/>
      <c r="BB19" s="865"/>
      <c r="BC19" s="865"/>
      <c r="BD19" s="865"/>
      <c r="BE19" s="865"/>
      <c r="BF19" s="865"/>
      <c r="BG19" s="865"/>
      <c r="BH19" s="865"/>
      <c r="BI19" s="865"/>
      <c r="BJ19" s="865"/>
      <c r="BK19" s="865"/>
      <c r="BL19" s="865"/>
      <c r="BM19" s="865"/>
      <c r="BN19" s="865"/>
      <c r="BO19" s="865"/>
      <c r="BP19" s="865"/>
      <c r="BQ19" s="865"/>
      <c r="BR19" s="865"/>
      <c r="BS19" s="865"/>
      <c r="BT19" s="865"/>
      <c r="BU19" s="865"/>
      <c r="BV19" s="865"/>
      <c r="BW19" s="865"/>
      <c r="BX19" s="865"/>
      <c r="BY19" s="865"/>
      <c r="BZ19" s="865"/>
      <c r="CA19" s="865"/>
      <c r="CB19" s="865"/>
      <c r="CC19" s="865"/>
      <c r="CD19" s="865"/>
      <c r="CE19" s="865"/>
      <c r="CF19" s="865"/>
      <c r="CG19" s="865"/>
      <c r="CH19" s="865"/>
      <c r="CI19" s="865"/>
      <c r="CJ19" s="865"/>
      <c r="CK19" s="865"/>
      <c r="CL19" s="865"/>
      <c r="CM19" s="865"/>
      <c r="CN19" s="865"/>
      <c r="CO19" s="865"/>
      <c r="CP19" s="865"/>
      <c r="CQ19" s="865"/>
      <c r="CR19" s="865"/>
      <c r="CS19" s="865"/>
      <c r="CT19" s="865"/>
      <c r="CU19" s="865"/>
      <c r="CV19" s="865"/>
      <c r="CW19" s="865"/>
      <c r="CX19" s="865"/>
      <c r="CY19" s="865"/>
      <c r="CZ19" s="865"/>
      <c r="DA19" s="865"/>
      <c r="DB19" s="865"/>
      <c r="DC19" s="865"/>
      <c r="DD19" s="865"/>
      <c r="DE19" s="865"/>
      <c r="DF19" s="865"/>
      <c r="DG19" s="865"/>
      <c r="DH19" s="865"/>
      <c r="DI19" s="865"/>
      <c r="DJ19" s="865"/>
      <c r="DK19" s="865"/>
      <c r="DL19" s="865"/>
      <c r="DM19" s="865"/>
      <c r="DN19" s="865"/>
      <c r="DO19" s="865"/>
      <c r="DP19" s="865"/>
      <c r="DQ19" s="865"/>
      <c r="DR19" s="865"/>
      <c r="DS19" s="865"/>
      <c r="DT19" s="865"/>
      <c r="DU19" s="865"/>
      <c r="DV19" s="865"/>
      <c r="DW19" s="865"/>
      <c r="DX19" s="865"/>
      <c r="DY19" s="865"/>
      <c r="DZ19" s="865"/>
      <c r="EA19" s="865"/>
      <c r="EB19" s="865"/>
      <c r="EC19" s="865"/>
      <c r="ED19" s="865"/>
      <c r="EE19" s="865"/>
      <c r="EF19" s="865"/>
      <c r="EG19" s="865"/>
      <c r="EH19" s="865"/>
      <c r="EI19" s="865"/>
      <c r="EJ19" s="865"/>
      <c r="EK19" s="865"/>
      <c r="EL19" s="865"/>
      <c r="EM19" s="865"/>
      <c r="EN19" s="865"/>
      <c r="EO19" s="865"/>
      <c r="EP19" s="865"/>
      <c r="EQ19" s="865"/>
      <c r="ER19" s="865"/>
      <c r="ES19" s="865"/>
      <c r="ET19" s="865"/>
      <c r="EU19" s="865"/>
      <c r="EV19" s="865"/>
      <c r="EW19" s="865"/>
      <c r="EX19" s="865"/>
      <c r="EY19" s="865"/>
      <c r="EZ19" s="865"/>
      <c r="FA19" s="865"/>
      <c r="FB19" s="865"/>
      <c r="FC19" s="865"/>
      <c r="FD19" s="865"/>
      <c r="FE19" s="865"/>
      <c r="FF19" s="865"/>
      <c r="FG19" s="865"/>
      <c r="FH19" s="865"/>
      <c r="FI19" s="865"/>
      <c r="FJ19" s="865"/>
      <c r="FK19" s="865"/>
      <c r="FL19" s="865"/>
      <c r="FM19" s="865"/>
      <c r="FN19" s="865"/>
      <c r="FO19" s="865"/>
      <c r="FP19" s="865"/>
      <c r="FQ19" s="865"/>
      <c r="FR19" s="865"/>
      <c r="FS19" s="865"/>
      <c r="FT19" s="865"/>
      <c r="FU19" s="865"/>
      <c r="FV19" s="865"/>
      <c r="FW19" s="865"/>
      <c r="FX19" s="865"/>
      <c r="FY19" s="865"/>
      <c r="FZ19" s="865"/>
      <c r="GA19" s="865"/>
      <c r="GB19" s="865"/>
      <c r="GC19" s="865"/>
      <c r="GD19" s="865"/>
      <c r="GE19" s="865"/>
      <c r="GF19" s="865"/>
      <c r="GG19" s="865"/>
      <c r="GH19" s="865"/>
      <c r="GI19" s="865"/>
      <c r="GJ19" s="865"/>
      <c r="GK19" s="865"/>
      <c r="GL19" s="865"/>
      <c r="GM19" s="865"/>
      <c r="GN19" s="865"/>
      <c r="GO19" s="865"/>
      <c r="GP19" s="865"/>
      <c r="GQ19" s="865"/>
      <c r="GR19" s="865"/>
      <c r="GS19" s="865"/>
      <c r="GT19" s="865"/>
      <c r="GU19" s="865"/>
      <c r="GV19" s="865"/>
      <c r="GW19" s="865"/>
      <c r="GX19" s="865"/>
      <c r="GY19" s="865"/>
      <c r="GZ19" s="865"/>
      <c r="HA19" s="865"/>
      <c r="HB19" s="865"/>
      <c r="HC19" s="865"/>
      <c r="HD19" s="865"/>
      <c r="HE19" s="865"/>
      <c r="HF19" s="865"/>
      <c r="HG19" s="865"/>
      <c r="HH19" s="865"/>
      <c r="HI19" s="865"/>
      <c r="HJ19" s="865"/>
      <c r="HK19" s="865"/>
      <c r="HL19" s="865"/>
      <c r="HM19" s="865"/>
      <c r="HN19" s="865"/>
      <c r="HO19" s="865"/>
      <c r="HP19" s="865"/>
      <c r="HQ19" s="865"/>
      <c r="HR19" s="865"/>
      <c r="HS19" s="865"/>
      <c r="HT19" s="865"/>
      <c r="HU19" s="865"/>
      <c r="HV19" s="865"/>
      <c r="HW19" s="865"/>
      <c r="HX19" s="865"/>
      <c r="HY19" s="865"/>
    </row>
    <row r="20" spans="2:233" ht="63.75">
      <c r="B20" s="454"/>
      <c r="C20" s="871" t="s">
        <v>658</v>
      </c>
      <c r="D20" s="868"/>
      <c r="E20" s="869"/>
      <c r="F20" s="1088"/>
      <c r="G20" s="870"/>
      <c r="H20" s="865"/>
      <c r="I20" s="865"/>
      <c r="J20" s="865"/>
      <c r="K20" s="865"/>
      <c r="L20" s="865"/>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865"/>
      <c r="AJ20" s="865"/>
      <c r="AK20" s="865"/>
      <c r="AL20" s="865"/>
      <c r="AM20" s="865"/>
      <c r="AN20" s="865"/>
      <c r="AO20" s="865"/>
      <c r="AP20" s="865"/>
      <c r="AQ20" s="865"/>
      <c r="AR20" s="865"/>
      <c r="AS20" s="865"/>
      <c r="AT20" s="865"/>
      <c r="AU20" s="865"/>
      <c r="AV20" s="865"/>
      <c r="AW20" s="865"/>
      <c r="AX20" s="865"/>
      <c r="AY20" s="865"/>
      <c r="AZ20" s="865"/>
      <c r="BA20" s="865"/>
      <c r="BB20" s="865"/>
      <c r="BC20" s="865"/>
      <c r="BD20" s="865"/>
      <c r="BE20" s="865"/>
      <c r="BF20" s="865"/>
      <c r="BG20" s="865"/>
      <c r="BH20" s="865"/>
      <c r="BI20" s="865"/>
      <c r="BJ20" s="865"/>
      <c r="BK20" s="865"/>
      <c r="BL20" s="865"/>
      <c r="BM20" s="865"/>
      <c r="BN20" s="865"/>
      <c r="BO20" s="865"/>
      <c r="BP20" s="865"/>
      <c r="BQ20" s="865"/>
      <c r="BR20" s="865"/>
      <c r="BS20" s="865"/>
      <c r="BT20" s="865"/>
      <c r="BU20" s="865"/>
      <c r="BV20" s="865"/>
      <c r="BW20" s="865"/>
      <c r="BX20" s="865"/>
      <c r="BY20" s="865"/>
      <c r="BZ20" s="865"/>
      <c r="CA20" s="865"/>
      <c r="CB20" s="865"/>
      <c r="CC20" s="865"/>
      <c r="CD20" s="865"/>
      <c r="CE20" s="865"/>
      <c r="CF20" s="865"/>
      <c r="CG20" s="865"/>
      <c r="CH20" s="865"/>
      <c r="CI20" s="865"/>
      <c r="CJ20" s="865"/>
      <c r="CK20" s="865"/>
      <c r="CL20" s="865"/>
      <c r="CM20" s="865"/>
      <c r="CN20" s="865"/>
      <c r="CO20" s="865"/>
      <c r="CP20" s="865"/>
      <c r="CQ20" s="865"/>
      <c r="CR20" s="865"/>
      <c r="CS20" s="865"/>
      <c r="CT20" s="865"/>
      <c r="CU20" s="865"/>
      <c r="CV20" s="865"/>
      <c r="CW20" s="865"/>
      <c r="CX20" s="865"/>
      <c r="CY20" s="865"/>
      <c r="CZ20" s="865"/>
      <c r="DA20" s="865"/>
      <c r="DB20" s="865"/>
      <c r="DC20" s="865"/>
      <c r="DD20" s="865"/>
      <c r="DE20" s="865"/>
      <c r="DF20" s="865"/>
      <c r="DG20" s="865"/>
      <c r="DH20" s="865"/>
      <c r="DI20" s="865"/>
      <c r="DJ20" s="865"/>
      <c r="DK20" s="865"/>
      <c r="DL20" s="865"/>
      <c r="DM20" s="865"/>
      <c r="DN20" s="865"/>
      <c r="DO20" s="865"/>
      <c r="DP20" s="865"/>
      <c r="DQ20" s="865"/>
      <c r="DR20" s="865"/>
      <c r="DS20" s="865"/>
      <c r="DT20" s="865"/>
      <c r="DU20" s="865"/>
      <c r="DV20" s="865"/>
      <c r="DW20" s="865"/>
      <c r="DX20" s="865"/>
      <c r="DY20" s="865"/>
      <c r="DZ20" s="865"/>
      <c r="EA20" s="865"/>
      <c r="EB20" s="865"/>
      <c r="EC20" s="865"/>
      <c r="ED20" s="865"/>
      <c r="EE20" s="865"/>
      <c r="EF20" s="865"/>
      <c r="EG20" s="865"/>
      <c r="EH20" s="865"/>
      <c r="EI20" s="865"/>
      <c r="EJ20" s="865"/>
      <c r="EK20" s="865"/>
      <c r="EL20" s="865"/>
      <c r="EM20" s="865"/>
      <c r="EN20" s="865"/>
      <c r="EO20" s="865"/>
      <c r="EP20" s="865"/>
      <c r="EQ20" s="865"/>
      <c r="ER20" s="865"/>
      <c r="ES20" s="865"/>
      <c r="ET20" s="865"/>
      <c r="EU20" s="865"/>
      <c r="EV20" s="865"/>
      <c r="EW20" s="865"/>
      <c r="EX20" s="865"/>
      <c r="EY20" s="865"/>
      <c r="EZ20" s="865"/>
      <c r="FA20" s="865"/>
      <c r="FB20" s="865"/>
      <c r="FC20" s="865"/>
      <c r="FD20" s="865"/>
      <c r="FE20" s="865"/>
      <c r="FF20" s="865"/>
      <c r="FG20" s="865"/>
      <c r="FH20" s="865"/>
      <c r="FI20" s="865"/>
      <c r="FJ20" s="865"/>
      <c r="FK20" s="865"/>
      <c r="FL20" s="865"/>
      <c r="FM20" s="865"/>
      <c r="FN20" s="865"/>
      <c r="FO20" s="865"/>
      <c r="FP20" s="865"/>
      <c r="FQ20" s="865"/>
      <c r="FR20" s="865"/>
      <c r="FS20" s="865"/>
      <c r="FT20" s="865"/>
      <c r="FU20" s="865"/>
      <c r="FV20" s="865"/>
      <c r="FW20" s="865"/>
      <c r="FX20" s="865"/>
      <c r="FY20" s="865"/>
      <c r="FZ20" s="865"/>
      <c r="GA20" s="865"/>
      <c r="GB20" s="865"/>
      <c r="GC20" s="865"/>
      <c r="GD20" s="865"/>
      <c r="GE20" s="865"/>
      <c r="GF20" s="865"/>
      <c r="GG20" s="865"/>
      <c r="GH20" s="865"/>
      <c r="GI20" s="865"/>
      <c r="GJ20" s="865"/>
      <c r="GK20" s="865"/>
      <c r="GL20" s="865"/>
      <c r="GM20" s="865"/>
      <c r="GN20" s="865"/>
      <c r="GO20" s="865"/>
      <c r="GP20" s="865"/>
      <c r="GQ20" s="865"/>
      <c r="GR20" s="865"/>
      <c r="GS20" s="865"/>
      <c r="GT20" s="865"/>
      <c r="GU20" s="865"/>
      <c r="GV20" s="865"/>
      <c r="GW20" s="865"/>
      <c r="GX20" s="865"/>
      <c r="GY20" s="865"/>
      <c r="GZ20" s="865"/>
      <c r="HA20" s="865"/>
      <c r="HB20" s="865"/>
      <c r="HC20" s="865"/>
      <c r="HD20" s="865"/>
      <c r="HE20" s="865"/>
      <c r="HF20" s="865"/>
      <c r="HG20" s="865"/>
      <c r="HH20" s="865"/>
      <c r="HI20" s="865"/>
      <c r="HJ20" s="865"/>
      <c r="HK20" s="865"/>
      <c r="HL20" s="865"/>
      <c r="HM20" s="865"/>
      <c r="HN20" s="865"/>
      <c r="HO20" s="865"/>
      <c r="HP20" s="865"/>
      <c r="HQ20" s="865"/>
      <c r="HR20" s="865"/>
      <c r="HS20" s="865"/>
      <c r="HT20" s="865"/>
      <c r="HU20" s="865"/>
      <c r="HV20" s="865"/>
      <c r="HW20" s="865"/>
      <c r="HX20" s="865"/>
      <c r="HY20" s="865"/>
    </row>
    <row r="21" spans="2:233" ht="51">
      <c r="B21" s="454"/>
      <c r="C21" s="867" t="s">
        <v>420</v>
      </c>
      <c r="D21" s="868"/>
      <c r="E21" s="869"/>
      <c r="F21" s="1088"/>
      <c r="G21" s="870"/>
      <c r="H21" s="865"/>
      <c r="I21" s="865"/>
      <c r="J21" s="865"/>
      <c r="K21" s="865"/>
      <c r="L21" s="865"/>
      <c r="M21" s="865"/>
      <c r="N21" s="865"/>
      <c r="O21" s="865"/>
      <c r="P21" s="865"/>
      <c r="Q21" s="865"/>
      <c r="R21" s="865"/>
      <c r="S21" s="865"/>
      <c r="T21" s="865"/>
      <c r="U21" s="865"/>
      <c r="V21" s="865"/>
      <c r="W21" s="865"/>
      <c r="X21" s="865"/>
      <c r="Y21" s="865"/>
      <c r="Z21" s="865"/>
      <c r="AA21" s="865"/>
      <c r="AB21" s="865"/>
      <c r="AC21" s="865"/>
      <c r="AD21" s="865"/>
      <c r="AE21" s="865"/>
      <c r="AF21" s="865"/>
      <c r="AG21" s="865"/>
      <c r="AH21" s="865"/>
      <c r="AI21" s="865"/>
      <c r="AJ21" s="865"/>
      <c r="AK21" s="865"/>
      <c r="AL21" s="865"/>
      <c r="AM21" s="865"/>
      <c r="AN21" s="865"/>
      <c r="AO21" s="865"/>
      <c r="AP21" s="865"/>
      <c r="AQ21" s="865"/>
      <c r="AR21" s="865"/>
      <c r="AS21" s="865"/>
      <c r="AT21" s="865"/>
      <c r="AU21" s="865"/>
      <c r="AV21" s="865"/>
      <c r="AW21" s="865"/>
      <c r="AX21" s="865"/>
      <c r="AY21" s="865"/>
      <c r="AZ21" s="865"/>
      <c r="BA21" s="865"/>
      <c r="BB21" s="865"/>
      <c r="BC21" s="865"/>
      <c r="BD21" s="865"/>
      <c r="BE21" s="865"/>
      <c r="BF21" s="865"/>
      <c r="BG21" s="865"/>
      <c r="BH21" s="865"/>
      <c r="BI21" s="865"/>
      <c r="BJ21" s="865"/>
      <c r="BK21" s="865"/>
      <c r="BL21" s="865"/>
      <c r="BM21" s="865"/>
      <c r="BN21" s="865"/>
      <c r="BO21" s="865"/>
      <c r="BP21" s="865"/>
      <c r="BQ21" s="865"/>
      <c r="BR21" s="865"/>
      <c r="BS21" s="865"/>
      <c r="BT21" s="865"/>
      <c r="BU21" s="865"/>
      <c r="BV21" s="865"/>
      <c r="BW21" s="865"/>
      <c r="BX21" s="865"/>
      <c r="BY21" s="865"/>
      <c r="BZ21" s="865"/>
      <c r="CA21" s="865"/>
      <c r="CB21" s="865"/>
      <c r="CC21" s="865"/>
      <c r="CD21" s="865"/>
      <c r="CE21" s="865"/>
      <c r="CF21" s="865"/>
      <c r="CG21" s="865"/>
      <c r="CH21" s="865"/>
      <c r="CI21" s="865"/>
      <c r="CJ21" s="865"/>
      <c r="CK21" s="865"/>
      <c r="CL21" s="865"/>
      <c r="CM21" s="865"/>
      <c r="CN21" s="865"/>
      <c r="CO21" s="865"/>
      <c r="CP21" s="865"/>
      <c r="CQ21" s="865"/>
      <c r="CR21" s="865"/>
      <c r="CS21" s="865"/>
      <c r="CT21" s="865"/>
      <c r="CU21" s="865"/>
      <c r="CV21" s="865"/>
      <c r="CW21" s="865"/>
      <c r="CX21" s="865"/>
      <c r="CY21" s="865"/>
      <c r="CZ21" s="865"/>
      <c r="DA21" s="865"/>
      <c r="DB21" s="865"/>
      <c r="DC21" s="865"/>
      <c r="DD21" s="865"/>
      <c r="DE21" s="865"/>
      <c r="DF21" s="865"/>
      <c r="DG21" s="865"/>
      <c r="DH21" s="865"/>
      <c r="DI21" s="865"/>
      <c r="DJ21" s="865"/>
      <c r="DK21" s="865"/>
      <c r="DL21" s="865"/>
      <c r="DM21" s="865"/>
      <c r="DN21" s="865"/>
      <c r="DO21" s="865"/>
      <c r="DP21" s="865"/>
      <c r="DQ21" s="865"/>
      <c r="DR21" s="865"/>
      <c r="DS21" s="865"/>
      <c r="DT21" s="865"/>
      <c r="DU21" s="865"/>
      <c r="DV21" s="865"/>
      <c r="DW21" s="865"/>
      <c r="DX21" s="865"/>
      <c r="DY21" s="865"/>
      <c r="DZ21" s="865"/>
      <c r="EA21" s="865"/>
      <c r="EB21" s="865"/>
      <c r="EC21" s="865"/>
      <c r="ED21" s="865"/>
      <c r="EE21" s="865"/>
      <c r="EF21" s="865"/>
      <c r="EG21" s="865"/>
      <c r="EH21" s="865"/>
      <c r="EI21" s="865"/>
      <c r="EJ21" s="865"/>
      <c r="EK21" s="865"/>
      <c r="EL21" s="865"/>
      <c r="EM21" s="865"/>
      <c r="EN21" s="865"/>
      <c r="EO21" s="865"/>
      <c r="EP21" s="865"/>
      <c r="EQ21" s="865"/>
      <c r="ER21" s="865"/>
      <c r="ES21" s="865"/>
      <c r="ET21" s="865"/>
      <c r="EU21" s="865"/>
      <c r="EV21" s="865"/>
      <c r="EW21" s="865"/>
      <c r="EX21" s="865"/>
      <c r="EY21" s="865"/>
      <c r="EZ21" s="865"/>
      <c r="FA21" s="865"/>
      <c r="FB21" s="865"/>
      <c r="FC21" s="865"/>
      <c r="FD21" s="865"/>
      <c r="FE21" s="865"/>
      <c r="FF21" s="865"/>
      <c r="FG21" s="865"/>
      <c r="FH21" s="865"/>
      <c r="FI21" s="865"/>
      <c r="FJ21" s="865"/>
      <c r="FK21" s="865"/>
      <c r="FL21" s="865"/>
      <c r="FM21" s="865"/>
      <c r="FN21" s="865"/>
      <c r="FO21" s="865"/>
      <c r="FP21" s="865"/>
      <c r="FQ21" s="865"/>
      <c r="FR21" s="865"/>
      <c r="FS21" s="865"/>
      <c r="FT21" s="865"/>
      <c r="FU21" s="865"/>
      <c r="FV21" s="865"/>
      <c r="FW21" s="865"/>
      <c r="FX21" s="865"/>
      <c r="FY21" s="865"/>
      <c r="FZ21" s="865"/>
      <c r="GA21" s="865"/>
      <c r="GB21" s="865"/>
      <c r="GC21" s="865"/>
      <c r="GD21" s="865"/>
      <c r="GE21" s="865"/>
      <c r="GF21" s="865"/>
      <c r="GG21" s="865"/>
      <c r="GH21" s="865"/>
      <c r="GI21" s="865"/>
      <c r="GJ21" s="865"/>
      <c r="GK21" s="865"/>
      <c r="GL21" s="865"/>
      <c r="GM21" s="865"/>
      <c r="GN21" s="865"/>
      <c r="GO21" s="865"/>
      <c r="GP21" s="865"/>
      <c r="GQ21" s="865"/>
      <c r="GR21" s="865"/>
      <c r="GS21" s="865"/>
      <c r="GT21" s="865"/>
      <c r="GU21" s="865"/>
      <c r="GV21" s="865"/>
      <c r="GW21" s="865"/>
      <c r="GX21" s="865"/>
      <c r="GY21" s="865"/>
      <c r="GZ21" s="865"/>
      <c r="HA21" s="865"/>
      <c r="HB21" s="865"/>
      <c r="HC21" s="865"/>
      <c r="HD21" s="865"/>
      <c r="HE21" s="865"/>
      <c r="HF21" s="865"/>
      <c r="HG21" s="865"/>
      <c r="HH21" s="865"/>
      <c r="HI21" s="865"/>
      <c r="HJ21" s="865"/>
      <c r="HK21" s="865"/>
      <c r="HL21" s="865"/>
      <c r="HM21" s="865"/>
      <c r="HN21" s="865"/>
      <c r="HO21" s="865"/>
      <c r="HP21" s="865"/>
      <c r="HQ21" s="865"/>
      <c r="HR21" s="865"/>
      <c r="HS21" s="865"/>
      <c r="HT21" s="865"/>
      <c r="HU21" s="865"/>
      <c r="HV21" s="865"/>
      <c r="HW21" s="865"/>
      <c r="HX21" s="865"/>
      <c r="HY21" s="865"/>
    </row>
    <row r="22" spans="2:233">
      <c r="B22" s="454"/>
      <c r="C22" s="868"/>
      <c r="D22" s="868"/>
      <c r="E22" s="869"/>
      <c r="F22" s="1088"/>
      <c r="G22" s="870"/>
      <c r="H22" s="865"/>
      <c r="I22" s="865"/>
      <c r="J22" s="865"/>
      <c r="K22" s="865"/>
      <c r="L22" s="865"/>
      <c r="M22" s="865"/>
      <c r="N22" s="865"/>
      <c r="O22" s="865"/>
      <c r="P22" s="865"/>
      <c r="Q22" s="865"/>
      <c r="R22" s="865"/>
      <c r="S22" s="865"/>
      <c r="T22" s="865"/>
      <c r="U22" s="865"/>
      <c r="V22" s="865"/>
      <c r="W22" s="865"/>
      <c r="X22" s="865"/>
      <c r="Y22" s="865"/>
      <c r="Z22" s="865"/>
      <c r="AA22" s="865"/>
      <c r="AB22" s="865"/>
      <c r="AC22" s="865"/>
      <c r="AD22" s="865"/>
      <c r="AE22" s="865"/>
      <c r="AF22" s="865"/>
      <c r="AG22" s="865"/>
      <c r="AH22" s="865"/>
      <c r="AI22" s="865"/>
      <c r="AJ22" s="865"/>
      <c r="AK22" s="865"/>
      <c r="AL22" s="865"/>
      <c r="AM22" s="865"/>
      <c r="AN22" s="865"/>
      <c r="AO22" s="865"/>
      <c r="AP22" s="865"/>
      <c r="AQ22" s="865"/>
      <c r="AR22" s="865"/>
      <c r="AS22" s="865"/>
      <c r="AT22" s="865"/>
      <c r="AU22" s="865"/>
      <c r="AV22" s="865"/>
      <c r="AW22" s="865"/>
      <c r="AX22" s="865"/>
      <c r="AY22" s="865"/>
      <c r="AZ22" s="865"/>
      <c r="BA22" s="865"/>
      <c r="BB22" s="865"/>
      <c r="BC22" s="865"/>
      <c r="BD22" s="865"/>
      <c r="BE22" s="865"/>
      <c r="BF22" s="865"/>
      <c r="BG22" s="865"/>
      <c r="BH22" s="865"/>
      <c r="BI22" s="865"/>
      <c r="BJ22" s="865"/>
      <c r="BK22" s="865"/>
      <c r="BL22" s="865"/>
      <c r="BM22" s="865"/>
      <c r="BN22" s="865"/>
      <c r="BO22" s="865"/>
      <c r="BP22" s="865"/>
      <c r="BQ22" s="865"/>
      <c r="BR22" s="865"/>
      <c r="BS22" s="865"/>
      <c r="BT22" s="865"/>
      <c r="BU22" s="865"/>
      <c r="BV22" s="865"/>
      <c r="BW22" s="865"/>
      <c r="BX22" s="865"/>
      <c r="BY22" s="865"/>
      <c r="BZ22" s="865"/>
      <c r="CA22" s="865"/>
      <c r="CB22" s="865"/>
      <c r="CC22" s="865"/>
      <c r="CD22" s="865"/>
      <c r="CE22" s="865"/>
      <c r="CF22" s="865"/>
      <c r="CG22" s="865"/>
      <c r="CH22" s="865"/>
      <c r="CI22" s="865"/>
      <c r="CJ22" s="865"/>
      <c r="CK22" s="865"/>
      <c r="CL22" s="865"/>
      <c r="CM22" s="865"/>
      <c r="CN22" s="865"/>
      <c r="CO22" s="865"/>
      <c r="CP22" s="865"/>
      <c r="CQ22" s="865"/>
      <c r="CR22" s="865"/>
      <c r="CS22" s="865"/>
      <c r="CT22" s="865"/>
      <c r="CU22" s="865"/>
      <c r="CV22" s="865"/>
      <c r="CW22" s="865"/>
      <c r="CX22" s="865"/>
      <c r="CY22" s="865"/>
      <c r="CZ22" s="865"/>
      <c r="DA22" s="865"/>
      <c r="DB22" s="865"/>
      <c r="DC22" s="865"/>
      <c r="DD22" s="865"/>
      <c r="DE22" s="865"/>
      <c r="DF22" s="865"/>
      <c r="DG22" s="865"/>
      <c r="DH22" s="865"/>
      <c r="DI22" s="865"/>
      <c r="DJ22" s="865"/>
      <c r="DK22" s="865"/>
      <c r="DL22" s="865"/>
      <c r="DM22" s="865"/>
      <c r="DN22" s="865"/>
      <c r="DO22" s="865"/>
      <c r="DP22" s="865"/>
      <c r="DQ22" s="865"/>
      <c r="DR22" s="865"/>
      <c r="DS22" s="865"/>
      <c r="DT22" s="865"/>
      <c r="DU22" s="865"/>
      <c r="DV22" s="865"/>
      <c r="DW22" s="865"/>
      <c r="DX22" s="865"/>
      <c r="DY22" s="865"/>
      <c r="DZ22" s="865"/>
      <c r="EA22" s="865"/>
      <c r="EB22" s="865"/>
      <c r="EC22" s="865"/>
      <c r="ED22" s="865"/>
      <c r="EE22" s="865"/>
      <c r="EF22" s="865"/>
      <c r="EG22" s="865"/>
      <c r="EH22" s="865"/>
      <c r="EI22" s="865"/>
      <c r="EJ22" s="865"/>
      <c r="EK22" s="865"/>
      <c r="EL22" s="865"/>
      <c r="EM22" s="865"/>
      <c r="EN22" s="865"/>
      <c r="EO22" s="865"/>
      <c r="EP22" s="865"/>
      <c r="EQ22" s="865"/>
      <c r="ER22" s="865"/>
      <c r="ES22" s="865"/>
      <c r="ET22" s="865"/>
      <c r="EU22" s="865"/>
      <c r="EV22" s="865"/>
      <c r="EW22" s="865"/>
      <c r="EX22" s="865"/>
      <c r="EY22" s="865"/>
      <c r="EZ22" s="865"/>
      <c r="FA22" s="865"/>
      <c r="FB22" s="865"/>
      <c r="FC22" s="865"/>
      <c r="FD22" s="865"/>
      <c r="FE22" s="865"/>
      <c r="FF22" s="865"/>
      <c r="FG22" s="865"/>
      <c r="FH22" s="865"/>
      <c r="FI22" s="865"/>
      <c r="FJ22" s="865"/>
      <c r="FK22" s="865"/>
      <c r="FL22" s="865"/>
      <c r="FM22" s="865"/>
      <c r="FN22" s="865"/>
      <c r="FO22" s="865"/>
      <c r="FP22" s="865"/>
      <c r="FQ22" s="865"/>
      <c r="FR22" s="865"/>
      <c r="FS22" s="865"/>
      <c r="FT22" s="865"/>
      <c r="FU22" s="865"/>
      <c r="FV22" s="865"/>
      <c r="FW22" s="865"/>
      <c r="FX22" s="865"/>
      <c r="FY22" s="865"/>
      <c r="FZ22" s="865"/>
      <c r="GA22" s="865"/>
      <c r="GB22" s="865"/>
      <c r="GC22" s="865"/>
      <c r="GD22" s="865"/>
      <c r="GE22" s="865"/>
      <c r="GF22" s="865"/>
      <c r="GG22" s="865"/>
      <c r="GH22" s="865"/>
      <c r="GI22" s="865"/>
      <c r="GJ22" s="865"/>
      <c r="GK22" s="865"/>
      <c r="GL22" s="865"/>
      <c r="GM22" s="865"/>
      <c r="GN22" s="865"/>
      <c r="GO22" s="865"/>
      <c r="GP22" s="865"/>
      <c r="GQ22" s="865"/>
      <c r="GR22" s="865"/>
      <c r="GS22" s="865"/>
      <c r="GT22" s="865"/>
      <c r="GU22" s="865"/>
      <c r="GV22" s="865"/>
      <c r="GW22" s="865"/>
      <c r="GX22" s="865"/>
      <c r="GY22" s="865"/>
      <c r="GZ22" s="865"/>
      <c r="HA22" s="865"/>
      <c r="HB22" s="865"/>
      <c r="HC22" s="865"/>
      <c r="HD22" s="865"/>
      <c r="HE22" s="865"/>
      <c r="HF22" s="865"/>
      <c r="HG22" s="865"/>
      <c r="HH22" s="865"/>
      <c r="HI22" s="865"/>
      <c r="HJ22" s="865"/>
      <c r="HK22" s="865"/>
      <c r="HL22" s="865"/>
      <c r="HM22" s="865"/>
      <c r="HN22" s="865"/>
      <c r="HO22" s="865"/>
      <c r="HP22" s="865"/>
      <c r="HQ22" s="865"/>
      <c r="HR22" s="865"/>
      <c r="HS22" s="865"/>
      <c r="HT22" s="865"/>
      <c r="HU22" s="865"/>
      <c r="HV22" s="865"/>
      <c r="HW22" s="865"/>
      <c r="HX22" s="865"/>
      <c r="HY22" s="865"/>
    </row>
    <row r="23" spans="2:233" ht="25.5">
      <c r="B23" s="454"/>
      <c r="C23" s="873" t="s">
        <v>421</v>
      </c>
      <c r="D23" s="868"/>
      <c r="E23" s="869"/>
      <c r="F23" s="1088"/>
      <c r="G23" s="870"/>
    </row>
    <row r="24" spans="2:233" ht="25.5">
      <c r="B24" s="450" t="s">
        <v>422</v>
      </c>
      <c r="C24" s="450" t="s">
        <v>423</v>
      </c>
      <c r="D24" s="868"/>
      <c r="E24" s="869"/>
      <c r="F24" s="1088"/>
      <c r="G24" s="870"/>
    </row>
    <row r="25" spans="2:233" ht="25.5">
      <c r="B25" s="450" t="s">
        <v>424</v>
      </c>
      <c r="C25" s="450" t="s">
        <v>425</v>
      </c>
      <c r="D25" s="868"/>
      <c r="E25" s="869"/>
      <c r="F25" s="1088"/>
      <c r="G25" s="870"/>
    </row>
    <row r="26" spans="2:233" ht="25.5">
      <c r="B26" s="450" t="s">
        <v>426</v>
      </c>
      <c r="C26" s="450" t="s">
        <v>427</v>
      </c>
      <c r="D26" s="868"/>
      <c r="E26" s="869"/>
      <c r="F26" s="1088"/>
      <c r="G26" s="870"/>
    </row>
    <row r="27" spans="2:233">
      <c r="B27" s="450" t="s">
        <v>428</v>
      </c>
      <c r="C27" s="450" t="s">
        <v>429</v>
      </c>
      <c r="D27" s="868"/>
      <c r="E27" s="869"/>
      <c r="F27" s="1088"/>
      <c r="G27" s="870"/>
    </row>
    <row r="28" spans="2:233" ht="25.5">
      <c r="B28" s="450" t="s">
        <v>430</v>
      </c>
      <c r="C28" s="450" t="s">
        <v>431</v>
      </c>
      <c r="D28" s="868"/>
      <c r="E28" s="869"/>
      <c r="F28" s="1088"/>
      <c r="G28" s="870"/>
    </row>
    <row r="29" spans="2:233">
      <c r="B29" s="450" t="s">
        <v>432</v>
      </c>
      <c r="C29" s="450" t="s">
        <v>433</v>
      </c>
      <c r="D29" s="868"/>
      <c r="E29" s="869"/>
      <c r="F29" s="1088"/>
      <c r="G29" s="870"/>
    </row>
    <row r="30" spans="2:233" ht="51">
      <c r="B30" s="450" t="s">
        <v>46</v>
      </c>
      <c r="C30" s="450" t="s">
        <v>434</v>
      </c>
      <c r="D30" s="868"/>
      <c r="E30" s="869"/>
      <c r="F30" s="1088"/>
      <c r="G30" s="870"/>
    </row>
    <row r="31" spans="2:233" ht="38.25">
      <c r="B31" s="450" t="s">
        <v>435</v>
      </c>
      <c r="C31" s="450" t="s">
        <v>436</v>
      </c>
      <c r="D31" s="868"/>
      <c r="E31" s="869"/>
      <c r="F31" s="1088"/>
      <c r="G31" s="870"/>
    </row>
    <row r="32" spans="2:233" ht="25.5">
      <c r="B32" s="450" t="s">
        <v>437</v>
      </c>
      <c r="C32" s="450" t="s">
        <v>438</v>
      </c>
      <c r="D32" s="868"/>
      <c r="E32" s="869"/>
      <c r="F32" s="1088"/>
      <c r="G32" s="870"/>
    </row>
    <row r="33" spans="2:7" ht="25.5">
      <c r="B33" s="450" t="s">
        <v>439</v>
      </c>
      <c r="C33" s="450" t="s">
        <v>440</v>
      </c>
      <c r="D33" s="868"/>
      <c r="E33" s="869"/>
      <c r="F33" s="1088"/>
      <c r="G33" s="870"/>
    </row>
    <row r="34" spans="2:7" ht="38.25">
      <c r="B34" s="450" t="s">
        <v>441</v>
      </c>
      <c r="C34" s="450" t="s">
        <v>442</v>
      </c>
      <c r="D34" s="868"/>
      <c r="E34" s="869"/>
      <c r="F34" s="1088"/>
      <c r="G34" s="870"/>
    </row>
    <row r="35" spans="2:7" ht="25.5">
      <c r="B35" s="450" t="s">
        <v>443</v>
      </c>
      <c r="C35" s="450" t="s">
        <v>444</v>
      </c>
      <c r="D35" s="868"/>
      <c r="E35" s="869"/>
      <c r="F35" s="1088"/>
      <c r="G35" s="870"/>
    </row>
    <row r="36" spans="2:7">
      <c r="B36" s="450" t="s">
        <v>445</v>
      </c>
      <c r="C36" s="450" t="s">
        <v>446</v>
      </c>
      <c r="D36" s="868"/>
      <c r="E36" s="869"/>
      <c r="F36" s="1088"/>
      <c r="G36" s="870"/>
    </row>
    <row r="37" spans="2:7">
      <c r="B37" s="450" t="s">
        <v>447</v>
      </c>
      <c r="C37" s="450" t="s">
        <v>448</v>
      </c>
      <c r="D37" s="868"/>
      <c r="E37" s="869"/>
      <c r="F37" s="1088"/>
      <c r="G37" s="870"/>
    </row>
    <row r="38" spans="2:7">
      <c r="B38" s="450" t="s">
        <v>449</v>
      </c>
      <c r="C38" s="450" t="s">
        <v>450</v>
      </c>
      <c r="D38" s="868"/>
      <c r="E38" s="869"/>
      <c r="F38" s="1088"/>
      <c r="G38" s="870"/>
    </row>
    <row r="39" spans="2:7" ht="51">
      <c r="B39" s="450" t="s">
        <v>451</v>
      </c>
      <c r="C39" s="450" t="s">
        <v>452</v>
      </c>
      <c r="D39" s="868"/>
      <c r="E39" s="869"/>
      <c r="F39" s="1088"/>
      <c r="G39" s="870"/>
    </row>
    <row r="40" spans="2:7">
      <c r="B40" s="450" t="s">
        <v>453</v>
      </c>
      <c r="C40" s="450" t="s">
        <v>454</v>
      </c>
      <c r="D40" s="868"/>
      <c r="E40" s="869"/>
      <c r="F40" s="1088"/>
      <c r="G40" s="870"/>
    </row>
    <row r="41" spans="2:7">
      <c r="B41" s="454"/>
      <c r="C41" s="868"/>
      <c r="D41" s="868"/>
      <c r="E41" s="869"/>
      <c r="F41" s="1088"/>
      <c r="G41" s="870"/>
    </row>
    <row r="42" spans="2:7">
      <c r="B42" s="454"/>
      <c r="C42" s="868"/>
      <c r="D42" s="868"/>
      <c r="E42" s="869"/>
      <c r="F42" s="1088"/>
      <c r="G42" s="870"/>
    </row>
    <row r="43" spans="2:7" ht="15.75">
      <c r="B43" s="874"/>
      <c r="C43" s="915" t="s">
        <v>415</v>
      </c>
      <c r="D43" s="868"/>
      <c r="E43" s="869"/>
      <c r="F43" s="1088"/>
      <c r="G43" s="870"/>
    </row>
    <row r="44" spans="2:7">
      <c r="B44" s="454"/>
      <c r="C44" s="868"/>
      <c r="D44" s="868"/>
      <c r="E44" s="869"/>
      <c r="F44" s="1088"/>
      <c r="G44" s="870"/>
    </row>
    <row r="45" spans="2:7">
      <c r="B45" s="1106" t="s">
        <v>1438</v>
      </c>
      <c r="C45" s="568" t="s">
        <v>332</v>
      </c>
      <c r="D45" s="1107"/>
      <c r="E45" s="914"/>
      <c r="F45" s="1101"/>
      <c r="G45" s="687"/>
    </row>
    <row r="46" spans="2:7">
      <c r="B46" s="936"/>
      <c r="C46" s="1107"/>
      <c r="D46" s="1107"/>
      <c r="E46" s="914"/>
      <c r="F46" s="1101"/>
      <c r="G46" s="687"/>
    </row>
    <row r="47" spans="2:7">
      <c r="B47" s="1106" t="s">
        <v>1501</v>
      </c>
      <c r="C47" s="568" t="s">
        <v>1502</v>
      </c>
      <c r="D47" s="1107"/>
      <c r="E47" s="914"/>
      <c r="F47" s="1101"/>
      <c r="G47" s="687"/>
    </row>
    <row r="48" spans="2:7">
      <c r="B48" s="1106"/>
      <c r="C48" s="568"/>
      <c r="D48" s="1107"/>
      <c r="E48" s="914"/>
      <c r="F48" s="1101"/>
      <c r="G48" s="687"/>
    </row>
    <row r="49" spans="2:7" ht="25.5">
      <c r="B49" s="968" t="s">
        <v>14</v>
      </c>
      <c r="C49" s="568" t="s">
        <v>1503</v>
      </c>
      <c r="D49" s="1108"/>
      <c r="E49" s="972"/>
      <c r="F49" s="1102"/>
      <c r="G49" s="687"/>
    </row>
    <row r="50" spans="2:7" ht="114.75">
      <c r="B50" s="1109"/>
      <c r="C50" s="1110" t="s">
        <v>1504</v>
      </c>
      <c r="D50" s="1111"/>
      <c r="E50" s="1112"/>
      <c r="F50" s="1277"/>
      <c r="G50" s="861"/>
    </row>
    <row r="51" spans="2:7" ht="89.25">
      <c r="B51" s="1109"/>
      <c r="C51" s="1113" t="s">
        <v>1505</v>
      </c>
      <c r="D51" s="1111"/>
      <c r="E51" s="1112"/>
      <c r="F51" s="1277"/>
      <c r="G51" s="861"/>
    </row>
    <row r="52" spans="2:7" ht="102">
      <c r="B52" s="1109"/>
      <c r="C52" s="1113" t="s">
        <v>1506</v>
      </c>
      <c r="D52" s="1111"/>
      <c r="E52" s="1112"/>
      <c r="F52" s="1277"/>
      <c r="G52" s="861"/>
    </row>
    <row r="53" spans="2:7" ht="51">
      <c r="B53" s="1109"/>
      <c r="C53" s="1113" t="s">
        <v>1507</v>
      </c>
      <c r="D53" s="1111"/>
      <c r="E53" s="1112"/>
      <c r="F53" s="1277"/>
      <c r="G53" s="861"/>
    </row>
    <row r="54" spans="2:7" ht="76.5">
      <c r="B54" s="1109"/>
      <c r="C54" s="1110" t="s">
        <v>1508</v>
      </c>
      <c r="D54" s="1111"/>
      <c r="E54" s="1112"/>
      <c r="F54" s="1277"/>
      <c r="G54" s="1114"/>
    </row>
    <row r="55" spans="2:7" ht="140.25">
      <c r="B55" s="1109"/>
      <c r="C55" s="1113" t="s">
        <v>1509</v>
      </c>
      <c r="D55" s="1111"/>
      <c r="E55" s="1112"/>
      <c r="F55" s="1277"/>
      <c r="G55" s="1114"/>
    </row>
    <row r="56" spans="2:7">
      <c r="B56" s="1109"/>
      <c r="C56" s="1115" t="s">
        <v>1510</v>
      </c>
      <c r="D56" s="1111"/>
      <c r="E56" s="1112"/>
      <c r="F56" s="1277"/>
      <c r="G56" s="861"/>
    </row>
    <row r="57" spans="2:7" ht="63.75">
      <c r="B57" s="1109"/>
      <c r="C57" s="1116" t="s">
        <v>1511</v>
      </c>
      <c r="D57" s="1111"/>
      <c r="E57" s="1112"/>
      <c r="F57" s="1277"/>
      <c r="G57" s="861"/>
    </row>
    <row r="58" spans="2:7" ht="102">
      <c r="B58" s="1109"/>
      <c r="C58" s="1117" t="s">
        <v>1512</v>
      </c>
      <c r="D58" s="1111"/>
      <c r="E58" s="1112"/>
      <c r="F58" s="1277"/>
      <c r="G58" s="861"/>
    </row>
    <row r="59" spans="2:7" ht="76.5">
      <c r="B59" s="1109"/>
      <c r="C59" s="1116" t="s">
        <v>1513</v>
      </c>
      <c r="D59" s="1111"/>
      <c r="E59" s="1112"/>
      <c r="F59" s="1277"/>
      <c r="G59" s="1118"/>
    </row>
    <row r="60" spans="2:7">
      <c r="B60" s="1109"/>
      <c r="C60" s="1119" t="s">
        <v>1514</v>
      </c>
      <c r="D60" s="1111"/>
      <c r="E60" s="1112"/>
      <c r="F60" s="1277"/>
      <c r="G60" s="1118"/>
    </row>
    <row r="61" spans="2:7">
      <c r="B61" s="1109"/>
      <c r="C61" s="1119" t="s">
        <v>1515</v>
      </c>
      <c r="D61" s="1111"/>
      <c r="E61" s="1112"/>
      <c r="F61" s="1277"/>
      <c r="G61" s="1118"/>
    </row>
    <row r="62" spans="2:7" ht="25.5">
      <c r="B62" s="1109"/>
      <c r="C62" s="1119" t="s">
        <v>1516</v>
      </c>
      <c r="D62" s="1111"/>
      <c r="E62" s="1112"/>
      <c r="F62" s="1277"/>
      <c r="G62" s="1118"/>
    </row>
    <row r="63" spans="2:7">
      <c r="B63" s="1109"/>
      <c r="C63" s="1119" t="s">
        <v>1517</v>
      </c>
      <c r="D63" s="1111"/>
      <c r="E63" s="1112"/>
      <c r="F63" s="1277"/>
      <c r="G63" s="1118"/>
    </row>
    <row r="64" spans="2:7">
      <c r="B64" s="1109"/>
      <c r="C64" s="1119" t="s">
        <v>1518</v>
      </c>
      <c r="D64" s="1111"/>
      <c r="E64" s="1112"/>
      <c r="F64" s="1277"/>
      <c r="G64" s="1118"/>
    </row>
    <row r="65" spans="2:7" ht="25.5">
      <c r="B65" s="1109"/>
      <c r="C65" s="1119" t="s">
        <v>1519</v>
      </c>
      <c r="D65" s="1111"/>
      <c r="E65" s="1112"/>
      <c r="F65" s="1277"/>
      <c r="G65" s="1118"/>
    </row>
    <row r="66" spans="2:7">
      <c r="B66" s="1109"/>
      <c r="C66" s="1119" t="s">
        <v>1520</v>
      </c>
      <c r="D66" s="1111"/>
      <c r="E66" s="1112"/>
      <c r="F66" s="1277"/>
      <c r="G66" s="1118"/>
    </row>
    <row r="67" spans="2:7">
      <c r="B67" s="1109"/>
      <c r="C67" s="1119" t="s">
        <v>1521</v>
      </c>
      <c r="D67" s="1111"/>
      <c r="E67" s="1112"/>
      <c r="F67" s="1277"/>
      <c r="G67" s="1118"/>
    </row>
    <row r="68" spans="2:7" ht="25.5">
      <c r="B68" s="1109"/>
      <c r="C68" s="1119" t="s">
        <v>1522</v>
      </c>
      <c r="D68" s="1111"/>
      <c r="E68" s="1112"/>
      <c r="F68" s="1277"/>
      <c r="G68" s="1118"/>
    </row>
    <row r="69" spans="2:7">
      <c r="B69" s="1109"/>
      <c r="C69" s="1119" t="s">
        <v>1523</v>
      </c>
      <c r="D69" s="1111"/>
      <c r="E69" s="1112"/>
      <c r="F69" s="1277"/>
      <c r="G69" s="1118"/>
    </row>
    <row r="70" spans="2:7">
      <c r="B70" s="1109"/>
      <c r="C70" s="1119" t="s">
        <v>1524</v>
      </c>
      <c r="D70" s="1111"/>
      <c r="E70" s="1112"/>
      <c r="F70" s="1277"/>
      <c r="G70" s="1118"/>
    </row>
    <row r="71" spans="2:7" ht="25.5">
      <c r="B71" s="1109"/>
      <c r="C71" s="1119" t="s">
        <v>1525</v>
      </c>
      <c r="D71" s="1111"/>
      <c r="E71" s="1112"/>
      <c r="F71" s="1277"/>
      <c r="G71" s="1118"/>
    </row>
    <row r="72" spans="2:7">
      <c r="B72" s="1109"/>
      <c r="C72" s="1119" t="s">
        <v>1526</v>
      </c>
      <c r="D72" s="1111"/>
      <c r="E72" s="1112"/>
      <c r="F72" s="1277"/>
      <c r="G72" s="1118"/>
    </row>
    <row r="73" spans="2:7">
      <c r="B73" s="1109"/>
      <c r="C73" s="1119"/>
      <c r="D73" s="1111"/>
      <c r="E73" s="1112"/>
      <c r="F73" s="1277"/>
      <c r="G73" s="1118"/>
    </row>
    <row r="74" spans="2:7" ht="153">
      <c r="B74" s="1109"/>
      <c r="C74" s="1116" t="s">
        <v>1527</v>
      </c>
      <c r="D74" s="1111"/>
      <c r="E74" s="1112"/>
      <c r="F74" s="1277"/>
      <c r="G74" s="1118"/>
    </row>
    <row r="75" spans="2:7" ht="165.75">
      <c r="B75" s="1109"/>
      <c r="C75" s="1120" t="s">
        <v>1528</v>
      </c>
      <c r="D75" s="1111"/>
      <c r="E75" s="1112"/>
      <c r="F75" s="1277"/>
      <c r="G75" s="1118"/>
    </row>
    <row r="76" spans="2:7" ht="25.5">
      <c r="B76" s="1109"/>
      <c r="C76" s="1120" t="s">
        <v>1529</v>
      </c>
      <c r="D76" s="1111"/>
      <c r="E76" s="1112"/>
      <c r="F76" s="1277"/>
      <c r="G76" s="1118"/>
    </row>
    <row r="77" spans="2:7" ht="178.5">
      <c r="B77" s="1109"/>
      <c r="C77" s="1117" t="s">
        <v>1530</v>
      </c>
      <c r="D77" s="1111"/>
      <c r="E77" s="1112"/>
      <c r="F77" s="1277"/>
      <c r="G77" s="1118"/>
    </row>
    <row r="78" spans="2:7">
      <c r="B78" s="1109"/>
      <c r="C78" s="1120" t="s">
        <v>1531</v>
      </c>
      <c r="D78" s="1111"/>
      <c r="E78" s="1112"/>
      <c r="F78" s="1277"/>
      <c r="G78" s="1118"/>
    </row>
    <row r="79" spans="2:7" ht="102">
      <c r="B79" s="1109"/>
      <c r="C79" s="1117" t="s">
        <v>1532</v>
      </c>
      <c r="D79" s="1111"/>
      <c r="E79" s="1112"/>
      <c r="F79" s="1277"/>
      <c r="G79" s="1118"/>
    </row>
    <row r="80" spans="2:7" ht="25.5">
      <c r="B80" s="1109"/>
      <c r="C80" s="1120" t="s">
        <v>1533</v>
      </c>
      <c r="D80" s="1111"/>
      <c r="E80" s="1112"/>
      <c r="F80" s="1277"/>
      <c r="G80" s="1118"/>
    </row>
    <row r="81" spans="2:7" ht="25.5">
      <c r="B81" s="1109"/>
      <c r="C81" s="1120" t="s">
        <v>1534</v>
      </c>
      <c r="D81" s="1111"/>
      <c r="E81" s="1112"/>
      <c r="F81" s="1277"/>
      <c r="G81" s="1118"/>
    </row>
    <row r="82" spans="2:7" ht="153">
      <c r="B82" s="1109"/>
      <c r="C82" s="1117" t="s">
        <v>1535</v>
      </c>
      <c r="D82" s="1111"/>
      <c r="E82" s="1112"/>
      <c r="F82" s="1277"/>
      <c r="G82" s="1118"/>
    </row>
    <row r="83" spans="2:7" ht="63.75">
      <c r="B83" s="1109"/>
      <c r="C83" s="1116" t="s">
        <v>1536</v>
      </c>
      <c r="D83" s="1111"/>
      <c r="E83" s="1112"/>
      <c r="F83" s="1277"/>
      <c r="G83" s="1118"/>
    </row>
    <row r="84" spans="2:7" ht="152.25" customHeight="1">
      <c r="B84" s="1109"/>
      <c r="C84" s="1117" t="s">
        <v>1537</v>
      </c>
      <c r="D84" s="1111"/>
      <c r="E84" s="1112"/>
      <c r="F84" s="1277"/>
      <c r="G84" s="1118"/>
    </row>
    <row r="85" spans="2:7" ht="318.75">
      <c r="B85" s="1109"/>
      <c r="C85" s="1117" t="s">
        <v>1538</v>
      </c>
      <c r="D85" s="1111"/>
      <c r="E85" s="1112"/>
      <c r="F85" s="1277"/>
      <c r="G85" s="1118"/>
    </row>
    <row r="86" spans="2:7" ht="25.5">
      <c r="B86" s="1109"/>
      <c r="C86" s="1117" t="s">
        <v>1539</v>
      </c>
      <c r="D86" s="1111"/>
      <c r="E86" s="1112"/>
      <c r="F86" s="1277"/>
      <c r="G86" s="1118"/>
    </row>
    <row r="87" spans="2:7">
      <c r="B87" s="1109"/>
      <c r="C87" s="1117"/>
      <c r="D87" s="1111"/>
      <c r="E87" s="1112"/>
      <c r="F87" s="1277"/>
      <c r="G87" s="1118"/>
    </row>
    <row r="88" spans="2:7">
      <c r="B88" s="1109"/>
      <c r="C88" s="1117" t="s">
        <v>1540</v>
      </c>
      <c r="D88" s="1111"/>
      <c r="E88" s="1112"/>
      <c r="F88" s="1277"/>
      <c r="G88" s="1118"/>
    </row>
    <row r="89" spans="2:7">
      <c r="B89" s="1109"/>
      <c r="C89" s="1117" t="s">
        <v>1541</v>
      </c>
      <c r="D89" s="1111"/>
      <c r="E89" s="1112"/>
      <c r="F89" s="1277"/>
      <c r="G89" s="1118"/>
    </row>
    <row r="90" spans="2:7">
      <c r="B90" s="1109"/>
      <c r="C90" s="1117" t="s">
        <v>1542</v>
      </c>
      <c r="D90" s="1111"/>
      <c r="E90" s="1112"/>
      <c r="F90" s="1277"/>
      <c r="G90" s="1118"/>
    </row>
    <row r="91" spans="2:7">
      <c r="B91" s="1109"/>
      <c r="C91" s="1117" t="s">
        <v>1543</v>
      </c>
      <c r="D91" s="1111"/>
      <c r="E91" s="1112"/>
      <c r="F91" s="1277"/>
      <c r="G91" s="1118"/>
    </row>
    <row r="92" spans="2:7">
      <c r="B92" s="1109"/>
      <c r="C92" s="1117" t="s">
        <v>1544</v>
      </c>
      <c r="D92" s="1111"/>
      <c r="E92" s="1112"/>
      <c r="F92" s="1277"/>
      <c r="G92" s="1118"/>
    </row>
    <row r="93" spans="2:7">
      <c r="B93" s="1109"/>
      <c r="C93" s="1121"/>
      <c r="D93" s="1122"/>
      <c r="E93" s="1123"/>
      <c r="F93" s="570"/>
      <c r="G93" s="1118"/>
    </row>
    <row r="94" spans="2:7">
      <c r="B94" s="1109"/>
      <c r="C94" s="1121" t="s">
        <v>1545</v>
      </c>
      <c r="D94" s="1122"/>
      <c r="E94" s="1123"/>
      <c r="F94" s="570"/>
      <c r="G94" s="1118"/>
    </row>
    <row r="95" spans="2:7" ht="38.25">
      <c r="B95" s="1109"/>
      <c r="C95" s="1121" t="s">
        <v>1546</v>
      </c>
      <c r="D95" s="1122"/>
      <c r="E95" s="1123"/>
      <c r="F95" s="570"/>
      <c r="G95" s="1118"/>
    </row>
    <row r="96" spans="2:7">
      <c r="B96" s="1109"/>
      <c r="C96" s="1125"/>
      <c r="D96" s="1122"/>
      <c r="E96" s="1123"/>
      <c r="F96" s="570"/>
      <c r="G96" s="1118"/>
    </row>
    <row r="97" spans="2:7">
      <c r="B97" s="1109"/>
      <c r="C97" s="1121" t="s">
        <v>1547</v>
      </c>
      <c r="D97" s="1122"/>
      <c r="E97" s="1123"/>
      <c r="F97" s="570"/>
      <c r="G97" s="1114"/>
    </row>
    <row r="98" spans="2:7">
      <c r="B98" s="1109"/>
      <c r="C98" s="1121" t="s">
        <v>1548</v>
      </c>
      <c r="D98" s="1122"/>
      <c r="E98" s="1123"/>
      <c r="F98" s="570"/>
      <c r="G98" s="1114"/>
    </row>
    <row r="99" spans="2:7" ht="63.75">
      <c r="B99" s="1109"/>
      <c r="C99" s="1126" t="s">
        <v>1549</v>
      </c>
      <c r="D99" s="1111"/>
      <c r="E99" s="1112"/>
      <c r="F99" s="1277"/>
      <c r="G99" s="1114"/>
    </row>
    <row r="100" spans="2:7" ht="51">
      <c r="B100" s="1109"/>
      <c r="C100" s="1126" t="s">
        <v>1550</v>
      </c>
      <c r="D100" s="1111"/>
      <c r="E100" s="1112"/>
      <c r="F100" s="1277"/>
      <c r="G100" s="1114"/>
    </row>
    <row r="101" spans="2:7" ht="25.5">
      <c r="B101" s="1109"/>
      <c r="C101" s="1126" t="s">
        <v>1551</v>
      </c>
      <c r="D101" s="1127" t="s">
        <v>279</v>
      </c>
      <c r="E101" s="1128">
        <v>1</v>
      </c>
      <c r="F101" s="1278"/>
      <c r="G101" s="404">
        <f>E101*F101</f>
        <v>0</v>
      </c>
    </row>
    <row r="102" spans="2:7">
      <c r="B102" s="1109"/>
      <c r="C102" s="1126"/>
      <c r="D102" s="1127"/>
      <c r="E102" s="1128"/>
      <c r="F102" s="1278"/>
      <c r="G102" s="404"/>
    </row>
    <row r="103" spans="2:7" ht="15.75">
      <c r="B103" s="1129"/>
      <c r="C103" s="1130"/>
      <c r="D103" s="1131"/>
      <c r="E103" s="1132"/>
      <c r="F103" s="1279"/>
      <c r="G103" s="1133"/>
    </row>
    <row r="104" spans="2:7" ht="25.5">
      <c r="B104" s="1134" t="s">
        <v>1552</v>
      </c>
      <c r="C104" s="1110" t="s">
        <v>1553</v>
      </c>
      <c r="D104" s="1135"/>
      <c r="E104" s="1136"/>
      <c r="F104" s="1092"/>
      <c r="G104" s="687"/>
    </row>
    <row r="105" spans="2:7" ht="76.5">
      <c r="B105" s="1137"/>
      <c r="C105" s="1110" t="s">
        <v>1554</v>
      </c>
      <c r="D105" s="1135"/>
      <c r="E105" s="1136"/>
      <c r="F105" s="1092"/>
      <c r="G105" s="687"/>
    </row>
    <row r="106" spans="2:7" ht="76.5">
      <c r="B106" s="1137"/>
      <c r="C106" s="1110" t="s">
        <v>1555</v>
      </c>
      <c r="D106" s="1135"/>
      <c r="E106" s="1136"/>
      <c r="F106" s="1092"/>
      <c r="G106" s="687"/>
    </row>
    <row r="107" spans="2:7">
      <c r="B107" s="969"/>
      <c r="C107" s="1138" t="s">
        <v>1556</v>
      </c>
      <c r="D107" s="903"/>
      <c r="E107" s="1139"/>
      <c r="F107" s="1092"/>
      <c r="G107" s="687"/>
    </row>
    <row r="108" spans="2:7">
      <c r="B108" s="969"/>
      <c r="C108" s="1138" t="s">
        <v>1424</v>
      </c>
      <c r="D108" s="903"/>
      <c r="E108" s="1139"/>
      <c r="F108" s="1092"/>
      <c r="G108" s="687"/>
    </row>
    <row r="109" spans="2:7">
      <c r="B109" s="969"/>
      <c r="C109" s="1138" t="s">
        <v>1557</v>
      </c>
      <c r="D109" s="903"/>
      <c r="E109" s="1139"/>
      <c r="F109" s="1092"/>
      <c r="G109" s="687"/>
    </row>
    <row r="110" spans="2:7">
      <c r="B110" s="969"/>
      <c r="C110" s="1138" t="s">
        <v>1558</v>
      </c>
      <c r="D110" s="903"/>
      <c r="E110" s="1139"/>
      <c r="F110" s="1092"/>
      <c r="G110" s="687"/>
    </row>
    <row r="111" spans="2:7" ht="25.5">
      <c r="B111" s="969"/>
      <c r="C111" s="1138" t="s">
        <v>1559</v>
      </c>
      <c r="D111" s="903"/>
      <c r="E111" s="1139"/>
      <c r="F111" s="1092"/>
      <c r="G111" s="687"/>
    </row>
    <row r="112" spans="2:7">
      <c r="B112" s="969"/>
      <c r="C112" s="1138" t="s">
        <v>1560</v>
      </c>
      <c r="D112" s="903"/>
      <c r="E112" s="1139"/>
      <c r="F112" s="1092"/>
      <c r="G112" s="687"/>
    </row>
    <row r="113" spans="2:7">
      <c r="B113" s="969"/>
      <c r="C113" s="1138" t="s">
        <v>1561</v>
      </c>
      <c r="D113" s="903"/>
      <c r="E113" s="1139"/>
      <c r="F113" s="1092"/>
      <c r="G113" s="687"/>
    </row>
    <row r="114" spans="2:7">
      <c r="B114" s="969"/>
      <c r="C114" s="1138" t="s">
        <v>1562</v>
      </c>
      <c r="D114" s="903"/>
      <c r="E114" s="1139"/>
      <c r="F114" s="1092"/>
      <c r="G114" s="687"/>
    </row>
    <row r="115" spans="2:7">
      <c r="B115" s="969"/>
      <c r="C115" s="1140" t="s">
        <v>1563</v>
      </c>
      <c r="D115" s="903"/>
      <c r="E115" s="1139"/>
      <c r="F115" s="1092"/>
      <c r="G115" s="687"/>
    </row>
    <row r="116" spans="2:7">
      <c r="B116" s="969"/>
      <c r="C116" s="1138"/>
      <c r="D116" s="903"/>
      <c r="E116" s="1139"/>
      <c r="F116" s="1092"/>
      <c r="G116" s="687"/>
    </row>
    <row r="117" spans="2:7">
      <c r="B117" s="969"/>
      <c r="C117" s="1138" t="s">
        <v>333</v>
      </c>
      <c r="D117" s="903"/>
      <c r="E117" s="1139"/>
      <c r="F117" s="1092"/>
      <c r="G117" s="687"/>
    </row>
    <row r="118" spans="2:7" ht="25.5">
      <c r="B118" s="969"/>
      <c r="C118" s="1138" t="s">
        <v>1564</v>
      </c>
      <c r="D118" s="903"/>
      <c r="E118" s="1139"/>
      <c r="F118" s="1092"/>
      <c r="G118" s="687"/>
    </row>
    <row r="119" spans="2:7">
      <c r="B119" s="969"/>
      <c r="C119" s="1138" t="s">
        <v>1565</v>
      </c>
      <c r="D119" s="903"/>
      <c r="E119" s="1139"/>
      <c r="F119" s="1092"/>
      <c r="G119" s="687"/>
    </row>
    <row r="120" spans="2:7">
      <c r="B120" s="969"/>
      <c r="C120" s="1138" t="s">
        <v>1566</v>
      </c>
      <c r="D120" s="903"/>
      <c r="E120" s="1139"/>
      <c r="F120" s="1092"/>
      <c r="G120" s="687"/>
    </row>
    <row r="121" spans="2:7">
      <c r="B121" s="969"/>
      <c r="C121" s="1140" t="s">
        <v>1567</v>
      </c>
      <c r="D121" s="903"/>
      <c r="E121" s="1139"/>
      <c r="F121" s="1092"/>
      <c r="G121" s="687"/>
    </row>
    <row r="122" spans="2:7">
      <c r="B122" s="969"/>
      <c r="C122" s="1140" t="s">
        <v>1568</v>
      </c>
      <c r="D122" s="903"/>
      <c r="E122" s="1139"/>
      <c r="F122" s="1092"/>
      <c r="G122" s="687"/>
    </row>
    <row r="123" spans="2:7">
      <c r="B123" s="969"/>
      <c r="C123" s="1140" t="s">
        <v>1569</v>
      </c>
      <c r="D123" s="903"/>
      <c r="E123" s="1139"/>
      <c r="F123" s="1092"/>
      <c r="G123" s="687"/>
    </row>
    <row r="124" spans="2:7">
      <c r="B124" s="969"/>
      <c r="C124" s="1141" t="s">
        <v>1570</v>
      </c>
      <c r="D124" s="903"/>
      <c r="E124" s="1139"/>
      <c r="F124" s="1280"/>
      <c r="G124" s="1142"/>
    </row>
    <row r="125" spans="2:7">
      <c r="B125" s="1143"/>
      <c r="C125" s="1144"/>
      <c r="D125" s="1145" t="s">
        <v>279</v>
      </c>
      <c r="E125" s="1146">
        <v>1</v>
      </c>
      <c r="F125" s="1281"/>
      <c r="G125" s="404">
        <f>E125*F125</f>
        <v>0</v>
      </c>
    </row>
    <row r="126" spans="2:7">
      <c r="B126" s="1147"/>
      <c r="C126" s="1148" t="s">
        <v>3067</v>
      </c>
      <c r="D126" s="1149"/>
      <c r="E126" s="1150"/>
      <c r="F126" s="1282"/>
      <c r="G126" s="479">
        <f>SUM(G85:G125)</f>
        <v>0</v>
      </c>
    </row>
    <row r="127" spans="2:7">
      <c r="B127" s="1151"/>
      <c r="C127" s="1152"/>
      <c r="D127" s="1153"/>
      <c r="E127" s="1136"/>
      <c r="F127" s="1096"/>
      <c r="G127" s="479"/>
    </row>
    <row r="128" spans="2:7">
      <c r="B128" s="1154" t="s">
        <v>1571</v>
      </c>
      <c r="C128" s="1155" t="s">
        <v>1572</v>
      </c>
      <c r="D128" s="1156"/>
      <c r="E128" s="1157"/>
      <c r="F128" s="1092"/>
      <c r="G128" s="687"/>
    </row>
    <row r="129" spans="2:7">
      <c r="B129" s="1158"/>
      <c r="C129" s="1155"/>
      <c r="D129" s="1156"/>
      <c r="E129" s="1157"/>
      <c r="F129" s="1092"/>
      <c r="G129" s="687"/>
    </row>
    <row r="130" spans="2:7" ht="140.25">
      <c r="B130" s="1158" t="s">
        <v>14</v>
      </c>
      <c r="C130" s="1159" t="s">
        <v>1573</v>
      </c>
      <c r="D130" s="1156" t="s">
        <v>45</v>
      </c>
      <c r="E130" s="1160">
        <v>3850</v>
      </c>
      <c r="F130" s="1283"/>
      <c r="G130" s="1161">
        <f>E130*F130</f>
        <v>0</v>
      </c>
    </row>
    <row r="131" spans="2:7">
      <c r="B131" s="1158"/>
      <c r="C131" s="1162" t="s">
        <v>1574</v>
      </c>
      <c r="D131" s="1156"/>
      <c r="E131" s="1157"/>
      <c r="F131" s="1092"/>
      <c r="G131" s="687"/>
    </row>
    <row r="132" spans="2:7">
      <c r="B132" s="1158"/>
      <c r="C132" s="1162" t="s">
        <v>1575</v>
      </c>
      <c r="D132" s="1156"/>
      <c r="E132" s="1157"/>
      <c r="F132" s="1092"/>
      <c r="G132" s="687"/>
    </row>
    <row r="133" spans="2:7">
      <c r="B133" s="1158"/>
      <c r="C133" s="1162" t="s">
        <v>1576</v>
      </c>
      <c r="D133" s="1156"/>
      <c r="E133" s="1157"/>
      <c r="F133" s="1092"/>
      <c r="G133" s="687"/>
    </row>
    <row r="134" spans="2:7">
      <c r="B134" s="1158"/>
      <c r="C134" s="1162" t="s">
        <v>1577</v>
      </c>
      <c r="D134" s="1156"/>
      <c r="E134" s="1157"/>
      <c r="F134" s="1092"/>
      <c r="G134" s="687"/>
    </row>
    <row r="135" spans="2:7" ht="25.5">
      <c r="B135" s="1158"/>
      <c r="C135" s="1163" t="s">
        <v>1578</v>
      </c>
      <c r="D135" s="1156"/>
      <c r="E135" s="1157"/>
      <c r="F135" s="1092"/>
      <c r="G135" s="687"/>
    </row>
    <row r="136" spans="2:7">
      <c r="B136" s="1158"/>
      <c r="C136" s="1163"/>
      <c r="D136" s="1156"/>
      <c r="E136" s="1157"/>
      <c r="F136" s="1092"/>
      <c r="G136" s="687"/>
    </row>
    <row r="137" spans="2:7" ht="76.5">
      <c r="B137" s="1164" t="s">
        <v>1579</v>
      </c>
      <c r="C137" s="1165" t="s">
        <v>1580</v>
      </c>
      <c r="D137" s="1166"/>
      <c r="E137" s="1167"/>
      <c r="F137" s="1092"/>
      <c r="G137" s="687"/>
    </row>
    <row r="138" spans="2:7">
      <c r="B138" s="1168"/>
      <c r="C138" s="1169" t="s">
        <v>1581</v>
      </c>
      <c r="D138" s="1170" t="s">
        <v>252</v>
      </c>
      <c r="E138" s="1167">
        <v>24</v>
      </c>
      <c r="F138" s="1278"/>
      <c r="G138" s="1161">
        <f>E138*F138</f>
        <v>0</v>
      </c>
    </row>
    <row r="139" spans="2:7">
      <c r="B139" s="1168"/>
      <c r="C139" s="1169" t="s">
        <v>1582</v>
      </c>
      <c r="D139" s="1170" t="s">
        <v>252</v>
      </c>
      <c r="E139" s="1167">
        <v>20</v>
      </c>
      <c r="F139" s="1278"/>
      <c r="G139" s="1161">
        <f>E139*F139</f>
        <v>0</v>
      </c>
    </row>
    <row r="140" spans="2:7">
      <c r="B140" s="1168"/>
      <c r="C140" s="1169" t="s">
        <v>1583</v>
      </c>
      <c r="D140" s="1170" t="s">
        <v>252</v>
      </c>
      <c r="E140" s="1167">
        <v>34</v>
      </c>
      <c r="F140" s="1278"/>
      <c r="G140" s="1161">
        <f>E140*F140</f>
        <v>0</v>
      </c>
    </row>
    <row r="141" spans="2:7">
      <c r="B141" s="1168"/>
      <c r="C141" s="1169" t="s">
        <v>1584</v>
      </c>
      <c r="D141" s="1170" t="s">
        <v>252</v>
      </c>
      <c r="E141" s="1167">
        <v>2</v>
      </c>
      <c r="F141" s="1278"/>
      <c r="G141" s="1161">
        <f>E141*F141</f>
        <v>0</v>
      </c>
    </row>
    <row r="142" spans="2:7">
      <c r="B142" s="967"/>
      <c r="C142" s="1169"/>
      <c r="D142" s="1170"/>
      <c r="E142" s="1167"/>
      <c r="F142" s="1278"/>
      <c r="G142" s="404"/>
    </row>
    <row r="143" spans="2:7" ht="25.5">
      <c r="B143" s="1168" t="s">
        <v>36</v>
      </c>
      <c r="C143" s="1171" t="s">
        <v>1585</v>
      </c>
      <c r="D143" s="1153"/>
      <c r="E143" s="1136"/>
      <c r="F143" s="1096"/>
      <c r="G143" s="479"/>
    </row>
    <row r="144" spans="2:7">
      <c r="B144" s="1151"/>
      <c r="C144" s="1152"/>
      <c r="D144" s="1153"/>
      <c r="E144" s="1136"/>
      <c r="F144" s="1096"/>
      <c r="G144" s="479"/>
    </row>
    <row r="145" spans="2:7" ht="63.75">
      <c r="B145" s="1172" t="s">
        <v>283</v>
      </c>
      <c r="C145" s="1173" t="s">
        <v>1586</v>
      </c>
      <c r="D145" s="1135" t="s">
        <v>280</v>
      </c>
      <c r="E145" s="1124">
        <v>380</v>
      </c>
      <c r="F145" s="1278"/>
      <c r="G145" s="1161">
        <f>E145*F145</f>
        <v>0</v>
      </c>
    </row>
    <row r="146" spans="2:7" ht="38.25">
      <c r="B146" s="1172"/>
      <c r="C146" s="1174" t="s">
        <v>1587</v>
      </c>
      <c r="D146" s="1135"/>
      <c r="E146" s="1124"/>
      <c r="F146" s="1278"/>
      <c r="G146" s="404"/>
    </row>
    <row r="147" spans="2:7">
      <c r="B147" s="1172"/>
      <c r="C147" s="1173"/>
      <c r="D147" s="1135"/>
      <c r="E147" s="1124"/>
      <c r="F147" s="1096"/>
      <c r="G147" s="404"/>
    </row>
    <row r="148" spans="2:7" ht="25.5">
      <c r="B148" s="1164" t="s">
        <v>1552</v>
      </c>
      <c r="C148" s="1171" t="s">
        <v>1585</v>
      </c>
      <c r="D148" s="1153"/>
      <c r="E148" s="1136"/>
      <c r="F148" s="1096"/>
      <c r="G148" s="479"/>
    </row>
    <row r="149" spans="2:7" ht="89.25">
      <c r="B149" s="1175" t="s">
        <v>283</v>
      </c>
      <c r="C149" s="1176" t="s">
        <v>1588</v>
      </c>
      <c r="D149" s="1177" t="s">
        <v>280</v>
      </c>
      <c r="E149" s="1178">
        <v>82</v>
      </c>
      <c r="F149" s="1281"/>
      <c r="G149" s="404">
        <f>E149*F149</f>
        <v>0</v>
      </c>
    </row>
    <row r="150" spans="2:7">
      <c r="B150" s="1179"/>
      <c r="C150" s="1180"/>
      <c r="D150" s="1181"/>
      <c r="E150" s="1182"/>
      <c r="F150" s="1092"/>
      <c r="G150" s="1133"/>
    </row>
    <row r="151" spans="2:7">
      <c r="B151" s="1179"/>
      <c r="C151" s="1180"/>
      <c r="D151" s="1183"/>
      <c r="E151" s="1184"/>
      <c r="F151" s="1092"/>
      <c r="G151" s="687"/>
    </row>
    <row r="152" spans="2:7">
      <c r="B152" s="1185" t="s">
        <v>16</v>
      </c>
      <c r="C152" s="1185" t="s">
        <v>1589</v>
      </c>
      <c r="D152" s="967"/>
      <c r="E152" s="1186"/>
      <c r="F152" s="1092"/>
      <c r="G152" s="687"/>
    </row>
    <row r="153" spans="2:7">
      <c r="B153" s="1185"/>
      <c r="C153" s="1185" t="s">
        <v>1590</v>
      </c>
      <c r="D153" s="967"/>
      <c r="E153" s="1186"/>
      <c r="F153" s="1092"/>
      <c r="G153" s="687"/>
    </row>
    <row r="154" spans="2:7" ht="38.25">
      <c r="B154" s="1172"/>
      <c r="C154" s="1187" t="s">
        <v>1591</v>
      </c>
      <c r="D154" s="1135"/>
      <c r="E154" s="1124"/>
      <c r="F154" s="1278"/>
      <c r="G154" s="404"/>
    </row>
    <row r="155" spans="2:7">
      <c r="B155" s="1185"/>
      <c r="C155" s="1185"/>
      <c r="D155" s="967"/>
      <c r="E155" s="1186"/>
      <c r="F155" s="1092"/>
      <c r="G155" s="687"/>
    </row>
    <row r="156" spans="2:7" ht="140.25">
      <c r="B156" s="1188" t="s">
        <v>1592</v>
      </c>
      <c r="C156" s="979" t="s">
        <v>1593</v>
      </c>
      <c r="D156" s="1189"/>
      <c r="E156" s="1124"/>
      <c r="F156" s="1096"/>
      <c r="G156" s="1190"/>
    </row>
    <row r="157" spans="2:7" ht="38.25">
      <c r="B157" s="1188"/>
      <c r="C157" s="979" t="s">
        <v>1594</v>
      </c>
      <c r="D157" s="1189"/>
      <c r="E157" s="1124"/>
      <c r="F157" s="1096"/>
      <c r="G157" s="1190"/>
    </row>
    <row r="158" spans="2:7" ht="25.5">
      <c r="B158" s="1188"/>
      <c r="C158" s="979" t="s">
        <v>1595</v>
      </c>
      <c r="D158" s="1189"/>
      <c r="E158" s="1124"/>
      <c r="F158" s="1096"/>
      <c r="G158" s="1190"/>
    </row>
    <row r="159" spans="2:7" ht="25.5">
      <c r="B159" s="1188"/>
      <c r="C159" s="1191" t="s">
        <v>1596</v>
      </c>
      <c r="D159" s="1189"/>
      <c r="E159" s="1124"/>
      <c r="F159" s="1096"/>
      <c r="G159" s="1190"/>
    </row>
    <row r="160" spans="2:7" ht="38.25">
      <c r="B160" s="1188"/>
      <c r="C160" s="1191" t="s">
        <v>1597</v>
      </c>
      <c r="D160" s="1189"/>
      <c r="E160" s="1124"/>
      <c r="F160" s="1096"/>
      <c r="G160" s="1190"/>
    </row>
    <row r="161" spans="2:7" ht="25.5">
      <c r="B161" s="1188"/>
      <c r="C161" s="979" t="s">
        <v>1598</v>
      </c>
      <c r="D161" s="1189"/>
      <c r="E161" s="1124"/>
      <c r="F161" s="1096"/>
      <c r="G161" s="1190"/>
    </row>
    <row r="162" spans="2:7">
      <c r="B162" s="1188"/>
      <c r="C162" s="979" t="s">
        <v>1599</v>
      </c>
      <c r="D162" s="1189"/>
      <c r="E162" s="865"/>
      <c r="F162" s="563"/>
      <c r="G162" s="1190"/>
    </row>
    <row r="163" spans="2:7">
      <c r="B163" s="1188"/>
      <c r="C163" s="979"/>
      <c r="D163" s="1189"/>
      <c r="E163" s="865"/>
      <c r="F163" s="563"/>
      <c r="G163" s="1190"/>
    </row>
    <row r="164" spans="2:7">
      <c r="B164" s="1188"/>
      <c r="C164" s="977" t="s">
        <v>1600</v>
      </c>
      <c r="D164" s="1189"/>
      <c r="E164" s="865"/>
      <c r="F164" s="563"/>
      <c r="G164" s="1190"/>
    </row>
    <row r="165" spans="2:7">
      <c r="B165" s="1188"/>
      <c r="C165" s="1108" t="s">
        <v>1601</v>
      </c>
      <c r="D165" s="1139" t="s">
        <v>65</v>
      </c>
      <c r="E165" s="1124">
        <v>4</v>
      </c>
      <c r="F165" s="1278"/>
      <c r="G165" s="404">
        <f t="shared" ref="G165:G170" si="0">E165*F165</f>
        <v>0</v>
      </c>
    </row>
    <row r="166" spans="2:7">
      <c r="B166" s="1188"/>
      <c r="C166" s="1108" t="s">
        <v>1602</v>
      </c>
      <c r="D166" s="1139" t="s">
        <v>65</v>
      </c>
      <c r="E166" s="1124">
        <v>11</v>
      </c>
      <c r="F166" s="1278"/>
      <c r="G166" s="404">
        <f t="shared" si="0"/>
        <v>0</v>
      </c>
    </row>
    <row r="167" spans="2:7">
      <c r="B167" s="1188"/>
      <c r="C167" s="1108" t="s">
        <v>1603</v>
      </c>
      <c r="D167" s="1139" t="s">
        <v>65</v>
      </c>
      <c r="E167" s="1124">
        <v>10</v>
      </c>
      <c r="F167" s="1278"/>
      <c r="G167" s="404">
        <f t="shared" si="0"/>
        <v>0</v>
      </c>
    </row>
    <row r="168" spans="2:7">
      <c r="B168" s="1188"/>
      <c r="C168" s="1108" t="s">
        <v>1604</v>
      </c>
      <c r="D168" s="1139" t="s">
        <v>65</v>
      </c>
      <c r="E168" s="1124">
        <v>6</v>
      </c>
      <c r="F168" s="1278"/>
      <c r="G168" s="404">
        <f t="shared" si="0"/>
        <v>0</v>
      </c>
    </row>
    <row r="169" spans="2:7">
      <c r="B169" s="1188"/>
      <c r="C169" s="1108" t="s">
        <v>1605</v>
      </c>
      <c r="D169" s="1139" t="s">
        <v>65</v>
      </c>
      <c r="E169" s="1124">
        <v>4</v>
      </c>
      <c r="F169" s="1278"/>
      <c r="G169" s="404">
        <f t="shared" si="0"/>
        <v>0</v>
      </c>
    </row>
    <row r="170" spans="2:7">
      <c r="B170" s="1188"/>
      <c r="C170" s="1108" t="s">
        <v>1606</v>
      </c>
      <c r="D170" s="1139" t="s">
        <v>65</v>
      </c>
      <c r="E170" s="1124">
        <v>3</v>
      </c>
      <c r="F170" s="1278"/>
      <c r="G170" s="404">
        <f t="shared" si="0"/>
        <v>0</v>
      </c>
    </row>
    <row r="171" spans="2:7">
      <c r="B171" s="1188"/>
      <c r="C171" s="1108"/>
      <c r="D171" s="1139"/>
      <c r="E171" s="1124"/>
      <c r="F171" s="1278"/>
      <c r="G171" s="404"/>
    </row>
    <row r="172" spans="2:7">
      <c r="B172" s="1188"/>
      <c r="C172" s="977" t="s">
        <v>1607</v>
      </c>
      <c r="D172" s="1139"/>
      <c r="E172" s="1124"/>
      <c r="F172" s="1278"/>
      <c r="G172" s="404"/>
    </row>
    <row r="173" spans="2:7">
      <c r="B173" s="1188"/>
      <c r="C173" s="1108" t="s">
        <v>1608</v>
      </c>
      <c r="D173" s="1139" t="s">
        <v>65</v>
      </c>
      <c r="E173" s="1124">
        <v>5</v>
      </c>
      <c r="F173" s="1278"/>
      <c r="G173" s="404">
        <f>E173*F173</f>
        <v>0</v>
      </c>
    </row>
    <row r="174" spans="2:7">
      <c r="B174" s="1188"/>
      <c r="C174" s="977"/>
      <c r="D174" s="1139"/>
      <c r="E174" s="1124"/>
      <c r="F174" s="1278"/>
      <c r="G174" s="404"/>
    </row>
    <row r="175" spans="2:7">
      <c r="B175" s="1188"/>
      <c r="C175" s="977" t="s">
        <v>1609</v>
      </c>
      <c r="D175" s="1139"/>
      <c r="E175" s="1124"/>
      <c r="F175" s="1278"/>
      <c r="G175" s="404"/>
    </row>
    <row r="176" spans="2:7">
      <c r="B176" s="1188"/>
      <c r="C176" s="1108" t="s">
        <v>1610</v>
      </c>
      <c r="D176" s="1139" t="s">
        <v>65</v>
      </c>
      <c r="E176" s="1124">
        <v>2</v>
      </c>
      <c r="F176" s="1278"/>
      <c r="G176" s="404">
        <f>E176*F176</f>
        <v>0</v>
      </c>
    </row>
    <row r="177" spans="2:7">
      <c r="B177" s="1185"/>
      <c r="C177" s="1185"/>
      <c r="D177" s="967"/>
      <c r="E177" s="1186"/>
      <c r="F177" s="1092"/>
      <c r="G177" s="687"/>
    </row>
    <row r="178" spans="2:7" ht="51">
      <c r="B178" s="1192" t="s">
        <v>1611</v>
      </c>
      <c r="C178" s="1193" t="s">
        <v>1612</v>
      </c>
      <c r="D178" s="1194"/>
      <c r="E178" s="1195"/>
      <c r="F178" s="1092"/>
      <c r="G178" s="687"/>
    </row>
    <row r="179" spans="2:7">
      <c r="B179" s="1172" t="s">
        <v>283</v>
      </c>
      <c r="C179" s="448" t="s">
        <v>1613</v>
      </c>
      <c r="D179" s="1194" t="s">
        <v>65</v>
      </c>
      <c r="E179" s="1195">
        <v>12</v>
      </c>
      <c r="F179" s="1278"/>
      <c r="G179" s="404">
        <f>E179*F179</f>
        <v>0</v>
      </c>
    </row>
    <row r="180" spans="2:7">
      <c r="B180" s="1196"/>
      <c r="C180" s="1197"/>
      <c r="D180" s="447"/>
      <c r="E180" s="447"/>
      <c r="F180" s="1092"/>
      <c r="G180" s="687"/>
    </row>
    <row r="181" spans="2:7" ht="38.25">
      <c r="B181" s="1192" t="s">
        <v>1614</v>
      </c>
      <c r="C181" s="1187" t="s">
        <v>1615</v>
      </c>
      <c r="D181" s="1198"/>
      <c r="E181" s="1199"/>
      <c r="F181" s="1092"/>
      <c r="G181" s="687"/>
    </row>
    <row r="182" spans="2:7" ht="25.5">
      <c r="B182" s="1192"/>
      <c r="C182" s="1200" t="s">
        <v>1616</v>
      </c>
      <c r="D182" s="1198"/>
      <c r="E182" s="1199"/>
      <c r="F182" s="1092"/>
      <c r="G182" s="687"/>
    </row>
    <row r="183" spans="2:7">
      <c r="B183" s="1192"/>
      <c r="C183" s="1200" t="s">
        <v>1617</v>
      </c>
      <c r="D183" s="1198"/>
      <c r="E183" s="1199"/>
      <c r="F183" s="1092"/>
      <c r="G183" s="687"/>
    </row>
    <row r="184" spans="2:7">
      <c r="B184" s="1192"/>
      <c r="C184" s="1200" t="s">
        <v>1618</v>
      </c>
      <c r="D184" s="1198"/>
      <c r="E184" s="1199"/>
      <c r="F184" s="1092"/>
      <c r="G184" s="687"/>
    </row>
    <row r="185" spans="2:7">
      <c r="B185" s="1201"/>
      <c r="C185" s="1202" t="s">
        <v>1619</v>
      </c>
      <c r="D185" s="1203" t="s">
        <v>65</v>
      </c>
      <c r="E185" s="1203">
        <v>2</v>
      </c>
      <c r="F185" s="1278"/>
      <c r="G185" s="404">
        <f>E185*F185</f>
        <v>0</v>
      </c>
    </row>
    <row r="186" spans="2:7">
      <c r="B186" s="1201"/>
      <c r="C186" s="1202"/>
      <c r="D186" s="1203"/>
      <c r="E186" s="1203"/>
      <c r="F186" s="1278"/>
      <c r="G186" s="404"/>
    </row>
    <row r="187" spans="2:7" ht="25.5">
      <c r="B187" s="1192" t="s">
        <v>1620</v>
      </c>
      <c r="C187" s="1187" t="s">
        <v>1621</v>
      </c>
      <c r="D187" s="1198"/>
      <c r="E187" s="1199"/>
      <c r="F187" s="1092"/>
      <c r="G187" s="687"/>
    </row>
    <row r="188" spans="2:7">
      <c r="B188" s="1192"/>
      <c r="C188" s="1200" t="s">
        <v>1622</v>
      </c>
      <c r="D188" s="1198"/>
      <c r="E188" s="1199"/>
      <c r="F188" s="1092"/>
      <c r="G188" s="687"/>
    </row>
    <row r="189" spans="2:7">
      <c r="B189" s="1192"/>
      <c r="C189" s="1200" t="s">
        <v>1617</v>
      </c>
      <c r="D189" s="1198"/>
      <c r="E189" s="1199"/>
      <c r="F189" s="1092"/>
      <c r="G189" s="687"/>
    </row>
    <row r="190" spans="2:7">
      <c r="B190" s="1192"/>
      <c r="C190" s="1200" t="s">
        <v>1623</v>
      </c>
      <c r="D190" s="1198"/>
      <c r="E190" s="1199"/>
      <c r="F190" s="1092"/>
      <c r="G190" s="687"/>
    </row>
    <row r="191" spans="2:7">
      <c r="B191" s="1201"/>
      <c r="C191" s="1202" t="s">
        <v>1624</v>
      </c>
      <c r="D191" s="1203" t="s">
        <v>65</v>
      </c>
      <c r="E191" s="1203">
        <v>10</v>
      </c>
      <c r="F191" s="1278"/>
      <c r="G191" s="404">
        <f>E191*F191</f>
        <v>0</v>
      </c>
    </row>
    <row r="192" spans="2:7">
      <c r="B192" s="1204"/>
      <c r="C192" s="1205"/>
      <c r="D192" s="1206"/>
      <c r="E192" s="906"/>
      <c r="F192" s="563"/>
      <c r="G192" s="687"/>
    </row>
    <row r="193" spans="2:7" ht="165.75">
      <c r="B193" s="1207" t="s">
        <v>1625</v>
      </c>
      <c r="C193" s="1208" t="s">
        <v>1626</v>
      </c>
      <c r="D193" s="1209"/>
      <c r="E193" s="1195"/>
      <c r="F193" s="1284"/>
      <c r="G193" s="1190"/>
    </row>
    <row r="194" spans="2:7" ht="25.5">
      <c r="B194" s="1210"/>
      <c r="C194" s="1211" t="s">
        <v>1627</v>
      </c>
      <c r="D194" s="1209"/>
      <c r="E194" s="1195"/>
      <c r="F194" s="1284"/>
      <c r="G194" s="1190"/>
    </row>
    <row r="195" spans="2:7" ht="25.5">
      <c r="B195" s="1210"/>
      <c r="C195" s="1211" t="s">
        <v>1628</v>
      </c>
      <c r="D195" s="1209"/>
      <c r="E195" s="1195"/>
      <c r="F195" s="1284"/>
      <c r="G195" s="1190"/>
    </row>
    <row r="196" spans="2:7">
      <c r="B196" s="1212"/>
      <c r="C196" s="1213" t="s">
        <v>1629</v>
      </c>
      <c r="D196" s="1209" t="s">
        <v>65</v>
      </c>
      <c r="E196" s="1195">
        <v>1</v>
      </c>
      <c r="F196" s="1278"/>
      <c r="G196" s="404">
        <f>E196*F196</f>
        <v>0</v>
      </c>
    </row>
    <row r="197" spans="2:7">
      <c r="B197" s="1212"/>
      <c r="C197" s="1213" t="s">
        <v>1630</v>
      </c>
      <c r="D197" s="1209" t="s">
        <v>65</v>
      </c>
      <c r="E197" s="1195">
        <v>1</v>
      </c>
      <c r="F197" s="1278"/>
      <c r="G197" s="404">
        <f t="shared" ref="G197:G203" si="1">E197*F197</f>
        <v>0</v>
      </c>
    </row>
    <row r="198" spans="2:7">
      <c r="B198" s="1212"/>
      <c r="C198" s="1213" t="s">
        <v>1631</v>
      </c>
      <c r="D198" s="1209" t="s">
        <v>65</v>
      </c>
      <c r="E198" s="1195">
        <v>2</v>
      </c>
      <c r="F198" s="1278"/>
      <c r="G198" s="404">
        <f t="shared" si="1"/>
        <v>0</v>
      </c>
    </row>
    <row r="199" spans="2:7">
      <c r="B199" s="1212"/>
      <c r="C199" s="1213" t="s">
        <v>1632</v>
      </c>
      <c r="D199" s="1209" t="s">
        <v>65</v>
      </c>
      <c r="E199" s="1195">
        <v>1</v>
      </c>
      <c r="F199" s="1278"/>
      <c r="G199" s="404">
        <f t="shared" si="1"/>
        <v>0</v>
      </c>
    </row>
    <row r="200" spans="2:7">
      <c r="B200" s="1212"/>
      <c r="C200" s="1213" t="s">
        <v>1633</v>
      </c>
      <c r="D200" s="1209" t="s">
        <v>65</v>
      </c>
      <c r="E200" s="1195">
        <v>1</v>
      </c>
      <c r="F200" s="1278"/>
      <c r="G200" s="404">
        <f t="shared" si="1"/>
        <v>0</v>
      </c>
    </row>
    <row r="201" spans="2:7">
      <c r="B201" s="1212"/>
      <c r="C201" s="1213" t="s">
        <v>1634</v>
      </c>
      <c r="D201" s="1209" t="s">
        <v>65</v>
      </c>
      <c r="E201" s="1195">
        <v>1</v>
      </c>
      <c r="F201" s="1278"/>
      <c r="G201" s="404">
        <f t="shared" si="1"/>
        <v>0</v>
      </c>
    </row>
    <row r="202" spans="2:7">
      <c r="B202" s="1212"/>
      <c r="C202" s="1213" t="s">
        <v>1635</v>
      </c>
      <c r="D202" s="1209" t="s">
        <v>65</v>
      </c>
      <c r="E202" s="1195">
        <v>2</v>
      </c>
      <c r="F202" s="1278"/>
      <c r="G202" s="404">
        <f t="shared" si="1"/>
        <v>0</v>
      </c>
    </row>
    <row r="203" spans="2:7">
      <c r="B203" s="1212"/>
      <c r="C203" s="1213" t="s">
        <v>1636</v>
      </c>
      <c r="D203" s="1209" t="s">
        <v>65</v>
      </c>
      <c r="E203" s="1195">
        <v>2</v>
      </c>
      <c r="F203" s="1278"/>
      <c r="G203" s="404">
        <f t="shared" si="1"/>
        <v>0</v>
      </c>
    </row>
    <row r="204" spans="2:7">
      <c r="B204" s="1212"/>
      <c r="C204" s="1213"/>
      <c r="D204" s="1209"/>
      <c r="E204" s="1195"/>
      <c r="F204" s="1278"/>
      <c r="G204" s="404"/>
    </row>
    <row r="205" spans="2:7" ht="165.75">
      <c r="B205" s="1207" t="s">
        <v>1637</v>
      </c>
      <c r="C205" s="1208" t="s">
        <v>1638</v>
      </c>
      <c r="D205" s="1209"/>
      <c r="E205" s="1195"/>
      <c r="F205" s="1284"/>
      <c r="G205" s="1190"/>
    </row>
    <row r="206" spans="2:7" ht="25.5">
      <c r="B206" s="1210"/>
      <c r="C206" s="1211" t="s">
        <v>1627</v>
      </c>
      <c r="D206" s="1209"/>
      <c r="E206" s="1195"/>
      <c r="F206" s="1284"/>
      <c r="G206" s="1190"/>
    </row>
    <row r="207" spans="2:7" ht="25.5">
      <c r="B207" s="1210"/>
      <c r="C207" s="1211" t="s">
        <v>1639</v>
      </c>
      <c r="D207" s="1209"/>
      <c r="E207" s="1195"/>
      <c r="F207" s="1284"/>
      <c r="G207" s="1190"/>
    </row>
    <row r="208" spans="2:7">
      <c r="B208" s="1212"/>
      <c r="C208" s="1213" t="s">
        <v>1640</v>
      </c>
      <c r="D208" s="1209" t="s">
        <v>65</v>
      </c>
      <c r="E208" s="1195">
        <v>3</v>
      </c>
      <c r="F208" s="1278"/>
      <c r="G208" s="404">
        <f t="shared" ref="G208:G209" si="2">E208*F208</f>
        <v>0</v>
      </c>
    </row>
    <row r="209" spans="2:7">
      <c r="B209" s="1212"/>
      <c r="C209" s="1213" t="s">
        <v>1641</v>
      </c>
      <c r="D209" s="1209" t="s">
        <v>65</v>
      </c>
      <c r="E209" s="1195">
        <v>1</v>
      </c>
      <c r="F209" s="1278"/>
      <c r="G209" s="404">
        <f t="shared" si="2"/>
        <v>0</v>
      </c>
    </row>
    <row r="210" spans="2:7">
      <c r="B210" s="966"/>
      <c r="C210" s="966"/>
      <c r="D210" s="966"/>
      <c r="E210" s="1186"/>
      <c r="F210" s="1285"/>
      <c r="G210" s="687"/>
    </row>
    <row r="211" spans="2:7" ht="89.25">
      <c r="B211" s="1214" t="s">
        <v>1642</v>
      </c>
      <c r="C211" s="1215" t="s">
        <v>1643</v>
      </c>
      <c r="D211" s="1183"/>
      <c r="E211" s="1184"/>
      <c r="F211" s="1285"/>
      <c r="G211" s="687"/>
    </row>
    <row r="212" spans="2:7" ht="25.5">
      <c r="B212" s="1214"/>
      <c r="C212" s="1205" t="s">
        <v>1644</v>
      </c>
      <c r="D212" s="1183"/>
      <c r="E212" s="1184"/>
      <c r="F212" s="1285"/>
      <c r="G212" s="687"/>
    </row>
    <row r="213" spans="2:7" ht="25.5">
      <c r="B213" s="1214"/>
      <c r="C213" s="1205" t="s">
        <v>1645</v>
      </c>
      <c r="D213" s="1183"/>
      <c r="E213" s="1184"/>
      <c r="F213" s="1285"/>
      <c r="G213" s="687"/>
    </row>
    <row r="214" spans="2:7">
      <c r="B214" s="1214"/>
      <c r="C214" s="1205" t="s">
        <v>1646</v>
      </c>
      <c r="D214" s="1183"/>
      <c r="E214" s="1184"/>
      <c r="F214" s="1285"/>
      <c r="G214" s="687"/>
    </row>
    <row r="215" spans="2:7">
      <c r="B215" s="1214"/>
      <c r="C215" s="1216" t="s">
        <v>1647</v>
      </c>
      <c r="D215" s="1183" t="s">
        <v>252</v>
      </c>
      <c r="E215" s="1184">
        <v>60</v>
      </c>
      <c r="F215" s="1278"/>
      <c r="G215" s="404">
        <f t="shared" ref="G215:G217" si="3">E215*F215</f>
        <v>0</v>
      </c>
    </row>
    <row r="216" spans="2:7">
      <c r="B216" s="1214"/>
      <c r="C216" s="1216" t="s">
        <v>1648</v>
      </c>
      <c r="D216" s="1183" t="s">
        <v>252</v>
      </c>
      <c r="E216" s="1184">
        <v>30</v>
      </c>
      <c r="F216" s="1278"/>
      <c r="G216" s="404">
        <f t="shared" si="3"/>
        <v>0</v>
      </c>
    </row>
    <row r="217" spans="2:7">
      <c r="B217" s="1214"/>
      <c r="C217" s="1216" t="s">
        <v>1649</v>
      </c>
      <c r="D217" s="1183" t="s">
        <v>252</v>
      </c>
      <c r="E217" s="1184">
        <v>6</v>
      </c>
      <c r="F217" s="1278"/>
      <c r="G217" s="404">
        <f t="shared" si="3"/>
        <v>0</v>
      </c>
    </row>
    <row r="218" spans="2:7">
      <c r="B218" s="1217"/>
      <c r="C218" s="1211"/>
      <c r="D218" s="1218"/>
      <c r="E218" s="1219"/>
      <c r="F218" s="1092"/>
      <c r="G218" s="687"/>
    </row>
    <row r="219" spans="2:7" ht="63.75">
      <c r="B219" s="1220" t="s">
        <v>1650</v>
      </c>
      <c r="C219" s="1187" t="s">
        <v>1651</v>
      </c>
      <c r="D219" s="1209"/>
      <c r="E219" s="1221"/>
      <c r="F219" s="1285"/>
      <c r="G219" s="966"/>
    </row>
    <row r="220" spans="2:7">
      <c r="B220" s="1222" t="s">
        <v>283</v>
      </c>
      <c r="C220" s="1130" t="s">
        <v>1624</v>
      </c>
      <c r="D220" s="1223" t="s">
        <v>65</v>
      </c>
      <c r="E220" s="1083">
        <v>14</v>
      </c>
      <c r="F220" s="1278"/>
      <c r="G220" s="404">
        <f t="shared" ref="G220:G222" si="4">E220*F220</f>
        <v>0</v>
      </c>
    </row>
    <row r="221" spans="2:7">
      <c r="B221" s="1222" t="s">
        <v>283</v>
      </c>
      <c r="C221" s="1130" t="s">
        <v>1652</v>
      </c>
      <c r="D221" s="1223" t="s">
        <v>65</v>
      </c>
      <c r="E221" s="1083">
        <v>8</v>
      </c>
      <c r="F221" s="1278"/>
      <c r="G221" s="404">
        <f t="shared" si="4"/>
        <v>0</v>
      </c>
    </row>
    <row r="222" spans="2:7">
      <c r="B222" s="1222" t="s">
        <v>283</v>
      </c>
      <c r="C222" s="1130" t="s">
        <v>1653</v>
      </c>
      <c r="D222" s="1223" t="s">
        <v>65</v>
      </c>
      <c r="E222" s="1083">
        <v>6</v>
      </c>
      <c r="F222" s="1278"/>
      <c r="G222" s="404">
        <f t="shared" si="4"/>
        <v>0</v>
      </c>
    </row>
    <row r="223" spans="2:7">
      <c r="B223" s="1222"/>
      <c r="C223" s="1130"/>
      <c r="D223" s="1223"/>
      <c r="E223" s="1184"/>
      <c r="F223" s="1278"/>
      <c r="G223" s="404"/>
    </row>
    <row r="224" spans="2:7">
      <c r="B224" s="1222"/>
      <c r="C224" s="1130"/>
      <c r="D224" s="1223"/>
      <c r="E224" s="1184"/>
      <c r="F224" s="1278"/>
      <c r="G224" s="404"/>
    </row>
    <row r="225" spans="2:7" ht="63.75">
      <c r="B225" s="1220" t="s">
        <v>1654</v>
      </c>
      <c r="C225" s="1187" t="s">
        <v>1655</v>
      </c>
      <c r="D225" s="1224"/>
      <c r="E225" s="1195"/>
      <c r="F225" s="1096"/>
      <c r="G225" s="1225"/>
    </row>
    <row r="226" spans="2:7">
      <c r="B226" s="1222" t="s">
        <v>283</v>
      </c>
      <c r="C226" s="1086" t="s">
        <v>1656</v>
      </c>
      <c r="D226" s="1226" t="s">
        <v>65</v>
      </c>
      <c r="E226" s="1083">
        <v>1</v>
      </c>
      <c r="F226" s="1278"/>
      <c r="G226" s="404">
        <f t="shared" ref="G226:G228" si="5">E226*F226</f>
        <v>0</v>
      </c>
    </row>
    <row r="227" spans="2:7">
      <c r="B227" s="1227" t="s">
        <v>283</v>
      </c>
      <c r="C227" s="448" t="s">
        <v>1657</v>
      </c>
      <c r="D227" s="1226" t="s">
        <v>65</v>
      </c>
      <c r="E227" s="1083">
        <v>2</v>
      </c>
      <c r="F227" s="1278"/>
      <c r="G227" s="404">
        <f t="shared" si="5"/>
        <v>0</v>
      </c>
    </row>
    <row r="228" spans="2:7">
      <c r="B228" s="1227" t="s">
        <v>283</v>
      </c>
      <c r="C228" s="448" t="s">
        <v>1658</v>
      </c>
      <c r="D228" s="1226" t="s">
        <v>65</v>
      </c>
      <c r="E228" s="1083">
        <v>1</v>
      </c>
      <c r="F228" s="1278"/>
      <c r="G228" s="404">
        <f t="shared" si="5"/>
        <v>0</v>
      </c>
    </row>
    <row r="229" spans="2:7">
      <c r="B229" s="1222"/>
      <c r="C229" s="1130"/>
      <c r="D229" s="1223"/>
      <c r="E229" s="1184"/>
      <c r="F229" s="1278"/>
      <c r="G229" s="404"/>
    </row>
    <row r="230" spans="2:7" ht="63.75">
      <c r="B230" s="1214" t="s">
        <v>1659</v>
      </c>
      <c r="C230" s="1228" t="s">
        <v>1660</v>
      </c>
      <c r="D230" s="1215"/>
      <c r="E230" s="1180"/>
      <c r="F230" s="1096"/>
      <c r="G230" s="404"/>
    </row>
    <row r="231" spans="2:7" ht="25.5">
      <c r="B231" s="1229"/>
      <c r="C231" s="1216" t="s">
        <v>1661</v>
      </c>
      <c r="D231" s="1215"/>
      <c r="E231" s="1180"/>
      <c r="F231" s="1096"/>
      <c r="G231" s="404"/>
    </row>
    <row r="232" spans="2:7">
      <c r="B232" s="1229"/>
      <c r="C232" s="1216" t="s">
        <v>1662</v>
      </c>
      <c r="D232" s="1230" t="s">
        <v>65</v>
      </c>
      <c r="E232" s="1124">
        <v>24</v>
      </c>
      <c r="F232" s="1278"/>
      <c r="G232" s="404">
        <f t="shared" ref="G232" si="6">E232*F232</f>
        <v>0</v>
      </c>
    </row>
    <row r="233" spans="2:7">
      <c r="B233" s="1229"/>
      <c r="C233" s="1216"/>
      <c r="D233" s="1230"/>
      <c r="E233" s="1124"/>
      <c r="F233" s="1278"/>
      <c r="G233" s="404"/>
    </row>
    <row r="234" spans="2:7" ht="89.25">
      <c r="B234" s="1231" t="s">
        <v>1663</v>
      </c>
      <c r="C234" s="1187" t="s">
        <v>1664</v>
      </c>
      <c r="D234" s="1170"/>
      <c r="E234" s="1232"/>
      <c r="F234" s="1096"/>
      <c r="G234" s="1190"/>
    </row>
    <row r="235" spans="2:7">
      <c r="B235" s="1231"/>
      <c r="C235" s="1233" t="s">
        <v>1665</v>
      </c>
      <c r="D235" s="1170"/>
      <c r="E235" s="1124"/>
      <c r="F235" s="1278"/>
      <c r="G235" s="404"/>
    </row>
    <row r="236" spans="2:7">
      <c r="B236" s="1234"/>
      <c r="C236" s="1235" t="s">
        <v>1666</v>
      </c>
      <c r="D236" s="1170" t="s">
        <v>65</v>
      </c>
      <c r="E236" s="1124">
        <v>2</v>
      </c>
      <c r="F236" s="1278"/>
      <c r="G236" s="404">
        <f t="shared" ref="G236" si="7">E236*F236</f>
        <v>0</v>
      </c>
    </row>
    <row r="237" spans="2:7">
      <c r="B237" s="1236"/>
      <c r="C237" s="1216"/>
      <c r="D237" s="1230"/>
      <c r="E237" s="1184"/>
      <c r="F237" s="1278"/>
      <c r="G237" s="404"/>
    </row>
    <row r="238" spans="2:7" ht="25.5">
      <c r="B238" s="1214" t="s">
        <v>1667</v>
      </c>
      <c r="C238" s="1237" t="s">
        <v>311</v>
      </c>
      <c r="D238" s="1206"/>
      <c r="E238" s="1237"/>
      <c r="F238" s="1102"/>
      <c r="G238" s="1142"/>
    </row>
    <row r="239" spans="2:7" ht="25.5">
      <c r="B239" s="1206"/>
      <c r="C239" s="1237" t="s">
        <v>312</v>
      </c>
      <c r="D239" s="1206"/>
      <c r="E239" s="1237"/>
      <c r="F239" s="1102"/>
      <c r="G239" s="1142"/>
    </row>
    <row r="240" spans="2:7">
      <c r="B240" s="1238"/>
      <c r="C240" s="1239" t="s">
        <v>313</v>
      </c>
      <c r="D240" s="1238" t="s">
        <v>45</v>
      </c>
      <c r="E240" s="1240">
        <v>187</v>
      </c>
      <c r="F240" s="575"/>
      <c r="G240" s="404">
        <f t="shared" ref="G240" si="8">E240*F240</f>
        <v>0</v>
      </c>
    </row>
    <row r="241" spans="2:7">
      <c r="B241" s="1181"/>
      <c r="C241" s="1180"/>
      <c r="D241" s="1181"/>
      <c r="E241" s="1241"/>
      <c r="F241" s="569"/>
      <c r="G241" s="1242"/>
    </row>
    <row r="242" spans="2:7">
      <c r="B242" s="1222"/>
      <c r="C242" s="1130"/>
      <c r="D242" s="1223"/>
      <c r="E242" s="1184"/>
      <c r="F242" s="1286"/>
      <c r="G242" s="1243"/>
    </row>
    <row r="243" spans="2:7">
      <c r="B243" s="1244" t="s">
        <v>17</v>
      </c>
      <c r="C243" s="1245" t="s">
        <v>708</v>
      </c>
      <c r="D243" s="969" t="s">
        <v>470</v>
      </c>
      <c r="E243" s="972">
        <v>1</v>
      </c>
      <c r="F243" s="567"/>
      <c r="G243" s="404">
        <f t="shared" ref="G243" si="9">E243*F243</f>
        <v>0</v>
      </c>
    </row>
    <row r="244" spans="2:7">
      <c r="B244" s="1072"/>
      <c r="C244" s="971" t="s">
        <v>1668</v>
      </c>
      <c r="D244" s="1062"/>
      <c r="E244" s="978"/>
      <c r="F244" s="1286"/>
      <c r="G244" s="1243"/>
    </row>
    <row r="245" spans="2:7" ht="25.5">
      <c r="B245" s="1072"/>
      <c r="C245" s="971" t="s">
        <v>1669</v>
      </c>
      <c r="D245" s="972"/>
      <c r="E245" s="978"/>
      <c r="F245" s="1286"/>
      <c r="G245" s="1243"/>
    </row>
    <row r="246" spans="2:7">
      <c r="B246" s="1072"/>
      <c r="C246" s="971"/>
      <c r="D246" s="972"/>
      <c r="E246" s="978"/>
      <c r="F246" s="1286"/>
      <c r="G246" s="1243"/>
    </row>
    <row r="247" spans="2:7" ht="51">
      <c r="B247" s="561" t="s">
        <v>21</v>
      </c>
      <c r="C247" s="576" t="s">
        <v>1670</v>
      </c>
      <c r="D247" s="573" t="s">
        <v>279</v>
      </c>
      <c r="E247" s="565">
        <v>1</v>
      </c>
      <c r="F247" s="559"/>
      <c r="G247" s="404">
        <f t="shared" ref="G247" si="10">E247*F247</f>
        <v>0</v>
      </c>
    </row>
    <row r="248" spans="2:7">
      <c r="B248" s="562"/>
      <c r="C248" s="577"/>
      <c r="D248" s="566"/>
      <c r="E248" s="571"/>
      <c r="F248" s="415"/>
      <c r="G248" s="404"/>
    </row>
    <row r="249" spans="2:7" ht="25.5">
      <c r="B249" s="561" t="s">
        <v>44</v>
      </c>
      <c r="C249" s="576" t="s">
        <v>1671</v>
      </c>
      <c r="D249" s="573" t="s">
        <v>279</v>
      </c>
      <c r="E249" s="565">
        <v>1</v>
      </c>
      <c r="F249" s="567"/>
      <c r="G249" s="404">
        <f t="shared" ref="G249" si="11">E249*F249</f>
        <v>0</v>
      </c>
    </row>
    <row r="250" spans="2:7">
      <c r="B250" s="562"/>
      <c r="C250" s="577"/>
      <c r="D250" s="566"/>
      <c r="E250" s="571"/>
      <c r="F250" s="1286"/>
      <c r="G250" s="1243"/>
    </row>
    <row r="251" spans="2:7" ht="25.5">
      <c r="B251" s="561" t="s">
        <v>46</v>
      </c>
      <c r="C251" s="564" t="s">
        <v>1672</v>
      </c>
      <c r="D251" s="572" t="s">
        <v>279</v>
      </c>
      <c r="E251" s="560">
        <v>1</v>
      </c>
      <c r="F251" s="567"/>
      <c r="G251" s="404">
        <f t="shared" ref="G251" si="12">E251*F251</f>
        <v>0</v>
      </c>
    </row>
    <row r="252" spans="2:7">
      <c r="B252" s="952"/>
      <c r="C252" s="1247"/>
      <c r="D252" s="972"/>
      <c r="E252" s="978"/>
      <c r="F252" s="415"/>
      <c r="G252" s="1190"/>
    </row>
    <row r="253" spans="2:7" ht="25.5">
      <c r="B253" s="1248" t="s">
        <v>47</v>
      </c>
      <c r="C253" s="1249" t="s">
        <v>472</v>
      </c>
      <c r="D253" s="1143" t="s">
        <v>470</v>
      </c>
      <c r="E253" s="1250">
        <v>1</v>
      </c>
      <c r="F253" s="574"/>
      <c r="G253" s="404">
        <f t="shared" ref="G253" si="13">E253*F253</f>
        <v>0</v>
      </c>
    </row>
    <row r="254" spans="2:7">
      <c r="B254" s="1222"/>
      <c r="C254" s="1251" t="s">
        <v>1673</v>
      </c>
      <c r="D254" s="1223"/>
      <c r="E254" s="1184"/>
      <c r="F254" s="1286"/>
      <c r="G254" s="1246">
        <f>SUM(G130:G253)</f>
        <v>0</v>
      </c>
    </row>
    <row r="255" spans="2:7">
      <c r="B255" s="1252"/>
      <c r="C255" s="1253"/>
      <c r="D255" s="1206"/>
      <c r="E255" s="1184"/>
      <c r="F255" s="1280"/>
      <c r="G255" s="1142"/>
    </row>
    <row r="256" spans="2:7">
      <c r="B256" s="1252"/>
      <c r="C256" s="1253"/>
      <c r="D256" s="1206"/>
      <c r="E256" s="1184"/>
      <c r="F256" s="1280"/>
      <c r="G256" s="1142"/>
    </row>
    <row r="257" spans="2:7" ht="25.5">
      <c r="B257" s="1254" t="s">
        <v>1674</v>
      </c>
      <c r="C257" s="1215" t="s">
        <v>1675</v>
      </c>
      <c r="D257" s="1183"/>
      <c r="E257" s="1199"/>
      <c r="F257" s="1280"/>
      <c r="G257" s="1142"/>
    </row>
    <row r="258" spans="2:7" ht="38.25">
      <c r="B258" s="1254"/>
      <c r="C258" s="1215" t="s">
        <v>1676</v>
      </c>
      <c r="D258" s="1183"/>
      <c r="E258" s="1199"/>
      <c r="F258" s="1280"/>
      <c r="G258" s="1142"/>
    </row>
    <row r="259" spans="2:7">
      <c r="B259" s="940"/>
      <c r="C259" s="965"/>
      <c r="D259" s="905"/>
      <c r="E259" s="905"/>
      <c r="F259" s="1092"/>
      <c r="G259" s="687"/>
    </row>
    <row r="260" spans="2:7" ht="51">
      <c r="B260" s="1255" t="s">
        <v>14</v>
      </c>
      <c r="C260" s="1256" t="s">
        <v>1677</v>
      </c>
      <c r="D260" s="939" t="s">
        <v>279</v>
      </c>
      <c r="E260" s="893">
        <v>2</v>
      </c>
      <c r="F260" s="557"/>
      <c r="G260" s="404">
        <f t="shared" ref="G260" si="14">E260*F260</f>
        <v>0</v>
      </c>
    </row>
    <row r="261" spans="2:7">
      <c r="B261" s="902"/>
      <c r="C261" s="1257" t="s">
        <v>1678</v>
      </c>
      <c r="D261" s="905"/>
      <c r="E261" s="403"/>
      <c r="F261" s="1092"/>
      <c r="G261" s="687"/>
    </row>
    <row r="262" spans="2:7">
      <c r="B262" s="902"/>
      <c r="C262" s="1257" t="s">
        <v>1287</v>
      </c>
      <c r="D262" s="903"/>
      <c r="E262" s="903"/>
      <c r="F262" s="1092"/>
      <c r="G262" s="687"/>
    </row>
    <row r="263" spans="2:7">
      <c r="B263" s="902"/>
      <c r="C263" s="1257" t="s">
        <v>1288</v>
      </c>
      <c r="D263" s="903"/>
      <c r="E263" s="903"/>
      <c r="F263" s="1092"/>
      <c r="G263" s="687"/>
    </row>
    <row r="264" spans="2:7">
      <c r="B264" s="902"/>
      <c r="C264" s="1257" t="s">
        <v>1283</v>
      </c>
      <c r="D264" s="903"/>
      <c r="E264" s="904"/>
      <c r="F264" s="1092"/>
      <c r="G264" s="687"/>
    </row>
    <row r="265" spans="2:7">
      <c r="B265" s="902"/>
      <c r="C265" s="1257" t="s">
        <v>1191</v>
      </c>
      <c r="D265" s="903"/>
      <c r="E265" s="904"/>
      <c r="F265" s="1092"/>
      <c r="G265" s="687"/>
    </row>
    <row r="266" spans="2:7" ht="25.5">
      <c r="B266" s="902"/>
      <c r="C266" s="1256" t="s">
        <v>1679</v>
      </c>
      <c r="D266" s="903"/>
      <c r="E266" s="904"/>
      <c r="F266" s="1092"/>
      <c r="G266" s="687"/>
    </row>
    <row r="267" spans="2:7">
      <c r="B267" s="902"/>
      <c r="C267" s="1257" t="s">
        <v>289</v>
      </c>
      <c r="D267" s="903"/>
      <c r="E267" s="904"/>
      <c r="F267" s="1092"/>
      <c r="G267" s="687"/>
    </row>
    <row r="268" spans="2:7">
      <c r="B268" s="902"/>
      <c r="C268" s="1257" t="s">
        <v>290</v>
      </c>
      <c r="D268" s="905"/>
      <c r="E268" s="403"/>
      <c r="F268" s="1092"/>
      <c r="G268" s="687"/>
    </row>
    <row r="269" spans="2:7">
      <c r="B269" s="902"/>
      <c r="C269" s="1257" t="s">
        <v>295</v>
      </c>
      <c r="D269" s="905"/>
      <c r="E269" s="403"/>
      <c r="F269" s="1092"/>
      <c r="G269" s="687"/>
    </row>
    <row r="270" spans="2:7" ht="25.5">
      <c r="B270" s="902"/>
      <c r="C270" s="1257" t="s">
        <v>291</v>
      </c>
      <c r="D270" s="905"/>
      <c r="E270" s="403"/>
      <c r="F270" s="1092"/>
      <c r="G270" s="687"/>
    </row>
    <row r="271" spans="2:7">
      <c r="B271" s="902"/>
      <c r="C271" s="1257" t="s">
        <v>292</v>
      </c>
      <c r="D271" s="905"/>
      <c r="E271" s="403"/>
      <c r="F271" s="1092"/>
      <c r="G271" s="687"/>
    </row>
    <row r="272" spans="2:7">
      <c r="B272" s="902"/>
      <c r="C272" s="1257" t="s">
        <v>293</v>
      </c>
      <c r="D272" s="905"/>
      <c r="E272" s="403"/>
      <c r="F272" s="1092"/>
      <c r="G272" s="687"/>
    </row>
    <row r="273" spans="2:7" ht="38.25">
      <c r="B273" s="940"/>
      <c r="C273" s="965" t="s">
        <v>294</v>
      </c>
      <c r="D273" s="905"/>
      <c r="E273" s="905"/>
      <c r="F273" s="1092"/>
      <c r="G273" s="687"/>
    </row>
    <row r="274" spans="2:7">
      <c r="B274" s="1252"/>
      <c r="C274" s="1253"/>
      <c r="D274" s="1206"/>
      <c r="E274" s="1184"/>
      <c r="F274" s="1280"/>
      <c r="G274" s="1142"/>
    </row>
    <row r="275" spans="2:7" ht="25.5">
      <c r="B275" s="1134" t="s">
        <v>36</v>
      </c>
      <c r="C275" s="1107" t="s">
        <v>1196</v>
      </c>
      <c r="D275" s="905"/>
      <c r="E275" s="906"/>
      <c r="F275" s="1092"/>
      <c r="G275" s="687"/>
    </row>
    <row r="276" spans="2:7">
      <c r="B276" s="880"/>
      <c r="C276" s="965" t="s">
        <v>1293</v>
      </c>
      <c r="D276" s="905" t="s">
        <v>65</v>
      </c>
      <c r="E276" s="403">
        <v>2</v>
      </c>
      <c r="F276" s="557"/>
      <c r="G276" s="404">
        <f t="shared" ref="G276" si="15">E276*F276</f>
        <v>0</v>
      </c>
    </row>
    <row r="277" spans="2:7">
      <c r="B277" s="880"/>
      <c r="C277" s="1258"/>
      <c r="D277" s="403"/>
      <c r="E277" s="403"/>
      <c r="F277" s="1092"/>
      <c r="G277" s="687"/>
    </row>
    <row r="278" spans="2:7" ht="38.25">
      <c r="B278" s="1259" t="s">
        <v>16</v>
      </c>
      <c r="C278" s="1107" t="s">
        <v>299</v>
      </c>
      <c r="D278" s="904"/>
      <c r="E278" s="403"/>
      <c r="F278" s="1092"/>
      <c r="G278" s="687"/>
    </row>
    <row r="279" spans="2:7">
      <c r="B279" s="913"/>
      <c r="C279" s="965" t="s">
        <v>1293</v>
      </c>
      <c r="D279" s="905" t="s">
        <v>65</v>
      </c>
      <c r="E279" s="403">
        <v>4</v>
      </c>
      <c r="F279" s="557"/>
      <c r="G279" s="404">
        <f t="shared" ref="G279" si="16">E279*F279</f>
        <v>0</v>
      </c>
    </row>
    <row r="280" spans="2:7">
      <c r="B280" s="1252"/>
      <c r="C280" s="1253"/>
      <c r="D280" s="1206"/>
      <c r="E280" s="1184"/>
      <c r="F280" s="1280"/>
      <c r="G280" s="1142"/>
    </row>
    <row r="281" spans="2:7" ht="76.5">
      <c r="B281" s="1260" t="s">
        <v>17</v>
      </c>
      <c r="C281" s="980" t="s">
        <v>662</v>
      </c>
      <c r="D281" s="909"/>
      <c r="E281" s="429"/>
      <c r="F281" s="1092"/>
      <c r="G281" s="687"/>
    </row>
    <row r="282" spans="2:7" ht="63.75">
      <c r="B282" s="907"/>
      <c r="C282" s="980" t="s">
        <v>1345</v>
      </c>
      <c r="D282" s="909"/>
      <c r="E282" s="429"/>
      <c r="F282" s="1092"/>
      <c r="G282" s="687"/>
    </row>
    <row r="283" spans="2:7">
      <c r="B283" s="907"/>
      <c r="C283" s="980" t="s">
        <v>1346</v>
      </c>
      <c r="D283" s="909"/>
      <c r="E283" s="429"/>
      <c r="F283" s="1092"/>
      <c r="G283" s="687"/>
    </row>
    <row r="284" spans="2:7" ht="25.5">
      <c r="B284" s="907"/>
      <c r="C284" s="980" t="s">
        <v>1347</v>
      </c>
      <c r="D284" s="909"/>
      <c r="E284" s="429"/>
      <c r="F284" s="1092"/>
      <c r="G284" s="687"/>
    </row>
    <row r="285" spans="2:7" ht="25.5">
      <c r="B285" s="907"/>
      <c r="C285" s="980" t="s">
        <v>1348</v>
      </c>
      <c r="D285" s="909"/>
      <c r="E285" s="429"/>
      <c r="F285" s="1092"/>
      <c r="G285" s="687"/>
    </row>
    <row r="286" spans="2:7" ht="25.5">
      <c r="B286" s="907"/>
      <c r="C286" s="950" t="s">
        <v>1349</v>
      </c>
      <c r="D286" s="909"/>
      <c r="E286" s="429"/>
      <c r="F286" s="1092"/>
      <c r="G286" s="687"/>
    </row>
    <row r="287" spans="2:7">
      <c r="B287" s="907"/>
      <c r="C287" s="980" t="s">
        <v>298</v>
      </c>
      <c r="D287" s="909" t="s">
        <v>65</v>
      </c>
      <c r="E287" s="429">
        <v>2</v>
      </c>
      <c r="F287" s="557"/>
      <c r="G287" s="404">
        <f t="shared" ref="G287" si="17">E287*F287</f>
        <v>0</v>
      </c>
    </row>
    <row r="288" spans="2:7">
      <c r="B288" s="907"/>
      <c r="C288" s="980"/>
      <c r="D288" s="909"/>
      <c r="E288" s="429"/>
      <c r="F288" s="1092"/>
      <c r="G288" s="687"/>
    </row>
    <row r="289" spans="2:7" ht="51">
      <c r="B289" s="1260" t="s">
        <v>21</v>
      </c>
      <c r="C289" s="980" t="s">
        <v>663</v>
      </c>
      <c r="D289" s="429"/>
      <c r="E289" s="863"/>
      <c r="F289" s="1092"/>
      <c r="G289" s="687"/>
    </row>
    <row r="290" spans="2:7">
      <c r="B290" s="880"/>
      <c r="C290" s="980" t="s">
        <v>298</v>
      </c>
      <c r="D290" s="909" t="s">
        <v>65</v>
      </c>
      <c r="E290" s="429">
        <v>2</v>
      </c>
      <c r="F290" s="557"/>
      <c r="G290" s="404">
        <f t="shared" ref="G290" si="18">E290*F290</f>
        <v>0</v>
      </c>
    </row>
    <row r="291" spans="2:7">
      <c r="B291" s="880"/>
      <c r="C291" s="965"/>
      <c r="D291" s="905"/>
      <c r="E291" s="403"/>
      <c r="F291" s="1092"/>
      <c r="G291" s="687"/>
    </row>
    <row r="292" spans="2:7" ht="38.25">
      <c r="B292" s="1260" t="s">
        <v>44</v>
      </c>
      <c r="C292" s="980" t="s">
        <v>1351</v>
      </c>
      <c r="D292" s="909"/>
      <c r="E292" s="863"/>
      <c r="F292" s="1092"/>
      <c r="G292" s="687"/>
    </row>
    <row r="293" spans="2:7">
      <c r="B293" s="907"/>
      <c r="C293" s="980" t="s">
        <v>298</v>
      </c>
      <c r="D293" s="909" t="s">
        <v>65</v>
      </c>
      <c r="E293" s="429">
        <v>8</v>
      </c>
      <c r="F293" s="557"/>
      <c r="G293" s="404">
        <f t="shared" ref="G293" si="19">E293*F293</f>
        <v>0</v>
      </c>
    </row>
    <row r="294" spans="2:7">
      <c r="B294" s="880"/>
      <c r="C294" s="965"/>
      <c r="D294" s="905"/>
      <c r="E294" s="403"/>
      <c r="F294" s="1092"/>
      <c r="G294" s="687"/>
    </row>
    <row r="295" spans="2:7" ht="51">
      <c r="B295" s="1134" t="s">
        <v>46</v>
      </c>
      <c r="C295" s="1107" t="s">
        <v>305</v>
      </c>
      <c r="D295" s="905" t="s">
        <v>65</v>
      </c>
      <c r="E295" s="429">
        <v>4</v>
      </c>
      <c r="F295" s="557"/>
      <c r="G295" s="404">
        <f t="shared" ref="G295" si="20">E295*F295</f>
        <v>0</v>
      </c>
    </row>
    <row r="296" spans="2:7">
      <c r="B296" s="880"/>
      <c r="C296" s="1258"/>
      <c r="D296" s="905"/>
      <c r="E296" s="429"/>
      <c r="F296" s="1092"/>
      <c r="G296" s="687"/>
    </row>
    <row r="297" spans="2:7" ht="51">
      <c r="B297" s="1134" t="s">
        <v>47</v>
      </c>
      <c r="C297" s="1257" t="s">
        <v>306</v>
      </c>
      <c r="D297" s="905"/>
      <c r="E297" s="906"/>
      <c r="F297" s="1092"/>
      <c r="G297" s="687"/>
    </row>
    <row r="298" spans="2:7" ht="25.5">
      <c r="B298" s="880"/>
      <c r="C298" s="1257" t="s">
        <v>307</v>
      </c>
      <c r="D298" s="905"/>
      <c r="E298" s="906"/>
      <c r="F298" s="1092"/>
      <c r="G298" s="687"/>
    </row>
    <row r="299" spans="2:7">
      <c r="B299" s="880"/>
      <c r="C299" s="965" t="s">
        <v>1197</v>
      </c>
      <c r="D299" s="905" t="s">
        <v>279</v>
      </c>
      <c r="E299" s="403">
        <v>2</v>
      </c>
      <c r="F299" s="557"/>
      <c r="G299" s="404">
        <f t="shared" ref="G299" si="21">E299*F299</f>
        <v>0</v>
      </c>
    </row>
    <row r="300" spans="2:7">
      <c r="B300" s="880"/>
      <c r="C300" s="965"/>
      <c r="D300" s="905"/>
      <c r="E300" s="403"/>
      <c r="F300" s="1092"/>
      <c r="G300" s="687"/>
    </row>
    <row r="301" spans="2:7" ht="25.5">
      <c r="B301" s="1259" t="s">
        <v>48</v>
      </c>
      <c r="C301" s="965" t="s">
        <v>308</v>
      </c>
      <c r="D301" s="905"/>
      <c r="E301" s="403"/>
      <c r="F301" s="1092"/>
      <c r="G301" s="687"/>
    </row>
    <row r="302" spans="2:7">
      <c r="B302" s="880"/>
      <c r="C302" s="965" t="s">
        <v>309</v>
      </c>
      <c r="D302" s="905"/>
      <c r="E302" s="403"/>
      <c r="F302" s="1092"/>
      <c r="G302" s="687"/>
    </row>
    <row r="303" spans="2:7">
      <c r="B303" s="880"/>
      <c r="C303" s="965" t="s">
        <v>310</v>
      </c>
      <c r="D303" s="905" t="s">
        <v>65</v>
      </c>
      <c r="E303" s="403">
        <v>2</v>
      </c>
      <c r="F303" s="557"/>
      <c r="G303" s="404">
        <f t="shared" ref="G303" si="22">E303*F303</f>
        <v>0</v>
      </c>
    </row>
    <row r="304" spans="2:7">
      <c r="B304" s="880"/>
      <c r="C304" s="965"/>
      <c r="D304" s="905"/>
      <c r="E304" s="403"/>
      <c r="F304" s="557"/>
      <c r="G304" s="154"/>
    </row>
    <row r="305" spans="2:7" ht="25.5">
      <c r="B305" s="1259" t="s">
        <v>49</v>
      </c>
      <c r="C305" s="1107" t="s">
        <v>1382</v>
      </c>
      <c r="D305" s="905" t="s">
        <v>65</v>
      </c>
      <c r="E305" s="906">
        <v>2</v>
      </c>
      <c r="F305" s="557"/>
      <c r="G305" s="404">
        <f t="shared" ref="G305" si="23">E305*F305</f>
        <v>0</v>
      </c>
    </row>
    <row r="306" spans="2:7">
      <c r="B306" s="913"/>
      <c r="C306" s="1258"/>
      <c r="D306" s="905"/>
      <c r="E306" s="906"/>
      <c r="F306" s="1096"/>
      <c r="G306" s="927"/>
    </row>
    <row r="307" spans="2:7" ht="25.5">
      <c r="B307" s="1259" t="s">
        <v>50</v>
      </c>
      <c r="C307" s="1107" t="s">
        <v>1267</v>
      </c>
      <c r="D307" s="905" t="s">
        <v>65</v>
      </c>
      <c r="E307" s="906">
        <v>2</v>
      </c>
      <c r="F307" s="557"/>
      <c r="G307" s="404">
        <f t="shared" ref="G307" si="24">E307*F307</f>
        <v>0</v>
      </c>
    </row>
    <row r="308" spans="2:7">
      <c r="B308" s="914"/>
      <c r="C308" s="1258"/>
      <c r="D308" s="905"/>
      <c r="E308" s="906"/>
      <c r="F308" s="1096"/>
      <c r="G308" s="927"/>
    </row>
    <row r="309" spans="2:7" ht="25.5">
      <c r="B309" s="1261" t="s">
        <v>51</v>
      </c>
      <c r="C309" s="1107" t="s">
        <v>314</v>
      </c>
      <c r="D309" s="905"/>
      <c r="E309" s="906"/>
      <c r="F309" s="1096"/>
      <c r="G309" s="927"/>
    </row>
    <row r="310" spans="2:7">
      <c r="B310" s="1262"/>
      <c r="C310" s="1263" t="s">
        <v>315</v>
      </c>
      <c r="D310" s="1264" t="s">
        <v>65</v>
      </c>
      <c r="E310" s="1265">
        <v>4</v>
      </c>
      <c r="F310" s="558"/>
      <c r="G310" s="404">
        <f t="shared" ref="G310" si="25">E310*F310</f>
        <v>0</v>
      </c>
    </row>
    <row r="311" spans="2:7">
      <c r="B311" s="1252"/>
      <c r="C311" s="1253"/>
      <c r="D311" s="1206"/>
      <c r="E311" s="1184"/>
      <c r="F311" s="1280"/>
      <c r="G311" s="154">
        <f>SUM(G260:G310)</f>
        <v>0</v>
      </c>
    </row>
    <row r="312" spans="2:7">
      <c r="B312" s="1266"/>
      <c r="C312" s="1267"/>
      <c r="D312" s="1268"/>
      <c r="E312" s="1269"/>
      <c r="F312" s="1280"/>
      <c r="G312" s="1142"/>
    </row>
    <row r="313" spans="2:7">
      <c r="B313" s="1254" t="s">
        <v>1680</v>
      </c>
      <c r="C313" s="1215" t="s">
        <v>1681</v>
      </c>
      <c r="D313" s="1183"/>
      <c r="E313" s="1199"/>
      <c r="F313" s="1280"/>
      <c r="G313" s="1142"/>
    </row>
    <row r="314" spans="2:7">
      <c r="B314" s="1252"/>
      <c r="C314" s="1253"/>
      <c r="D314" s="1206"/>
      <c r="E314" s="1184"/>
      <c r="F314" s="415"/>
      <c r="G314" s="1190"/>
    </row>
    <row r="315" spans="2:7">
      <c r="B315" s="1270"/>
      <c r="C315" s="1253"/>
      <c r="D315" s="1206"/>
      <c r="E315" s="1184"/>
      <c r="F315" s="1092"/>
      <c r="G315" s="687"/>
    </row>
    <row r="316" spans="2:7" ht="51">
      <c r="B316" s="1271">
        <v>1</v>
      </c>
      <c r="C316" s="1272" t="s">
        <v>1496</v>
      </c>
      <c r="D316" s="1181" t="s">
        <v>279</v>
      </c>
      <c r="E316" s="1273">
        <v>1</v>
      </c>
      <c r="F316" s="1278"/>
      <c r="G316" s="404">
        <f t="shared" ref="G316" si="26">E316*F316</f>
        <v>0</v>
      </c>
    </row>
    <row r="317" spans="2:7">
      <c r="B317" s="1271"/>
      <c r="C317" s="1272"/>
      <c r="D317" s="1181"/>
      <c r="E317" s="1273"/>
      <c r="F317" s="1287"/>
      <c r="G317" s="687"/>
    </row>
    <row r="318" spans="2:7" ht="25.5">
      <c r="B318" s="1271">
        <v>2</v>
      </c>
      <c r="C318" s="1237" t="s">
        <v>1497</v>
      </c>
      <c r="D318" s="1181" t="s">
        <v>279</v>
      </c>
      <c r="E318" s="1273">
        <v>1</v>
      </c>
      <c r="F318" s="1278"/>
      <c r="G318" s="404">
        <f t="shared" ref="G318" si="27">E318*F318</f>
        <v>0</v>
      </c>
    </row>
    <row r="319" spans="2:7">
      <c r="B319" s="1274"/>
      <c r="C319" s="1239"/>
      <c r="D319" s="1238"/>
      <c r="E319" s="1275"/>
      <c r="F319" s="1288"/>
      <c r="G319" s="1276"/>
    </row>
    <row r="320" spans="2:7">
      <c r="B320" s="1252"/>
      <c r="C320" s="1251" t="s">
        <v>1682</v>
      </c>
      <c r="D320" s="1206"/>
      <c r="E320" s="1184"/>
      <c r="F320" s="415"/>
      <c r="G320" s="414">
        <f>SUM(G314:G319)</f>
        <v>0</v>
      </c>
    </row>
  </sheetData>
  <sheetProtection algorithmName="SHA-512" hashValue="yYJTo6JNno826ow22rwukklnsKjV99RfyLQQ55yqHHWeSr2S/90IWln8mJiE37mEofMMjpEGCRt3sfOjVrrIQw==" saltValue="tywblyBw0O1ABX5T0o53Zg==" spinCount="100000" sheet="1" objects="1" scenarios="1" formatCells="0" formatColumns="0" formatRows="0"/>
  <pageMargins left="0.70866141732283472" right="0.70866141732283472" top="0.94488188976377963" bottom="0.74803149606299213" header="0.31496062992125984" footer="0.31496062992125984"/>
  <pageSetup paperSize="9" firstPageNumber="21" orientation="portrait" r:id="rId1"/>
  <rowBreaks count="2" manualBreakCount="2">
    <brk id="77" max="6" man="1"/>
    <brk id="103"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2:HY644"/>
  <sheetViews>
    <sheetView showWhiteSpace="0" topLeftCell="A225" zoomScale="90" zoomScaleNormal="90" zoomScaleSheetLayoutView="85" zoomScalePageLayoutView="85" workbookViewId="0">
      <selection activeCell="C428" sqref="C428"/>
    </sheetView>
  </sheetViews>
  <sheetFormatPr defaultColWidth="8.85546875" defaultRowHeight="12.75"/>
  <cols>
    <col min="1" max="2" width="4.7109375" style="448" customWidth="1"/>
    <col min="3" max="3" width="32.28515625" style="449" customWidth="1"/>
    <col min="4" max="4" width="5.7109375" style="451" customWidth="1"/>
    <col min="5" max="5" width="6.85546875" style="448" bestFit="1" customWidth="1"/>
    <col min="6" max="6" width="12" style="459" customWidth="1"/>
    <col min="7" max="7" width="20.5703125" style="448" customWidth="1"/>
    <col min="8" max="8" width="19.5703125" style="448" customWidth="1"/>
    <col min="9" max="9" width="18.140625" style="448" customWidth="1"/>
    <col min="10" max="10" width="18" style="448" customWidth="1"/>
    <col min="11" max="11" width="19.85546875" style="448" customWidth="1"/>
    <col min="12" max="12" width="17.28515625" style="448" customWidth="1"/>
    <col min="13" max="13" width="17.140625" style="448" customWidth="1"/>
    <col min="14" max="14" width="23.42578125" style="448" customWidth="1"/>
    <col min="15" max="15" width="28" style="448" customWidth="1"/>
    <col min="16" max="16" width="19.85546875" style="448" customWidth="1"/>
    <col min="17" max="17" width="21.7109375" style="448" customWidth="1"/>
    <col min="18" max="18" width="16" style="448" customWidth="1"/>
    <col min="19" max="20" width="14.42578125" style="448" customWidth="1"/>
    <col min="21" max="16384" width="8.85546875" style="448"/>
  </cols>
  <sheetData>
    <row r="2" spans="1:233" ht="18.75" thickBot="1">
      <c r="A2" s="433" t="s">
        <v>812</v>
      </c>
      <c r="B2" s="434" t="s">
        <v>3299</v>
      </c>
      <c r="C2" s="437"/>
      <c r="D2" s="435"/>
      <c r="E2" s="435"/>
      <c r="F2" s="436"/>
      <c r="G2" s="859"/>
    </row>
    <row r="3" spans="1:233">
      <c r="E3" s="451"/>
      <c r="F3" s="461"/>
      <c r="G3" s="860"/>
    </row>
    <row r="4" spans="1:233" ht="25.5">
      <c r="B4" s="445" t="s">
        <v>812</v>
      </c>
      <c r="C4" s="446" t="s">
        <v>3300</v>
      </c>
      <c r="D4" s="444"/>
      <c r="E4" s="444"/>
      <c r="F4" s="458"/>
      <c r="G4" s="748"/>
    </row>
    <row r="5" spans="1:233">
      <c r="B5" s="460"/>
      <c r="C5" s="447"/>
      <c r="D5" s="462"/>
      <c r="E5" s="861"/>
      <c r="F5" s="442"/>
      <c r="G5" s="862"/>
    </row>
    <row r="6" spans="1:233">
      <c r="B6" s="460" t="s">
        <v>1688</v>
      </c>
      <c r="C6" s="447" t="s">
        <v>2046</v>
      </c>
      <c r="D6" s="462"/>
      <c r="E6" s="861"/>
      <c r="F6" s="442"/>
      <c r="G6" s="1289">
        <f>G136</f>
        <v>0</v>
      </c>
    </row>
    <row r="7" spans="1:233">
      <c r="B7" s="460" t="s">
        <v>1735</v>
      </c>
      <c r="C7" s="447" t="s">
        <v>2047</v>
      </c>
      <c r="D7" s="462"/>
      <c r="E7" s="861"/>
      <c r="F7" s="442"/>
      <c r="G7" s="1289">
        <f>G402</f>
        <v>0</v>
      </c>
    </row>
    <row r="8" spans="1:233">
      <c r="B8" s="460" t="s">
        <v>1901</v>
      </c>
      <c r="C8" s="447" t="s">
        <v>2048</v>
      </c>
      <c r="D8" s="462"/>
      <c r="E8" s="861"/>
      <c r="F8" s="442"/>
      <c r="G8" s="1289">
        <f>G429</f>
        <v>0</v>
      </c>
    </row>
    <row r="9" spans="1:233">
      <c r="B9" s="460" t="s">
        <v>1915</v>
      </c>
      <c r="C9" s="447" t="s">
        <v>2049</v>
      </c>
      <c r="D9" s="462"/>
      <c r="E9" s="861"/>
      <c r="F9" s="442"/>
      <c r="G9" s="862">
        <f>G592</f>
        <v>0</v>
      </c>
    </row>
    <row r="10" spans="1:233">
      <c r="B10" s="460" t="s">
        <v>3302</v>
      </c>
      <c r="C10" s="447" t="s">
        <v>2050</v>
      </c>
      <c r="D10" s="462"/>
      <c r="E10" s="861"/>
      <c r="F10" s="442"/>
      <c r="G10" s="862">
        <f>G635</f>
        <v>0</v>
      </c>
    </row>
    <row r="11" spans="1:233">
      <c r="B11" s="460" t="s">
        <v>2043</v>
      </c>
      <c r="C11" s="447" t="s">
        <v>2051</v>
      </c>
      <c r="D11" s="462"/>
      <c r="E11" s="861"/>
      <c r="F11" s="442"/>
      <c r="G11" s="862">
        <f>G643</f>
        <v>0</v>
      </c>
    </row>
    <row r="12" spans="1:233" ht="13.5" thickBot="1">
      <c r="B12" s="413"/>
      <c r="C12" s="441" t="s">
        <v>714</v>
      </c>
      <c r="D12" s="412"/>
      <c r="E12" s="32"/>
      <c r="F12" s="406"/>
      <c r="G12" s="1290">
        <f>SUM(G6:G11)</f>
        <v>0</v>
      </c>
    </row>
    <row r="13" spans="1:233" ht="13.5" thickTop="1">
      <c r="E13" s="451"/>
      <c r="F13" s="461"/>
      <c r="G13" s="860"/>
    </row>
    <row r="14" spans="1:233" ht="25.5">
      <c r="B14" s="430"/>
      <c r="C14" s="430" t="s">
        <v>5</v>
      </c>
      <c r="D14" s="431"/>
      <c r="E14" s="239" t="s">
        <v>6</v>
      </c>
      <c r="F14" s="432" t="s">
        <v>7</v>
      </c>
      <c r="G14" s="750" t="s">
        <v>8</v>
      </c>
    </row>
    <row r="15" spans="1:233">
      <c r="E15" s="451"/>
      <c r="F15" s="461"/>
      <c r="G15" s="860"/>
    </row>
    <row r="16" spans="1:233">
      <c r="B16" s="454"/>
      <c r="C16" s="450"/>
      <c r="D16" s="429"/>
      <c r="E16" s="429"/>
      <c r="F16" s="453"/>
      <c r="G16" s="864"/>
      <c r="H16" s="865"/>
      <c r="I16" s="865"/>
      <c r="J16" s="865"/>
      <c r="K16" s="865"/>
      <c r="L16" s="865"/>
      <c r="M16" s="865"/>
      <c r="N16" s="865"/>
      <c r="O16" s="865"/>
      <c r="P16" s="865"/>
      <c r="Q16" s="865"/>
      <c r="R16" s="865"/>
      <c r="S16" s="865"/>
      <c r="T16" s="865"/>
      <c r="U16" s="865"/>
      <c r="V16" s="865"/>
      <c r="W16" s="865"/>
      <c r="X16" s="865"/>
      <c r="Y16" s="865"/>
      <c r="Z16" s="865"/>
      <c r="AA16" s="865"/>
      <c r="AB16" s="865"/>
      <c r="AC16" s="865"/>
      <c r="AD16" s="865"/>
      <c r="AE16" s="865"/>
      <c r="AF16" s="865"/>
      <c r="AG16" s="865"/>
      <c r="AH16" s="865"/>
      <c r="AI16" s="865"/>
      <c r="AJ16" s="865"/>
      <c r="AK16" s="865"/>
      <c r="AL16" s="865"/>
      <c r="AM16" s="865"/>
      <c r="AN16" s="865"/>
      <c r="AO16" s="865"/>
      <c r="AP16" s="865"/>
      <c r="AQ16" s="865"/>
      <c r="AR16" s="865"/>
      <c r="AS16" s="865"/>
      <c r="AT16" s="865"/>
      <c r="AU16" s="865"/>
      <c r="AV16" s="865"/>
      <c r="AW16" s="865"/>
      <c r="AX16" s="865"/>
      <c r="AY16" s="865"/>
      <c r="AZ16" s="865"/>
      <c r="BA16" s="865"/>
      <c r="BB16" s="865"/>
      <c r="BC16" s="865"/>
      <c r="BD16" s="865"/>
      <c r="BE16" s="865"/>
      <c r="BF16" s="865"/>
      <c r="BG16" s="865"/>
      <c r="BH16" s="865"/>
      <c r="BI16" s="865"/>
      <c r="BJ16" s="865"/>
      <c r="BK16" s="865"/>
      <c r="BL16" s="865"/>
      <c r="BM16" s="865"/>
      <c r="BN16" s="865"/>
      <c r="BO16" s="865"/>
      <c r="BP16" s="865"/>
      <c r="BQ16" s="865"/>
      <c r="BR16" s="865"/>
      <c r="BS16" s="865"/>
      <c r="BT16" s="865"/>
      <c r="BU16" s="865"/>
      <c r="BV16" s="865"/>
      <c r="BW16" s="865"/>
      <c r="BX16" s="865"/>
      <c r="BY16" s="865"/>
      <c r="BZ16" s="865"/>
      <c r="CA16" s="865"/>
      <c r="CB16" s="865"/>
      <c r="CC16" s="865"/>
      <c r="CD16" s="865"/>
      <c r="CE16" s="865"/>
      <c r="CF16" s="865"/>
      <c r="CG16" s="865"/>
      <c r="CH16" s="865"/>
      <c r="CI16" s="865"/>
      <c r="CJ16" s="865"/>
      <c r="CK16" s="865"/>
      <c r="CL16" s="865"/>
      <c r="CM16" s="865"/>
      <c r="CN16" s="865"/>
      <c r="CO16" s="865"/>
      <c r="CP16" s="865"/>
      <c r="CQ16" s="865"/>
      <c r="CR16" s="865"/>
      <c r="CS16" s="865"/>
      <c r="CT16" s="865"/>
      <c r="CU16" s="865"/>
      <c r="CV16" s="865"/>
      <c r="CW16" s="865"/>
      <c r="CX16" s="865"/>
      <c r="CY16" s="865"/>
      <c r="CZ16" s="865"/>
      <c r="DA16" s="865"/>
      <c r="DB16" s="865"/>
      <c r="DC16" s="865"/>
      <c r="DD16" s="865"/>
      <c r="DE16" s="865"/>
      <c r="DF16" s="865"/>
      <c r="DG16" s="865"/>
      <c r="DH16" s="865"/>
      <c r="DI16" s="865"/>
      <c r="DJ16" s="865"/>
      <c r="DK16" s="865"/>
      <c r="DL16" s="865"/>
      <c r="DM16" s="865"/>
      <c r="DN16" s="865"/>
      <c r="DO16" s="865"/>
      <c r="DP16" s="865"/>
      <c r="DQ16" s="865"/>
      <c r="DR16" s="865"/>
      <c r="DS16" s="865"/>
      <c r="DT16" s="865"/>
      <c r="DU16" s="865"/>
      <c r="DV16" s="865"/>
      <c r="DW16" s="865"/>
      <c r="DX16" s="865"/>
      <c r="DY16" s="865"/>
      <c r="DZ16" s="865"/>
      <c r="EA16" s="865"/>
      <c r="EB16" s="865"/>
      <c r="EC16" s="865"/>
      <c r="ED16" s="865"/>
      <c r="EE16" s="865"/>
      <c r="EF16" s="865"/>
      <c r="EG16" s="865"/>
      <c r="EH16" s="865"/>
      <c r="EI16" s="865"/>
      <c r="EJ16" s="865"/>
      <c r="EK16" s="865"/>
      <c r="EL16" s="865"/>
      <c r="EM16" s="865"/>
      <c r="EN16" s="865"/>
      <c r="EO16" s="865"/>
      <c r="EP16" s="865"/>
      <c r="EQ16" s="865"/>
      <c r="ER16" s="865"/>
      <c r="ES16" s="865"/>
      <c r="ET16" s="865"/>
      <c r="EU16" s="865"/>
      <c r="EV16" s="865"/>
      <c r="EW16" s="865"/>
      <c r="EX16" s="865"/>
      <c r="EY16" s="865"/>
      <c r="EZ16" s="865"/>
      <c r="FA16" s="865"/>
      <c r="FB16" s="865"/>
      <c r="FC16" s="865"/>
      <c r="FD16" s="865"/>
      <c r="FE16" s="865"/>
      <c r="FF16" s="865"/>
      <c r="FG16" s="865"/>
      <c r="FH16" s="865"/>
      <c r="FI16" s="865"/>
      <c r="FJ16" s="865"/>
      <c r="FK16" s="865"/>
      <c r="FL16" s="865"/>
      <c r="FM16" s="865"/>
      <c r="FN16" s="865"/>
      <c r="FO16" s="865"/>
      <c r="FP16" s="865"/>
      <c r="FQ16" s="865"/>
      <c r="FR16" s="865"/>
      <c r="FS16" s="865"/>
      <c r="FT16" s="865"/>
      <c r="FU16" s="865"/>
      <c r="FV16" s="865"/>
      <c r="FW16" s="865"/>
      <c r="FX16" s="865"/>
      <c r="FY16" s="865"/>
      <c r="FZ16" s="865"/>
      <c r="GA16" s="865"/>
      <c r="GB16" s="865"/>
      <c r="GC16" s="865"/>
      <c r="GD16" s="865"/>
      <c r="GE16" s="865"/>
      <c r="GF16" s="865"/>
      <c r="GG16" s="865"/>
      <c r="GH16" s="865"/>
      <c r="GI16" s="865"/>
      <c r="GJ16" s="865"/>
      <c r="GK16" s="865"/>
      <c r="GL16" s="865"/>
      <c r="GM16" s="865"/>
      <c r="GN16" s="865"/>
      <c r="GO16" s="865"/>
      <c r="GP16" s="865"/>
      <c r="GQ16" s="865"/>
      <c r="GR16" s="865"/>
      <c r="GS16" s="865"/>
      <c r="GT16" s="865"/>
      <c r="GU16" s="865"/>
      <c r="GV16" s="865"/>
      <c r="GW16" s="865"/>
      <c r="GX16" s="865"/>
      <c r="GY16" s="865"/>
      <c r="GZ16" s="865"/>
      <c r="HA16" s="865"/>
      <c r="HB16" s="865"/>
      <c r="HC16" s="865"/>
      <c r="HD16" s="865"/>
      <c r="HE16" s="865"/>
      <c r="HF16" s="865"/>
      <c r="HG16" s="865"/>
      <c r="HH16" s="865"/>
      <c r="HI16" s="865"/>
      <c r="HJ16" s="865"/>
      <c r="HK16" s="865"/>
      <c r="HL16" s="865"/>
      <c r="HM16" s="865"/>
      <c r="HN16" s="865"/>
      <c r="HO16" s="865"/>
      <c r="HP16" s="865"/>
      <c r="HQ16" s="865"/>
      <c r="HR16" s="865"/>
      <c r="HS16" s="865"/>
      <c r="HT16" s="865"/>
      <c r="HU16" s="865"/>
      <c r="HV16" s="865"/>
      <c r="HW16" s="865"/>
      <c r="HX16" s="865"/>
      <c r="HY16" s="865"/>
    </row>
    <row r="17" spans="2:233">
      <c r="B17" s="454"/>
      <c r="C17" s="867" t="s">
        <v>1102</v>
      </c>
      <c r="D17" s="868"/>
      <c r="E17" s="869"/>
      <c r="F17" s="1088"/>
      <c r="G17" s="870"/>
      <c r="H17" s="865"/>
      <c r="I17" s="865"/>
      <c r="J17" s="865"/>
      <c r="K17" s="865"/>
      <c r="L17" s="865"/>
      <c r="M17" s="865"/>
      <c r="N17" s="865"/>
      <c r="O17" s="865"/>
      <c r="P17" s="865"/>
      <c r="Q17" s="865"/>
      <c r="R17" s="865"/>
      <c r="S17" s="865"/>
      <c r="T17" s="865"/>
      <c r="U17" s="865"/>
      <c r="V17" s="865"/>
      <c r="W17" s="865"/>
      <c r="X17" s="865"/>
      <c r="Y17" s="865"/>
      <c r="Z17" s="865"/>
      <c r="AA17" s="865"/>
      <c r="AB17" s="865"/>
      <c r="AC17" s="865"/>
      <c r="AD17" s="865"/>
      <c r="AE17" s="865"/>
      <c r="AF17" s="865"/>
      <c r="AG17" s="865"/>
      <c r="AH17" s="865"/>
      <c r="AI17" s="865"/>
      <c r="AJ17" s="865"/>
      <c r="AK17" s="865"/>
      <c r="AL17" s="865"/>
      <c r="AM17" s="865"/>
      <c r="AN17" s="865"/>
      <c r="AO17" s="865"/>
      <c r="AP17" s="865"/>
      <c r="AQ17" s="865"/>
      <c r="AR17" s="865"/>
      <c r="AS17" s="865"/>
      <c r="AT17" s="865"/>
      <c r="AU17" s="865"/>
      <c r="AV17" s="865"/>
      <c r="AW17" s="865"/>
      <c r="AX17" s="865"/>
      <c r="AY17" s="865"/>
      <c r="AZ17" s="865"/>
      <c r="BA17" s="865"/>
      <c r="BB17" s="865"/>
      <c r="BC17" s="865"/>
      <c r="BD17" s="865"/>
      <c r="BE17" s="865"/>
      <c r="BF17" s="865"/>
      <c r="BG17" s="865"/>
      <c r="BH17" s="865"/>
      <c r="BI17" s="865"/>
      <c r="BJ17" s="865"/>
      <c r="BK17" s="865"/>
      <c r="BL17" s="865"/>
      <c r="BM17" s="865"/>
      <c r="BN17" s="865"/>
      <c r="BO17" s="865"/>
      <c r="BP17" s="865"/>
      <c r="BQ17" s="865"/>
      <c r="BR17" s="865"/>
      <c r="BS17" s="865"/>
      <c r="BT17" s="865"/>
      <c r="BU17" s="865"/>
      <c r="BV17" s="865"/>
      <c r="BW17" s="865"/>
      <c r="BX17" s="865"/>
      <c r="BY17" s="865"/>
      <c r="BZ17" s="865"/>
      <c r="CA17" s="865"/>
      <c r="CB17" s="865"/>
      <c r="CC17" s="865"/>
      <c r="CD17" s="865"/>
      <c r="CE17" s="865"/>
      <c r="CF17" s="865"/>
      <c r="CG17" s="865"/>
      <c r="CH17" s="865"/>
      <c r="CI17" s="865"/>
      <c r="CJ17" s="865"/>
      <c r="CK17" s="865"/>
      <c r="CL17" s="865"/>
      <c r="CM17" s="865"/>
      <c r="CN17" s="865"/>
      <c r="CO17" s="865"/>
      <c r="CP17" s="865"/>
      <c r="CQ17" s="865"/>
      <c r="CR17" s="865"/>
      <c r="CS17" s="865"/>
      <c r="CT17" s="865"/>
      <c r="CU17" s="865"/>
      <c r="CV17" s="865"/>
      <c r="CW17" s="865"/>
      <c r="CX17" s="865"/>
      <c r="CY17" s="865"/>
      <c r="CZ17" s="865"/>
      <c r="DA17" s="865"/>
      <c r="DB17" s="865"/>
      <c r="DC17" s="865"/>
      <c r="DD17" s="865"/>
      <c r="DE17" s="865"/>
      <c r="DF17" s="865"/>
      <c r="DG17" s="865"/>
      <c r="DH17" s="865"/>
      <c r="DI17" s="865"/>
      <c r="DJ17" s="865"/>
      <c r="DK17" s="865"/>
      <c r="DL17" s="865"/>
      <c r="DM17" s="865"/>
      <c r="DN17" s="865"/>
      <c r="DO17" s="865"/>
      <c r="DP17" s="865"/>
      <c r="DQ17" s="865"/>
      <c r="DR17" s="865"/>
      <c r="DS17" s="865"/>
      <c r="DT17" s="865"/>
      <c r="DU17" s="865"/>
      <c r="DV17" s="865"/>
      <c r="DW17" s="865"/>
      <c r="DX17" s="865"/>
      <c r="DY17" s="865"/>
      <c r="DZ17" s="865"/>
      <c r="EA17" s="865"/>
      <c r="EB17" s="865"/>
      <c r="EC17" s="865"/>
      <c r="ED17" s="865"/>
      <c r="EE17" s="865"/>
      <c r="EF17" s="865"/>
      <c r="EG17" s="865"/>
      <c r="EH17" s="865"/>
      <c r="EI17" s="865"/>
      <c r="EJ17" s="865"/>
      <c r="EK17" s="865"/>
      <c r="EL17" s="865"/>
      <c r="EM17" s="865"/>
      <c r="EN17" s="865"/>
      <c r="EO17" s="865"/>
      <c r="EP17" s="865"/>
      <c r="EQ17" s="865"/>
      <c r="ER17" s="865"/>
      <c r="ES17" s="865"/>
      <c r="ET17" s="865"/>
      <c r="EU17" s="865"/>
      <c r="EV17" s="865"/>
      <c r="EW17" s="865"/>
      <c r="EX17" s="865"/>
      <c r="EY17" s="865"/>
      <c r="EZ17" s="865"/>
      <c r="FA17" s="865"/>
      <c r="FB17" s="865"/>
      <c r="FC17" s="865"/>
      <c r="FD17" s="865"/>
      <c r="FE17" s="865"/>
      <c r="FF17" s="865"/>
      <c r="FG17" s="865"/>
      <c r="FH17" s="865"/>
      <c r="FI17" s="865"/>
      <c r="FJ17" s="865"/>
      <c r="FK17" s="865"/>
      <c r="FL17" s="865"/>
      <c r="FM17" s="865"/>
      <c r="FN17" s="865"/>
      <c r="FO17" s="865"/>
      <c r="FP17" s="865"/>
      <c r="FQ17" s="865"/>
      <c r="FR17" s="865"/>
      <c r="FS17" s="865"/>
      <c r="FT17" s="865"/>
      <c r="FU17" s="865"/>
      <c r="FV17" s="865"/>
      <c r="FW17" s="865"/>
      <c r="FX17" s="865"/>
      <c r="FY17" s="865"/>
      <c r="FZ17" s="865"/>
      <c r="GA17" s="865"/>
      <c r="GB17" s="865"/>
      <c r="GC17" s="865"/>
      <c r="GD17" s="865"/>
      <c r="GE17" s="865"/>
      <c r="GF17" s="865"/>
      <c r="GG17" s="865"/>
      <c r="GH17" s="865"/>
      <c r="GI17" s="865"/>
      <c r="GJ17" s="865"/>
      <c r="GK17" s="865"/>
      <c r="GL17" s="865"/>
      <c r="GM17" s="865"/>
      <c r="GN17" s="865"/>
      <c r="GO17" s="865"/>
      <c r="GP17" s="865"/>
      <c r="GQ17" s="865"/>
      <c r="GR17" s="865"/>
      <c r="GS17" s="865"/>
      <c r="GT17" s="865"/>
      <c r="GU17" s="865"/>
      <c r="GV17" s="865"/>
      <c r="GW17" s="865"/>
      <c r="GX17" s="865"/>
      <c r="GY17" s="865"/>
      <c r="GZ17" s="865"/>
      <c r="HA17" s="865"/>
      <c r="HB17" s="865"/>
      <c r="HC17" s="865"/>
      <c r="HD17" s="865"/>
      <c r="HE17" s="865"/>
      <c r="HF17" s="865"/>
      <c r="HG17" s="865"/>
      <c r="HH17" s="865"/>
      <c r="HI17" s="865"/>
      <c r="HJ17" s="865"/>
      <c r="HK17" s="865"/>
      <c r="HL17" s="865"/>
      <c r="HM17" s="865"/>
      <c r="HN17" s="865"/>
      <c r="HO17" s="865"/>
      <c r="HP17" s="865"/>
      <c r="HQ17" s="865"/>
      <c r="HR17" s="865"/>
      <c r="HS17" s="865"/>
      <c r="HT17" s="865"/>
      <c r="HU17" s="865"/>
      <c r="HV17" s="865"/>
      <c r="HW17" s="865"/>
      <c r="HX17" s="865"/>
      <c r="HY17" s="865"/>
    </row>
    <row r="18" spans="2:233" ht="38.25">
      <c r="B18" s="454"/>
      <c r="C18" s="871" t="s">
        <v>416</v>
      </c>
      <c r="D18" s="868"/>
      <c r="E18" s="869"/>
      <c r="F18" s="1088"/>
      <c r="G18" s="870"/>
      <c r="H18" s="865"/>
      <c r="I18" s="865"/>
      <c r="J18" s="865"/>
      <c r="K18" s="865"/>
      <c r="L18" s="865"/>
      <c r="M18" s="865"/>
      <c r="N18" s="865"/>
      <c r="O18" s="865"/>
      <c r="P18" s="865"/>
      <c r="Q18" s="865"/>
      <c r="R18" s="865"/>
      <c r="S18" s="865"/>
      <c r="T18" s="865"/>
      <c r="U18" s="865"/>
      <c r="V18" s="865"/>
      <c r="W18" s="865"/>
      <c r="X18" s="865"/>
      <c r="Y18" s="865"/>
      <c r="Z18" s="865"/>
      <c r="AA18" s="865"/>
      <c r="AB18" s="865"/>
      <c r="AC18" s="865"/>
      <c r="AD18" s="865"/>
      <c r="AE18" s="865"/>
      <c r="AF18" s="865"/>
      <c r="AG18" s="865"/>
      <c r="AH18" s="865"/>
      <c r="AI18" s="865"/>
      <c r="AJ18" s="865"/>
      <c r="AK18" s="865"/>
      <c r="AL18" s="865"/>
      <c r="AM18" s="865"/>
      <c r="AN18" s="865"/>
      <c r="AO18" s="865"/>
      <c r="AP18" s="865"/>
      <c r="AQ18" s="865"/>
      <c r="AR18" s="865"/>
      <c r="AS18" s="865"/>
      <c r="AT18" s="865"/>
      <c r="AU18" s="865"/>
      <c r="AV18" s="865"/>
      <c r="AW18" s="865"/>
      <c r="AX18" s="865"/>
      <c r="AY18" s="865"/>
      <c r="AZ18" s="865"/>
      <c r="BA18" s="865"/>
      <c r="BB18" s="865"/>
      <c r="BC18" s="865"/>
      <c r="BD18" s="865"/>
      <c r="BE18" s="865"/>
      <c r="BF18" s="865"/>
      <c r="BG18" s="865"/>
      <c r="BH18" s="865"/>
      <c r="BI18" s="865"/>
      <c r="BJ18" s="865"/>
      <c r="BK18" s="865"/>
      <c r="BL18" s="865"/>
      <c r="BM18" s="865"/>
      <c r="BN18" s="865"/>
      <c r="BO18" s="865"/>
      <c r="BP18" s="865"/>
      <c r="BQ18" s="865"/>
      <c r="BR18" s="865"/>
      <c r="BS18" s="865"/>
      <c r="BT18" s="865"/>
      <c r="BU18" s="865"/>
      <c r="BV18" s="865"/>
      <c r="BW18" s="865"/>
      <c r="BX18" s="865"/>
      <c r="BY18" s="865"/>
      <c r="BZ18" s="865"/>
      <c r="CA18" s="865"/>
      <c r="CB18" s="865"/>
      <c r="CC18" s="865"/>
      <c r="CD18" s="865"/>
      <c r="CE18" s="865"/>
      <c r="CF18" s="865"/>
      <c r="CG18" s="865"/>
      <c r="CH18" s="865"/>
      <c r="CI18" s="865"/>
      <c r="CJ18" s="865"/>
      <c r="CK18" s="865"/>
      <c r="CL18" s="865"/>
      <c r="CM18" s="865"/>
      <c r="CN18" s="865"/>
      <c r="CO18" s="865"/>
      <c r="CP18" s="865"/>
      <c r="CQ18" s="865"/>
      <c r="CR18" s="865"/>
      <c r="CS18" s="865"/>
      <c r="CT18" s="865"/>
      <c r="CU18" s="865"/>
      <c r="CV18" s="865"/>
      <c r="CW18" s="865"/>
      <c r="CX18" s="865"/>
      <c r="CY18" s="865"/>
      <c r="CZ18" s="865"/>
      <c r="DA18" s="865"/>
      <c r="DB18" s="865"/>
      <c r="DC18" s="865"/>
      <c r="DD18" s="865"/>
      <c r="DE18" s="865"/>
      <c r="DF18" s="865"/>
      <c r="DG18" s="865"/>
      <c r="DH18" s="865"/>
      <c r="DI18" s="865"/>
      <c r="DJ18" s="865"/>
      <c r="DK18" s="865"/>
      <c r="DL18" s="865"/>
      <c r="DM18" s="865"/>
      <c r="DN18" s="865"/>
      <c r="DO18" s="865"/>
      <c r="DP18" s="865"/>
      <c r="DQ18" s="865"/>
      <c r="DR18" s="865"/>
      <c r="DS18" s="865"/>
      <c r="DT18" s="865"/>
      <c r="DU18" s="865"/>
      <c r="DV18" s="865"/>
      <c r="DW18" s="865"/>
      <c r="DX18" s="865"/>
      <c r="DY18" s="865"/>
      <c r="DZ18" s="865"/>
      <c r="EA18" s="865"/>
      <c r="EB18" s="865"/>
      <c r="EC18" s="865"/>
      <c r="ED18" s="865"/>
      <c r="EE18" s="865"/>
      <c r="EF18" s="865"/>
      <c r="EG18" s="865"/>
      <c r="EH18" s="865"/>
      <c r="EI18" s="865"/>
      <c r="EJ18" s="865"/>
      <c r="EK18" s="865"/>
      <c r="EL18" s="865"/>
      <c r="EM18" s="865"/>
      <c r="EN18" s="865"/>
      <c r="EO18" s="865"/>
      <c r="EP18" s="865"/>
      <c r="EQ18" s="865"/>
      <c r="ER18" s="865"/>
      <c r="ES18" s="865"/>
      <c r="ET18" s="865"/>
      <c r="EU18" s="865"/>
      <c r="EV18" s="865"/>
      <c r="EW18" s="865"/>
      <c r="EX18" s="865"/>
      <c r="EY18" s="865"/>
      <c r="EZ18" s="865"/>
      <c r="FA18" s="865"/>
      <c r="FB18" s="865"/>
      <c r="FC18" s="865"/>
      <c r="FD18" s="865"/>
      <c r="FE18" s="865"/>
      <c r="FF18" s="865"/>
      <c r="FG18" s="865"/>
      <c r="FH18" s="865"/>
      <c r="FI18" s="865"/>
      <c r="FJ18" s="865"/>
      <c r="FK18" s="865"/>
      <c r="FL18" s="865"/>
      <c r="FM18" s="865"/>
      <c r="FN18" s="865"/>
      <c r="FO18" s="865"/>
      <c r="FP18" s="865"/>
      <c r="FQ18" s="865"/>
      <c r="FR18" s="865"/>
      <c r="FS18" s="865"/>
      <c r="FT18" s="865"/>
      <c r="FU18" s="865"/>
      <c r="FV18" s="865"/>
      <c r="FW18" s="865"/>
      <c r="FX18" s="865"/>
      <c r="FY18" s="865"/>
      <c r="FZ18" s="865"/>
      <c r="GA18" s="865"/>
      <c r="GB18" s="865"/>
      <c r="GC18" s="865"/>
      <c r="GD18" s="865"/>
      <c r="GE18" s="865"/>
      <c r="GF18" s="865"/>
      <c r="GG18" s="865"/>
      <c r="GH18" s="865"/>
      <c r="GI18" s="865"/>
      <c r="GJ18" s="865"/>
      <c r="GK18" s="865"/>
      <c r="GL18" s="865"/>
      <c r="GM18" s="865"/>
      <c r="GN18" s="865"/>
      <c r="GO18" s="865"/>
      <c r="GP18" s="865"/>
      <c r="GQ18" s="865"/>
      <c r="GR18" s="865"/>
      <c r="GS18" s="865"/>
      <c r="GT18" s="865"/>
      <c r="GU18" s="865"/>
      <c r="GV18" s="865"/>
      <c r="GW18" s="865"/>
      <c r="GX18" s="865"/>
      <c r="GY18" s="865"/>
      <c r="GZ18" s="865"/>
      <c r="HA18" s="865"/>
      <c r="HB18" s="865"/>
      <c r="HC18" s="865"/>
      <c r="HD18" s="865"/>
      <c r="HE18" s="865"/>
      <c r="HF18" s="865"/>
      <c r="HG18" s="865"/>
      <c r="HH18" s="865"/>
      <c r="HI18" s="865"/>
      <c r="HJ18" s="865"/>
      <c r="HK18" s="865"/>
      <c r="HL18" s="865"/>
      <c r="HM18" s="865"/>
      <c r="HN18" s="865"/>
      <c r="HO18" s="865"/>
      <c r="HP18" s="865"/>
      <c r="HQ18" s="865"/>
      <c r="HR18" s="865"/>
      <c r="HS18" s="865"/>
      <c r="HT18" s="865"/>
      <c r="HU18" s="865"/>
      <c r="HV18" s="865"/>
      <c r="HW18" s="865"/>
      <c r="HX18" s="865"/>
      <c r="HY18" s="865"/>
    </row>
    <row r="19" spans="2:233" ht="89.25">
      <c r="B19" s="454"/>
      <c r="C19" s="871" t="s">
        <v>417</v>
      </c>
      <c r="D19" s="868"/>
      <c r="E19" s="869"/>
      <c r="F19" s="1088"/>
      <c r="G19" s="870"/>
      <c r="H19" s="865"/>
      <c r="I19" s="865"/>
      <c r="J19" s="865"/>
      <c r="K19" s="865"/>
      <c r="L19" s="865"/>
      <c r="M19" s="865"/>
      <c r="N19" s="865"/>
      <c r="O19" s="865"/>
      <c r="P19" s="865"/>
      <c r="Q19" s="865"/>
      <c r="R19" s="865"/>
      <c r="S19" s="865"/>
      <c r="T19" s="865"/>
      <c r="U19" s="865"/>
      <c r="V19" s="865"/>
      <c r="W19" s="865"/>
      <c r="X19" s="865"/>
      <c r="Y19" s="865"/>
      <c r="Z19" s="865"/>
      <c r="AA19" s="865"/>
      <c r="AB19" s="865"/>
      <c r="AC19" s="865"/>
      <c r="AD19" s="865"/>
      <c r="AE19" s="865"/>
      <c r="AF19" s="865"/>
      <c r="AG19" s="865"/>
      <c r="AH19" s="865"/>
      <c r="AI19" s="865"/>
      <c r="AJ19" s="865"/>
      <c r="AK19" s="865"/>
      <c r="AL19" s="865"/>
      <c r="AM19" s="865"/>
      <c r="AN19" s="865"/>
      <c r="AO19" s="865"/>
      <c r="AP19" s="865"/>
      <c r="AQ19" s="865"/>
      <c r="AR19" s="865"/>
      <c r="AS19" s="865"/>
      <c r="AT19" s="865"/>
      <c r="AU19" s="865"/>
      <c r="AV19" s="865"/>
      <c r="AW19" s="865"/>
      <c r="AX19" s="865"/>
      <c r="AY19" s="865"/>
      <c r="AZ19" s="865"/>
      <c r="BA19" s="865"/>
      <c r="BB19" s="865"/>
      <c r="BC19" s="865"/>
      <c r="BD19" s="865"/>
      <c r="BE19" s="865"/>
      <c r="BF19" s="865"/>
      <c r="BG19" s="865"/>
      <c r="BH19" s="865"/>
      <c r="BI19" s="865"/>
      <c r="BJ19" s="865"/>
      <c r="BK19" s="865"/>
      <c r="BL19" s="865"/>
      <c r="BM19" s="865"/>
      <c r="BN19" s="865"/>
      <c r="BO19" s="865"/>
      <c r="BP19" s="865"/>
      <c r="BQ19" s="865"/>
      <c r="BR19" s="865"/>
      <c r="BS19" s="865"/>
      <c r="BT19" s="865"/>
      <c r="BU19" s="865"/>
      <c r="BV19" s="865"/>
      <c r="BW19" s="865"/>
      <c r="BX19" s="865"/>
      <c r="BY19" s="865"/>
      <c r="BZ19" s="865"/>
      <c r="CA19" s="865"/>
      <c r="CB19" s="865"/>
      <c r="CC19" s="865"/>
      <c r="CD19" s="865"/>
      <c r="CE19" s="865"/>
      <c r="CF19" s="865"/>
      <c r="CG19" s="865"/>
      <c r="CH19" s="865"/>
      <c r="CI19" s="865"/>
      <c r="CJ19" s="865"/>
      <c r="CK19" s="865"/>
      <c r="CL19" s="865"/>
      <c r="CM19" s="865"/>
      <c r="CN19" s="865"/>
      <c r="CO19" s="865"/>
      <c r="CP19" s="865"/>
      <c r="CQ19" s="865"/>
      <c r="CR19" s="865"/>
      <c r="CS19" s="865"/>
      <c r="CT19" s="865"/>
      <c r="CU19" s="865"/>
      <c r="CV19" s="865"/>
      <c r="CW19" s="865"/>
      <c r="CX19" s="865"/>
      <c r="CY19" s="865"/>
      <c r="CZ19" s="865"/>
      <c r="DA19" s="865"/>
      <c r="DB19" s="865"/>
      <c r="DC19" s="865"/>
      <c r="DD19" s="865"/>
      <c r="DE19" s="865"/>
      <c r="DF19" s="865"/>
      <c r="DG19" s="865"/>
      <c r="DH19" s="865"/>
      <c r="DI19" s="865"/>
      <c r="DJ19" s="865"/>
      <c r="DK19" s="865"/>
      <c r="DL19" s="865"/>
      <c r="DM19" s="865"/>
      <c r="DN19" s="865"/>
      <c r="DO19" s="865"/>
      <c r="DP19" s="865"/>
      <c r="DQ19" s="865"/>
      <c r="DR19" s="865"/>
      <c r="DS19" s="865"/>
      <c r="DT19" s="865"/>
      <c r="DU19" s="865"/>
      <c r="DV19" s="865"/>
      <c r="DW19" s="865"/>
      <c r="DX19" s="865"/>
      <c r="DY19" s="865"/>
      <c r="DZ19" s="865"/>
      <c r="EA19" s="865"/>
      <c r="EB19" s="865"/>
      <c r="EC19" s="865"/>
      <c r="ED19" s="865"/>
      <c r="EE19" s="865"/>
      <c r="EF19" s="865"/>
      <c r="EG19" s="865"/>
      <c r="EH19" s="865"/>
      <c r="EI19" s="865"/>
      <c r="EJ19" s="865"/>
      <c r="EK19" s="865"/>
      <c r="EL19" s="865"/>
      <c r="EM19" s="865"/>
      <c r="EN19" s="865"/>
      <c r="EO19" s="865"/>
      <c r="EP19" s="865"/>
      <c r="EQ19" s="865"/>
      <c r="ER19" s="865"/>
      <c r="ES19" s="865"/>
      <c r="ET19" s="865"/>
      <c r="EU19" s="865"/>
      <c r="EV19" s="865"/>
      <c r="EW19" s="865"/>
      <c r="EX19" s="865"/>
      <c r="EY19" s="865"/>
      <c r="EZ19" s="865"/>
      <c r="FA19" s="865"/>
      <c r="FB19" s="865"/>
      <c r="FC19" s="865"/>
      <c r="FD19" s="865"/>
      <c r="FE19" s="865"/>
      <c r="FF19" s="865"/>
      <c r="FG19" s="865"/>
      <c r="FH19" s="865"/>
      <c r="FI19" s="865"/>
      <c r="FJ19" s="865"/>
      <c r="FK19" s="865"/>
      <c r="FL19" s="865"/>
      <c r="FM19" s="865"/>
      <c r="FN19" s="865"/>
      <c r="FO19" s="865"/>
      <c r="FP19" s="865"/>
      <c r="FQ19" s="865"/>
      <c r="FR19" s="865"/>
      <c r="FS19" s="865"/>
      <c r="FT19" s="865"/>
      <c r="FU19" s="865"/>
      <c r="FV19" s="865"/>
      <c r="FW19" s="865"/>
      <c r="FX19" s="865"/>
      <c r="FY19" s="865"/>
      <c r="FZ19" s="865"/>
      <c r="GA19" s="865"/>
      <c r="GB19" s="865"/>
      <c r="GC19" s="865"/>
      <c r="GD19" s="865"/>
      <c r="GE19" s="865"/>
      <c r="GF19" s="865"/>
      <c r="GG19" s="865"/>
      <c r="GH19" s="865"/>
      <c r="GI19" s="865"/>
      <c r="GJ19" s="865"/>
      <c r="GK19" s="865"/>
      <c r="GL19" s="865"/>
      <c r="GM19" s="865"/>
      <c r="GN19" s="865"/>
      <c r="GO19" s="865"/>
      <c r="GP19" s="865"/>
      <c r="GQ19" s="865"/>
      <c r="GR19" s="865"/>
      <c r="GS19" s="865"/>
      <c r="GT19" s="865"/>
      <c r="GU19" s="865"/>
      <c r="GV19" s="865"/>
      <c r="GW19" s="865"/>
      <c r="GX19" s="865"/>
      <c r="GY19" s="865"/>
      <c r="GZ19" s="865"/>
      <c r="HA19" s="865"/>
      <c r="HB19" s="865"/>
      <c r="HC19" s="865"/>
      <c r="HD19" s="865"/>
      <c r="HE19" s="865"/>
      <c r="HF19" s="865"/>
      <c r="HG19" s="865"/>
      <c r="HH19" s="865"/>
      <c r="HI19" s="865"/>
      <c r="HJ19" s="865"/>
      <c r="HK19" s="865"/>
      <c r="HL19" s="865"/>
      <c r="HM19" s="865"/>
      <c r="HN19" s="865"/>
      <c r="HO19" s="865"/>
      <c r="HP19" s="865"/>
      <c r="HQ19" s="865"/>
      <c r="HR19" s="865"/>
      <c r="HS19" s="865"/>
      <c r="HT19" s="865"/>
      <c r="HU19" s="865"/>
      <c r="HV19" s="865"/>
      <c r="HW19" s="865"/>
      <c r="HX19" s="865"/>
      <c r="HY19" s="865"/>
    </row>
    <row r="20" spans="2:233" ht="51">
      <c r="B20" s="454"/>
      <c r="C20" s="871" t="s">
        <v>418</v>
      </c>
      <c r="D20" s="868"/>
      <c r="E20" s="869"/>
      <c r="F20" s="1088"/>
      <c r="G20" s="870"/>
      <c r="H20" s="865"/>
      <c r="I20" s="865"/>
      <c r="J20" s="865"/>
      <c r="K20" s="865"/>
      <c r="L20" s="865"/>
      <c r="M20" s="865"/>
      <c r="N20" s="865"/>
      <c r="O20" s="865"/>
      <c r="P20" s="865"/>
      <c r="Q20" s="865"/>
      <c r="R20" s="865"/>
      <c r="S20" s="865"/>
      <c r="T20" s="865"/>
      <c r="U20" s="865"/>
      <c r="V20" s="865"/>
      <c r="W20" s="865"/>
      <c r="X20" s="865"/>
      <c r="Y20" s="865"/>
      <c r="Z20" s="865"/>
      <c r="AA20" s="865"/>
      <c r="AB20" s="865"/>
      <c r="AC20" s="865"/>
      <c r="AD20" s="865"/>
      <c r="AE20" s="865"/>
      <c r="AF20" s="865"/>
      <c r="AG20" s="865"/>
      <c r="AH20" s="865"/>
      <c r="AI20" s="865"/>
      <c r="AJ20" s="865"/>
      <c r="AK20" s="865"/>
      <c r="AL20" s="865"/>
      <c r="AM20" s="865"/>
      <c r="AN20" s="865"/>
      <c r="AO20" s="865"/>
      <c r="AP20" s="865"/>
      <c r="AQ20" s="865"/>
      <c r="AR20" s="865"/>
      <c r="AS20" s="865"/>
      <c r="AT20" s="865"/>
      <c r="AU20" s="865"/>
      <c r="AV20" s="865"/>
      <c r="AW20" s="865"/>
      <c r="AX20" s="865"/>
      <c r="AY20" s="865"/>
      <c r="AZ20" s="865"/>
      <c r="BA20" s="865"/>
      <c r="BB20" s="865"/>
      <c r="BC20" s="865"/>
      <c r="BD20" s="865"/>
      <c r="BE20" s="865"/>
      <c r="BF20" s="865"/>
      <c r="BG20" s="865"/>
      <c r="BH20" s="865"/>
      <c r="BI20" s="865"/>
      <c r="BJ20" s="865"/>
      <c r="BK20" s="865"/>
      <c r="BL20" s="865"/>
      <c r="BM20" s="865"/>
      <c r="BN20" s="865"/>
      <c r="BO20" s="865"/>
      <c r="BP20" s="865"/>
      <c r="BQ20" s="865"/>
      <c r="BR20" s="865"/>
      <c r="BS20" s="865"/>
      <c r="BT20" s="865"/>
      <c r="BU20" s="865"/>
      <c r="BV20" s="865"/>
      <c r="BW20" s="865"/>
      <c r="BX20" s="865"/>
      <c r="BY20" s="865"/>
      <c r="BZ20" s="865"/>
      <c r="CA20" s="865"/>
      <c r="CB20" s="865"/>
      <c r="CC20" s="865"/>
      <c r="CD20" s="865"/>
      <c r="CE20" s="865"/>
      <c r="CF20" s="865"/>
      <c r="CG20" s="865"/>
      <c r="CH20" s="865"/>
      <c r="CI20" s="865"/>
      <c r="CJ20" s="865"/>
      <c r="CK20" s="865"/>
      <c r="CL20" s="865"/>
      <c r="CM20" s="865"/>
      <c r="CN20" s="865"/>
      <c r="CO20" s="865"/>
      <c r="CP20" s="865"/>
      <c r="CQ20" s="865"/>
      <c r="CR20" s="865"/>
      <c r="CS20" s="865"/>
      <c r="CT20" s="865"/>
      <c r="CU20" s="865"/>
      <c r="CV20" s="865"/>
      <c r="CW20" s="865"/>
      <c r="CX20" s="865"/>
      <c r="CY20" s="865"/>
      <c r="CZ20" s="865"/>
      <c r="DA20" s="865"/>
      <c r="DB20" s="865"/>
      <c r="DC20" s="865"/>
      <c r="DD20" s="865"/>
      <c r="DE20" s="865"/>
      <c r="DF20" s="865"/>
      <c r="DG20" s="865"/>
      <c r="DH20" s="865"/>
      <c r="DI20" s="865"/>
      <c r="DJ20" s="865"/>
      <c r="DK20" s="865"/>
      <c r="DL20" s="865"/>
      <c r="DM20" s="865"/>
      <c r="DN20" s="865"/>
      <c r="DO20" s="865"/>
      <c r="DP20" s="865"/>
      <c r="DQ20" s="865"/>
      <c r="DR20" s="865"/>
      <c r="DS20" s="865"/>
      <c r="DT20" s="865"/>
      <c r="DU20" s="865"/>
      <c r="DV20" s="865"/>
      <c r="DW20" s="865"/>
      <c r="DX20" s="865"/>
      <c r="DY20" s="865"/>
      <c r="DZ20" s="865"/>
      <c r="EA20" s="865"/>
      <c r="EB20" s="865"/>
      <c r="EC20" s="865"/>
      <c r="ED20" s="865"/>
      <c r="EE20" s="865"/>
      <c r="EF20" s="865"/>
      <c r="EG20" s="865"/>
      <c r="EH20" s="865"/>
      <c r="EI20" s="865"/>
      <c r="EJ20" s="865"/>
      <c r="EK20" s="865"/>
      <c r="EL20" s="865"/>
      <c r="EM20" s="865"/>
      <c r="EN20" s="865"/>
      <c r="EO20" s="865"/>
      <c r="EP20" s="865"/>
      <c r="EQ20" s="865"/>
      <c r="ER20" s="865"/>
      <c r="ES20" s="865"/>
      <c r="ET20" s="865"/>
      <c r="EU20" s="865"/>
      <c r="EV20" s="865"/>
      <c r="EW20" s="865"/>
      <c r="EX20" s="865"/>
      <c r="EY20" s="865"/>
      <c r="EZ20" s="865"/>
      <c r="FA20" s="865"/>
      <c r="FB20" s="865"/>
      <c r="FC20" s="865"/>
      <c r="FD20" s="865"/>
      <c r="FE20" s="865"/>
      <c r="FF20" s="865"/>
      <c r="FG20" s="865"/>
      <c r="FH20" s="865"/>
      <c r="FI20" s="865"/>
      <c r="FJ20" s="865"/>
      <c r="FK20" s="865"/>
      <c r="FL20" s="865"/>
      <c r="FM20" s="865"/>
      <c r="FN20" s="865"/>
      <c r="FO20" s="865"/>
      <c r="FP20" s="865"/>
      <c r="FQ20" s="865"/>
      <c r="FR20" s="865"/>
      <c r="FS20" s="865"/>
      <c r="FT20" s="865"/>
      <c r="FU20" s="865"/>
      <c r="FV20" s="865"/>
      <c r="FW20" s="865"/>
      <c r="FX20" s="865"/>
      <c r="FY20" s="865"/>
      <c r="FZ20" s="865"/>
      <c r="GA20" s="865"/>
      <c r="GB20" s="865"/>
      <c r="GC20" s="865"/>
      <c r="GD20" s="865"/>
      <c r="GE20" s="865"/>
      <c r="GF20" s="865"/>
      <c r="GG20" s="865"/>
      <c r="GH20" s="865"/>
      <c r="GI20" s="865"/>
      <c r="GJ20" s="865"/>
      <c r="GK20" s="865"/>
      <c r="GL20" s="865"/>
      <c r="GM20" s="865"/>
      <c r="GN20" s="865"/>
      <c r="GO20" s="865"/>
      <c r="GP20" s="865"/>
      <c r="GQ20" s="865"/>
      <c r="GR20" s="865"/>
      <c r="GS20" s="865"/>
      <c r="GT20" s="865"/>
      <c r="GU20" s="865"/>
      <c r="GV20" s="865"/>
      <c r="GW20" s="865"/>
      <c r="GX20" s="865"/>
      <c r="GY20" s="865"/>
      <c r="GZ20" s="865"/>
      <c r="HA20" s="865"/>
      <c r="HB20" s="865"/>
      <c r="HC20" s="865"/>
      <c r="HD20" s="865"/>
      <c r="HE20" s="865"/>
      <c r="HF20" s="865"/>
      <c r="HG20" s="865"/>
      <c r="HH20" s="865"/>
      <c r="HI20" s="865"/>
      <c r="HJ20" s="865"/>
      <c r="HK20" s="865"/>
      <c r="HL20" s="865"/>
      <c r="HM20" s="865"/>
      <c r="HN20" s="865"/>
      <c r="HO20" s="865"/>
      <c r="HP20" s="865"/>
      <c r="HQ20" s="865"/>
      <c r="HR20" s="865"/>
      <c r="HS20" s="865"/>
      <c r="HT20" s="865"/>
      <c r="HU20" s="865"/>
      <c r="HV20" s="865"/>
      <c r="HW20" s="865"/>
      <c r="HX20" s="865"/>
      <c r="HY20" s="865"/>
    </row>
    <row r="21" spans="2:233" ht="63.75">
      <c r="B21" s="454"/>
      <c r="C21" s="871" t="s">
        <v>419</v>
      </c>
      <c r="D21" s="868"/>
      <c r="E21" s="869"/>
      <c r="F21" s="1088"/>
      <c r="G21" s="870"/>
      <c r="H21" s="865"/>
      <c r="I21" s="865"/>
      <c r="J21" s="865"/>
      <c r="K21" s="865"/>
      <c r="L21" s="865"/>
      <c r="M21" s="865"/>
      <c r="N21" s="865"/>
      <c r="O21" s="865"/>
      <c r="P21" s="865"/>
      <c r="Q21" s="865"/>
      <c r="R21" s="865"/>
      <c r="S21" s="865"/>
      <c r="T21" s="865"/>
      <c r="U21" s="865"/>
      <c r="V21" s="865"/>
      <c r="W21" s="865"/>
      <c r="X21" s="865"/>
      <c r="Y21" s="865"/>
      <c r="Z21" s="865"/>
      <c r="AA21" s="865"/>
      <c r="AB21" s="865"/>
      <c r="AC21" s="865"/>
      <c r="AD21" s="865"/>
      <c r="AE21" s="865"/>
      <c r="AF21" s="865"/>
      <c r="AG21" s="865"/>
      <c r="AH21" s="865"/>
      <c r="AI21" s="865"/>
      <c r="AJ21" s="865"/>
      <c r="AK21" s="865"/>
      <c r="AL21" s="865"/>
      <c r="AM21" s="865"/>
      <c r="AN21" s="865"/>
      <c r="AO21" s="865"/>
      <c r="AP21" s="865"/>
      <c r="AQ21" s="865"/>
      <c r="AR21" s="865"/>
      <c r="AS21" s="865"/>
      <c r="AT21" s="865"/>
      <c r="AU21" s="865"/>
      <c r="AV21" s="865"/>
      <c r="AW21" s="865"/>
      <c r="AX21" s="865"/>
      <c r="AY21" s="865"/>
      <c r="AZ21" s="865"/>
      <c r="BA21" s="865"/>
      <c r="BB21" s="865"/>
      <c r="BC21" s="865"/>
      <c r="BD21" s="865"/>
      <c r="BE21" s="865"/>
      <c r="BF21" s="865"/>
      <c r="BG21" s="865"/>
      <c r="BH21" s="865"/>
      <c r="BI21" s="865"/>
      <c r="BJ21" s="865"/>
      <c r="BK21" s="865"/>
      <c r="BL21" s="865"/>
      <c r="BM21" s="865"/>
      <c r="BN21" s="865"/>
      <c r="BO21" s="865"/>
      <c r="BP21" s="865"/>
      <c r="BQ21" s="865"/>
      <c r="BR21" s="865"/>
      <c r="BS21" s="865"/>
      <c r="BT21" s="865"/>
      <c r="BU21" s="865"/>
      <c r="BV21" s="865"/>
      <c r="BW21" s="865"/>
      <c r="BX21" s="865"/>
      <c r="BY21" s="865"/>
      <c r="BZ21" s="865"/>
      <c r="CA21" s="865"/>
      <c r="CB21" s="865"/>
      <c r="CC21" s="865"/>
      <c r="CD21" s="865"/>
      <c r="CE21" s="865"/>
      <c r="CF21" s="865"/>
      <c r="CG21" s="865"/>
      <c r="CH21" s="865"/>
      <c r="CI21" s="865"/>
      <c r="CJ21" s="865"/>
      <c r="CK21" s="865"/>
      <c r="CL21" s="865"/>
      <c r="CM21" s="865"/>
      <c r="CN21" s="865"/>
      <c r="CO21" s="865"/>
      <c r="CP21" s="865"/>
      <c r="CQ21" s="865"/>
      <c r="CR21" s="865"/>
      <c r="CS21" s="865"/>
      <c r="CT21" s="865"/>
      <c r="CU21" s="865"/>
      <c r="CV21" s="865"/>
      <c r="CW21" s="865"/>
      <c r="CX21" s="865"/>
      <c r="CY21" s="865"/>
      <c r="CZ21" s="865"/>
      <c r="DA21" s="865"/>
      <c r="DB21" s="865"/>
      <c r="DC21" s="865"/>
      <c r="DD21" s="865"/>
      <c r="DE21" s="865"/>
      <c r="DF21" s="865"/>
      <c r="DG21" s="865"/>
      <c r="DH21" s="865"/>
      <c r="DI21" s="865"/>
      <c r="DJ21" s="865"/>
      <c r="DK21" s="865"/>
      <c r="DL21" s="865"/>
      <c r="DM21" s="865"/>
      <c r="DN21" s="865"/>
      <c r="DO21" s="865"/>
      <c r="DP21" s="865"/>
      <c r="DQ21" s="865"/>
      <c r="DR21" s="865"/>
      <c r="DS21" s="865"/>
      <c r="DT21" s="865"/>
      <c r="DU21" s="865"/>
      <c r="DV21" s="865"/>
      <c r="DW21" s="865"/>
      <c r="DX21" s="865"/>
      <c r="DY21" s="865"/>
      <c r="DZ21" s="865"/>
      <c r="EA21" s="865"/>
      <c r="EB21" s="865"/>
      <c r="EC21" s="865"/>
      <c r="ED21" s="865"/>
      <c r="EE21" s="865"/>
      <c r="EF21" s="865"/>
      <c r="EG21" s="865"/>
      <c r="EH21" s="865"/>
      <c r="EI21" s="865"/>
      <c r="EJ21" s="865"/>
      <c r="EK21" s="865"/>
      <c r="EL21" s="865"/>
      <c r="EM21" s="865"/>
      <c r="EN21" s="865"/>
      <c r="EO21" s="865"/>
      <c r="EP21" s="865"/>
      <c r="EQ21" s="865"/>
      <c r="ER21" s="865"/>
      <c r="ES21" s="865"/>
      <c r="ET21" s="865"/>
      <c r="EU21" s="865"/>
      <c r="EV21" s="865"/>
      <c r="EW21" s="865"/>
      <c r="EX21" s="865"/>
      <c r="EY21" s="865"/>
      <c r="EZ21" s="865"/>
      <c r="FA21" s="865"/>
      <c r="FB21" s="865"/>
      <c r="FC21" s="865"/>
      <c r="FD21" s="865"/>
      <c r="FE21" s="865"/>
      <c r="FF21" s="865"/>
      <c r="FG21" s="865"/>
      <c r="FH21" s="865"/>
      <c r="FI21" s="865"/>
      <c r="FJ21" s="865"/>
      <c r="FK21" s="865"/>
      <c r="FL21" s="865"/>
      <c r="FM21" s="865"/>
      <c r="FN21" s="865"/>
      <c r="FO21" s="865"/>
      <c r="FP21" s="865"/>
      <c r="FQ21" s="865"/>
      <c r="FR21" s="865"/>
      <c r="FS21" s="865"/>
      <c r="FT21" s="865"/>
      <c r="FU21" s="865"/>
      <c r="FV21" s="865"/>
      <c r="FW21" s="865"/>
      <c r="FX21" s="865"/>
      <c r="FY21" s="865"/>
      <c r="FZ21" s="865"/>
      <c r="GA21" s="865"/>
      <c r="GB21" s="865"/>
      <c r="GC21" s="865"/>
      <c r="GD21" s="865"/>
      <c r="GE21" s="865"/>
      <c r="GF21" s="865"/>
      <c r="GG21" s="865"/>
      <c r="GH21" s="865"/>
      <c r="GI21" s="865"/>
      <c r="GJ21" s="865"/>
      <c r="GK21" s="865"/>
      <c r="GL21" s="865"/>
      <c r="GM21" s="865"/>
      <c r="GN21" s="865"/>
      <c r="GO21" s="865"/>
      <c r="GP21" s="865"/>
      <c r="GQ21" s="865"/>
      <c r="GR21" s="865"/>
      <c r="GS21" s="865"/>
      <c r="GT21" s="865"/>
      <c r="GU21" s="865"/>
      <c r="GV21" s="865"/>
      <c r="GW21" s="865"/>
      <c r="GX21" s="865"/>
      <c r="GY21" s="865"/>
      <c r="GZ21" s="865"/>
      <c r="HA21" s="865"/>
      <c r="HB21" s="865"/>
      <c r="HC21" s="865"/>
      <c r="HD21" s="865"/>
      <c r="HE21" s="865"/>
      <c r="HF21" s="865"/>
      <c r="HG21" s="865"/>
      <c r="HH21" s="865"/>
      <c r="HI21" s="865"/>
      <c r="HJ21" s="865"/>
      <c r="HK21" s="865"/>
      <c r="HL21" s="865"/>
      <c r="HM21" s="865"/>
      <c r="HN21" s="865"/>
      <c r="HO21" s="865"/>
      <c r="HP21" s="865"/>
      <c r="HQ21" s="865"/>
      <c r="HR21" s="865"/>
      <c r="HS21" s="865"/>
      <c r="HT21" s="865"/>
      <c r="HU21" s="865"/>
      <c r="HV21" s="865"/>
      <c r="HW21" s="865"/>
      <c r="HX21" s="865"/>
      <c r="HY21" s="865"/>
    </row>
    <row r="22" spans="2:233" ht="63.75">
      <c r="B22" s="454"/>
      <c r="C22" s="871" t="s">
        <v>658</v>
      </c>
      <c r="D22" s="868"/>
      <c r="E22" s="869"/>
      <c r="F22" s="1088"/>
      <c r="G22" s="870"/>
      <c r="H22" s="865"/>
      <c r="I22" s="865"/>
      <c r="J22" s="865"/>
      <c r="K22" s="865"/>
      <c r="L22" s="865"/>
      <c r="M22" s="865"/>
      <c r="N22" s="865"/>
      <c r="O22" s="865"/>
      <c r="P22" s="865"/>
      <c r="Q22" s="865"/>
      <c r="R22" s="865"/>
      <c r="S22" s="865"/>
      <c r="T22" s="865"/>
      <c r="U22" s="865"/>
      <c r="V22" s="865"/>
      <c r="W22" s="865"/>
      <c r="X22" s="865"/>
      <c r="Y22" s="865"/>
      <c r="Z22" s="865"/>
      <c r="AA22" s="865"/>
      <c r="AB22" s="865"/>
      <c r="AC22" s="865"/>
      <c r="AD22" s="865"/>
      <c r="AE22" s="865"/>
      <c r="AF22" s="865"/>
      <c r="AG22" s="865"/>
      <c r="AH22" s="865"/>
      <c r="AI22" s="865"/>
      <c r="AJ22" s="865"/>
      <c r="AK22" s="865"/>
      <c r="AL22" s="865"/>
      <c r="AM22" s="865"/>
      <c r="AN22" s="865"/>
      <c r="AO22" s="865"/>
      <c r="AP22" s="865"/>
      <c r="AQ22" s="865"/>
      <c r="AR22" s="865"/>
      <c r="AS22" s="865"/>
      <c r="AT22" s="865"/>
      <c r="AU22" s="865"/>
      <c r="AV22" s="865"/>
      <c r="AW22" s="865"/>
      <c r="AX22" s="865"/>
      <c r="AY22" s="865"/>
      <c r="AZ22" s="865"/>
      <c r="BA22" s="865"/>
      <c r="BB22" s="865"/>
      <c r="BC22" s="865"/>
      <c r="BD22" s="865"/>
      <c r="BE22" s="865"/>
      <c r="BF22" s="865"/>
      <c r="BG22" s="865"/>
      <c r="BH22" s="865"/>
      <c r="BI22" s="865"/>
      <c r="BJ22" s="865"/>
      <c r="BK22" s="865"/>
      <c r="BL22" s="865"/>
      <c r="BM22" s="865"/>
      <c r="BN22" s="865"/>
      <c r="BO22" s="865"/>
      <c r="BP22" s="865"/>
      <c r="BQ22" s="865"/>
      <c r="BR22" s="865"/>
      <c r="BS22" s="865"/>
      <c r="BT22" s="865"/>
      <c r="BU22" s="865"/>
      <c r="BV22" s="865"/>
      <c r="BW22" s="865"/>
      <c r="BX22" s="865"/>
      <c r="BY22" s="865"/>
      <c r="BZ22" s="865"/>
      <c r="CA22" s="865"/>
      <c r="CB22" s="865"/>
      <c r="CC22" s="865"/>
      <c r="CD22" s="865"/>
      <c r="CE22" s="865"/>
      <c r="CF22" s="865"/>
      <c r="CG22" s="865"/>
      <c r="CH22" s="865"/>
      <c r="CI22" s="865"/>
      <c r="CJ22" s="865"/>
      <c r="CK22" s="865"/>
      <c r="CL22" s="865"/>
      <c r="CM22" s="865"/>
      <c r="CN22" s="865"/>
      <c r="CO22" s="865"/>
      <c r="CP22" s="865"/>
      <c r="CQ22" s="865"/>
      <c r="CR22" s="865"/>
      <c r="CS22" s="865"/>
      <c r="CT22" s="865"/>
      <c r="CU22" s="865"/>
      <c r="CV22" s="865"/>
      <c r="CW22" s="865"/>
      <c r="CX22" s="865"/>
      <c r="CY22" s="865"/>
      <c r="CZ22" s="865"/>
      <c r="DA22" s="865"/>
      <c r="DB22" s="865"/>
      <c r="DC22" s="865"/>
      <c r="DD22" s="865"/>
      <c r="DE22" s="865"/>
      <c r="DF22" s="865"/>
      <c r="DG22" s="865"/>
      <c r="DH22" s="865"/>
      <c r="DI22" s="865"/>
      <c r="DJ22" s="865"/>
      <c r="DK22" s="865"/>
      <c r="DL22" s="865"/>
      <c r="DM22" s="865"/>
      <c r="DN22" s="865"/>
      <c r="DO22" s="865"/>
      <c r="DP22" s="865"/>
      <c r="DQ22" s="865"/>
      <c r="DR22" s="865"/>
      <c r="DS22" s="865"/>
      <c r="DT22" s="865"/>
      <c r="DU22" s="865"/>
      <c r="DV22" s="865"/>
      <c r="DW22" s="865"/>
      <c r="DX22" s="865"/>
      <c r="DY22" s="865"/>
      <c r="DZ22" s="865"/>
      <c r="EA22" s="865"/>
      <c r="EB22" s="865"/>
      <c r="EC22" s="865"/>
      <c r="ED22" s="865"/>
      <c r="EE22" s="865"/>
      <c r="EF22" s="865"/>
      <c r="EG22" s="865"/>
      <c r="EH22" s="865"/>
      <c r="EI22" s="865"/>
      <c r="EJ22" s="865"/>
      <c r="EK22" s="865"/>
      <c r="EL22" s="865"/>
      <c r="EM22" s="865"/>
      <c r="EN22" s="865"/>
      <c r="EO22" s="865"/>
      <c r="EP22" s="865"/>
      <c r="EQ22" s="865"/>
      <c r="ER22" s="865"/>
      <c r="ES22" s="865"/>
      <c r="ET22" s="865"/>
      <c r="EU22" s="865"/>
      <c r="EV22" s="865"/>
      <c r="EW22" s="865"/>
      <c r="EX22" s="865"/>
      <c r="EY22" s="865"/>
      <c r="EZ22" s="865"/>
      <c r="FA22" s="865"/>
      <c r="FB22" s="865"/>
      <c r="FC22" s="865"/>
      <c r="FD22" s="865"/>
      <c r="FE22" s="865"/>
      <c r="FF22" s="865"/>
      <c r="FG22" s="865"/>
      <c r="FH22" s="865"/>
      <c r="FI22" s="865"/>
      <c r="FJ22" s="865"/>
      <c r="FK22" s="865"/>
      <c r="FL22" s="865"/>
      <c r="FM22" s="865"/>
      <c r="FN22" s="865"/>
      <c r="FO22" s="865"/>
      <c r="FP22" s="865"/>
      <c r="FQ22" s="865"/>
      <c r="FR22" s="865"/>
      <c r="FS22" s="865"/>
      <c r="FT22" s="865"/>
      <c r="FU22" s="865"/>
      <c r="FV22" s="865"/>
      <c r="FW22" s="865"/>
      <c r="FX22" s="865"/>
      <c r="FY22" s="865"/>
      <c r="FZ22" s="865"/>
      <c r="GA22" s="865"/>
      <c r="GB22" s="865"/>
      <c r="GC22" s="865"/>
      <c r="GD22" s="865"/>
      <c r="GE22" s="865"/>
      <c r="GF22" s="865"/>
      <c r="GG22" s="865"/>
      <c r="GH22" s="865"/>
      <c r="GI22" s="865"/>
      <c r="GJ22" s="865"/>
      <c r="GK22" s="865"/>
      <c r="GL22" s="865"/>
      <c r="GM22" s="865"/>
      <c r="GN22" s="865"/>
      <c r="GO22" s="865"/>
      <c r="GP22" s="865"/>
      <c r="GQ22" s="865"/>
      <c r="GR22" s="865"/>
      <c r="GS22" s="865"/>
      <c r="GT22" s="865"/>
      <c r="GU22" s="865"/>
      <c r="GV22" s="865"/>
      <c r="GW22" s="865"/>
      <c r="GX22" s="865"/>
      <c r="GY22" s="865"/>
      <c r="GZ22" s="865"/>
      <c r="HA22" s="865"/>
      <c r="HB22" s="865"/>
      <c r="HC22" s="865"/>
      <c r="HD22" s="865"/>
      <c r="HE22" s="865"/>
      <c r="HF22" s="865"/>
      <c r="HG22" s="865"/>
      <c r="HH22" s="865"/>
      <c r="HI22" s="865"/>
      <c r="HJ22" s="865"/>
      <c r="HK22" s="865"/>
      <c r="HL22" s="865"/>
      <c r="HM22" s="865"/>
      <c r="HN22" s="865"/>
      <c r="HO22" s="865"/>
      <c r="HP22" s="865"/>
      <c r="HQ22" s="865"/>
      <c r="HR22" s="865"/>
      <c r="HS22" s="865"/>
      <c r="HT22" s="865"/>
      <c r="HU22" s="865"/>
      <c r="HV22" s="865"/>
      <c r="HW22" s="865"/>
      <c r="HX22" s="865"/>
      <c r="HY22" s="865"/>
    </row>
    <row r="23" spans="2:233" ht="51">
      <c r="B23" s="454"/>
      <c r="C23" s="867" t="s">
        <v>420</v>
      </c>
      <c r="D23" s="868"/>
      <c r="E23" s="869"/>
      <c r="F23" s="1088"/>
      <c r="G23" s="870"/>
      <c r="H23" s="865"/>
      <c r="I23" s="865"/>
      <c r="J23" s="865"/>
      <c r="K23" s="865"/>
      <c r="L23" s="865"/>
      <c r="M23" s="865"/>
      <c r="N23" s="865"/>
      <c r="O23" s="865"/>
      <c r="P23" s="865"/>
      <c r="Q23" s="865"/>
      <c r="R23" s="865"/>
      <c r="S23" s="865"/>
      <c r="T23" s="865"/>
      <c r="U23" s="865"/>
      <c r="V23" s="865"/>
      <c r="W23" s="865"/>
      <c r="X23" s="865"/>
      <c r="Y23" s="865"/>
      <c r="Z23" s="865"/>
      <c r="AA23" s="865"/>
      <c r="AB23" s="865"/>
      <c r="AC23" s="865"/>
      <c r="AD23" s="865"/>
      <c r="AE23" s="865"/>
      <c r="AF23" s="865"/>
      <c r="AG23" s="865"/>
      <c r="AH23" s="865"/>
      <c r="AI23" s="865"/>
      <c r="AJ23" s="865"/>
      <c r="AK23" s="865"/>
      <c r="AL23" s="865"/>
      <c r="AM23" s="865"/>
      <c r="AN23" s="865"/>
      <c r="AO23" s="865"/>
      <c r="AP23" s="865"/>
      <c r="AQ23" s="865"/>
      <c r="AR23" s="865"/>
      <c r="AS23" s="865"/>
      <c r="AT23" s="865"/>
      <c r="AU23" s="865"/>
      <c r="AV23" s="865"/>
      <c r="AW23" s="865"/>
      <c r="AX23" s="865"/>
      <c r="AY23" s="865"/>
      <c r="AZ23" s="865"/>
      <c r="BA23" s="865"/>
      <c r="BB23" s="865"/>
      <c r="BC23" s="865"/>
      <c r="BD23" s="865"/>
      <c r="BE23" s="865"/>
      <c r="BF23" s="865"/>
      <c r="BG23" s="865"/>
      <c r="BH23" s="865"/>
      <c r="BI23" s="865"/>
      <c r="BJ23" s="865"/>
      <c r="BK23" s="865"/>
      <c r="BL23" s="865"/>
      <c r="BM23" s="865"/>
      <c r="BN23" s="865"/>
      <c r="BO23" s="865"/>
      <c r="BP23" s="865"/>
      <c r="BQ23" s="865"/>
      <c r="BR23" s="865"/>
      <c r="BS23" s="865"/>
      <c r="BT23" s="865"/>
      <c r="BU23" s="865"/>
      <c r="BV23" s="865"/>
      <c r="BW23" s="865"/>
      <c r="BX23" s="865"/>
      <c r="BY23" s="865"/>
      <c r="BZ23" s="865"/>
      <c r="CA23" s="865"/>
      <c r="CB23" s="865"/>
      <c r="CC23" s="865"/>
      <c r="CD23" s="865"/>
      <c r="CE23" s="865"/>
      <c r="CF23" s="865"/>
      <c r="CG23" s="865"/>
      <c r="CH23" s="865"/>
      <c r="CI23" s="865"/>
      <c r="CJ23" s="865"/>
      <c r="CK23" s="865"/>
      <c r="CL23" s="865"/>
      <c r="CM23" s="865"/>
      <c r="CN23" s="865"/>
      <c r="CO23" s="865"/>
      <c r="CP23" s="865"/>
      <c r="CQ23" s="865"/>
      <c r="CR23" s="865"/>
      <c r="CS23" s="865"/>
      <c r="CT23" s="865"/>
      <c r="CU23" s="865"/>
      <c r="CV23" s="865"/>
      <c r="CW23" s="865"/>
      <c r="CX23" s="865"/>
      <c r="CY23" s="865"/>
      <c r="CZ23" s="865"/>
      <c r="DA23" s="865"/>
      <c r="DB23" s="865"/>
      <c r="DC23" s="865"/>
      <c r="DD23" s="865"/>
      <c r="DE23" s="865"/>
      <c r="DF23" s="865"/>
      <c r="DG23" s="865"/>
      <c r="DH23" s="865"/>
      <c r="DI23" s="865"/>
      <c r="DJ23" s="865"/>
      <c r="DK23" s="865"/>
      <c r="DL23" s="865"/>
      <c r="DM23" s="865"/>
      <c r="DN23" s="865"/>
      <c r="DO23" s="865"/>
      <c r="DP23" s="865"/>
      <c r="DQ23" s="865"/>
      <c r="DR23" s="865"/>
      <c r="DS23" s="865"/>
      <c r="DT23" s="865"/>
      <c r="DU23" s="865"/>
      <c r="DV23" s="865"/>
      <c r="DW23" s="865"/>
      <c r="DX23" s="865"/>
      <c r="DY23" s="865"/>
      <c r="DZ23" s="865"/>
      <c r="EA23" s="865"/>
      <c r="EB23" s="865"/>
      <c r="EC23" s="865"/>
      <c r="ED23" s="865"/>
      <c r="EE23" s="865"/>
      <c r="EF23" s="865"/>
      <c r="EG23" s="865"/>
      <c r="EH23" s="865"/>
      <c r="EI23" s="865"/>
      <c r="EJ23" s="865"/>
      <c r="EK23" s="865"/>
      <c r="EL23" s="865"/>
      <c r="EM23" s="865"/>
      <c r="EN23" s="865"/>
      <c r="EO23" s="865"/>
      <c r="EP23" s="865"/>
      <c r="EQ23" s="865"/>
      <c r="ER23" s="865"/>
      <c r="ES23" s="865"/>
      <c r="ET23" s="865"/>
      <c r="EU23" s="865"/>
      <c r="EV23" s="865"/>
      <c r="EW23" s="865"/>
      <c r="EX23" s="865"/>
      <c r="EY23" s="865"/>
      <c r="EZ23" s="865"/>
      <c r="FA23" s="865"/>
      <c r="FB23" s="865"/>
      <c r="FC23" s="865"/>
      <c r="FD23" s="865"/>
      <c r="FE23" s="865"/>
      <c r="FF23" s="865"/>
      <c r="FG23" s="865"/>
      <c r="FH23" s="865"/>
      <c r="FI23" s="865"/>
      <c r="FJ23" s="865"/>
      <c r="FK23" s="865"/>
      <c r="FL23" s="865"/>
      <c r="FM23" s="865"/>
      <c r="FN23" s="865"/>
      <c r="FO23" s="865"/>
      <c r="FP23" s="865"/>
      <c r="FQ23" s="865"/>
      <c r="FR23" s="865"/>
      <c r="FS23" s="865"/>
      <c r="FT23" s="865"/>
      <c r="FU23" s="865"/>
      <c r="FV23" s="865"/>
      <c r="FW23" s="865"/>
      <c r="FX23" s="865"/>
      <c r="FY23" s="865"/>
      <c r="FZ23" s="865"/>
      <c r="GA23" s="865"/>
      <c r="GB23" s="865"/>
      <c r="GC23" s="865"/>
      <c r="GD23" s="865"/>
      <c r="GE23" s="865"/>
      <c r="GF23" s="865"/>
      <c r="GG23" s="865"/>
      <c r="GH23" s="865"/>
      <c r="GI23" s="865"/>
      <c r="GJ23" s="865"/>
      <c r="GK23" s="865"/>
      <c r="GL23" s="865"/>
      <c r="GM23" s="865"/>
      <c r="GN23" s="865"/>
      <c r="GO23" s="865"/>
      <c r="GP23" s="865"/>
      <c r="GQ23" s="865"/>
      <c r="GR23" s="865"/>
      <c r="GS23" s="865"/>
      <c r="GT23" s="865"/>
      <c r="GU23" s="865"/>
      <c r="GV23" s="865"/>
      <c r="GW23" s="865"/>
      <c r="GX23" s="865"/>
      <c r="GY23" s="865"/>
      <c r="GZ23" s="865"/>
      <c r="HA23" s="865"/>
      <c r="HB23" s="865"/>
      <c r="HC23" s="865"/>
      <c r="HD23" s="865"/>
      <c r="HE23" s="865"/>
      <c r="HF23" s="865"/>
      <c r="HG23" s="865"/>
      <c r="HH23" s="865"/>
      <c r="HI23" s="865"/>
      <c r="HJ23" s="865"/>
      <c r="HK23" s="865"/>
      <c r="HL23" s="865"/>
      <c r="HM23" s="865"/>
      <c r="HN23" s="865"/>
      <c r="HO23" s="865"/>
      <c r="HP23" s="865"/>
      <c r="HQ23" s="865"/>
      <c r="HR23" s="865"/>
      <c r="HS23" s="865"/>
      <c r="HT23" s="865"/>
      <c r="HU23" s="865"/>
      <c r="HV23" s="865"/>
      <c r="HW23" s="865"/>
      <c r="HX23" s="865"/>
      <c r="HY23" s="865"/>
    </row>
    <row r="24" spans="2:233">
      <c r="B24" s="454"/>
      <c r="C24" s="868"/>
      <c r="D24" s="868"/>
      <c r="E24" s="869"/>
      <c r="F24" s="1088"/>
      <c r="G24" s="870"/>
      <c r="H24" s="865"/>
      <c r="I24" s="865"/>
      <c r="J24" s="865"/>
      <c r="K24" s="865"/>
      <c r="L24" s="865"/>
      <c r="M24" s="865"/>
      <c r="N24" s="865"/>
      <c r="O24" s="865"/>
      <c r="P24" s="865"/>
      <c r="Q24" s="865"/>
      <c r="R24" s="865"/>
      <c r="S24" s="865"/>
      <c r="T24" s="865"/>
      <c r="U24" s="865"/>
      <c r="V24" s="865"/>
      <c r="W24" s="865"/>
      <c r="X24" s="865"/>
      <c r="Y24" s="865"/>
      <c r="Z24" s="865"/>
      <c r="AA24" s="865"/>
      <c r="AB24" s="865"/>
      <c r="AC24" s="865"/>
      <c r="AD24" s="865"/>
      <c r="AE24" s="865"/>
      <c r="AF24" s="865"/>
      <c r="AG24" s="865"/>
      <c r="AH24" s="865"/>
      <c r="AI24" s="865"/>
      <c r="AJ24" s="865"/>
      <c r="AK24" s="865"/>
      <c r="AL24" s="865"/>
      <c r="AM24" s="865"/>
      <c r="AN24" s="865"/>
      <c r="AO24" s="865"/>
      <c r="AP24" s="865"/>
      <c r="AQ24" s="865"/>
      <c r="AR24" s="865"/>
      <c r="AS24" s="865"/>
      <c r="AT24" s="865"/>
      <c r="AU24" s="865"/>
      <c r="AV24" s="865"/>
      <c r="AW24" s="865"/>
      <c r="AX24" s="865"/>
      <c r="AY24" s="865"/>
      <c r="AZ24" s="865"/>
      <c r="BA24" s="865"/>
      <c r="BB24" s="865"/>
      <c r="BC24" s="865"/>
      <c r="BD24" s="865"/>
      <c r="BE24" s="865"/>
      <c r="BF24" s="865"/>
      <c r="BG24" s="865"/>
      <c r="BH24" s="865"/>
      <c r="BI24" s="865"/>
      <c r="BJ24" s="865"/>
      <c r="BK24" s="865"/>
      <c r="BL24" s="865"/>
      <c r="BM24" s="865"/>
      <c r="BN24" s="865"/>
      <c r="BO24" s="865"/>
      <c r="BP24" s="865"/>
      <c r="BQ24" s="865"/>
      <c r="BR24" s="865"/>
      <c r="BS24" s="865"/>
      <c r="BT24" s="865"/>
      <c r="BU24" s="865"/>
      <c r="BV24" s="865"/>
      <c r="BW24" s="865"/>
      <c r="BX24" s="865"/>
      <c r="BY24" s="865"/>
      <c r="BZ24" s="865"/>
      <c r="CA24" s="865"/>
      <c r="CB24" s="865"/>
      <c r="CC24" s="865"/>
      <c r="CD24" s="865"/>
      <c r="CE24" s="865"/>
      <c r="CF24" s="865"/>
      <c r="CG24" s="865"/>
      <c r="CH24" s="865"/>
      <c r="CI24" s="865"/>
      <c r="CJ24" s="865"/>
      <c r="CK24" s="865"/>
      <c r="CL24" s="865"/>
      <c r="CM24" s="865"/>
      <c r="CN24" s="865"/>
      <c r="CO24" s="865"/>
      <c r="CP24" s="865"/>
      <c r="CQ24" s="865"/>
      <c r="CR24" s="865"/>
      <c r="CS24" s="865"/>
      <c r="CT24" s="865"/>
      <c r="CU24" s="865"/>
      <c r="CV24" s="865"/>
      <c r="CW24" s="865"/>
      <c r="CX24" s="865"/>
      <c r="CY24" s="865"/>
      <c r="CZ24" s="865"/>
      <c r="DA24" s="865"/>
      <c r="DB24" s="865"/>
      <c r="DC24" s="865"/>
      <c r="DD24" s="865"/>
      <c r="DE24" s="865"/>
      <c r="DF24" s="865"/>
      <c r="DG24" s="865"/>
      <c r="DH24" s="865"/>
      <c r="DI24" s="865"/>
      <c r="DJ24" s="865"/>
      <c r="DK24" s="865"/>
      <c r="DL24" s="865"/>
      <c r="DM24" s="865"/>
      <c r="DN24" s="865"/>
      <c r="DO24" s="865"/>
      <c r="DP24" s="865"/>
      <c r="DQ24" s="865"/>
      <c r="DR24" s="865"/>
      <c r="DS24" s="865"/>
      <c r="DT24" s="865"/>
      <c r="DU24" s="865"/>
      <c r="DV24" s="865"/>
      <c r="DW24" s="865"/>
      <c r="DX24" s="865"/>
      <c r="DY24" s="865"/>
      <c r="DZ24" s="865"/>
      <c r="EA24" s="865"/>
      <c r="EB24" s="865"/>
      <c r="EC24" s="865"/>
      <c r="ED24" s="865"/>
      <c r="EE24" s="865"/>
      <c r="EF24" s="865"/>
      <c r="EG24" s="865"/>
      <c r="EH24" s="865"/>
      <c r="EI24" s="865"/>
      <c r="EJ24" s="865"/>
      <c r="EK24" s="865"/>
      <c r="EL24" s="865"/>
      <c r="EM24" s="865"/>
      <c r="EN24" s="865"/>
      <c r="EO24" s="865"/>
      <c r="EP24" s="865"/>
      <c r="EQ24" s="865"/>
      <c r="ER24" s="865"/>
      <c r="ES24" s="865"/>
      <c r="ET24" s="865"/>
      <c r="EU24" s="865"/>
      <c r="EV24" s="865"/>
      <c r="EW24" s="865"/>
      <c r="EX24" s="865"/>
      <c r="EY24" s="865"/>
      <c r="EZ24" s="865"/>
      <c r="FA24" s="865"/>
      <c r="FB24" s="865"/>
      <c r="FC24" s="865"/>
      <c r="FD24" s="865"/>
      <c r="FE24" s="865"/>
      <c r="FF24" s="865"/>
      <c r="FG24" s="865"/>
      <c r="FH24" s="865"/>
      <c r="FI24" s="865"/>
      <c r="FJ24" s="865"/>
      <c r="FK24" s="865"/>
      <c r="FL24" s="865"/>
      <c r="FM24" s="865"/>
      <c r="FN24" s="865"/>
      <c r="FO24" s="865"/>
      <c r="FP24" s="865"/>
      <c r="FQ24" s="865"/>
      <c r="FR24" s="865"/>
      <c r="FS24" s="865"/>
      <c r="FT24" s="865"/>
      <c r="FU24" s="865"/>
      <c r="FV24" s="865"/>
      <c r="FW24" s="865"/>
      <c r="FX24" s="865"/>
      <c r="FY24" s="865"/>
      <c r="FZ24" s="865"/>
      <c r="GA24" s="865"/>
      <c r="GB24" s="865"/>
      <c r="GC24" s="865"/>
      <c r="GD24" s="865"/>
      <c r="GE24" s="865"/>
      <c r="GF24" s="865"/>
      <c r="GG24" s="865"/>
      <c r="GH24" s="865"/>
      <c r="GI24" s="865"/>
      <c r="GJ24" s="865"/>
      <c r="GK24" s="865"/>
      <c r="GL24" s="865"/>
      <c r="GM24" s="865"/>
      <c r="GN24" s="865"/>
      <c r="GO24" s="865"/>
      <c r="GP24" s="865"/>
      <c r="GQ24" s="865"/>
      <c r="GR24" s="865"/>
      <c r="GS24" s="865"/>
      <c r="GT24" s="865"/>
      <c r="GU24" s="865"/>
      <c r="GV24" s="865"/>
      <c r="GW24" s="865"/>
      <c r="GX24" s="865"/>
      <c r="GY24" s="865"/>
      <c r="GZ24" s="865"/>
      <c r="HA24" s="865"/>
      <c r="HB24" s="865"/>
      <c r="HC24" s="865"/>
      <c r="HD24" s="865"/>
      <c r="HE24" s="865"/>
      <c r="HF24" s="865"/>
      <c r="HG24" s="865"/>
      <c r="HH24" s="865"/>
      <c r="HI24" s="865"/>
      <c r="HJ24" s="865"/>
      <c r="HK24" s="865"/>
      <c r="HL24" s="865"/>
      <c r="HM24" s="865"/>
      <c r="HN24" s="865"/>
      <c r="HO24" s="865"/>
      <c r="HP24" s="865"/>
      <c r="HQ24" s="865"/>
      <c r="HR24" s="865"/>
      <c r="HS24" s="865"/>
      <c r="HT24" s="865"/>
      <c r="HU24" s="865"/>
      <c r="HV24" s="865"/>
      <c r="HW24" s="865"/>
      <c r="HX24" s="865"/>
      <c r="HY24" s="865"/>
    </row>
    <row r="25" spans="2:233" ht="25.5">
      <c r="B25" s="454"/>
      <c r="C25" s="873" t="s">
        <v>421</v>
      </c>
      <c r="D25" s="868"/>
      <c r="E25" s="869"/>
      <c r="F25" s="1088"/>
      <c r="G25" s="870"/>
    </row>
    <row r="26" spans="2:233" ht="25.5">
      <c r="B26" s="450" t="s">
        <v>422</v>
      </c>
      <c r="C26" s="450" t="s">
        <v>423</v>
      </c>
      <c r="D26" s="868"/>
      <c r="E26" s="869"/>
      <c r="F26" s="1088"/>
      <c r="G26" s="870"/>
    </row>
    <row r="27" spans="2:233" ht="25.5">
      <c r="B27" s="450" t="s">
        <v>424</v>
      </c>
      <c r="C27" s="450" t="s">
        <v>425</v>
      </c>
      <c r="D27" s="868"/>
      <c r="E27" s="869"/>
      <c r="F27" s="1088"/>
      <c r="G27" s="870"/>
    </row>
    <row r="28" spans="2:233" ht="25.5">
      <c r="B28" s="450" t="s">
        <v>426</v>
      </c>
      <c r="C28" s="450" t="s">
        <v>427</v>
      </c>
      <c r="D28" s="868"/>
      <c r="E28" s="869"/>
      <c r="F28" s="1088"/>
      <c r="G28" s="870"/>
    </row>
    <row r="29" spans="2:233">
      <c r="B29" s="450" t="s">
        <v>428</v>
      </c>
      <c r="C29" s="450" t="s">
        <v>429</v>
      </c>
      <c r="D29" s="868"/>
      <c r="E29" s="869"/>
      <c r="F29" s="1088"/>
      <c r="G29" s="870"/>
    </row>
    <row r="30" spans="2:233">
      <c r="B30" s="450" t="s">
        <v>430</v>
      </c>
      <c r="C30" s="450" t="s">
        <v>431</v>
      </c>
      <c r="D30" s="868"/>
      <c r="E30" s="869"/>
      <c r="F30" s="1088"/>
      <c r="G30" s="870"/>
    </row>
    <row r="31" spans="2:233">
      <c r="B31" s="450" t="s">
        <v>432</v>
      </c>
      <c r="C31" s="450" t="s">
        <v>433</v>
      </c>
      <c r="D31" s="868"/>
      <c r="E31" s="869"/>
      <c r="F31" s="1088"/>
      <c r="G31" s="870"/>
    </row>
    <row r="32" spans="2:233" ht="51">
      <c r="B32" s="450" t="s">
        <v>46</v>
      </c>
      <c r="C32" s="450" t="s">
        <v>434</v>
      </c>
      <c r="D32" s="868"/>
      <c r="E32" s="869"/>
      <c r="F32" s="1088"/>
      <c r="G32" s="870"/>
    </row>
    <row r="33" spans="2:7" ht="38.25">
      <c r="B33" s="450" t="s">
        <v>435</v>
      </c>
      <c r="C33" s="450" t="s">
        <v>436</v>
      </c>
      <c r="D33" s="868"/>
      <c r="E33" s="869"/>
      <c r="F33" s="1088"/>
      <c r="G33" s="870"/>
    </row>
    <row r="34" spans="2:7" ht="25.5">
      <c r="B34" s="450" t="s">
        <v>437</v>
      </c>
      <c r="C34" s="450" t="s">
        <v>438</v>
      </c>
      <c r="D34" s="868"/>
      <c r="E34" s="869"/>
      <c r="F34" s="1088"/>
      <c r="G34" s="870"/>
    </row>
    <row r="35" spans="2:7" ht="25.5">
      <c r="B35" s="450" t="s">
        <v>439</v>
      </c>
      <c r="C35" s="450" t="s">
        <v>440</v>
      </c>
      <c r="D35" s="868"/>
      <c r="E35" s="869"/>
      <c r="F35" s="1088"/>
      <c r="G35" s="870"/>
    </row>
    <row r="36" spans="2:7" ht="38.25">
      <c r="B36" s="450" t="s">
        <v>441</v>
      </c>
      <c r="C36" s="450" t="s">
        <v>442</v>
      </c>
      <c r="D36" s="868"/>
      <c r="E36" s="869"/>
      <c r="F36" s="1088"/>
      <c r="G36" s="870"/>
    </row>
    <row r="37" spans="2:7" ht="25.5">
      <c r="B37" s="450" t="s">
        <v>443</v>
      </c>
      <c r="C37" s="450" t="s">
        <v>444</v>
      </c>
      <c r="D37" s="868"/>
      <c r="E37" s="869"/>
      <c r="F37" s="1088"/>
      <c r="G37" s="870"/>
    </row>
    <row r="38" spans="2:7">
      <c r="B38" s="450" t="s">
        <v>445</v>
      </c>
      <c r="C38" s="450" t="s">
        <v>446</v>
      </c>
      <c r="D38" s="868"/>
      <c r="E38" s="869"/>
      <c r="F38" s="1088"/>
      <c r="G38" s="870"/>
    </row>
    <row r="39" spans="2:7">
      <c r="B39" s="450" t="s">
        <v>447</v>
      </c>
      <c r="C39" s="450" t="s">
        <v>448</v>
      </c>
      <c r="D39" s="868"/>
      <c r="E39" s="869"/>
      <c r="F39" s="1088"/>
      <c r="G39" s="870"/>
    </row>
    <row r="40" spans="2:7">
      <c r="B40" s="450" t="s">
        <v>449</v>
      </c>
      <c r="C40" s="450" t="s">
        <v>450</v>
      </c>
      <c r="D40" s="868"/>
      <c r="E40" s="869"/>
      <c r="F40" s="1088"/>
      <c r="G40" s="870"/>
    </row>
    <row r="41" spans="2:7" ht="38.25">
      <c r="B41" s="450" t="s">
        <v>451</v>
      </c>
      <c r="C41" s="450" t="s">
        <v>452</v>
      </c>
      <c r="D41" s="868"/>
      <c r="E41" s="869"/>
      <c r="F41" s="1088"/>
      <c r="G41" s="870"/>
    </row>
    <row r="42" spans="2:7">
      <c r="B42" s="450" t="s">
        <v>453</v>
      </c>
      <c r="C42" s="450" t="s">
        <v>454</v>
      </c>
      <c r="D42" s="868"/>
      <c r="E42" s="869"/>
      <c r="F42" s="1088"/>
      <c r="G42" s="870"/>
    </row>
    <row r="43" spans="2:7">
      <c r="B43" s="454"/>
      <c r="C43" s="868"/>
      <c r="D43" s="868"/>
      <c r="E43" s="869"/>
      <c r="F43" s="1088"/>
      <c r="G43" s="870"/>
    </row>
    <row r="44" spans="2:7">
      <c r="B44" s="454"/>
      <c r="C44" s="868"/>
      <c r="D44" s="868"/>
      <c r="E44" s="869"/>
      <c r="F44" s="1088"/>
      <c r="G44" s="870"/>
    </row>
    <row r="45" spans="2:7" ht="15.75">
      <c r="B45" s="874"/>
      <c r="C45" s="915" t="s">
        <v>415</v>
      </c>
      <c r="D45" s="868"/>
      <c r="E45" s="869"/>
      <c r="F45" s="1088"/>
      <c r="G45" s="870"/>
    </row>
    <row r="46" spans="2:7">
      <c r="B46" s="454"/>
      <c r="C46" s="868"/>
      <c r="D46" s="868"/>
      <c r="E46" s="869"/>
      <c r="F46" s="1088"/>
      <c r="G46" s="870"/>
    </row>
    <row r="47" spans="2:7">
      <c r="B47" s="1291" t="s">
        <v>1439</v>
      </c>
      <c r="C47" s="1292" t="s">
        <v>1687</v>
      </c>
      <c r="D47" s="1139"/>
      <c r="E47" s="293"/>
      <c r="F47" s="592"/>
      <c r="G47" s="865"/>
    </row>
    <row r="48" spans="2:7">
      <c r="B48" s="1294"/>
      <c r="C48" s="1295"/>
      <c r="D48" s="1296"/>
      <c r="E48" s="1297"/>
      <c r="F48" s="592"/>
      <c r="G48" s="1298"/>
    </row>
    <row r="49" spans="2:7" ht="25.5">
      <c r="B49" s="1299" t="s">
        <v>1688</v>
      </c>
      <c r="C49" s="1300" t="s">
        <v>1689</v>
      </c>
      <c r="D49" s="861"/>
      <c r="E49" s="1301"/>
      <c r="F49" s="592"/>
      <c r="G49" s="1298"/>
    </row>
    <row r="50" spans="2:7">
      <c r="B50" s="1302"/>
      <c r="C50" s="1303"/>
      <c r="D50" s="861"/>
      <c r="E50" s="1301"/>
      <c r="F50" s="592"/>
      <c r="G50" s="1298"/>
    </row>
    <row r="51" spans="2:7" ht="76.5">
      <c r="B51" s="1304" t="s">
        <v>14</v>
      </c>
      <c r="C51" s="1305" t="s">
        <v>1690</v>
      </c>
      <c r="D51" s="861"/>
      <c r="E51" s="1301"/>
      <c r="F51" s="592"/>
      <c r="G51" s="1298"/>
    </row>
    <row r="52" spans="2:7">
      <c r="B52" s="1304"/>
      <c r="C52" s="1305"/>
      <c r="D52" s="861"/>
      <c r="E52" s="1301"/>
      <c r="F52" s="592"/>
      <c r="G52" s="1298"/>
    </row>
    <row r="53" spans="2:7">
      <c r="B53" s="1304"/>
      <c r="C53" s="1306" t="s">
        <v>1691</v>
      </c>
      <c r="D53" s="1304"/>
      <c r="E53" s="1307"/>
      <c r="F53" s="592"/>
      <c r="G53" s="1308"/>
    </row>
    <row r="54" spans="2:7" ht="38.25">
      <c r="B54" s="1304"/>
      <c r="C54" s="1306" t="s">
        <v>1692</v>
      </c>
      <c r="D54" s="1304"/>
      <c r="E54" s="1307"/>
      <c r="F54" s="592"/>
      <c r="G54" s="1308"/>
    </row>
    <row r="55" spans="2:7">
      <c r="B55" s="1304"/>
      <c r="C55" s="1306" t="s">
        <v>1693</v>
      </c>
      <c r="D55" s="1307" t="s">
        <v>279</v>
      </c>
      <c r="E55" s="1293">
        <v>1</v>
      </c>
      <c r="F55" s="1464"/>
      <c r="G55" s="1309">
        <f>E55*F55</f>
        <v>0</v>
      </c>
    </row>
    <row r="56" spans="2:7">
      <c r="B56" s="1304"/>
      <c r="C56" s="1306" t="s">
        <v>1694</v>
      </c>
      <c r="D56" s="1307" t="s">
        <v>279</v>
      </c>
      <c r="E56" s="1293">
        <v>1</v>
      </c>
      <c r="F56" s="1464"/>
      <c r="G56" s="1309">
        <f>E56*F56</f>
        <v>0</v>
      </c>
    </row>
    <row r="57" spans="2:7">
      <c r="B57" s="1304"/>
      <c r="C57" s="1305"/>
      <c r="D57" s="1301"/>
      <c r="E57" s="1293"/>
      <c r="F57" s="1465"/>
      <c r="G57" s="885"/>
    </row>
    <row r="58" spans="2:7">
      <c r="B58" s="1304"/>
      <c r="C58" s="1306" t="s">
        <v>1695</v>
      </c>
      <c r="D58" s="1307"/>
      <c r="E58" s="1293"/>
      <c r="F58" s="1464"/>
      <c r="G58" s="1308"/>
    </row>
    <row r="59" spans="2:7" ht="25.5">
      <c r="B59" s="1304"/>
      <c r="C59" s="1306" t="s">
        <v>1696</v>
      </c>
      <c r="D59" s="1307"/>
      <c r="E59" s="1293"/>
      <c r="F59" s="1464"/>
      <c r="G59" s="1308"/>
    </row>
    <row r="60" spans="2:7">
      <c r="B60" s="1304"/>
      <c r="C60" s="1306" t="s">
        <v>1697</v>
      </c>
      <c r="D60" s="1307" t="s">
        <v>279</v>
      </c>
      <c r="E60" s="1293">
        <v>1</v>
      </c>
      <c r="F60" s="1464"/>
      <c r="G60" s="1309">
        <f>E60*F60</f>
        <v>0</v>
      </c>
    </row>
    <row r="61" spans="2:7">
      <c r="B61" s="1304"/>
      <c r="C61" s="1306" t="s">
        <v>1698</v>
      </c>
      <c r="D61" s="1307" t="s">
        <v>279</v>
      </c>
      <c r="E61" s="1293">
        <v>1</v>
      </c>
      <c r="F61" s="1464"/>
      <c r="G61" s="1309">
        <f>E61*F61</f>
        <v>0</v>
      </c>
    </row>
    <row r="62" spans="2:7">
      <c r="B62" s="1304"/>
      <c r="C62" s="1306"/>
      <c r="D62" s="1307"/>
      <c r="E62" s="1293"/>
      <c r="F62" s="1464"/>
      <c r="G62" s="1308"/>
    </row>
    <row r="63" spans="2:7">
      <c r="B63" s="1304"/>
      <c r="C63" s="1305" t="s">
        <v>1699</v>
      </c>
      <c r="D63" s="429"/>
      <c r="E63" s="1293"/>
      <c r="F63" s="1464"/>
      <c r="G63" s="1308"/>
    </row>
    <row r="64" spans="2:7" ht="51">
      <c r="B64" s="1302"/>
      <c r="C64" s="1305" t="s">
        <v>1700</v>
      </c>
      <c r="D64" s="429"/>
      <c r="E64" s="1293"/>
      <c r="F64" s="1464"/>
      <c r="G64" s="1308"/>
    </row>
    <row r="65" spans="2:7">
      <c r="B65" s="1302"/>
      <c r="C65" s="1305" t="s">
        <v>1701</v>
      </c>
      <c r="D65" s="429" t="s">
        <v>279</v>
      </c>
      <c r="E65" s="1293">
        <v>1</v>
      </c>
      <c r="F65" s="1464"/>
      <c r="G65" s="1309">
        <f>E65*F65</f>
        <v>0</v>
      </c>
    </row>
    <row r="66" spans="2:7">
      <c r="B66" s="1304"/>
      <c r="C66" s="1306"/>
      <c r="D66" s="1307"/>
      <c r="E66" s="1293"/>
      <c r="F66" s="1464"/>
      <c r="G66" s="1308"/>
    </row>
    <row r="67" spans="2:7" ht="51">
      <c r="B67" s="1304" t="s">
        <v>36</v>
      </c>
      <c r="C67" s="1305" t="s">
        <v>1702</v>
      </c>
      <c r="D67" s="1301"/>
      <c r="E67" s="1293"/>
      <c r="F67" s="1465"/>
      <c r="G67" s="885"/>
    </row>
    <row r="68" spans="2:7">
      <c r="B68" s="1304"/>
      <c r="C68" s="1305"/>
      <c r="D68" s="1301"/>
      <c r="E68" s="1293"/>
      <c r="F68" s="1465"/>
      <c r="G68" s="885"/>
    </row>
    <row r="69" spans="2:7" ht="63.75">
      <c r="B69" s="1304"/>
      <c r="C69" s="1310" t="s">
        <v>1703</v>
      </c>
      <c r="D69" s="429"/>
      <c r="E69" s="1293"/>
      <c r="F69" s="1464"/>
      <c r="G69" s="1308"/>
    </row>
    <row r="70" spans="2:7">
      <c r="B70" s="1304"/>
      <c r="C70" s="1311" t="s">
        <v>1704</v>
      </c>
      <c r="D70" s="429" t="s">
        <v>252</v>
      </c>
      <c r="E70" s="1293">
        <v>30</v>
      </c>
      <c r="F70" s="1464"/>
      <c r="G70" s="1309">
        <f>E70*F70</f>
        <v>0</v>
      </c>
    </row>
    <row r="71" spans="2:7">
      <c r="B71" s="1304"/>
      <c r="C71" s="1305"/>
      <c r="D71" s="1301"/>
      <c r="E71" s="1293"/>
      <c r="F71" s="1465"/>
      <c r="G71" s="885"/>
    </row>
    <row r="72" spans="2:7">
      <c r="B72" s="1304"/>
      <c r="C72" s="1306" t="s">
        <v>1691</v>
      </c>
      <c r="D72" s="1307"/>
      <c r="E72" s="1293"/>
      <c r="F72" s="1464"/>
      <c r="G72" s="1308"/>
    </row>
    <row r="73" spans="2:7" ht="38.25">
      <c r="B73" s="1304"/>
      <c r="C73" s="1306" t="s">
        <v>1692</v>
      </c>
      <c r="D73" s="1307"/>
      <c r="E73" s="1293"/>
      <c r="F73" s="1464"/>
      <c r="G73" s="1308"/>
    </row>
    <row r="74" spans="2:7">
      <c r="B74" s="1304"/>
      <c r="C74" s="1306" t="s">
        <v>1693</v>
      </c>
      <c r="D74" s="1307" t="s">
        <v>279</v>
      </c>
      <c r="E74" s="1293">
        <v>4</v>
      </c>
      <c r="F74" s="1464"/>
      <c r="G74" s="1309">
        <f>E74*F74</f>
        <v>0</v>
      </c>
    </row>
    <row r="75" spans="2:7">
      <c r="B75" s="1304"/>
      <c r="C75" s="1306" t="s">
        <v>1705</v>
      </c>
      <c r="D75" s="1307" t="s">
        <v>279</v>
      </c>
      <c r="E75" s="1293">
        <v>4</v>
      </c>
      <c r="F75" s="1464"/>
      <c r="G75" s="1309">
        <f>E75*F75</f>
        <v>0</v>
      </c>
    </row>
    <row r="76" spans="2:7">
      <c r="B76" s="1304"/>
      <c r="C76" s="1305"/>
      <c r="D76" s="1301"/>
      <c r="E76" s="1293"/>
      <c r="F76" s="1465"/>
      <c r="G76" s="885"/>
    </row>
    <row r="77" spans="2:7">
      <c r="B77" s="1304"/>
      <c r="C77" s="1306" t="s">
        <v>1695</v>
      </c>
      <c r="D77" s="1307"/>
      <c r="E77" s="1293"/>
      <c r="F77" s="1464"/>
      <c r="G77" s="1308"/>
    </row>
    <row r="78" spans="2:7" ht="25.5">
      <c r="B78" s="1304"/>
      <c r="C78" s="1306" t="s">
        <v>1696</v>
      </c>
      <c r="D78" s="1307"/>
      <c r="E78" s="1293"/>
      <c r="F78" s="1464"/>
      <c r="G78" s="1308"/>
    </row>
    <row r="79" spans="2:7">
      <c r="B79" s="1304"/>
      <c r="C79" s="1306" t="s">
        <v>1697</v>
      </c>
      <c r="D79" s="1307" t="s">
        <v>279</v>
      </c>
      <c r="E79" s="1293">
        <v>4</v>
      </c>
      <c r="F79" s="1464"/>
      <c r="G79" s="1309">
        <f>E79*F79</f>
        <v>0</v>
      </c>
    </row>
    <row r="80" spans="2:7">
      <c r="B80" s="1304"/>
      <c r="C80" s="1306" t="s">
        <v>1706</v>
      </c>
      <c r="D80" s="1307" t="s">
        <v>279</v>
      </c>
      <c r="E80" s="1293">
        <v>5</v>
      </c>
      <c r="F80" s="1464"/>
      <c r="G80" s="1309">
        <f>E80*F80</f>
        <v>0</v>
      </c>
    </row>
    <row r="81" spans="2:7">
      <c r="B81" s="1304"/>
      <c r="C81" s="1306"/>
      <c r="D81" s="1307"/>
      <c r="E81" s="1293"/>
      <c r="F81" s="1464"/>
      <c r="G81" s="1308"/>
    </row>
    <row r="82" spans="2:7">
      <c r="B82" s="1304"/>
      <c r="C82" s="1305" t="s">
        <v>1699</v>
      </c>
      <c r="D82" s="429"/>
      <c r="E82" s="1293"/>
      <c r="F82" s="1464"/>
      <c r="G82" s="1308"/>
    </row>
    <row r="83" spans="2:7" ht="51">
      <c r="B83" s="1302"/>
      <c r="C83" s="1305" t="s">
        <v>1700</v>
      </c>
      <c r="D83" s="429"/>
      <c r="E83" s="1293"/>
      <c r="F83" s="1464"/>
      <c r="G83" s="1308"/>
    </row>
    <row r="84" spans="2:7">
      <c r="B84" s="1304"/>
      <c r="C84" s="1305" t="s">
        <v>1707</v>
      </c>
      <c r="D84" s="429" t="s">
        <v>279</v>
      </c>
      <c r="E84" s="1293">
        <v>2</v>
      </c>
      <c r="F84" s="1464"/>
      <c r="G84" s="1309">
        <f>E84*F84</f>
        <v>0</v>
      </c>
    </row>
    <row r="85" spans="2:7">
      <c r="B85" s="1304"/>
      <c r="C85" s="1306"/>
      <c r="D85" s="1307"/>
      <c r="E85" s="1293"/>
      <c r="F85" s="1464"/>
      <c r="G85" s="1308"/>
    </row>
    <row r="86" spans="2:7" ht="51">
      <c r="B86" s="1304"/>
      <c r="C86" s="1312" t="s">
        <v>1708</v>
      </c>
      <c r="D86" s="429"/>
      <c r="E86" s="1293"/>
      <c r="F86" s="1464"/>
      <c r="G86" s="1308"/>
    </row>
    <row r="87" spans="2:7">
      <c r="B87" s="1302"/>
      <c r="C87" s="1312" t="s">
        <v>1709</v>
      </c>
      <c r="D87" s="1307" t="s">
        <v>279</v>
      </c>
      <c r="E87" s="1293">
        <v>2</v>
      </c>
      <c r="F87" s="1464"/>
      <c r="G87" s="1309">
        <f>E87*F87</f>
        <v>0</v>
      </c>
    </row>
    <row r="88" spans="2:7">
      <c r="B88" s="1304"/>
      <c r="C88" s="1306"/>
      <c r="D88" s="1307"/>
      <c r="E88" s="1293"/>
      <c r="F88" s="1464"/>
      <c r="G88" s="1308"/>
    </row>
    <row r="89" spans="2:7" ht="51">
      <c r="B89" s="1304" t="s">
        <v>16</v>
      </c>
      <c r="C89" s="1306" t="s">
        <v>1710</v>
      </c>
      <c r="D89" s="429"/>
      <c r="E89" s="1293"/>
      <c r="F89" s="1464"/>
      <c r="G89" s="1308"/>
    </row>
    <row r="90" spans="2:7" ht="51">
      <c r="B90" s="1304"/>
      <c r="C90" s="1306" t="s">
        <v>1711</v>
      </c>
      <c r="D90" s="429"/>
      <c r="E90" s="1293"/>
      <c r="F90" s="1464"/>
      <c r="G90" s="1308"/>
    </row>
    <row r="91" spans="2:7">
      <c r="B91" s="1304"/>
      <c r="C91" s="1306" t="s">
        <v>1712</v>
      </c>
      <c r="D91" s="429"/>
      <c r="E91" s="1293"/>
      <c r="F91" s="1464"/>
      <c r="G91" s="1308"/>
    </row>
    <row r="92" spans="2:7">
      <c r="B92" s="1304"/>
      <c r="C92" s="1306" t="s">
        <v>1713</v>
      </c>
      <c r="D92" s="429"/>
      <c r="E92" s="1293"/>
      <c r="F92" s="1464"/>
      <c r="G92" s="1308"/>
    </row>
    <row r="93" spans="2:7" ht="38.25">
      <c r="B93" s="1304"/>
      <c r="C93" s="1306" t="s">
        <v>1714</v>
      </c>
      <c r="D93" s="1313"/>
      <c r="E93" s="1313"/>
      <c r="F93" s="1466"/>
      <c r="G93" s="1313"/>
    </row>
    <row r="94" spans="2:7">
      <c r="B94" s="1313"/>
      <c r="C94" s="1314" t="s">
        <v>714</v>
      </c>
      <c r="D94" s="1307" t="s">
        <v>279</v>
      </c>
      <c r="E94" s="1307" t="s">
        <v>932</v>
      </c>
      <c r="F94" s="593"/>
      <c r="G94" s="1309">
        <f>E94*F94</f>
        <v>0</v>
      </c>
    </row>
    <row r="95" spans="2:7">
      <c r="B95" s="1313"/>
      <c r="C95" s="1298"/>
      <c r="D95" s="1313"/>
      <c r="E95" s="1313"/>
      <c r="F95" s="1466"/>
      <c r="G95" s="1313"/>
    </row>
    <row r="96" spans="2:7">
      <c r="B96" s="1304" t="s">
        <v>17</v>
      </c>
      <c r="C96" s="1305" t="s">
        <v>1699</v>
      </c>
      <c r="D96" s="429"/>
      <c r="E96" s="1293"/>
      <c r="F96" s="1464"/>
      <c r="G96" s="1308"/>
    </row>
    <row r="97" spans="2:7" ht="51">
      <c r="B97" s="1302"/>
      <c r="C97" s="1305" t="s">
        <v>1700</v>
      </c>
      <c r="D97" s="429"/>
      <c r="E97" s="1293"/>
      <c r="F97" s="1464"/>
      <c r="G97" s="1308"/>
    </row>
    <row r="98" spans="2:7">
      <c r="B98" s="1302"/>
      <c r="C98" s="1305" t="s">
        <v>1701</v>
      </c>
      <c r="D98" s="429" t="s">
        <v>279</v>
      </c>
      <c r="E98" s="1293">
        <v>1</v>
      </c>
      <c r="F98" s="1464"/>
      <c r="G98" s="1309">
        <f>E98*F98</f>
        <v>0</v>
      </c>
    </row>
    <row r="99" spans="2:7">
      <c r="B99" s="1313"/>
      <c r="C99" s="1298"/>
      <c r="D99" s="1313"/>
      <c r="E99" s="1313"/>
      <c r="F99" s="1466"/>
      <c r="G99" s="1313"/>
    </row>
    <row r="100" spans="2:7" ht="51">
      <c r="B100" s="1304" t="s">
        <v>21</v>
      </c>
      <c r="C100" s="1312" t="s">
        <v>1708</v>
      </c>
      <c r="D100" s="429"/>
      <c r="E100" s="1293"/>
      <c r="F100" s="1464"/>
      <c r="G100" s="1308"/>
    </row>
    <row r="101" spans="2:7">
      <c r="B101" s="1302"/>
      <c r="C101" s="1312" t="s">
        <v>1715</v>
      </c>
      <c r="D101" s="1307" t="s">
        <v>279</v>
      </c>
      <c r="E101" s="1293">
        <v>1</v>
      </c>
      <c r="F101" s="1464"/>
      <c r="G101" s="1309">
        <f>E101*F101</f>
        <v>0</v>
      </c>
    </row>
    <row r="102" spans="2:7">
      <c r="B102" s="1313"/>
      <c r="C102" s="1298"/>
      <c r="D102" s="1313"/>
      <c r="E102" s="1313"/>
      <c r="F102" s="1466"/>
      <c r="G102" s="1313"/>
    </row>
    <row r="103" spans="2:7">
      <c r="B103" s="1304" t="s">
        <v>44</v>
      </c>
      <c r="C103" s="1306" t="s">
        <v>1691</v>
      </c>
      <c r="D103" s="1307"/>
      <c r="E103" s="1293"/>
      <c r="F103" s="1464"/>
      <c r="G103" s="1308"/>
    </row>
    <row r="104" spans="2:7" ht="38.25">
      <c r="B104" s="1304"/>
      <c r="C104" s="1306" t="s">
        <v>1692</v>
      </c>
      <c r="D104" s="1307"/>
      <c r="E104" s="1293"/>
      <c r="F104" s="1464"/>
      <c r="G104" s="1308"/>
    </row>
    <row r="105" spans="2:7">
      <c r="B105" s="1304"/>
      <c r="C105" s="1306" t="s">
        <v>1693</v>
      </c>
      <c r="D105" s="1307" t="s">
        <v>279</v>
      </c>
      <c r="E105" s="1293">
        <v>9</v>
      </c>
      <c r="F105" s="1464"/>
      <c r="G105" s="1309">
        <f>E105*F105</f>
        <v>0</v>
      </c>
    </row>
    <row r="106" spans="2:7">
      <c r="B106" s="1304"/>
      <c r="C106" s="1306" t="s">
        <v>1716</v>
      </c>
      <c r="D106" s="1307" t="s">
        <v>279</v>
      </c>
      <c r="E106" s="1293">
        <v>1</v>
      </c>
      <c r="F106" s="1464"/>
      <c r="G106" s="1309">
        <f>E106*F106</f>
        <v>0</v>
      </c>
    </row>
    <row r="107" spans="2:7">
      <c r="B107" s="1304"/>
      <c r="C107" s="1306"/>
      <c r="D107" s="1307"/>
      <c r="E107" s="1293"/>
      <c r="F107" s="1464"/>
      <c r="G107" s="1308"/>
    </row>
    <row r="108" spans="2:7">
      <c r="B108" s="1304" t="s">
        <v>46</v>
      </c>
      <c r="C108" s="1306" t="s">
        <v>1695</v>
      </c>
      <c r="D108" s="1307"/>
      <c r="E108" s="1293"/>
      <c r="F108" s="1464"/>
      <c r="G108" s="1308"/>
    </row>
    <row r="109" spans="2:7" ht="25.5">
      <c r="B109" s="1304"/>
      <c r="C109" s="1306" t="s">
        <v>1696</v>
      </c>
      <c r="D109" s="1307"/>
      <c r="E109" s="1293"/>
      <c r="F109" s="1464"/>
      <c r="G109" s="1308"/>
    </row>
    <row r="110" spans="2:7">
      <c r="B110" s="1304"/>
      <c r="C110" s="1306" t="s">
        <v>1697</v>
      </c>
      <c r="D110" s="1307" t="s">
        <v>279</v>
      </c>
      <c r="E110" s="1293">
        <v>10</v>
      </c>
      <c r="F110" s="1464"/>
      <c r="G110" s="1309">
        <f>E110*F110</f>
        <v>0</v>
      </c>
    </row>
    <row r="111" spans="2:7">
      <c r="B111" s="1304"/>
      <c r="C111" s="1306" t="s">
        <v>1717</v>
      </c>
      <c r="D111" s="1307" t="s">
        <v>279</v>
      </c>
      <c r="E111" s="1293">
        <v>1</v>
      </c>
      <c r="F111" s="1464"/>
      <c r="G111" s="1309">
        <f>E111*F111</f>
        <v>0</v>
      </c>
    </row>
    <row r="112" spans="2:7">
      <c r="B112" s="1304"/>
      <c r="C112" s="1306"/>
      <c r="D112" s="1307"/>
      <c r="E112" s="1293"/>
      <c r="F112" s="1464"/>
      <c r="G112" s="1308"/>
    </row>
    <row r="113" spans="2:7" ht="63.75">
      <c r="B113" s="1304" t="s">
        <v>47</v>
      </c>
      <c r="C113" s="1310" t="s">
        <v>1703</v>
      </c>
      <c r="D113" s="429"/>
      <c r="E113" s="1293"/>
      <c r="F113" s="1464"/>
      <c r="G113" s="1308"/>
    </row>
    <row r="114" spans="2:7">
      <c r="B114" s="1304"/>
      <c r="C114" s="1311" t="s">
        <v>1718</v>
      </c>
      <c r="D114" s="429" t="s">
        <v>252</v>
      </c>
      <c r="E114" s="1293">
        <v>310</v>
      </c>
      <c r="F114" s="1464"/>
      <c r="G114" s="1309">
        <f>E114*F114</f>
        <v>0</v>
      </c>
    </row>
    <row r="115" spans="2:7">
      <c r="B115" s="1304"/>
      <c r="C115" s="1311" t="s">
        <v>1719</v>
      </c>
      <c r="D115" s="429" t="s">
        <v>252</v>
      </c>
      <c r="E115" s="1293">
        <v>30</v>
      </c>
      <c r="F115" s="1464"/>
      <c r="G115" s="1309">
        <f>E115*F115</f>
        <v>0</v>
      </c>
    </row>
    <row r="116" spans="2:7">
      <c r="B116" s="1304"/>
      <c r="C116" s="1311"/>
      <c r="D116" s="429"/>
      <c r="E116" s="1293"/>
      <c r="F116" s="1464"/>
      <c r="G116" s="1308"/>
    </row>
    <row r="117" spans="2:7">
      <c r="B117" s="1304" t="s">
        <v>1720</v>
      </c>
      <c r="C117" s="1311" t="s">
        <v>1721</v>
      </c>
      <c r="D117" s="429"/>
      <c r="E117" s="1293"/>
      <c r="F117" s="1464"/>
      <c r="G117" s="1308"/>
    </row>
    <row r="118" spans="2:7">
      <c r="B118" s="1304"/>
      <c r="C118" s="1311" t="s">
        <v>1722</v>
      </c>
      <c r="D118" s="429" t="s">
        <v>252</v>
      </c>
      <c r="E118" s="1293">
        <v>30</v>
      </c>
      <c r="F118" s="1464"/>
      <c r="G118" s="1309">
        <f>E118*F118</f>
        <v>0</v>
      </c>
    </row>
    <row r="119" spans="2:7">
      <c r="B119" s="1304"/>
      <c r="C119" s="1311"/>
      <c r="D119" s="429"/>
      <c r="E119" s="1293"/>
      <c r="F119" s="1464"/>
      <c r="G119" s="1308"/>
    </row>
    <row r="120" spans="2:7" ht="25.5">
      <c r="B120" s="1315" t="s">
        <v>49</v>
      </c>
      <c r="C120" s="1316" t="s">
        <v>1723</v>
      </c>
      <c r="D120" s="429"/>
      <c r="E120" s="1293"/>
      <c r="F120" s="1464"/>
      <c r="G120" s="1308"/>
    </row>
    <row r="121" spans="2:7">
      <c r="B121" s="1315"/>
      <c r="C121" s="1316" t="s">
        <v>1724</v>
      </c>
      <c r="D121" s="429" t="s">
        <v>279</v>
      </c>
      <c r="E121" s="1293">
        <v>1</v>
      </c>
      <c r="F121" s="1464"/>
      <c r="G121" s="1309">
        <f>E121*F121</f>
        <v>0</v>
      </c>
    </row>
    <row r="122" spans="2:7">
      <c r="B122" s="1315"/>
      <c r="C122" s="1316"/>
      <c r="D122" s="429"/>
      <c r="E122" s="1293"/>
      <c r="F122" s="1464"/>
      <c r="G122" s="1308"/>
    </row>
    <row r="123" spans="2:7" ht="38.25">
      <c r="B123" s="1315" t="s">
        <v>1725</v>
      </c>
      <c r="C123" s="1316" t="s">
        <v>1726</v>
      </c>
      <c r="D123" s="429"/>
      <c r="E123" s="1293"/>
      <c r="F123" s="1464"/>
      <c r="G123" s="1308"/>
    </row>
    <row r="124" spans="2:7">
      <c r="B124" s="1315"/>
      <c r="C124" s="1316"/>
      <c r="D124" s="429"/>
      <c r="E124" s="1293"/>
      <c r="F124" s="1464"/>
      <c r="G124" s="1308"/>
    </row>
    <row r="125" spans="2:7" ht="76.5">
      <c r="B125" s="1315"/>
      <c r="C125" s="538" t="s">
        <v>1727</v>
      </c>
      <c r="D125" s="429" t="s">
        <v>279</v>
      </c>
      <c r="E125" s="1293">
        <v>2</v>
      </c>
      <c r="F125" s="1464"/>
      <c r="G125" s="1309">
        <f>E125*F125</f>
        <v>0</v>
      </c>
    </row>
    <row r="126" spans="2:7">
      <c r="B126" s="1315"/>
      <c r="C126" s="1316"/>
      <c r="D126" s="429"/>
      <c r="E126" s="1293"/>
      <c r="F126" s="1464"/>
      <c r="G126" s="1308"/>
    </row>
    <row r="127" spans="2:7" ht="27">
      <c r="B127" s="1315"/>
      <c r="C127" s="1316" t="s">
        <v>1728</v>
      </c>
      <c r="D127" s="1317"/>
      <c r="E127" s="1318"/>
      <c r="F127" s="1467"/>
      <c r="G127" s="1319"/>
    </row>
    <row r="128" spans="2:7" ht="63.75">
      <c r="B128" s="1315"/>
      <c r="C128" s="1316" t="s">
        <v>1729</v>
      </c>
      <c r="D128" s="1316"/>
      <c r="E128" s="1316"/>
      <c r="F128" s="1464"/>
      <c r="G128" s="1316"/>
    </row>
    <row r="129" spans="2:7">
      <c r="B129" s="1315"/>
      <c r="C129" s="1316" t="s">
        <v>1730</v>
      </c>
      <c r="D129" s="429" t="s">
        <v>252</v>
      </c>
      <c r="E129" s="1293">
        <v>20</v>
      </c>
      <c r="F129" s="1464"/>
      <c r="G129" s="1309">
        <f>E129*F129</f>
        <v>0</v>
      </c>
    </row>
    <row r="130" spans="2:7">
      <c r="B130" s="1315"/>
      <c r="C130" s="1316"/>
      <c r="D130" s="429"/>
      <c r="E130" s="1293"/>
      <c r="F130" s="1464"/>
      <c r="G130" s="1308"/>
    </row>
    <row r="131" spans="2:7" ht="25.5">
      <c r="B131" s="1315"/>
      <c r="C131" s="1316" t="s">
        <v>1731</v>
      </c>
      <c r="D131" s="429" t="s">
        <v>279</v>
      </c>
      <c r="E131" s="429">
        <v>2</v>
      </c>
      <c r="F131" s="1464"/>
      <c r="G131" s="1309">
        <f>E131*F131</f>
        <v>0</v>
      </c>
    </row>
    <row r="132" spans="2:7" ht="16.5">
      <c r="B132" s="1315"/>
      <c r="C132" s="1316"/>
      <c r="D132" s="1316"/>
      <c r="E132" s="1318"/>
      <c r="F132" s="1464"/>
      <c r="G132" s="1308"/>
    </row>
    <row r="133" spans="2:7" ht="25.5">
      <c r="B133" s="1315" t="s">
        <v>1732</v>
      </c>
      <c r="C133" s="1310" t="s">
        <v>1733</v>
      </c>
      <c r="D133" s="429" t="s">
        <v>279</v>
      </c>
      <c r="E133" s="1293">
        <v>1</v>
      </c>
      <c r="F133" s="1464"/>
      <c r="G133" s="1309">
        <f>E133*F133</f>
        <v>0</v>
      </c>
    </row>
    <row r="134" spans="2:7">
      <c r="B134" s="1315"/>
      <c r="C134" s="1320"/>
      <c r="D134" s="429"/>
      <c r="E134" s="1293"/>
      <c r="F134" s="1464"/>
      <c r="G134" s="885"/>
    </row>
    <row r="135" spans="2:7">
      <c r="B135" s="1321"/>
      <c r="C135" s="1322"/>
      <c r="D135" s="1323"/>
      <c r="E135" s="1323"/>
      <c r="F135" s="1468"/>
      <c r="G135" s="1324"/>
    </row>
    <row r="136" spans="2:7" ht="25.5">
      <c r="B136" s="1304"/>
      <c r="C136" s="1325" t="s">
        <v>1734</v>
      </c>
      <c r="D136" s="1326"/>
      <c r="E136" s="1293"/>
      <c r="F136" s="1464"/>
      <c r="G136" s="1327">
        <f>SUM(G51:G134)</f>
        <v>0</v>
      </c>
    </row>
    <row r="137" spans="2:7">
      <c r="B137" s="1294"/>
      <c r="C137" s="1295"/>
      <c r="D137" s="1297"/>
      <c r="E137" s="1293"/>
      <c r="F137" s="1464"/>
      <c r="G137" s="885"/>
    </row>
    <row r="138" spans="2:7">
      <c r="B138" s="1328"/>
      <c r="C138" s="1329"/>
      <c r="D138" s="1330"/>
      <c r="E138" s="1293"/>
      <c r="F138" s="1464"/>
      <c r="G138" s="885"/>
    </row>
    <row r="139" spans="2:7">
      <c r="B139" s="1331" t="s">
        <v>1735</v>
      </c>
      <c r="C139" s="1332" t="s">
        <v>1736</v>
      </c>
      <c r="D139" s="293"/>
      <c r="E139" s="1293"/>
      <c r="F139" s="1464"/>
      <c r="G139" s="885"/>
    </row>
    <row r="140" spans="2:7">
      <c r="B140" s="1333"/>
      <c r="C140" s="1334"/>
      <c r="D140" s="293"/>
      <c r="E140" s="1293"/>
      <c r="F140" s="1464"/>
      <c r="G140" s="885"/>
    </row>
    <row r="141" spans="2:7" ht="51">
      <c r="B141" s="1335" t="s">
        <v>14</v>
      </c>
      <c r="C141" s="1329" t="s">
        <v>1737</v>
      </c>
      <c r="D141" s="293"/>
      <c r="E141" s="1293"/>
      <c r="F141" s="1464"/>
      <c r="G141" s="885"/>
    </row>
    <row r="142" spans="2:7">
      <c r="B142" s="1335"/>
      <c r="C142" s="1336" t="s">
        <v>1738</v>
      </c>
      <c r="D142" s="403" t="s">
        <v>252</v>
      </c>
      <c r="E142" s="1293">
        <v>15</v>
      </c>
      <c r="F142" s="1464"/>
      <c r="G142" s="1309">
        <f t="shared" ref="G142:G146" si="0">E142*F142</f>
        <v>0</v>
      </c>
    </row>
    <row r="143" spans="2:7">
      <c r="B143" s="1335"/>
      <c r="C143" s="1336" t="s">
        <v>1739</v>
      </c>
      <c r="D143" s="403" t="s">
        <v>252</v>
      </c>
      <c r="E143" s="1293">
        <v>59</v>
      </c>
      <c r="F143" s="1464"/>
      <c r="G143" s="1309">
        <f t="shared" si="0"/>
        <v>0</v>
      </c>
    </row>
    <row r="144" spans="2:7">
      <c r="B144" s="1335"/>
      <c r="C144" s="1336" t="s">
        <v>1740</v>
      </c>
      <c r="D144" s="403" t="s">
        <v>252</v>
      </c>
      <c r="E144" s="1293">
        <v>23</v>
      </c>
      <c r="F144" s="1464"/>
      <c r="G144" s="1309">
        <f t="shared" si="0"/>
        <v>0</v>
      </c>
    </row>
    <row r="145" spans="2:7">
      <c r="B145" s="1333"/>
      <c r="C145" s="1336" t="s">
        <v>1741</v>
      </c>
      <c r="D145" s="403" t="s">
        <v>252</v>
      </c>
      <c r="E145" s="1293">
        <v>46</v>
      </c>
      <c r="F145" s="1464"/>
      <c r="G145" s="1309">
        <f t="shared" si="0"/>
        <v>0</v>
      </c>
    </row>
    <row r="146" spans="2:7">
      <c r="B146" s="1333"/>
      <c r="C146" s="1336" t="s">
        <v>1742</v>
      </c>
      <c r="D146" s="403" t="s">
        <v>252</v>
      </c>
      <c r="E146" s="1293">
        <v>36</v>
      </c>
      <c r="F146" s="1464"/>
      <c r="G146" s="1309">
        <f t="shared" si="0"/>
        <v>0</v>
      </c>
    </row>
    <row r="147" spans="2:7">
      <c r="B147" s="1333"/>
      <c r="C147" s="1334"/>
      <c r="D147" s="293"/>
      <c r="E147" s="1293"/>
      <c r="F147" s="1464"/>
      <c r="G147" s="885"/>
    </row>
    <row r="148" spans="2:7" ht="51">
      <c r="B148" s="1337" t="s">
        <v>36</v>
      </c>
      <c r="C148" s="1329" t="s">
        <v>1743</v>
      </c>
      <c r="D148" s="1330"/>
      <c r="E148" s="1293"/>
      <c r="F148" s="1464"/>
      <c r="G148" s="885"/>
    </row>
    <row r="149" spans="2:7">
      <c r="B149" s="1337"/>
      <c r="C149" s="1329" t="s">
        <v>1744</v>
      </c>
      <c r="D149" s="1330" t="s">
        <v>252</v>
      </c>
      <c r="E149" s="1293">
        <v>44</v>
      </c>
      <c r="F149" s="1464"/>
      <c r="G149" s="1309">
        <f t="shared" ref="G149:G150" si="1">E149*F149</f>
        <v>0</v>
      </c>
    </row>
    <row r="150" spans="2:7">
      <c r="B150" s="1337"/>
      <c r="C150" s="1329" t="s">
        <v>1745</v>
      </c>
      <c r="D150" s="1330" t="s">
        <v>252</v>
      </c>
      <c r="E150" s="1293">
        <v>177</v>
      </c>
      <c r="F150" s="1464"/>
      <c r="G150" s="1309">
        <f t="shared" si="1"/>
        <v>0</v>
      </c>
    </row>
    <row r="151" spans="2:7">
      <c r="B151" s="1338"/>
      <c r="C151" s="1339"/>
      <c r="D151" s="1340"/>
      <c r="E151" s="1293"/>
      <c r="F151" s="1464"/>
      <c r="G151" s="885"/>
    </row>
    <row r="152" spans="2:7" ht="38.25">
      <c r="B152" s="1341" t="s">
        <v>16</v>
      </c>
      <c r="C152" s="1329" t="s">
        <v>1746</v>
      </c>
      <c r="D152" s="1330"/>
      <c r="E152" s="1293"/>
      <c r="F152" s="1464"/>
      <c r="G152" s="885"/>
    </row>
    <row r="153" spans="2:7">
      <c r="B153" s="1338"/>
      <c r="C153" s="1329" t="s">
        <v>1747</v>
      </c>
      <c r="D153" s="1330"/>
      <c r="E153" s="1293"/>
      <c r="F153" s="1464"/>
      <c r="G153" s="885"/>
    </row>
    <row r="154" spans="2:7">
      <c r="B154" s="1338"/>
      <c r="C154" s="1329" t="s">
        <v>1748</v>
      </c>
      <c r="D154" s="597" t="s">
        <v>252</v>
      </c>
      <c r="E154" s="1342">
        <v>15</v>
      </c>
      <c r="F154" s="594"/>
      <c r="G154" s="1309">
        <f t="shared" ref="G154:G158" si="2">E154*F154</f>
        <v>0</v>
      </c>
    </row>
    <row r="155" spans="2:7">
      <c r="B155" s="1338"/>
      <c r="C155" s="1329" t="s">
        <v>1749</v>
      </c>
      <c r="D155" s="597" t="s">
        <v>252</v>
      </c>
      <c r="E155" s="1342">
        <v>59</v>
      </c>
      <c r="F155" s="594"/>
      <c r="G155" s="1309">
        <f t="shared" si="2"/>
        <v>0</v>
      </c>
    </row>
    <row r="156" spans="2:7">
      <c r="B156" s="1338"/>
      <c r="C156" s="1329" t="s">
        <v>1750</v>
      </c>
      <c r="D156" s="597" t="s">
        <v>252</v>
      </c>
      <c r="E156" s="1342">
        <v>23</v>
      </c>
      <c r="F156" s="594"/>
      <c r="G156" s="1309">
        <f t="shared" si="2"/>
        <v>0</v>
      </c>
    </row>
    <row r="157" spans="2:7">
      <c r="B157" s="1338"/>
      <c r="C157" s="1344" t="s">
        <v>1751</v>
      </c>
      <c r="D157" s="597" t="s">
        <v>252</v>
      </c>
      <c r="E157" s="1342">
        <v>46</v>
      </c>
      <c r="F157" s="594"/>
      <c r="G157" s="1309">
        <f t="shared" si="2"/>
        <v>0</v>
      </c>
    </row>
    <row r="158" spans="2:7">
      <c r="B158" s="1338"/>
      <c r="C158" s="1344" t="s">
        <v>1752</v>
      </c>
      <c r="D158" s="597" t="s">
        <v>252</v>
      </c>
      <c r="E158" s="1342">
        <v>36</v>
      </c>
      <c r="F158" s="594"/>
      <c r="G158" s="1309">
        <f t="shared" si="2"/>
        <v>0</v>
      </c>
    </row>
    <row r="159" spans="2:7">
      <c r="B159" s="1338"/>
      <c r="C159" s="1339"/>
      <c r="D159" s="1340"/>
      <c r="E159" s="1293"/>
      <c r="F159" s="1464"/>
      <c r="G159" s="885"/>
    </row>
    <row r="160" spans="2:7" ht="51">
      <c r="B160" s="1337" t="s">
        <v>17</v>
      </c>
      <c r="C160" s="1329" t="s">
        <v>1753</v>
      </c>
      <c r="D160" s="1330"/>
      <c r="E160" s="1293"/>
      <c r="F160" s="1464"/>
      <c r="G160" s="885"/>
    </row>
    <row r="161" spans="2:7">
      <c r="B161" s="1337"/>
      <c r="C161" s="1329" t="s">
        <v>1754</v>
      </c>
      <c r="D161" s="597" t="s">
        <v>252</v>
      </c>
      <c r="E161" s="1293">
        <v>44</v>
      </c>
      <c r="F161" s="591"/>
      <c r="G161" s="1309">
        <f t="shared" ref="G161:G162" si="3">E161*F161</f>
        <v>0</v>
      </c>
    </row>
    <row r="162" spans="2:7">
      <c r="B162" s="1337"/>
      <c r="C162" s="1329" t="s">
        <v>1755</v>
      </c>
      <c r="D162" s="597" t="s">
        <v>252</v>
      </c>
      <c r="E162" s="1293">
        <v>144</v>
      </c>
      <c r="F162" s="591"/>
      <c r="G162" s="1309">
        <f t="shared" si="3"/>
        <v>0</v>
      </c>
    </row>
    <row r="163" spans="2:7">
      <c r="B163" s="1337"/>
      <c r="C163" s="1329"/>
      <c r="D163" s="597"/>
      <c r="E163" s="1293"/>
      <c r="F163" s="1464"/>
      <c r="G163" s="885"/>
    </row>
    <row r="164" spans="2:7" ht="63.75">
      <c r="B164" s="1335" t="s">
        <v>21</v>
      </c>
      <c r="C164" s="1329" t="s">
        <v>1756</v>
      </c>
      <c r="D164" s="1340"/>
      <c r="E164" s="1293"/>
      <c r="F164" s="1464"/>
      <c r="G164" s="885"/>
    </row>
    <row r="165" spans="2:7">
      <c r="B165" s="1335"/>
      <c r="C165" s="1329" t="s">
        <v>1757</v>
      </c>
      <c r="D165" s="597" t="s">
        <v>279</v>
      </c>
      <c r="E165" s="1293">
        <v>1</v>
      </c>
      <c r="F165" s="1464"/>
      <c r="G165" s="1309">
        <f t="shared" ref="G165:G166" si="4">E165*F165</f>
        <v>0</v>
      </c>
    </row>
    <row r="166" spans="2:7">
      <c r="B166" s="1335"/>
      <c r="C166" s="1329" t="s">
        <v>1758</v>
      </c>
      <c r="D166" s="597" t="s">
        <v>279</v>
      </c>
      <c r="E166" s="1293">
        <v>1</v>
      </c>
      <c r="F166" s="1464"/>
      <c r="G166" s="1309">
        <f t="shared" si="4"/>
        <v>0</v>
      </c>
    </row>
    <row r="167" spans="2:7">
      <c r="B167" s="1335"/>
      <c r="C167" s="1329"/>
      <c r="D167" s="597"/>
      <c r="E167" s="1293"/>
      <c r="F167" s="1464"/>
      <c r="G167" s="1345"/>
    </row>
    <row r="168" spans="2:7" ht="76.5">
      <c r="B168" s="1335" t="s">
        <v>44</v>
      </c>
      <c r="C168" s="1329" t="s">
        <v>1759</v>
      </c>
      <c r="D168" s="1340"/>
      <c r="E168" s="1293"/>
      <c r="F168" s="1464"/>
      <c r="G168" s="885"/>
    </row>
    <row r="169" spans="2:7">
      <c r="B169" s="1335"/>
      <c r="C169" s="1329" t="s">
        <v>1758</v>
      </c>
      <c r="D169" s="597" t="s">
        <v>279</v>
      </c>
      <c r="E169" s="1293">
        <v>1</v>
      </c>
      <c r="F169" s="1464"/>
      <c r="G169" s="1309">
        <f t="shared" ref="G169:G171" si="5">E169*F169</f>
        <v>0</v>
      </c>
    </row>
    <row r="170" spans="2:7">
      <c r="B170" s="1335"/>
      <c r="C170" s="1329" t="s">
        <v>1760</v>
      </c>
      <c r="D170" s="597" t="s">
        <v>279</v>
      </c>
      <c r="E170" s="1293">
        <v>1</v>
      </c>
      <c r="F170" s="1464"/>
      <c r="G170" s="1309">
        <f t="shared" si="5"/>
        <v>0</v>
      </c>
    </row>
    <row r="171" spans="2:7">
      <c r="B171" s="1335"/>
      <c r="C171" s="1329" t="s">
        <v>1761</v>
      </c>
      <c r="D171" s="597" t="s">
        <v>279</v>
      </c>
      <c r="E171" s="1293">
        <v>2</v>
      </c>
      <c r="F171" s="1464"/>
      <c r="G171" s="1309">
        <f t="shared" si="5"/>
        <v>0</v>
      </c>
    </row>
    <row r="172" spans="2:7">
      <c r="B172" s="1337"/>
      <c r="C172" s="1346"/>
      <c r="D172" s="597"/>
      <c r="E172" s="1293"/>
      <c r="F172" s="1464"/>
      <c r="G172" s="885"/>
    </row>
    <row r="173" spans="2:7" ht="25.5">
      <c r="B173" s="1335" t="s">
        <v>46</v>
      </c>
      <c r="C173" s="1329" t="s">
        <v>1762</v>
      </c>
      <c r="D173" s="1340"/>
      <c r="E173" s="1293"/>
      <c r="F173" s="1464"/>
      <c r="G173" s="885"/>
    </row>
    <row r="174" spans="2:7">
      <c r="B174" s="1335"/>
      <c r="C174" s="1329" t="s">
        <v>1763</v>
      </c>
      <c r="D174" s="597" t="s">
        <v>279</v>
      </c>
      <c r="E174" s="1293">
        <v>11</v>
      </c>
      <c r="F174" s="1464"/>
      <c r="G174" s="1309">
        <f t="shared" ref="G174:G177" si="6">E174*F174</f>
        <v>0</v>
      </c>
    </row>
    <row r="175" spans="2:7">
      <c r="B175" s="1335"/>
      <c r="C175" s="1329" t="s">
        <v>1764</v>
      </c>
      <c r="D175" s="597" t="s">
        <v>279</v>
      </c>
      <c r="E175" s="1293">
        <v>3</v>
      </c>
      <c r="F175" s="1464"/>
      <c r="G175" s="1309">
        <f t="shared" si="6"/>
        <v>0</v>
      </c>
    </row>
    <row r="176" spans="2:7">
      <c r="B176" s="1335"/>
      <c r="C176" s="1329" t="s">
        <v>1765</v>
      </c>
      <c r="D176" s="597" t="s">
        <v>279</v>
      </c>
      <c r="E176" s="1293">
        <v>4</v>
      </c>
      <c r="F176" s="1464"/>
      <c r="G176" s="1309">
        <f t="shared" si="6"/>
        <v>0</v>
      </c>
    </row>
    <row r="177" spans="2:7">
      <c r="B177" s="1335"/>
      <c r="C177" s="1329" t="s">
        <v>1766</v>
      </c>
      <c r="D177" s="597" t="s">
        <v>279</v>
      </c>
      <c r="E177" s="1293">
        <v>8</v>
      </c>
      <c r="F177" s="1464"/>
      <c r="G177" s="1309">
        <f t="shared" si="6"/>
        <v>0</v>
      </c>
    </row>
    <row r="178" spans="2:7">
      <c r="B178" s="1335"/>
      <c r="C178" s="1329"/>
      <c r="D178" s="597"/>
      <c r="E178" s="1293"/>
      <c r="F178" s="1464"/>
      <c r="G178" s="1345"/>
    </row>
    <row r="179" spans="2:7" ht="25.5">
      <c r="B179" s="1315" t="s">
        <v>47</v>
      </c>
      <c r="C179" s="1329" t="s">
        <v>1767</v>
      </c>
      <c r="D179" s="1330"/>
      <c r="E179" s="1293"/>
      <c r="F179" s="1464"/>
      <c r="G179" s="885"/>
    </row>
    <row r="180" spans="2:7">
      <c r="B180" s="1315"/>
      <c r="C180" s="1329" t="s">
        <v>1768</v>
      </c>
      <c r="D180" s="1330" t="s">
        <v>65</v>
      </c>
      <c r="E180" s="1293">
        <v>4</v>
      </c>
      <c r="F180" s="1464"/>
      <c r="G180" s="1309">
        <f>E180*F180</f>
        <v>0</v>
      </c>
    </row>
    <row r="181" spans="2:7">
      <c r="B181" s="1315"/>
      <c r="C181" s="1329"/>
      <c r="D181" s="1330"/>
      <c r="E181" s="1293"/>
      <c r="F181" s="1464"/>
      <c r="G181" s="1345"/>
    </row>
    <row r="182" spans="2:7" ht="38.25">
      <c r="B182" s="1347" t="s">
        <v>1720</v>
      </c>
      <c r="C182" s="1310" t="s">
        <v>1769</v>
      </c>
      <c r="D182" s="429"/>
      <c r="E182" s="1293"/>
      <c r="F182" s="1464"/>
      <c r="G182" s="1345"/>
    </row>
    <row r="183" spans="2:7">
      <c r="B183" s="1347"/>
      <c r="C183" s="1329" t="s">
        <v>1770</v>
      </c>
      <c r="D183" s="1330" t="s">
        <v>65</v>
      </c>
      <c r="E183" s="1293">
        <v>1</v>
      </c>
      <c r="F183" s="1464"/>
      <c r="G183" s="1309">
        <f t="shared" ref="G183:G184" si="7">E183*F183</f>
        <v>0</v>
      </c>
    </row>
    <row r="184" spans="2:7">
      <c r="B184" s="1347"/>
      <c r="C184" s="1329" t="s">
        <v>1765</v>
      </c>
      <c r="D184" s="1330" t="s">
        <v>65</v>
      </c>
      <c r="E184" s="1293">
        <v>1</v>
      </c>
      <c r="F184" s="1464"/>
      <c r="G184" s="1309">
        <f t="shared" si="7"/>
        <v>0</v>
      </c>
    </row>
    <row r="185" spans="2:7">
      <c r="B185" s="1294"/>
      <c r="C185" s="1316"/>
      <c r="D185" s="1348"/>
      <c r="E185" s="1293"/>
      <c r="F185" s="1464"/>
      <c r="G185" s="1345"/>
    </row>
    <row r="186" spans="2:7" ht="25.5">
      <c r="B186" s="1337" t="s">
        <v>49</v>
      </c>
      <c r="C186" s="1329" t="s">
        <v>1771</v>
      </c>
      <c r="D186" s="1349"/>
      <c r="E186" s="1293"/>
      <c r="F186" s="1464"/>
      <c r="G186" s="1345"/>
    </row>
    <row r="187" spans="2:7">
      <c r="B187" s="1350"/>
      <c r="C187" s="1351"/>
      <c r="D187" s="1349"/>
      <c r="E187" s="1293"/>
      <c r="F187" s="1464"/>
      <c r="G187" s="1345"/>
    </row>
    <row r="188" spans="2:7">
      <c r="B188" s="1350"/>
      <c r="C188" s="1351" t="s">
        <v>1772</v>
      </c>
      <c r="D188" s="1349"/>
      <c r="E188" s="1293"/>
      <c r="F188" s="1464"/>
      <c r="G188" s="1345"/>
    </row>
    <row r="189" spans="2:7">
      <c r="B189" s="1350" t="s">
        <v>1773</v>
      </c>
      <c r="C189" s="1352" t="s">
        <v>1774</v>
      </c>
      <c r="D189" s="1349"/>
      <c r="E189" s="1293"/>
      <c r="F189" s="1464"/>
      <c r="G189" s="1345"/>
    </row>
    <row r="190" spans="2:7">
      <c r="B190" s="1350"/>
      <c r="C190" s="1298" t="s">
        <v>1775</v>
      </c>
      <c r="D190" s="1349"/>
      <c r="E190" s="1293"/>
      <c r="F190" s="1464"/>
      <c r="G190" s="1345"/>
    </row>
    <row r="191" spans="2:7">
      <c r="B191" s="1350"/>
      <c r="C191" s="1298" t="s">
        <v>1776</v>
      </c>
      <c r="D191" s="1349"/>
      <c r="E191" s="1293"/>
      <c r="F191" s="1464"/>
      <c r="G191" s="1345"/>
    </row>
    <row r="192" spans="2:7">
      <c r="B192" s="1350"/>
      <c r="C192" s="1298" t="s">
        <v>1777</v>
      </c>
      <c r="D192" s="1349"/>
      <c r="E192" s="1293"/>
      <c r="F192" s="1464"/>
      <c r="G192" s="1345"/>
    </row>
    <row r="193" spans="2:7">
      <c r="B193" s="1350"/>
      <c r="C193" s="1298" t="s">
        <v>1778</v>
      </c>
      <c r="D193" s="1349"/>
      <c r="E193" s="1293"/>
      <c r="F193" s="1464"/>
      <c r="G193" s="1345"/>
    </row>
    <row r="194" spans="2:7">
      <c r="B194" s="1350"/>
      <c r="C194" s="1298" t="s">
        <v>1779</v>
      </c>
      <c r="D194" s="1349"/>
      <c r="E194" s="1293"/>
      <c r="F194" s="1464"/>
      <c r="G194" s="1345"/>
    </row>
    <row r="195" spans="2:7">
      <c r="B195" s="1350"/>
      <c r="C195" s="1298" t="s">
        <v>1758</v>
      </c>
      <c r="D195" s="1349" t="s">
        <v>279</v>
      </c>
      <c r="E195" s="1293">
        <v>2</v>
      </c>
      <c r="F195" s="1464"/>
      <c r="G195" s="1309">
        <f>E195*F195</f>
        <v>0</v>
      </c>
    </row>
    <row r="196" spans="2:7">
      <c r="B196" s="1350"/>
      <c r="C196" s="1298"/>
      <c r="D196" s="1349"/>
      <c r="E196" s="1293"/>
      <c r="F196" s="1464"/>
      <c r="G196" s="1345"/>
    </row>
    <row r="197" spans="2:7">
      <c r="B197" s="1350" t="s">
        <v>1780</v>
      </c>
      <c r="C197" s="1352" t="s">
        <v>1781</v>
      </c>
      <c r="D197" s="1349"/>
      <c r="E197" s="1293"/>
      <c r="F197" s="1464"/>
      <c r="G197" s="1345"/>
    </row>
    <row r="198" spans="2:7">
      <c r="B198" s="1350"/>
      <c r="C198" s="1353" t="s">
        <v>1814</v>
      </c>
      <c r="D198" s="1349"/>
      <c r="E198" s="1293"/>
      <c r="F198" s="1464"/>
      <c r="G198" s="1345"/>
    </row>
    <row r="199" spans="2:7">
      <c r="B199" s="1350"/>
      <c r="C199" s="1298" t="s">
        <v>1782</v>
      </c>
      <c r="D199" s="1349"/>
      <c r="E199" s="1293"/>
      <c r="F199" s="1464"/>
      <c r="G199" s="1345"/>
    </row>
    <row r="200" spans="2:7">
      <c r="B200" s="1350"/>
      <c r="C200" s="1298" t="s">
        <v>1783</v>
      </c>
      <c r="D200" s="1349"/>
      <c r="E200" s="1293"/>
      <c r="F200" s="1464"/>
      <c r="G200" s="1345"/>
    </row>
    <row r="201" spans="2:7">
      <c r="B201" s="1350"/>
      <c r="C201" s="1298" t="s">
        <v>1784</v>
      </c>
      <c r="D201" s="1349"/>
      <c r="E201" s="1293"/>
      <c r="F201" s="1464"/>
      <c r="G201" s="1345"/>
    </row>
    <row r="202" spans="2:7">
      <c r="B202" s="1350"/>
      <c r="C202" s="1298" t="s">
        <v>1785</v>
      </c>
      <c r="D202" s="1349"/>
      <c r="E202" s="1293"/>
      <c r="F202" s="1464"/>
      <c r="G202" s="1345"/>
    </row>
    <row r="203" spans="2:7">
      <c r="B203" s="1350"/>
      <c r="C203" s="1298" t="s">
        <v>1786</v>
      </c>
      <c r="D203" s="1349"/>
      <c r="E203" s="1293"/>
      <c r="F203" s="1464"/>
      <c r="G203" s="1345"/>
    </row>
    <row r="204" spans="2:7">
      <c r="B204" s="1350"/>
      <c r="C204" s="1298" t="s">
        <v>1787</v>
      </c>
      <c r="D204" s="1349"/>
      <c r="E204" s="1293"/>
      <c r="F204" s="1464"/>
      <c r="G204" s="1345"/>
    </row>
    <row r="205" spans="2:7">
      <c r="B205" s="1350"/>
      <c r="C205" s="1298" t="s">
        <v>1788</v>
      </c>
      <c r="D205" s="1349"/>
      <c r="E205" s="1293"/>
      <c r="F205" s="1464"/>
      <c r="G205" s="1345"/>
    </row>
    <row r="206" spans="2:7">
      <c r="B206" s="1350"/>
      <c r="C206" s="1298" t="s">
        <v>1789</v>
      </c>
      <c r="D206" s="1349"/>
      <c r="E206" s="1293"/>
      <c r="F206" s="1464"/>
      <c r="G206" s="1345"/>
    </row>
    <row r="207" spans="2:7">
      <c r="B207" s="1350"/>
      <c r="C207" s="1298" t="s">
        <v>1790</v>
      </c>
      <c r="D207" s="1349" t="s">
        <v>279</v>
      </c>
      <c r="E207" s="1293">
        <v>1</v>
      </c>
      <c r="F207" s="1464"/>
      <c r="G207" s="1309">
        <f>E207*F207</f>
        <v>0</v>
      </c>
    </row>
    <row r="208" spans="2:7">
      <c r="B208" s="1350"/>
      <c r="C208" s="1298"/>
      <c r="D208" s="1349"/>
      <c r="E208" s="1293"/>
      <c r="F208" s="1464"/>
      <c r="G208" s="1345"/>
    </row>
    <row r="209" spans="2:7">
      <c r="B209" s="1350" t="s">
        <v>3114</v>
      </c>
      <c r="C209" s="1352" t="s">
        <v>1781</v>
      </c>
      <c r="D209" s="1349"/>
      <c r="E209" s="1293"/>
      <c r="F209" s="1464"/>
      <c r="G209" s="1345"/>
    </row>
    <row r="210" spans="2:7">
      <c r="B210" s="1350"/>
      <c r="C210" s="1353" t="s">
        <v>1826</v>
      </c>
      <c r="D210" s="1349"/>
      <c r="E210" s="1293"/>
      <c r="F210" s="1464"/>
      <c r="G210" s="1345"/>
    </row>
    <row r="211" spans="2:7">
      <c r="B211" s="1350"/>
      <c r="C211" s="985" t="s">
        <v>3115</v>
      </c>
      <c r="D211" s="1349"/>
      <c r="E211" s="1293"/>
      <c r="F211" s="1464"/>
      <c r="G211" s="1345"/>
    </row>
    <row r="212" spans="2:7">
      <c r="B212" s="1350"/>
      <c r="C212" s="1298" t="s">
        <v>1782</v>
      </c>
      <c r="D212" s="1349"/>
      <c r="E212" s="1293"/>
      <c r="F212" s="1464"/>
      <c r="G212" s="1345"/>
    </row>
    <row r="213" spans="2:7">
      <c r="B213" s="1350"/>
      <c r="C213" s="1298" t="s">
        <v>1783</v>
      </c>
      <c r="D213" s="1349"/>
      <c r="E213" s="1293"/>
      <c r="F213" s="1464"/>
      <c r="G213" s="1345"/>
    </row>
    <row r="214" spans="2:7">
      <c r="B214" s="1350"/>
      <c r="C214" s="1298" t="s">
        <v>1784</v>
      </c>
      <c r="D214" s="1349"/>
      <c r="E214" s="1293"/>
      <c r="F214" s="1464"/>
      <c r="G214" s="1345"/>
    </row>
    <row r="215" spans="2:7">
      <c r="B215" s="1350"/>
      <c r="C215" s="1298" t="s">
        <v>1785</v>
      </c>
      <c r="D215" s="1349"/>
      <c r="E215" s="1293"/>
      <c r="F215" s="1464"/>
      <c r="G215" s="1345"/>
    </row>
    <row r="216" spans="2:7">
      <c r="B216" s="1350"/>
      <c r="C216" s="1298" t="s">
        <v>1786</v>
      </c>
      <c r="D216" s="1349"/>
      <c r="E216" s="1293"/>
      <c r="F216" s="1464"/>
      <c r="G216" s="1345"/>
    </row>
    <row r="217" spans="2:7">
      <c r="B217" s="1350"/>
      <c r="C217" s="1298" t="s">
        <v>1787</v>
      </c>
      <c r="D217" s="1349"/>
      <c r="E217" s="1293"/>
      <c r="F217" s="1464"/>
      <c r="G217" s="1345"/>
    </row>
    <row r="218" spans="2:7">
      <c r="B218" s="1350"/>
      <c r="C218" s="1298" t="s">
        <v>1788</v>
      </c>
      <c r="D218" s="1349"/>
      <c r="E218" s="1293"/>
      <c r="F218" s="1464"/>
      <c r="G218" s="1345"/>
    </row>
    <row r="219" spans="2:7">
      <c r="B219" s="1350"/>
      <c r="C219" s="1298" t="s">
        <v>1789</v>
      </c>
      <c r="D219" s="1349"/>
      <c r="E219" s="1293"/>
      <c r="F219" s="1464"/>
      <c r="G219" s="1345"/>
    </row>
    <row r="220" spans="2:7">
      <c r="B220" s="1350"/>
      <c r="C220" s="1298" t="s">
        <v>1790</v>
      </c>
      <c r="D220" s="1354" t="s">
        <v>279</v>
      </c>
      <c r="E220" s="1355">
        <v>1</v>
      </c>
      <c r="F220" s="1464"/>
      <c r="G220" s="1345"/>
    </row>
    <row r="221" spans="2:7">
      <c r="B221" s="1350"/>
      <c r="C221" s="1298"/>
      <c r="D221" s="1349"/>
      <c r="E221" s="1293"/>
      <c r="F221" s="1464"/>
      <c r="G221" s="1345"/>
    </row>
    <row r="222" spans="2:7" ht="38.25">
      <c r="B222" s="1350" t="s">
        <v>1791</v>
      </c>
      <c r="C222" s="1356" t="s">
        <v>1792</v>
      </c>
      <c r="D222" s="1349"/>
      <c r="E222" s="1293"/>
      <c r="F222" s="1464"/>
      <c r="G222" s="1345"/>
    </row>
    <row r="223" spans="2:7">
      <c r="B223" s="1350"/>
      <c r="C223" s="1298" t="s">
        <v>1793</v>
      </c>
      <c r="D223" s="1349"/>
      <c r="E223" s="1293"/>
      <c r="F223" s="1464"/>
      <c r="G223" s="1345"/>
    </row>
    <row r="224" spans="2:7">
      <c r="B224" s="1350"/>
      <c r="C224" s="1298" t="s">
        <v>1794</v>
      </c>
      <c r="D224" s="1349"/>
      <c r="E224" s="1293"/>
      <c r="F224" s="1464"/>
      <c r="G224" s="1345"/>
    </row>
    <row r="225" spans="2:7">
      <c r="B225" s="1350"/>
      <c r="C225" s="1298" t="s">
        <v>1795</v>
      </c>
      <c r="D225" s="1349"/>
      <c r="E225" s="1293"/>
      <c r="F225" s="1464"/>
      <c r="G225" s="1345"/>
    </row>
    <row r="226" spans="2:7">
      <c r="B226" s="1350"/>
      <c r="C226" s="1298" t="s">
        <v>1796</v>
      </c>
      <c r="D226" s="1349"/>
      <c r="E226" s="1293"/>
      <c r="F226" s="1464"/>
      <c r="G226" s="1345"/>
    </row>
    <row r="227" spans="2:7">
      <c r="B227" s="1350"/>
      <c r="C227" s="1298" t="s">
        <v>1797</v>
      </c>
      <c r="D227" s="1349"/>
      <c r="E227" s="1293"/>
      <c r="F227" s="1464"/>
      <c r="G227" s="1345"/>
    </row>
    <row r="228" spans="2:7">
      <c r="B228" s="1350"/>
      <c r="C228" s="1298" t="s">
        <v>1798</v>
      </c>
      <c r="D228" s="1349"/>
      <c r="E228" s="1293"/>
      <c r="F228" s="1464"/>
      <c r="G228" s="1345"/>
    </row>
    <row r="229" spans="2:7">
      <c r="B229" s="1350"/>
      <c r="C229" s="1298" t="s">
        <v>1799</v>
      </c>
      <c r="D229" s="1349"/>
      <c r="E229" s="1293"/>
      <c r="F229" s="1464"/>
      <c r="G229" s="1345"/>
    </row>
    <row r="230" spans="2:7">
      <c r="B230" s="1350"/>
      <c r="C230" s="1298" t="s">
        <v>1800</v>
      </c>
      <c r="D230" s="1349"/>
      <c r="E230" s="1293"/>
      <c r="F230" s="1464"/>
      <c r="G230" s="1345"/>
    </row>
    <row r="231" spans="2:7">
      <c r="B231" s="1350"/>
      <c r="C231" s="1298" t="s">
        <v>1758</v>
      </c>
      <c r="D231" s="1349"/>
      <c r="E231" s="1293"/>
      <c r="F231" s="1464"/>
      <c r="G231" s="1345"/>
    </row>
    <row r="232" spans="2:7">
      <c r="B232" s="1350"/>
      <c r="C232" s="1298" t="s">
        <v>1801</v>
      </c>
      <c r="D232" s="1349" t="s">
        <v>279</v>
      </c>
      <c r="E232" s="1293">
        <v>1</v>
      </c>
      <c r="F232" s="1464"/>
      <c r="G232" s="1309">
        <f>E232*F232</f>
        <v>0</v>
      </c>
    </row>
    <row r="233" spans="2:7">
      <c r="B233" s="1350"/>
      <c r="C233" s="1298"/>
      <c r="D233" s="1313"/>
      <c r="E233" s="1313"/>
      <c r="F233" s="1466"/>
      <c r="G233" s="1313"/>
    </row>
    <row r="234" spans="2:7">
      <c r="B234" s="1350"/>
      <c r="C234" s="1351" t="s">
        <v>1802</v>
      </c>
      <c r="D234" s="1349"/>
      <c r="E234" s="1293"/>
      <c r="F234" s="1464"/>
      <c r="G234" s="1345"/>
    </row>
    <row r="235" spans="2:7">
      <c r="B235" s="1350" t="s">
        <v>1803</v>
      </c>
      <c r="C235" s="1352" t="s">
        <v>1804</v>
      </c>
      <c r="D235" s="1349"/>
      <c r="E235" s="1293"/>
      <c r="F235" s="1464"/>
      <c r="G235" s="1345"/>
    </row>
    <row r="236" spans="2:7">
      <c r="B236" s="1350"/>
      <c r="C236" s="1353" t="s">
        <v>1814</v>
      </c>
      <c r="D236" s="1349"/>
      <c r="E236" s="1293"/>
      <c r="F236" s="1464"/>
      <c r="G236" s="1345"/>
    </row>
    <row r="237" spans="2:7">
      <c r="B237" s="1350"/>
      <c r="C237" s="1298" t="s">
        <v>1784</v>
      </c>
      <c r="D237" s="1349"/>
      <c r="E237" s="1293"/>
      <c r="F237" s="1464"/>
      <c r="G237" s="1345"/>
    </row>
    <row r="238" spans="2:7">
      <c r="B238" s="1350"/>
      <c r="C238" s="1298" t="s">
        <v>1805</v>
      </c>
      <c r="D238" s="1349"/>
      <c r="E238" s="1293"/>
      <c r="F238" s="1464"/>
      <c r="G238" s="1345"/>
    </row>
    <row r="239" spans="2:7">
      <c r="B239" s="1350"/>
      <c r="C239" s="1298" t="s">
        <v>1806</v>
      </c>
      <c r="D239" s="1349"/>
      <c r="E239" s="1293"/>
      <c r="F239" s="1464"/>
      <c r="G239" s="1345"/>
    </row>
    <row r="240" spans="2:7">
      <c r="B240" s="1350"/>
      <c r="C240" s="1298" t="s">
        <v>1807</v>
      </c>
      <c r="D240" s="1349"/>
      <c r="E240" s="1293"/>
      <c r="F240" s="1464"/>
      <c r="G240" s="1345"/>
    </row>
    <row r="241" spans="2:7">
      <c r="B241" s="1350"/>
      <c r="C241" s="1298" t="s">
        <v>1788</v>
      </c>
      <c r="D241" s="1349"/>
      <c r="E241" s="1293"/>
      <c r="F241" s="1464"/>
      <c r="G241" s="1345"/>
    </row>
    <row r="242" spans="2:7">
      <c r="B242" s="1350"/>
      <c r="C242" s="1298" t="s">
        <v>1808</v>
      </c>
      <c r="D242" s="1349"/>
      <c r="E242" s="1293"/>
      <c r="F242" s="1464"/>
      <c r="G242" s="1345"/>
    </row>
    <row r="243" spans="2:7">
      <c r="B243" s="1350"/>
      <c r="C243" s="1298" t="s">
        <v>1761</v>
      </c>
      <c r="D243" s="1349" t="s">
        <v>279</v>
      </c>
      <c r="E243" s="1293">
        <v>1</v>
      </c>
      <c r="F243" s="1464"/>
      <c r="G243" s="1309">
        <f>E243*F243</f>
        <v>0</v>
      </c>
    </row>
    <row r="244" spans="2:7">
      <c r="B244" s="1350"/>
      <c r="C244" s="1298"/>
      <c r="D244" s="1349"/>
      <c r="E244" s="1293"/>
      <c r="F244" s="1464"/>
      <c r="G244" s="1345"/>
    </row>
    <row r="245" spans="2:7">
      <c r="B245" s="1350" t="s">
        <v>3116</v>
      </c>
      <c r="C245" s="1352" t="s">
        <v>1804</v>
      </c>
      <c r="D245" s="1349"/>
      <c r="E245" s="1293"/>
      <c r="F245" s="1464"/>
      <c r="G245" s="1345"/>
    </row>
    <row r="246" spans="2:7">
      <c r="B246" s="1350"/>
      <c r="C246" s="1353" t="s">
        <v>1826</v>
      </c>
      <c r="D246" s="1349"/>
      <c r="E246" s="1293"/>
      <c r="F246" s="1464"/>
      <c r="G246" s="1345"/>
    </row>
    <row r="247" spans="2:7">
      <c r="B247" s="1350"/>
      <c r="C247" s="985" t="s">
        <v>3115</v>
      </c>
      <c r="D247" s="1349"/>
      <c r="E247" s="1293"/>
      <c r="F247" s="1464"/>
      <c r="G247" s="1345"/>
    </row>
    <row r="248" spans="2:7">
      <c r="B248" s="1350"/>
      <c r="C248" s="1298" t="s">
        <v>1784</v>
      </c>
      <c r="D248" s="1349"/>
      <c r="E248" s="1293"/>
      <c r="F248" s="1464"/>
      <c r="G248" s="1345"/>
    </row>
    <row r="249" spans="2:7">
      <c r="B249" s="1350"/>
      <c r="C249" s="1298" t="s">
        <v>1805</v>
      </c>
      <c r="D249" s="1349"/>
      <c r="E249" s="1293"/>
      <c r="F249" s="1464"/>
      <c r="G249" s="1345"/>
    </row>
    <row r="250" spans="2:7">
      <c r="B250" s="1350"/>
      <c r="C250" s="1298" t="s">
        <v>1806</v>
      </c>
      <c r="D250" s="1349"/>
      <c r="E250" s="1293"/>
      <c r="F250" s="1464"/>
      <c r="G250" s="1345"/>
    </row>
    <row r="251" spans="2:7">
      <c r="B251" s="1350"/>
      <c r="C251" s="1298" t="s">
        <v>1807</v>
      </c>
      <c r="D251" s="1349"/>
      <c r="E251" s="1293"/>
      <c r="F251" s="1464"/>
      <c r="G251" s="1345"/>
    </row>
    <row r="252" spans="2:7">
      <c r="B252" s="1350"/>
      <c r="C252" s="1298" t="s">
        <v>1788</v>
      </c>
      <c r="D252" s="1349"/>
      <c r="E252" s="1293"/>
      <c r="F252" s="1464"/>
      <c r="G252" s="1345"/>
    </row>
    <row r="253" spans="2:7">
      <c r="B253" s="1350"/>
      <c r="C253" s="1298" t="s">
        <v>1808</v>
      </c>
      <c r="D253" s="1349"/>
      <c r="E253" s="1293"/>
      <c r="F253" s="1464"/>
      <c r="G253" s="1345"/>
    </row>
    <row r="254" spans="2:7">
      <c r="B254" s="1350"/>
      <c r="C254" s="1298" t="s">
        <v>1761</v>
      </c>
      <c r="D254" s="1354" t="s">
        <v>279</v>
      </c>
      <c r="E254" s="1355">
        <v>1</v>
      </c>
      <c r="F254" s="1464"/>
      <c r="G254" s="1345"/>
    </row>
    <row r="255" spans="2:7">
      <c r="B255" s="1350"/>
      <c r="C255" s="1298"/>
      <c r="D255" s="1349"/>
      <c r="E255" s="1293"/>
      <c r="F255" s="1464"/>
      <c r="G255" s="1345"/>
    </row>
    <row r="256" spans="2:7">
      <c r="B256" s="1350" t="s">
        <v>1809</v>
      </c>
      <c r="C256" s="1352" t="s">
        <v>1810</v>
      </c>
      <c r="D256" s="1349"/>
      <c r="E256" s="1293"/>
      <c r="F256" s="1464"/>
      <c r="G256" s="1345"/>
    </row>
    <row r="257" spans="2:7">
      <c r="B257" s="1350"/>
      <c r="C257" s="1353" t="s">
        <v>1814</v>
      </c>
      <c r="D257" s="1349"/>
      <c r="E257" s="1293"/>
      <c r="F257" s="1464"/>
      <c r="G257" s="1345"/>
    </row>
    <row r="258" spans="2:7">
      <c r="B258" s="1350"/>
      <c r="C258" s="1298" t="s">
        <v>1811</v>
      </c>
      <c r="D258" s="1349"/>
      <c r="E258" s="1293"/>
      <c r="F258" s="1464"/>
      <c r="G258" s="1345"/>
    </row>
    <row r="259" spans="2:7">
      <c r="B259" s="1350"/>
      <c r="C259" s="1298" t="s">
        <v>1783</v>
      </c>
      <c r="D259" s="1349"/>
      <c r="E259" s="1293"/>
      <c r="F259" s="1464"/>
      <c r="G259" s="1345"/>
    </row>
    <row r="260" spans="2:7">
      <c r="B260" s="1350"/>
      <c r="C260" s="1298" t="s">
        <v>1812</v>
      </c>
      <c r="D260" s="1349"/>
      <c r="E260" s="1293"/>
      <c r="F260" s="1464"/>
      <c r="G260" s="1345"/>
    </row>
    <row r="261" spans="2:7">
      <c r="B261" s="1350"/>
      <c r="C261" s="1298" t="s">
        <v>1787</v>
      </c>
      <c r="D261" s="1349"/>
      <c r="E261" s="1293"/>
      <c r="F261" s="1464"/>
      <c r="G261" s="1345"/>
    </row>
    <row r="262" spans="2:7">
      <c r="B262" s="1350"/>
      <c r="C262" s="1298" t="s">
        <v>1788</v>
      </c>
      <c r="D262" s="1349"/>
      <c r="E262" s="1293"/>
      <c r="F262" s="1464"/>
      <c r="G262" s="1345"/>
    </row>
    <row r="263" spans="2:7">
      <c r="B263" s="1350"/>
      <c r="C263" s="1298" t="s">
        <v>1761</v>
      </c>
      <c r="D263" s="1349" t="s">
        <v>279</v>
      </c>
      <c r="E263" s="1293">
        <v>1</v>
      </c>
      <c r="F263" s="1464"/>
      <c r="G263" s="1309">
        <f>E263*F263</f>
        <v>0</v>
      </c>
    </row>
    <row r="264" spans="2:7">
      <c r="B264" s="1350"/>
      <c r="C264" s="1298"/>
      <c r="D264" s="1349"/>
      <c r="E264" s="1293"/>
      <c r="F264" s="1464"/>
      <c r="G264" s="1345"/>
    </row>
    <row r="265" spans="2:7">
      <c r="B265" s="1350" t="s">
        <v>3117</v>
      </c>
      <c r="C265" s="1352" t="s">
        <v>1810</v>
      </c>
      <c r="D265" s="1349"/>
      <c r="E265" s="1293"/>
      <c r="F265" s="1464"/>
      <c r="G265" s="1345"/>
    </row>
    <row r="266" spans="2:7">
      <c r="B266" s="1350"/>
      <c r="C266" s="1353" t="s">
        <v>1826</v>
      </c>
      <c r="D266" s="1349"/>
      <c r="E266" s="1293"/>
      <c r="F266" s="1464"/>
      <c r="G266" s="1345"/>
    </row>
    <row r="267" spans="2:7">
      <c r="B267" s="1350"/>
      <c r="C267" s="985" t="s">
        <v>3115</v>
      </c>
      <c r="D267" s="1349"/>
      <c r="E267" s="1293"/>
      <c r="F267" s="1464"/>
      <c r="G267" s="1345"/>
    </row>
    <row r="268" spans="2:7">
      <c r="B268" s="1350"/>
      <c r="C268" s="1298" t="s">
        <v>1811</v>
      </c>
      <c r="D268" s="1349"/>
      <c r="E268" s="1293"/>
      <c r="F268" s="1464"/>
      <c r="G268" s="1345"/>
    </row>
    <row r="269" spans="2:7">
      <c r="B269" s="1350"/>
      <c r="C269" s="1298" t="s">
        <v>1783</v>
      </c>
      <c r="D269" s="1349"/>
      <c r="E269" s="1293"/>
      <c r="F269" s="1464"/>
      <c r="G269" s="1345"/>
    </row>
    <row r="270" spans="2:7">
      <c r="B270" s="1350"/>
      <c r="C270" s="1298" t="s">
        <v>1812</v>
      </c>
      <c r="D270" s="1349"/>
      <c r="E270" s="1293"/>
      <c r="F270" s="1464"/>
      <c r="G270" s="1345"/>
    </row>
    <row r="271" spans="2:7">
      <c r="B271" s="1350"/>
      <c r="C271" s="1298" t="s">
        <v>1787</v>
      </c>
      <c r="D271" s="1349"/>
      <c r="E271" s="1293"/>
      <c r="F271" s="1464"/>
      <c r="G271" s="1345"/>
    </row>
    <row r="272" spans="2:7">
      <c r="B272" s="1350"/>
      <c r="C272" s="1298" t="s">
        <v>1788</v>
      </c>
      <c r="D272" s="1349"/>
      <c r="E272" s="1293"/>
      <c r="F272" s="1464"/>
      <c r="G272" s="1345"/>
    </row>
    <row r="273" spans="2:7">
      <c r="B273" s="1350"/>
      <c r="C273" s="1298" t="s">
        <v>1761</v>
      </c>
      <c r="D273" s="1354" t="s">
        <v>279</v>
      </c>
      <c r="E273" s="1355">
        <v>1</v>
      </c>
      <c r="F273" s="1464"/>
      <c r="G273" s="1345"/>
    </row>
    <row r="274" spans="2:7">
      <c r="B274" s="1350"/>
      <c r="C274" s="1298"/>
      <c r="D274" s="1349"/>
      <c r="E274" s="1293"/>
      <c r="F274" s="1464"/>
      <c r="G274" s="1345"/>
    </row>
    <row r="275" spans="2:7">
      <c r="B275" s="1357" t="s">
        <v>50</v>
      </c>
      <c r="C275" s="1358" t="s">
        <v>1813</v>
      </c>
      <c r="D275" s="1359"/>
      <c r="E275" s="1360"/>
      <c r="F275" s="1469"/>
      <c r="G275" s="1361"/>
    </row>
    <row r="276" spans="2:7">
      <c r="B276" s="1357"/>
      <c r="C276" s="1353" t="s">
        <v>1814</v>
      </c>
      <c r="D276" s="1359"/>
      <c r="E276" s="1360"/>
      <c r="F276" s="1469"/>
      <c r="G276" s="1361"/>
    </row>
    <row r="277" spans="2:7" ht="89.25">
      <c r="B277" s="1362"/>
      <c r="C277" s="1353" t="s">
        <v>1815</v>
      </c>
      <c r="D277" s="1359"/>
      <c r="E277" s="1360"/>
      <c r="F277" s="1469"/>
      <c r="G277" s="1361"/>
    </row>
    <row r="278" spans="2:7">
      <c r="B278" s="1362"/>
      <c r="C278" s="1353" t="s">
        <v>1816</v>
      </c>
      <c r="D278" s="1359"/>
      <c r="E278" s="1360"/>
      <c r="F278" s="1469"/>
      <c r="G278" s="1361"/>
    </row>
    <row r="279" spans="2:7">
      <c r="B279" s="1362"/>
      <c r="C279" s="1353" t="s">
        <v>1424</v>
      </c>
      <c r="D279" s="1359"/>
      <c r="E279" s="1360"/>
      <c r="F279" s="1469"/>
      <c r="G279" s="1361"/>
    </row>
    <row r="280" spans="2:7">
      <c r="B280" s="1362"/>
      <c r="C280" s="1353" t="s">
        <v>1817</v>
      </c>
      <c r="D280" s="1359"/>
      <c r="E280" s="1360"/>
      <c r="F280" s="1469"/>
      <c r="G280" s="1361"/>
    </row>
    <row r="281" spans="2:7">
      <c r="B281" s="1362"/>
      <c r="C281" s="1353" t="s">
        <v>1818</v>
      </c>
      <c r="D281" s="1359"/>
      <c r="E281" s="1360"/>
      <c r="F281" s="1469"/>
      <c r="G281" s="1361"/>
    </row>
    <row r="282" spans="2:7">
      <c r="B282" s="1362"/>
      <c r="C282" s="1353" t="s">
        <v>1819</v>
      </c>
      <c r="D282" s="1359"/>
      <c r="E282" s="1360"/>
      <c r="F282" s="1469"/>
      <c r="G282" s="1361"/>
    </row>
    <row r="283" spans="2:7" ht="25.5">
      <c r="B283" s="1362"/>
      <c r="C283" s="1358" t="s">
        <v>1820</v>
      </c>
      <c r="D283" s="1359"/>
      <c r="E283" s="1360"/>
      <c r="F283" s="1469"/>
      <c r="G283" s="1361"/>
    </row>
    <row r="284" spans="2:7">
      <c r="B284" s="1362"/>
      <c r="C284" s="1353" t="s">
        <v>1821</v>
      </c>
      <c r="D284" s="1359"/>
      <c r="E284" s="1360"/>
      <c r="F284" s="1469"/>
      <c r="G284" s="1361"/>
    </row>
    <row r="285" spans="2:7">
      <c r="B285" s="1362"/>
      <c r="C285" s="1353" t="s">
        <v>1822</v>
      </c>
      <c r="D285" s="1359"/>
      <c r="E285" s="1360"/>
      <c r="F285" s="1469"/>
      <c r="G285" s="1361"/>
    </row>
    <row r="286" spans="2:7">
      <c r="B286" s="1362"/>
      <c r="C286" s="1353" t="s">
        <v>1823</v>
      </c>
      <c r="D286" s="1359"/>
      <c r="E286" s="1360"/>
      <c r="F286" s="1469"/>
      <c r="G286" s="1361"/>
    </row>
    <row r="287" spans="2:7">
      <c r="B287" s="1362"/>
      <c r="C287" s="1353" t="s">
        <v>1824</v>
      </c>
      <c r="D287" s="1359"/>
      <c r="E287" s="1360"/>
      <c r="F287" s="1469"/>
      <c r="G287" s="1361"/>
    </row>
    <row r="288" spans="2:7">
      <c r="B288" s="1362"/>
      <c r="C288" s="1353" t="s">
        <v>1825</v>
      </c>
      <c r="D288" s="1359"/>
      <c r="E288" s="1360"/>
      <c r="F288" s="1469"/>
      <c r="G288" s="1361"/>
    </row>
    <row r="289" spans="2:7">
      <c r="B289" s="1362"/>
      <c r="C289" s="1353"/>
      <c r="D289" s="1363" t="s">
        <v>279</v>
      </c>
      <c r="E289" s="1363">
        <v>1</v>
      </c>
      <c r="F289" s="1470"/>
      <c r="G289" s="1309">
        <f>E289*F289</f>
        <v>0</v>
      </c>
    </row>
    <row r="290" spans="2:7">
      <c r="B290" s="1362"/>
      <c r="C290" s="1353"/>
      <c r="D290" s="1363"/>
      <c r="E290" s="1363"/>
      <c r="F290" s="1470"/>
      <c r="G290" s="1364"/>
    </row>
    <row r="291" spans="2:7">
      <c r="B291" s="1357" t="s">
        <v>51</v>
      </c>
      <c r="C291" s="1358" t="s">
        <v>1813</v>
      </c>
      <c r="D291" s="1359"/>
      <c r="E291" s="1360"/>
      <c r="F291" s="1469"/>
      <c r="G291" s="1361"/>
    </row>
    <row r="292" spans="2:7">
      <c r="B292" s="1357"/>
      <c r="C292" s="1353" t="s">
        <v>1826</v>
      </c>
      <c r="D292" s="1359"/>
      <c r="E292" s="1360"/>
      <c r="F292" s="1469"/>
      <c r="G292" s="1361"/>
    </row>
    <row r="293" spans="2:7" ht="25.5">
      <c r="B293" s="1357"/>
      <c r="C293" s="985" t="s">
        <v>3118</v>
      </c>
      <c r="D293" s="1359"/>
      <c r="E293" s="1360"/>
      <c r="F293" s="1469"/>
      <c r="G293" s="1361"/>
    </row>
    <row r="294" spans="2:7" ht="89.25">
      <c r="B294" s="1362"/>
      <c r="C294" s="1353" t="s">
        <v>1815</v>
      </c>
      <c r="D294" s="1359"/>
      <c r="E294" s="1360"/>
      <c r="F294" s="1469"/>
      <c r="G294" s="1361"/>
    </row>
    <row r="295" spans="2:7">
      <c r="B295" s="1362"/>
      <c r="C295" s="1353" t="s">
        <v>1816</v>
      </c>
      <c r="D295" s="1359"/>
      <c r="E295" s="1360"/>
      <c r="F295" s="1469"/>
      <c r="G295" s="1361"/>
    </row>
    <row r="296" spans="2:7">
      <c r="B296" s="1362"/>
      <c r="C296" s="1353" t="s">
        <v>1424</v>
      </c>
      <c r="D296" s="1359"/>
      <c r="E296" s="1360"/>
      <c r="F296" s="1469"/>
      <c r="G296" s="1361"/>
    </row>
    <row r="297" spans="2:7">
      <c r="B297" s="1362"/>
      <c r="C297" s="1353" t="s">
        <v>1817</v>
      </c>
      <c r="D297" s="1359"/>
      <c r="E297" s="1360"/>
      <c r="F297" s="1469"/>
      <c r="G297" s="1361"/>
    </row>
    <row r="298" spans="2:7">
      <c r="B298" s="1362"/>
      <c r="C298" s="1353" t="s">
        <v>1818</v>
      </c>
      <c r="D298" s="1359"/>
      <c r="E298" s="1360"/>
      <c r="F298" s="1469"/>
      <c r="G298" s="1361"/>
    </row>
    <row r="299" spans="2:7">
      <c r="B299" s="1362"/>
      <c r="C299" s="1353" t="s">
        <v>1819</v>
      </c>
      <c r="D299" s="1359"/>
      <c r="E299" s="1360"/>
      <c r="F299" s="1469"/>
      <c r="G299" s="1361"/>
    </row>
    <row r="300" spans="2:7" ht="25.5">
      <c r="B300" s="1362"/>
      <c r="C300" s="1358" t="s">
        <v>1820</v>
      </c>
      <c r="D300" s="1359"/>
      <c r="E300" s="1360"/>
      <c r="F300" s="1469"/>
      <c r="G300" s="1361"/>
    </row>
    <row r="301" spans="2:7">
      <c r="B301" s="1362"/>
      <c r="C301" s="1353" t="s">
        <v>1821</v>
      </c>
      <c r="D301" s="1359"/>
      <c r="E301" s="1360"/>
      <c r="F301" s="1469"/>
      <c r="G301" s="1361"/>
    </row>
    <row r="302" spans="2:7">
      <c r="B302" s="1362"/>
      <c r="C302" s="1353" t="s">
        <v>1827</v>
      </c>
      <c r="D302" s="1359"/>
      <c r="E302" s="1360"/>
      <c r="F302" s="1469"/>
      <c r="G302" s="1361"/>
    </row>
    <row r="303" spans="2:7">
      <c r="B303" s="1362"/>
      <c r="C303" s="1353" t="s">
        <v>1823</v>
      </c>
      <c r="D303" s="1359"/>
      <c r="E303" s="1360"/>
      <c r="F303" s="1469"/>
      <c r="G303" s="1361"/>
    </row>
    <row r="304" spans="2:7">
      <c r="B304" s="1362"/>
      <c r="C304" s="1353" t="s">
        <v>1824</v>
      </c>
      <c r="D304" s="1359"/>
      <c r="E304" s="1360"/>
      <c r="F304" s="1469"/>
      <c r="G304" s="1361"/>
    </row>
    <row r="305" spans="2:7">
      <c r="B305" s="1362"/>
      <c r="C305" s="1353" t="s">
        <v>1825</v>
      </c>
      <c r="D305" s="1359"/>
      <c r="E305" s="1360"/>
      <c r="F305" s="1469"/>
      <c r="G305" s="1361"/>
    </row>
    <row r="306" spans="2:7">
      <c r="B306" s="1362"/>
      <c r="C306" s="1353"/>
      <c r="D306" s="1365" t="s">
        <v>279</v>
      </c>
      <c r="E306" s="1365">
        <v>1</v>
      </c>
      <c r="F306" s="1470"/>
      <c r="G306" s="1364"/>
    </row>
    <row r="307" spans="2:7">
      <c r="B307" s="1362"/>
      <c r="C307" s="1353"/>
      <c r="D307" s="1363"/>
      <c r="E307" s="1363"/>
      <c r="F307" s="1470"/>
      <c r="G307" s="1364"/>
    </row>
    <row r="308" spans="2:7">
      <c r="B308" s="1362" t="s">
        <v>3119</v>
      </c>
      <c r="C308" s="1366" t="s">
        <v>3120</v>
      </c>
      <c r="D308" s="1363"/>
      <c r="E308" s="1363"/>
      <c r="F308" s="1470"/>
      <c r="G308" s="1364"/>
    </row>
    <row r="309" spans="2:7" ht="25.5">
      <c r="B309" s="1362"/>
      <c r="C309" s="1367" t="s">
        <v>3121</v>
      </c>
      <c r="D309" s="1363"/>
      <c r="E309" s="1363"/>
      <c r="F309" s="1470"/>
      <c r="G309" s="1364"/>
    </row>
    <row r="310" spans="2:7" ht="63.75">
      <c r="B310" s="1362"/>
      <c r="C310" s="1366" t="s">
        <v>3122</v>
      </c>
      <c r="D310" s="1363"/>
      <c r="E310" s="1363"/>
      <c r="F310" s="1470"/>
      <c r="G310" s="1364"/>
    </row>
    <row r="311" spans="2:7" ht="25.5">
      <c r="B311" s="1362"/>
      <c r="C311" s="1366" t="s">
        <v>3123</v>
      </c>
      <c r="D311" s="1363"/>
      <c r="E311" s="1363"/>
      <c r="F311" s="1470"/>
      <c r="G311" s="1364"/>
    </row>
    <row r="312" spans="2:7">
      <c r="B312" s="1362"/>
      <c r="C312" s="1366" t="s">
        <v>3124</v>
      </c>
      <c r="D312" s="1363"/>
      <c r="E312" s="1363"/>
      <c r="F312" s="1470"/>
      <c r="G312" s="1364"/>
    </row>
    <row r="313" spans="2:7">
      <c r="B313" s="1362"/>
      <c r="C313" s="1366" t="s">
        <v>1909</v>
      </c>
      <c r="D313" s="1363"/>
      <c r="E313" s="1363"/>
      <c r="F313" s="1470"/>
      <c r="G313" s="1364"/>
    </row>
    <row r="314" spans="2:7">
      <c r="B314" s="1362"/>
      <c r="C314" s="1366" t="s">
        <v>3125</v>
      </c>
      <c r="D314" s="1363"/>
      <c r="E314" s="1363"/>
      <c r="F314" s="1470"/>
      <c r="G314" s="1364"/>
    </row>
    <row r="315" spans="2:7">
      <c r="B315" s="1362"/>
      <c r="C315" s="1366" t="s">
        <v>3126</v>
      </c>
      <c r="D315" s="1363"/>
      <c r="E315" s="1363"/>
      <c r="F315" s="1470"/>
      <c r="G315" s="1364"/>
    </row>
    <row r="316" spans="2:7">
      <c r="B316" s="1362"/>
      <c r="C316" s="909" t="s">
        <v>3127</v>
      </c>
      <c r="D316" s="1368" t="s">
        <v>279</v>
      </c>
      <c r="E316" s="1368">
        <v>1</v>
      </c>
      <c r="F316" s="1471"/>
      <c r="G316" s="1369">
        <f>E316*F316</f>
        <v>0</v>
      </c>
    </row>
    <row r="317" spans="2:7">
      <c r="B317" s="1350"/>
      <c r="C317" s="1370"/>
      <c r="D317" s="1349"/>
      <c r="E317" s="1293"/>
      <c r="F317" s="1464"/>
      <c r="G317" s="1345"/>
    </row>
    <row r="318" spans="2:7" ht="76.5">
      <c r="B318" s="1371" t="s">
        <v>1828</v>
      </c>
      <c r="C318" s="1370" t="s">
        <v>1829</v>
      </c>
      <c r="D318" s="1372"/>
      <c r="E318" s="1330"/>
      <c r="F318" s="1464"/>
      <c r="G318" s="1345"/>
    </row>
    <row r="319" spans="2:7" ht="25.5">
      <c r="B319" s="1371"/>
      <c r="C319" s="1370" t="s">
        <v>1830</v>
      </c>
      <c r="D319" s="1372"/>
      <c r="E319" s="1330"/>
      <c r="F319" s="1464"/>
      <c r="G319" s="1345"/>
    </row>
    <row r="320" spans="2:7">
      <c r="B320" s="1371"/>
      <c r="C320" s="1370" t="s">
        <v>300</v>
      </c>
      <c r="D320" s="1372"/>
      <c r="E320" s="1330"/>
      <c r="F320" s="1464"/>
      <c r="G320" s="1345"/>
    </row>
    <row r="321" spans="2:7">
      <c r="B321" s="1371"/>
      <c r="C321" s="1370" t="s">
        <v>1831</v>
      </c>
      <c r="D321" s="1372"/>
      <c r="E321" s="1330"/>
      <c r="F321" s="1464"/>
      <c r="G321" s="1345"/>
    </row>
    <row r="322" spans="2:7">
      <c r="B322" s="1371"/>
      <c r="C322" s="1370" t="s">
        <v>1832</v>
      </c>
      <c r="D322" s="1372"/>
      <c r="E322" s="1330"/>
      <c r="F322" s="1464"/>
      <c r="G322" s="1345"/>
    </row>
    <row r="323" spans="2:7">
      <c r="B323" s="1371"/>
      <c r="C323" s="1370" t="s">
        <v>1833</v>
      </c>
      <c r="D323" s="1372"/>
      <c r="E323" s="1330"/>
      <c r="F323" s="1464"/>
      <c r="G323" s="1345"/>
    </row>
    <row r="324" spans="2:7">
      <c r="B324" s="1371"/>
      <c r="C324" s="1370" t="s">
        <v>1834</v>
      </c>
      <c r="D324" s="1372"/>
      <c r="E324" s="1373"/>
      <c r="F324" s="1464"/>
      <c r="G324" s="1345"/>
    </row>
    <row r="325" spans="2:7">
      <c r="B325" s="1350"/>
      <c r="C325" s="1370" t="s">
        <v>666</v>
      </c>
      <c r="D325" s="1349"/>
      <c r="E325" s="1374"/>
      <c r="F325" s="1464"/>
      <c r="G325" s="1345"/>
    </row>
    <row r="326" spans="2:7">
      <c r="B326" s="1350"/>
      <c r="C326" s="1370" t="s">
        <v>1835</v>
      </c>
      <c r="D326" s="1349"/>
      <c r="E326" s="1374"/>
      <c r="F326" s="1464"/>
      <c r="G326" s="1345"/>
    </row>
    <row r="327" spans="2:7">
      <c r="B327" s="1350"/>
      <c r="C327" s="1370" t="s">
        <v>1836</v>
      </c>
      <c r="D327" s="1349"/>
      <c r="E327" s="1374"/>
      <c r="F327" s="1464"/>
      <c r="G327" s="1361"/>
    </row>
    <row r="328" spans="2:7">
      <c r="B328" s="1350"/>
      <c r="C328" s="1370" t="s">
        <v>1837</v>
      </c>
      <c r="D328" s="1349"/>
      <c r="E328" s="1374"/>
      <c r="F328" s="1464"/>
      <c r="G328" s="1361"/>
    </row>
    <row r="329" spans="2:7">
      <c r="B329" s="1350"/>
      <c r="C329" s="1370" t="s">
        <v>1838</v>
      </c>
      <c r="D329" s="1349"/>
      <c r="E329" s="1374"/>
      <c r="F329" s="1464"/>
      <c r="G329" s="1361"/>
    </row>
    <row r="330" spans="2:7">
      <c r="B330" s="1350"/>
      <c r="C330" s="1370" t="s">
        <v>1839</v>
      </c>
      <c r="D330" s="1349"/>
      <c r="E330" s="1374"/>
      <c r="F330" s="1464"/>
      <c r="G330" s="1361"/>
    </row>
    <row r="331" spans="2:7">
      <c r="B331" s="1350"/>
      <c r="C331" s="1370" t="s">
        <v>1840</v>
      </c>
      <c r="D331" s="1349"/>
      <c r="E331" s="1374"/>
      <c r="F331" s="1464"/>
      <c r="G331" s="1361"/>
    </row>
    <row r="332" spans="2:7" ht="63.75">
      <c r="B332" s="1350"/>
      <c r="C332" s="1370" t="s">
        <v>1841</v>
      </c>
      <c r="D332" s="1349"/>
      <c r="E332" s="1374"/>
      <c r="F332" s="1464"/>
      <c r="G332" s="1361"/>
    </row>
    <row r="333" spans="2:7">
      <c r="B333" s="1350"/>
      <c r="C333" s="1375"/>
      <c r="D333" s="1372" t="s">
        <v>279</v>
      </c>
      <c r="E333" s="1373">
        <v>2</v>
      </c>
      <c r="F333" s="1464"/>
      <c r="G333" s="1309">
        <f>E333*F333</f>
        <v>0</v>
      </c>
    </row>
    <row r="334" spans="2:7">
      <c r="B334" s="1350"/>
      <c r="C334" s="1351"/>
      <c r="D334" s="1349"/>
      <c r="E334" s="1293"/>
      <c r="F334" s="1464"/>
      <c r="G334" s="1345"/>
    </row>
    <row r="335" spans="2:7">
      <c r="B335" s="1337" t="s">
        <v>54</v>
      </c>
      <c r="C335" s="1376" t="s">
        <v>1842</v>
      </c>
      <c r="D335" s="1330"/>
      <c r="E335" s="1293"/>
      <c r="F335" s="1464"/>
      <c r="G335" s="1361"/>
    </row>
    <row r="336" spans="2:7" ht="42">
      <c r="B336" s="1337"/>
      <c r="C336" s="1377" t="s">
        <v>1843</v>
      </c>
      <c r="D336" s="1330"/>
      <c r="E336" s="1293"/>
      <c r="F336" s="1464"/>
      <c r="G336" s="1361"/>
    </row>
    <row r="337" spans="2:7" ht="29.25">
      <c r="B337" s="1337"/>
      <c r="C337" s="1377" t="s">
        <v>1844</v>
      </c>
      <c r="D337" s="1330"/>
      <c r="E337" s="1293"/>
      <c r="F337" s="1464"/>
      <c r="G337" s="1361"/>
    </row>
    <row r="338" spans="2:7" ht="51">
      <c r="B338" s="1337"/>
      <c r="C338" s="1376" t="s">
        <v>1845</v>
      </c>
      <c r="D338" s="1330"/>
      <c r="E338" s="1293"/>
      <c r="F338" s="1464"/>
      <c r="G338" s="1361"/>
    </row>
    <row r="339" spans="2:7" ht="38.25">
      <c r="B339" s="1337"/>
      <c r="C339" s="1376" t="s">
        <v>1846</v>
      </c>
      <c r="D339" s="1330"/>
      <c r="E339" s="1293"/>
      <c r="F339" s="1464"/>
      <c r="G339" s="1361"/>
    </row>
    <row r="340" spans="2:7" ht="25.5">
      <c r="B340" s="1337"/>
      <c r="C340" s="1376" t="s">
        <v>1847</v>
      </c>
      <c r="D340" s="1330"/>
      <c r="E340" s="1293"/>
      <c r="F340" s="1464"/>
      <c r="G340" s="1361"/>
    </row>
    <row r="341" spans="2:7" ht="25.5">
      <c r="B341" s="1337"/>
      <c r="C341" s="1376" t="s">
        <v>1848</v>
      </c>
      <c r="D341" s="1330"/>
      <c r="E341" s="1293"/>
      <c r="F341" s="1464"/>
      <c r="G341" s="1361"/>
    </row>
    <row r="342" spans="2:7" ht="25.5">
      <c r="B342" s="1337"/>
      <c r="C342" s="1376" t="s">
        <v>1849</v>
      </c>
      <c r="D342" s="1330"/>
      <c r="E342" s="1293"/>
      <c r="F342" s="1464"/>
      <c r="G342" s="1361"/>
    </row>
    <row r="343" spans="2:7" ht="25.5">
      <c r="B343" s="1337"/>
      <c r="C343" s="1376" t="s">
        <v>1850</v>
      </c>
      <c r="D343" s="1330"/>
      <c r="E343" s="1293"/>
      <c r="F343" s="1464"/>
      <c r="G343" s="1361"/>
    </row>
    <row r="344" spans="2:7">
      <c r="B344" s="1337"/>
      <c r="C344" s="1376" t="s">
        <v>1851</v>
      </c>
      <c r="D344" s="1330"/>
      <c r="E344" s="1293"/>
      <c r="F344" s="1464"/>
      <c r="G344" s="1361"/>
    </row>
    <row r="345" spans="2:7">
      <c r="B345" s="1337"/>
      <c r="C345" s="1298"/>
      <c r="D345" s="1330"/>
      <c r="E345" s="1293"/>
      <c r="F345" s="1464"/>
      <c r="G345" s="1361"/>
    </row>
    <row r="346" spans="2:7" ht="16.5">
      <c r="B346" s="1337"/>
      <c r="C346" s="1377" t="s">
        <v>1852</v>
      </c>
      <c r="D346" s="1330"/>
      <c r="E346" s="1293"/>
      <c r="F346" s="1464"/>
      <c r="G346" s="1361"/>
    </row>
    <row r="347" spans="2:7">
      <c r="B347" s="1337"/>
      <c r="C347" s="1376" t="s">
        <v>1853</v>
      </c>
      <c r="D347" s="1330"/>
      <c r="E347" s="1293"/>
      <c r="F347" s="1464"/>
      <c r="G347" s="1361"/>
    </row>
    <row r="348" spans="2:7">
      <c r="B348" s="1337"/>
      <c r="C348" s="1376" t="s">
        <v>1854</v>
      </c>
      <c r="D348" s="1330"/>
      <c r="E348" s="1293"/>
      <c r="F348" s="1464"/>
      <c r="G348" s="1361"/>
    </row>
    <row r="349" spans="2:7">
      <c r="B349" s="1337"/>
      <c r="C349" s="1376" t="s">
        <v>1855</v>
      </c>
      <c r="D349" s="1330"/>
      <c r="E349" s="1293"/>
      <c r="F349" s="1464"/>
      <c r="G349" s="1361"/>
    </row>
    <row r="350" spans="2:7">
      <c r="B350" s="1337"/>
      <c r="C350" s="1376" t="s">
        <v>1856</v>
      </c>
      <c r="D350" s="1330"/>
      <c r="E350" s="1293"/>
      <c r="F350" s="1464"/>
      <c r="G350" s="1361"/>
    </row>
    <row r="351" spans="2:7">
      <c r="B351" s="1337"/>
      <c r="C351" s="1376" t="s">
        <v>1857</v>
      </c>
      <c r="D351" s="1330"/>
      <c r="E351" s="1293"/>
      <c r="F351" s="1464"/>
      <c r="G351" s="1361"/>
    </row>
    <row r="352" spans="2:7">
      <c r="B352" s="1337"/>
      <c r="C352" s="1376" t="s">
        <v>1858</v>
      </c>
      <c r="D352" s="1330"/>
      <c r="E352" s="1293"/>
      <c r="F352" s="1464"/>
      <c r="G352" s="1361"/>
    </row>
    <row r="353" spans="2:7">
      <c r="B353" s="1337"/>
      <c r="C353" s="1376" t="s">
        <v>1859</v>
      </c>
      <c r="D353" s="1330"/>
      <c r="E353" s="1293"/>
      <c r="F353" s="1464"/>
      <c r="G353" s="1361"/>
    </row>
    <row r="354" spans="2:7" ht="25.5">
      <c r="B354" s="1337"/>
      <c r="C354" s="1376" t="s">
        <v>1860</v>
      </c>
      <c r="D354" s="1330"/>
      <c r="E354" s="1293"/>
      <c r="F354" s="1464"/>
      <c r="G354" s="1361"/>
    </row>
    <row r="355" spans="2:7">
      <c r="B355" s="1337"/>
      <c r="C355" s="1376" t="s">
        <v>1861</v>
      </c>
      <c r="D355" s="1330"/>
      <c r="E355" s="1293"/>
      <c r="F355" s="1464"/>
      <c r="G355" s="1361"/>
    </row>
    <row r="356" spans="2:7">
      <c r="B356" s="1337"/>
      <c r="C356" s="1376" t="s">
        <v>1862</v>
      </c>
      <c r="D356" s="1330"/>
      <c r="E356" s="1293"/>
      <c r="F356" s="1464"/>
      <c r="G356" s="1361"/>
    </row>
    <row r="357" spans="2:7" ht="16.5">
      <c r="B357" s="1337"/>
      <c r="C357" s="1377" t="s">
        <v>1863</v>
      </c>
      <c r="D357" s="1330"/>
      <c r="E357" s="1293"/>
      <c r="F357" s="1464"/>
      <c r="G357" s="1361"/>
    </row>
    <row r="358" spans="2:7" ht="16.5">
      <c r="B358" s="1337"/>
      <c r="C358" s="1377" t="s">
        <v>1864</v>
      </c>
      <c r="D358" s="1330"/>
      <c r="E358" s="1293"/>
      <c r="F358" s="1464"/>
      <c r="G358" s="1361"/>
    </row>
    <row r="359" spans="2:7">
      <c r="B359" s="1337"/>
      <c r="C359" s="1376"/>
      <c r="D359" s="1330"/>
      <c r="E359" s="1293"/>
      <c r="F359" s="1464"/>
      <c r="G359" s="1361"/>
    </row>
    <row r="360" spans="2:7">
      <c r="B360" s="1337"/>
      <c r="C360" s="1376" t="s">
        <v>1865</v>
      </c>
      <c r="D360" s="1330"/>
      <c r="E360" s="1293"/>
      <c r="F360" s="1464"/>
      <c r="G360" s="1361"/>
    </row>
    <row r="361" spans="2:7">
      <c r="B361" s="1337"/>
      <c r="C361" s="1376" t="s">
        <v>1866</v>
      </c>
      <c r="D361" s="1330"/>
      <c r="E361" s="1293"/>
      <c r="F361" s="1464"/>
      <c r="G361" s="1361"/>
    </row>
    <row r="362" spans="2:7">
      <c r="B362" s="1337"/>
      <c r="C362" s="1376" t="s">
        <v>1867</v>
      </c>
      <c r="D362" s="1330"/>
      <c r="E362" s="1293"/>
      <c r="F362" s="1464"/>
      <c r="G362" s="1361"/>
    </row>
    <row r="363" spans="2:7">
      <c r="B363" s="1337"/>
      <c r="C363" s="1376" t="s">
        <v>1868</v>
      </c>
      <c r="D363" s="1330"/>
      <c r="E363" s="1293"/>
      <c r="F363" s="1464"/>
      <c r="G363" s="1361"/>
    </row>
    <row r="364" spans="2:7">
      <c r="B364" s="1337"/>
      <c r="C364" s="1376"/>
      <c r="D364" s="1330"/>
      <c r="E364" s="1293"/>
      <c r="F364" s="1464"/>
      <c r="G364" s="1361"/>
    </row>
    <row r="365" spans="2:7" ht="25.5">
      <c r="B365" s="1337"/>
      <c r="C365" s="1329" t="s">
        <v>1869</v>
      </c>
      <c r="D365" s="1330"/>
      <c r="E365" s="1293"/>
      <c r="F365" s="1464"/>
      <c r="G365" s="1361"/>
    </row>
    <row r="366" spans="2:7">
      <c r="B366" s="1337"/>
      <c r="C366" s="1329" t="s">
        <v>1870</v>
      </c>
      <c r="D366" s="1330"/>
      <c r="E366" s="1293"/>
      <c r="F366" s="1464"/>
      <c r="G366" s="1361"/>
    </row>
    <row r="367" spans="2:7">
      <c r="B367" s="1337"/>
      <c r="C367" s="1329" t="s">
        <v>1871</v>
      </c>
      <c r="D367" s="1330"/>
      <c r="E367" s="1293"/>
      <c r="F367" s="1464"/>
      <c r="G367" s="1361"/>
    </row>
    <row r="368" spans="2:7">
      <c r="B368" s="1337"/>
      <c r="C368" s="1329" t="s">
        <v>1872</v>
      </c>
      <c r="D368" s="1330"/>
      <c r="E368" s="1293"/>
      <c r="F368" s="1464"/>
      <c r="G368" s="1361"/>
    </row>
    <row r="369" spans="2:7" ht="25.5">
      <c r="B369" s="1337"/>
      <c r="C369" s="1329" t="s">
        <v>1873</v>
      </c>
      <c r="D369" s="1330"/>
      <c r="E369" s="1293"/>
      <c r="F369" s="1464"/>
      <c r="G369" s="1361"/>
    </row>
    <row r="370" spans="2:7">
      <c r="B370" s="1337"/>
      <c r="C370" s="1378" t="s">
        <v>319</v>
      </c>
      <c r="D370" s="1330" t="s">
        <v>279</v>
      </c>
      <c r="E370" s="1293">
        <v>2</v>
      </c>
      <c r="F370" s="1464"/>
      <c r="G370" s="1309">
        <f>E370*F370</f>
        <v>0</v>
      </c>
    </row>
    <row r="371" spans="2:7">
      <c r="B371" s="1337"/>
      <c r="C371" s="1378"/>
      <c r="D371" s="1330"/>
      <c r="E371" s="1293"/>
      <c r="F371" s="1464"/>
      <c r="G371" s="1345"/>
    </row>
    <row r="372" spans="2:7" ht="25.5">
      <c r="B372" s="595" t="s">
        <v>1874</v>
      </c>
      <c r="C372" s="596" t="s">
        <v>1875</v>
      </c>
      <c r="D372" s="1379"/>
      <c r="E372" s="1380"/>
      <c r="F372" s="1472"/>
      <c r="G372" s="1381"/>
    </row>
    <row r="373" spans="2:7" ht="25.5">
      <c r="B373" s="884"/>
      <c r="C373" s="596" t="s">
        <v>1876</v>
      </c>
      <c r="D373" s="1382"/>
      <c r="E373" s="1382"/>
      <c r="F373" s="1472"/>
      <c r="G373" s="1381"/>
    </row>
    <row r="374" spans="2:7" ht="25.5">
      <c r="B374" s="884"/>
      <c r="C374" s="596" t="s">
        <v>1877</v>
      </c>
      <c r="D374" s="1379"/>
      <c r="E374" s="1380"/>
      <c r="F374" s="1472"/>
      <c r="G374" s="1381"/>
    </row>
    <row r="375" spans="2:7">
      <c r="B375" s="884"/>
      <c r="C375" s="596" t="s">
        <v>1878</v>
      </c>
      <c r="D375" s="1379"/>
      <c r="E375" s="1380"/>
      <c r="F375" s="1472"/>
      <c r="G375" s="1381"/>
    </row>
    <row r="376" spans="2:7">
      <c r="B376" s="884"/>
      <c r="C376" s="596" t="s">
        <v>1879</v>
      </c>
      <c r="D376" s="1379"/>
      <c r="E376" s="1380"/>
      <c r="F376" s="1472"/>
      <c r="G376" s="1381"/>
    </row>
    <row r="377" spans="2:7">
      <c r="B377" s="884"/>
      <c r="C377" s="596" t="s">
        <v>1880</v>
      </c>
      <c r="D377" s="1379"/>
      <c r="E377" s="1380"/>
      <c r="F377" s="1472"/>
      <c r="G377" s="1381"/>
    </row>
    <row r="378" spans="2:7">
      <c r="B378" s="884"/>
      <c r="C378" s="596"/>
      <c r="D378" s="1379" t="s">
        <v>279</v>
      </c>
      <c r="E378" s="1380">
        <v>1</v>
      </c>
      <c r="F378" s="1470"/>
      <c r="G378" s="1309">
        <f>E378*F378</f>
        <v>0</v>
      </c>
    </row>
    <row r="379" spans="2:7">
      <c r="B379" s="884"/>
      <c r="C379" s="596"/>
      <c r="D379" s="1379"/>
      <c r="E379" s="1380"/>
      <c r="F379" s="1470"/>
      <c r="G379" s="1364"/>
    </row>
    <row r="380" spans="2:7" ht="76.5">
      <c r="B380" s="595" t="s">
        <v>1323</v>
      </c>
      <c r="C380" s="596" t="s">
        <v>1881</v>
      </c>
      <c r="D380" s="1379"/>
      <c r="E380" s="1380"/>
      <c r="F380" s="1470"/>
      <c r="G380" s="1364"/>
    </row>
    <row r="381" spans="2:7" ht="25.5">
      <c r="B381" s="595"/>
      <c r="C381" s="596" t="s">
        <v>1882</v>
      </c>
      <c r="D381" s="1379"/>
      <c r="E381" s="1380"/>
      <c r="F381" s="1470"/>
      <c r="G381" s="1364"/>
    </row>
    <row r="382" spans="2:7" ht="25.5">
      <c r="B382" s="884"/>
      <c r="C382" s="596" t="s">
        <v>1883</v>
      </c>
      <c r="D382" s="1379" t="s">
        <v>279</v>
      </c>
      <c r="E382" s="1380">
        <v>4</v>
      </c>
      <c r="F382" s="1470"/>
      <c r="G382" s="1309">
        <f>E382*F382</f>
        <v>0</v>
      </c>
    </row>
    <row r="383" spans="2:7">
      <c r="B383" s="1315"/>
      <c r="C383" s="1370"/>
      <c r="D383" s="429"/>
      <c r="E383" s="1293"/>
      <c r="F383" s="1464"/>
      <c r="G383" s="1308"/>
    </row>
    <row r="384" spans="2:7" ht="25.5">
      <c r="B384" s="1315" t="s">
        <v>1884</v>
      </c>
      <c r="C384" s="1370" t="s">
        <v>1885</v>
      </c>
      <c r="D384" s="429"/>
      <c r="E384" s="1293"/>
      <c r="F384" s="1464"/>
      <c r="G384" s="1308"/>
    </row>
    <row r="385" spans="2:7">
      <c r="B385" s="1315"/>
      <c r="C385" s="1370" t="s">
        <v>1886</v>
      </c>
      <c r="D385" s="429"/>
      <c r="E385" s="1293"/>
      <c r="F385" s="1464"/>
      <c r="G385" s="1308"/>
    </row>
    <row r="386" spans="2:7">
      <c r="B386" s="1315"/>
      <c r="C386" s="1370" t="s">
        <v>1887</v>
      </c>
      <c r="D386" s="429" t="s">
        <v>279</v>
      </c>
      <c r="E386" s="1293">
        <v>4</v>
      </c>
      <c r="F386" s="1464"/>
      <c r="G386" s="1309">
        <f>E386*F386</f>
        <v>0</v>
      </c>
    </row>
    <row r="387" spans="2:7">
      <c r="B387" s="1315"/>
      <c r="C387" s="1370"/>
      <c r="D387" s="429"/>
      <c r="E387" s="1293"/>
      <c r="F387" s="1464"/>
      <c r="G387" s="1308"/>
    </row>
    <row r="388" spans="2:7">
      <c r="B388" s="955" t="s">
        <v>1888</v>
      </c>
      <c r="C388" s="1383" t="s">
        <v>1889</v>
      </c>
      <c r="D388" s="293"/>
      <c r="E388" s="293"/>
      <c r="F388" s="1464"/>
      <c r="G388" s="1345"/>
    </row>
    <row r="389" spans="2:7" ht="25.5">
      <c r="B389" s="955"/>
      <c r="C389" s="1383" t="s">
        <v>1890</v>
      </c>
      <c r="D389" s="1384"/>
      <c r="E389" s="1384"/>
      <c r="F389" s="1464"/>
      <c r="G389" s="1345"/>
    </row>
    <row r="390" spans="2:7" ht="25.5">
      <c r="B390" s="955"/>
      <c r="C390" s="1383" t="s">
        <v>1891</v>
      </c>
      <c r="D390" s="1348" t="s">
        <v>279</v>
      </c>
      <c r="E390" s="1293">
        <v>1</v>
      </c>
      <c r="F390" s="1464"/>
      <c r="G390" s="1309">
        <f t="shared" ref="G390:G392" si="8">E390*F390</f>
        <v>0</v>
      </c>
    </row>
    <row r="391" spans="2:7" ht="25.5">
      <c r="B391" s="955"/>
      <c r="C391" s="1383" t="s">
        <v>1892</v>
      </c>
      <c r="D391" s="1348" t="s">
        <v>279</v>
      </c>
      <c r="E391" s="1293">
        <v>1</v>
      </c>
      <c r="F391" s="1464"/>
      <c r="G391" s="1309">
        <f t="shared" si="8"/>
        <v>0</v>
      </c>
    </row>
    <row r="392" spans="2:7" ht="25.5">
      <c r="B392" s="955"/>
      <c r="C392" s="1383" t="s">
        <v>1893</v>
      </c>
      <c r="D392" s="1348" t="s">
        <v>279</v>
      </c>
      <c r="E392" s="1293">
        <v>2</v>
      </c>
      <c r="F392" s="1464"/>
      <c r="G392" s="1309">
        <f t="shared" si="8"/>
        <v>0</v>
      </c>
    </row>
    <row r="393" spans="2:7">
      <c r="B393" s="955"/>
      <c r="C393" s="1383"/>
      <c r="D393" s="1348"/>
      <c r="E393" s="1293"/>
      <c r="F393" s="1464"/>
      <c r="G393" s="1345"/>
    </row>
    <row r="394" spans="2:7" ht="25.5">
      <c r="B394" s="1315" t="s">
        <v>1894</v>
      </c>
      <c r="C394" s="1370" t="s">
        <v>1733</v>
      </c>
      <c r="D394" s="429"/>
      <c r="E394" s="1293"/>
      <c r="F394" s="1464"/>
      <c r="G394" s="1308"/>
    </row>
    <row r="395" spans="2:7">
      <c r="B395" s="1315"/>
      <c r="C395" s="1370" t="s">
        <v>1895</v>
      </c>
      <c r="D395" s="429" t="s">
        <v>279</v>
      </c>
      <c r="E395" s="1293">
        <v>2</v>
      </c>
      <c r="F395" s="1464"/>
      <c r="G395" s="1309">
        <f>E395*F395</f>
        <v>0</v>
      </c>
    </row>
    <row r="396" spans="2:7">
      <c r="B396" s="1315"/>
      <c r="C396" s="1370"/>
      <c r="D396" s="429"/>
      <c r="E396" s="1293"/>
      <c r="F396" s="1464"/>
      <c r="G396" s="1308"/>
    </row>
    <row r="397" spans="2:7" ht="38.25">
      <c r="B397" s="1315" t="s">
        <v>1896</v>
      </c>
      <c r="C397" s="1370" t="s">
        <v>1897</v>
      </c>
      <c r="D397" s="1379" t="s">
        <v>279</v>
      </c>
      <c r="E397" s="1380">
        <v>1</v>
      </c>
      <c r="F397" s="1470"/>
      <c r="G397" s="1309">
        <f>E397*F397</f>
        <v>0</v>
      </c>
    </row>
    <row r="398" spans="2:7">
      <c r="B398" s="1350"/>
      <c r="C398" s="1351"/>
      <c r="D398" s="1349"/>
      <c r="E398" s="1293"/>
      <c r="F398" s="1464"/>
      <c r="G398" s="1345"/>
    </row>
    <row r="399" spans="2:7" ht="38.25">
      <c r="B399" s="1385" t="s">
        <v>1898</v>
      </c>
      <c r="C399" s="1386" t="s">
        <v>1899</v>
      </c>
      <c r="D399" s="1348" t="s">
        <v>45</v>
      </c>
      <c r="E399" s="1293">
        <v>90</v>
      </c>
      <c r="F399" s="1464"/>
      <c r="G399" s="1309">
        <f>E399*F399</f>
        <v>0</v>
      </c>
    </row>
    <row r="400" spans="2:7">
      <c r="B400" s="1387"/>
      <c r="C400" s="1388"/>
      <c r="D400" s="1389"/>
      <c r="E400" s="1293"/>
      <c r="F400" s="1473"/>
      <c r="G400" s="1390"/>
    </row>
    <row r="401" spans="2:7">
      <c r="B401" s="1294"/>
      <c r="C401" s="1295"/>
      <c r="D401" s="1297"/>
      <c r="E401" s="1391"/>
      <c r="F401" s="1464"/>
      <c r="G401" s="1298"/>
    </row>
    <row r="402" spans="2:7" ht="25.5">
      <c r="B402" s="1337"/>
      <c r="C402" s="1392" t="s">
        <v>1900</v>
      </c>
      <c r="D402" s="1330"/>
      <c r="E402" s="1293"/>
      <c r="F402" s="1464"/>
      <c r="G402" s="1327">
        <f>SUM(G141:G400)</f>
        <v>0</v>
      </c>
    </row>
    <row r="403" spans="2:7">
      <c r="B403" s="1337"/>
      <c r="C403" s="1393"/>
      <c r="D403" s="1330"/>
      <c r="E403" s="1293"/>
      <c r="F403" s="1464"/>
      <c r="G403" s="885"/>
    </row>
    <row r="404" spans="2:7">
      <c r="B404" s="1337"/>
      <c r="C404" s="1393"/>
      <c r="D404" s="1330"/>
      <c r="E404" s="1293"/>
      <c r="F404" s="1464"/>
      <c r="G404" s="885"/>
    </row>
    <row r="405" spans="2:7">
      <c r="B405" s="1394" t="s">
        <v>1901</v>
      </c>
      <c r="C405" s="1395" t="s">
        <v>1902</v>
      </c>
      <c r="D405" s="1330"/>
      <c r="E405" s="1293"/>
      <c r="F405" s="1464"/>
      <c r="G405" s="885"/>
    </row>
    <row r="406" spans="2:7">
      <c r="B406" s="1337"/>
      <c r="C406" s="1393"/>
      <c r="D406" s="1330"/>
      <c r="E406" s="1293"/>
      <c r="F406" s="1464"/>
      <c r="G406" s="885"/>
    </row>
    <row r="407" spans="2:7" ht="63.75">
      <c r="B407" s="1396" t="s">
        <v>14</v>
      </c>
      <c r="C407" s="1329" t="s">
        <v>1903</v>
      </c>
      <c r="D407" s="597"/>
      <c r="E407" s="1293"/>
      <c r="F407" s="1464"/>
      <c r="G407" s="885"/>
    </row>
    <row r="408" spans="2:7">
      <c r="B408" s="1396"/>
      <c r="C408" s="1329">
        <v>40</v>
      </c>
      <c r="D408" s="597" t="s">
        <v>252</v>
      </c>
      <c r="E408" s="1293">
        <v>77</v>
      </c>
      <c r="F408" s="1464"/>
      <c r="G408" s="1309">
        <f>E408*F408</f>
        <v>0</v>
      </c>
    </row>
    <row r="409" spans="2:7">
      <c r="B409" s="1337"/>
      <c r="C409" s="1329">
        <v>32</v>
      </c>
      <c r="D409" s="597" t="s">
        <v>252</v>
      </c>
      <c r="E409" s="1293">
        <v>10</v>
      </c>
      <c r="F409" s="1464"/>
      <c r="G409" s="1309">
        <f>E409*F409</f>
        <v>0</v>
      </c>
    </row>
    <row r="410" spans="2:7">
      <c r="B410" s="1337"/>
      <c r="C410" s="1329"/>
      <c r="D410" s="597"/>
      <c r="E410" s="1293"/>
      <c r="F410" s="1464"/>
      <c r="G410" s="885"/>
    </row>
    <row r="411" spans="2:7">
      <c r="B411" s="1397" t="s">
        <v>36</v>
      </c>
      <c r="C411" s="1329" t="s">
        <v>1904</v>
      </c>
      <c r="D411" s="1398"/>
      <c r="E411" s="1293"/>
      <c r="F411" s="1464"/>
      <c r="G411" s="885"/>
    </row>
    <row r="412" spans="2:7" ht="51">
      <c r="B412" s="1397"/>
      <c r="C412" s="1329" t="s">
        <v>1905</v>
      </c>
      <c r="D412" s="1398"/>
      <c r="E412" s="1293"/>
      <c r="F412" s="1464"/>
      <c r="G412" s="885"/>
    </row>
    <row r="413" spans="2:7">
      <c r="B413" s="1397"/>
      <c r="C413" s="1329" t="s">
        <v>1906</v>
      </c>
      <c r="D413" s="1398"/>
      <c r="E413" s="1293"/>
      <c r="F413" s="1464"/>
      <c r="G413" s="885"/>
    </row>
    <row r="414" spans="2:7">
      <c r="B414" s="1397"/>
      <c r="C414" s="1329" t="s">
        <v>1907</v>
      </c>
      <c r="D414" s="1398"/>
      <c r="E414" s="1293"/>
      <c r="F414" s="1464"/>
      <c r="G414" s="885"/>
    </row>
    <row r="415" spans="2:7" ht="25.5">
      <c r="B415" s="1397"/>
      <c r="C415" s="1329" t="s">
        <v>1908</v>
      </c>
      <c r="D415" s="1398"/>
      <c r="E415" s="1293"/>
      <c r="F415" s="1464"/>
      <c r="G415" s="885"/>
    </row>
    <row r="416" spans="2:7">
      <c r="B416" s="1397"/>
      <c r="C416" s="1329" t="s">
        <v>1909</v>
      </c>
      <c r="D416" s="1398"/>
      <c r="E416" s="1293"/>
      <c r="F416" s="1464"/>
      <c r="G416" s="885"/>
    </row>
    <row r="417" spans="2:7">
      <c r="B417" s="1399"/>
      <c r="C417" s="1376" t="s">
        <v>1910</v>
      </c>
      <c r="D417" s="1400" t="s">
        <v>279</v>
      </c>
      <c r="E417" s="1293">
        <v>5</v>
      </c>
      <c r="F417" s="1464"/>
      <c r="G417" s="1309">
        <f>E417*F417</f>
        <v>0</v>
      </c>
    </row>
    <row r="418" spans="2:7">
      <c r="B418" s="1397"/>
      <c r="C418" s="1376"/>
      <c r="D418" s="1400"/>
      <c r="E418" s="1293"/>
      <c r="F418" s="1464"/>
      <c r="G418" s="885"/>
    </row>
    <row r="419" spans="2:7" ht="25.5">
      <c r="B419" s="1337" t="s">
        <v>16</v>
      </c>
      <c r="C419" s="1329" t="s">
        <v>1762</v>
      </c>
      <c r="D419" s="597"/>
      <c r="E419" s="1293"/>
      <c r="F419" s="1464"/>
      <c r="G419" s="885"/>
    </row>
    <row r="420" spans="2:7">
      <c r="B420" s="1337"/>
      <c r="C420" s="1329" t="s">
        <v>1758</v>
      </c>
      <c r="D420" s="597" t="s">
        <v>65</v>
      </c>
      <c r="E420" s="1293">
        <v>1</v>
      </c>
      <c r="F420" s="1464"/>
      <c r="G420" s="1309">
        <f t="shared" ref="G420:G421" si="9">E420*F420</f>
        <v>0</v>
      </c>
    </row>
    <row r="421" spans="2:7">
      <c r="B421" s="1337"/>
      <c r="C421" s="1329" t="s">
        <v>1760</v>
      </c>
      <c r="D421" s="597" t="s">
        <v>65</v>
      </c>
      <c r="E421" s="1293">
        <v>3</v>
      </c>
      <c r="F421" s="1464"/>
      <c r="G421" s="1309">
        <f t="shared" si="9"/>
        <v>0</v>
      </c>
    </row>
    <row r="422" spans="2:7">
      <c r="B422" s="1337"/>
      <c r="C422" s="1329"/>
      <c r="D422" s="597"/>
      <c r="E422" s="1293"/>
      <c r="F422" s="1464"/>
      <c r="G422" s="1345"/>
    </row>
    <row r="423" spans="2:7">
      <c r="B423" s="1337"/>
      <c r="C423" s="1403"/>
      <c r="D423" s="1330"/>
      <c r="E423" s="1402"/>
      <c r="F423" s="1464"/>
      <c r="G423" s="1345"/>
    </row>
    <row r="424" spans="2:7" ht="25.5">
      <c r="B424" s="1315" t="s">
        <v>3304</v>
      </c>
      <c r="C424" s="1370" t="s">
        <v>1733</v>
      </c>
      <c r="D424" s="429" t="s">
        <v>279</v>
      </c>
      <c r="E424" s="1293">
        <v>1</v>
      </c>
      <c r="F424" s="1464"/>
      <c r="G424" s="1309">
        <f>E424*F424</f>
        <v>0</v>
      </c>
    </row>
    <row r="425" spans="2:7">
      <c r="B425" s="1399"/>
      <c r="C425" s="1376"/>
      <c r="D425" s="1400"/>
      <c r="E425" s="1293"/>
      <c r="F425" s="1464"/>
      <c r="G425" s="885"/>
    </row>
    <row r="426" spans="2:7" ht="38.25">
      <c r="B426" s="1337" t="s">
        <v>3305</v>
      </c>
      <c r="C426" s="1376" t="s">
        <v>1899</v>
      </c>
      <c r="D426" s="1404" t="s">
        <v>45</v>
      </c>
      <c r="E426" s="1293">
        <v>50</v>
      </c>
      <c r="F426" s="1464"/>
      <c r="G426" s="1405">
        <f>E426*F426</f>
        <v>0</v>
      </c>
    </row>
    <row r="427" spans="2:7">
      <c r="B427" s="1337"/>
      <c r="C427" s="1393"/>
      <c r="D427" s="1330"/>
      <c r="E427" s="1293"/>
      <c r="F427" s="1474"/>
      <c r="G427" s="1345"/>
    </row>
    <row r="428" spans="2:7">
      <c r="B428" s="1406"/>
      <c r="C428" s="1407"/>
      <c r="D428" s="1408"/>
      <c r="E428" s="1408"/>
      <c r="F428" s="1475"/>
      <c r="G428" s="1409"/>
    </row>
    <row r="429" spans="2:7" ht="25.5">
      <c r="B429" s="1337"/>
      <c r="C429" s="1378" t="s">
        <v>1914</v>
      </c>
      <c r="D429" s="1330"/>
      <c r="E429" s="1293"/>
      <c r="F429" s="1464"/>
      <c r="G429" s="1327">
        <f>SUM(G408:G427)</f>
        <v>0</v>
      </c>
    </row>
    <row r="430" spans="2:7">
      <c r="B430" s="1337"/>
      <c r="C430" s="1393"/>
      <c r="D430" s="1330"/>
      <c r="E430" s="1293"/>
      <c r="F430" s="1464"/>
      <c r="G430" s="885"/>
    </row>
    <row r="431" spans="2:7">
      <c r="B431" s="1337"/>
      <c r="C431" s="1393"/>
      <c r="D431" s="1330"/>
      <c r="E431" s="1293"/>
      <c r="F431" s="1464"/>
      <c r="G431" s="885"/>
    </row>
    <row r="432" spans="2:7">
      <c r="B432" s="1394" t="s">
        <v>1915</v>
      </c>
      <c r="C432" s="1395" t="s">
        <v>1916</v>
      </c>
      <c r="D432" s="1330"/>
      <c r="E432" s="1293"/>
      <c r="F432" s="1464"/>
      <c r="G432" s="885"/>
    </row>
    <row r="433" spans="2:7">
      <c r="B433" s="1337"/>
      <c r="C433" s="1393"/>
      <c r="D433" s="1330"/>
      <c r="E433" s="1293"/>
      <c r="F433" s="1464"/>
      <c r="G433" s="885"/>
    </row>
    <row r="434" spans="2:7" ht="63.75">
      <c r="B434" s="1337" t="s">
        <v>14</v>
      </c>
      <c r="C434" s="1346" t="s">
        <v>1917</v>
      </c>
      <c r="D434" s="403"/>
      <c r="E434" s="926"/>
      <c r="F434" s="1464"/>
      <c r="G434" s="885"/>
    </row>
    <row r="435" spans="2:7">
      <c r="B435" s="1337"/>
      <c r="C435" s="1410" t="s">
        <v>1918</v>
      </c>
      <c r="D435" s="403"/>
      <c r="E435" s="926"/>
      <c r="F435" s="1464"/>
      <c r="G435" s="885"/>
    </row>
    <row r="436" spans="2:7">
      <c r="B436" s="1337"/>
      <c r="C436" s="1346" t="s">
        <v>1919</v>
      </c>
      <c r="D436" s="1330" t="s">
        <v>252</v>
      </c>
      <c r="E436" s="1293">
        <v>6</v>
      </c>
      <c r="F436" s="1464"/>
      <c r="G436" s="1309">
        <f t="shared" ref="G436:G439" si="10">E436*F436</f>
        <v>0</v>
      </c>
    </row>
    <row r="437" spans="2:7">
      <c r="B437" s="955"/>
      <c r="C437" s="1346" t="s">
        <v>1920</v>
      </c>
      <c r="D437" s="1330" t="s">
        <v>252</v>
      </c>
      <c r="E437" s="1293">
        <v>45</v>
      </c>
      <c r="F437" s="1464"/>
      <c r="G437" s="1309">
        <f t="shared" si="10"/>
        <v>0</v>
      </c>
    </row>
    <row r="438" spans="2:7">
      <c r="B438" s="955"/>
      <c r="C438" s="1346" t="s">
        <v>1921</v>
      </c>
      <c r="D438" s="1330" t="s">
        <v>252</v>
      </c>
      <c r="E438" s="1293">
        <v>44</v>
      </c>
      <c r="F438" s="1464"/>
      <c r="G438" s="1309">
        <f t="shared" si="10"/>
        <v>0</v>
      </c>
    </row>
    <row r="439" spans="2:7">
      <c r="B439" s="1315"/>
      <c r="C439" s="1346" t="s">
        <v>1922</v>
      </c>
      <c r="D439" s="1297" t="s">
        <v>252</v>
      </c>
      <c r="E439" s="1293">
        <v>14</v>
      </c>
      <c r="F439" s="1464"/>
      <c r="G439" s="1309">
        <f t="shared" si="10"/>
        <v>0</v>
      </c>
    </row>
    <row r="440" spans="2:7">
      <c r="B440" s="1337"/>
      <c r="C440" s="1393"/>
      <c r="D440" s="1330"/>
      <c r="E440" s="1293"/>
      <c r="F440" s="1464"/>
      <c r="G440" s="885"/>
    </row>
    <row r="441" spans="2:7" ht="25.5">
      <c r="B441" s="1337" t="s">
        <v>36</v>
      </c>
      <c r="C441" s="1346" t="s">
        <v>1923</v>
      </c>
      <c r="D441" s="429"/>
      <c r="E441" s="1326"/>
      <c r="F441" s="1464"/>
      <c r="G441" s="885"/>
    </row>
    <row r="442" spans="2:7">
      <c r="B442" s="1337"/>
      <c r="C442" s="1346" t="s">
        <v>1924</v>
      </c>
      <c r="D442" s="1297" t="s">
        <v>65</v>
      </c>
      <c r="E442" s="1293">
        <v>1</v>
      </c>
      <c r="F442" s="1464"/>
      <c r="G442" s="1309">
        <f t="shared" ref="G442:G445" si="11">E442*F442</f>
        <v>0</v>
      </c>
    </row>
    <row r="443" spans="2:7">
      <c r="B443" s="1315"/>
      <c r="C443" s="1346" t="s">
        <v>1924</v>
      </c>
      <c r="D443" s="1297" t="s">
        <v>65</v>
      </c>
      <c r="E443" s="1293">
        <v>5</v>
      </c>
      <c r="F443" s="1464"/>
      <c r="G443" s="1309">
        <f t="shared" si="11"/>
        <v>0</v>
      </c>
    </row>
    <row r="444" spans="2:7">
      <c r="B444" s="1337"/>
      <c r="C444" s="1411" t="s">
        <v>1925</v>
      </c>
      <c r="D444" s="1297" t="s">
        <v>65</v>
      </c>
      <c r="E444" s="1293">
        <v>6</v>
      </c>
      <c r="F444" s="1464"/>
      <c r="G444" s="1309">
        <f t="shared" si="11"/>
        <v>0</v>
      </c>
    </row>
    <row r="445" spans="2:7">
      <c r="B445" s="1337"/>
      <c r="C445" s="1411" t="s">
        <v>1758</v>
      </c>
      <c r="D445" s="1297" t="s">
        <v>65</v>
      </c>
      <c r="E445" s="1293">
        <v>1</v>
      </c>
      <c r="F445" s="1464"/>
      <c r="G445" s="1309">
        <f t="shared" si="11"/>
        <v>0</v>
      </c>
    </row>
    <row r="446" spans="2:7">
      <c r="B446" s="1337"/>
      <c r="C446" s="1393"/>
      <c r="D446" s="1330"/>
      <c r="E446" s="1293"/>
      <c r="F446" s="1464"/>
      <c r="G446" s="885"/>
    </row>
    <row r="447" spans="2:7" ht="38.25">
      <c r="B447" s="1337" t="s">
        <v>16</v>
      </c>
      <c r="C447" s="1329" t="s">
        <v>1926</v>
      </c>
      <c r="D447" s="1412"/>
      <c r="E447" s="1293"/>
      <c r="F447" s="1464"/>
      <c r="G447" s="885"/>
    </row>
    <row r="448" spans="2:7">
      <c r="B448" s="1337"/>
      <c r="C448" s="1411" t="s">
        <v>1927</v>
      </c>
      <c r="D448" s="1297" t="s">
        <v>252</v>
      </c>
      <c r="E448" s="1293">
        <v>20</v>
      </c>
      <c r="F448" s="1464"/>
      <c r="G448" s="1309">
        <f t="shared" ref="G448:G450" si="12">E448*F448</f>
        <v>0</v>
      </c>
    </row>
    <row r="449" spans="2:7">
      <c r="B449" s="1337"/>
      <c r="C449" s="1411" t="s">
        <v>1350</v>
      </c>
      <c r="D449" s="1297" t="s">
        <v>252</v>
      </c>
      <c r="E449" s="1293">
        <v>48</v>
      </c>
      <c r="F449" s="1464"/>
      <c r="G449" s="1309">
        <f t="shared" si="12"/>
        <v>0</v>
      </c>
    </row>
    <row r="450" spans="2:7">
      <c r="B450" s="1294"/>
      <c r="C450" s="1411" t="s">
        <v>1928</v>
      </c>
      <c r="D450" s="1297" t="s">
        <v>252</v>
      </c>
      <c r="E450" s="1293">
        <v>50</v>
      </c>
      <c r="F450" s="1464"/>
      <c r="G450" s="1309">
        <f t="shared" si="12"/>
        <v>0</v>
      </c>
    </row>
    <row r="451" spans="2:7">
      <c r="B451" s="1337"/>
      <c r="C451" s="1393"/>
      <c r="D451" s="1330"/>
      <c r="E451" s="1293"/>
      <c r="F451" s="1464"/>
      <c r="G451" s="885"/>
    </row>
    <row r="452" spans="2:7" ht="76.5">
      <c r="B452" s="1337" t="s">
        <v>17</v>
      </c>
      <c r="C452" s="1329" t="s">
        <v>1929</v>
      </c>
      <c r="D452" s="429"/>
      <c r="E452" s="1293"/>
      <c r="F452" s="1464"/>
      <c r="G452" s="885"/>
    </row>
    <row r="453" spans="2:7">
      <c r="B453" s="1337"/>
      <c r="C453" s="1329" t="s">
        <v>1930</v>
      </c>
      <c r="D453" s="1297" t="s">
        <v>252</v>
      </c>
      <c r="E453" s="1293">
        <v>9</v>
      </c>
      <c r="F453" s="1464"/>
      <c r="G453" s="1309">
        <f t="shared" ref="G453:G456" si="13">E453*F453</f>
        <v>0</v>
      </c>
    </row>
    <row r="454" spans="2:7">
      <c r="B454" s="907"/>
      <c r="C454" s="1329" t="s">
        <v>1924</v>
      </c>
      <c r="D454" s="1297" t="s">
        <v>252</v>
      </c>
      <c r="E454" s="1293">
        <v>20</v>
      </c>
      <c r="F454" s="1464"/>
      <c r="G454" s="1309">
        <f t="shared" si="13"/>
        <v>0</v>
      </c>
    </row>
    <row r="455" spans="2:7">
      <c r="B455" s="907"/>
      <c r="C455" s="1329" t="s">
        <v>1925</v>
      </c>
      <c r="D455" s="1297" t="s">
        <v>252</v>
      </c>
      <c r="E455" s="1293">
        <v>5</v>
      </c>
      <c r="F455" s="1464"/>
      <c r="G455" s="1309">
        <f t="shared" si="13"/>
        <v>0</v>
      </c>
    </row>
    <row r="456" spans="2:7">
      <c r="B456" s="907"/>
      <c r="C456" s="1329" t="s">
        <v>1758</v>
      </c>
      <c r="D456" s="1297" t="s">
        <v>252</v>
      </c>
      <c r="E456" s="1293">
        <v>5</v>
      </c>
      <c r="F456" s="1464"/>
      <c r="G456" s="1309">
        <f t="shared" si="13"/>
        <v>0</v>
      </c>
    </row>
    <row r="457" spans="2:7">
      <c r="B457" s="1294"/>
      <c r="C457" s="1411"/>
      <c r="D457" s="1297"/>
      <c r="E457" s="1293"/>
      <c r="F457" s="1464"/>
      <c r="G457" s="885"/>
    </row>
    <row r="458" spans="2:7" ht="38.25">
      <c r="B458" s="1294" t="s">
        <v>21</v>
      </c>
      <c r="C458" s="1413" t="s">
        <v>1931</v>
      </c>
      <c r="D458" s="1348" t="s">
        <v>279</v>
      </c>
      <c r="E458" s="1293">
        <v>2</v>
      </c>
      <c r="F458" s="1464"/>
      <c r="G458" s="1405">
        <f>E458*F458</f>
        <v>0</v>
      </c>
    </row>
    <row r="459" spans="2:7">
      <c r="B459" s="1294"/>
      <c r="C459" s="1413"/>
      <c r="D459" s="1348"/>
      <c r="E459" s="1293"/>
      <c r="F459" s="1464"/>
      <c r="G459" s="1414"/>
    </row>
    <row r="460" spans="2:7" ht="76.5">
      <c r="B460" s="1347" t="s">
        <v>44</v>
      </c>
      <c r="C460" s="1413" t="s">
        <v>1932</v>
      </c>
      <c r="D460" s="1348" t="s">
        <v>279</v>
      </c>
      <c r="E460" s="1293">
        <v>6</v>
      </c>
      <c r="F460" s="1464"/>
      <c r="G460" s="1405">
        <f>E460*F460</f>
        <v>0</v>
      </c>
    </row>
    <row r="461" spans="2:7">
      <c r="B461" s="1347"/>
      <c r="C461" s="1413"/>
      <c r="D461" s="1348"/>
      <c r="E461" s="1293"/>
      <c r="F461" s="1464"/>
      <c r="G461" s="1345"/>
    </row>
    <row r="462" spans="2:7">
      <c r="B462" s="955" t="s">
        <v>46</v>
      </c>
      <c r="C462" s="1383" t="s">
        <v>1889</v>
      </c>
      <c r="D462" s="293"/>
      <c r="E462" s="293"/>
      <c r="F462" s="1464"/>
      <c r="G462" s="1345"/>
    </row>
    <row r="463" spans="2:7" ht="25.5">
      <c r="B463" s="955"/>
      <c r="C463" s="1383" t="s">
        <v>1890</v>
      </c>
      <c r="D463" s="1384"/>
      <c r="E463" s="1384"/>
      <c r="F463" s="1464"/>
      <c r="G463" s="1345"/>
    </row>
    <row r="464" spans="2:7" ht="25.5">
      <c r="B464" s="955"/>
      <c r="C464" s="1383" t="s">
        <v>1933</v>
      </c>
      <c r="D464" s="1348" t="s">
        <v>279</v>
      </c>
      <c r="E464" s="1293">
        <v>6</v>
      </c>
      <c r="F464" s="1464"/>
      <c r="G464" s="1405">
        <f>E464*F464</f>
        <v>0</v>
      </c>
    </row>
    <row r="465" spans="2:7">
      <c r="B465" s="1347"/>
      <c r="C465" s="1413"/>
      <c r="D465" s="1348"/>
      <c r="E465" s="1293"/>
      <c r="F465" s="1464"/>
      <c r="G465" s="1345"/>
    </row>
    <row r="466" spans="2:7">
      <c r="B466" s="1350"/>
      <c r="C466" s="1351"/>
      <c r="D466" s="1349"/>
      <c r="E466" s="1293"/>
      <c r="F466" s="1464"/>
      <c r="G466" s="1345"/>
    </row>
    <row r="467" spans="2:7" ht="38.25">
      <c r="B467" s="1294" t="s">
        <v>47</v>
      </c>
      <c r="C467" s="1411" t="s">
        <v>1934</v>
      </c>
      <c r="D467" s="1348"/>
      <c r="E467" s="1293"/>
      <c r="F467" s="1464"/>
      <c r="G467" s="1345"/>
    </row>
    <row r="468" spans="2:7">
      <c r="B468" s="1294"/>
      <c r="C468" s="1411" t="s">
        <v>331</v>
      </c>
      <c r="D468" s="1348" t="s">
        <v>279</v>
      </c>
      <c r="E468" s="1293">
        <v>2</v>
      </c>
      <c r="F468" s="1464"/>
      <c r="G468" s="1405">
        <f>E468*F468</f>
        <v>0</v>
      </c>
    </row>
    <row r="469" spans="2:7">
      <c r="B469" s="1294"/>
      <c r="C469" s="1411"/>
      <c r="D469" s="1348"/>
      <c r="E469" s="1293"/>
      <c r="F469" s="1464"/>
      <c r="G469" s="1345"/>
    </row>
    <row r="470" spans="2:7" ht="38.25">
      <c r="B470" s="1294" t="s">
        <v>1720</v>
      </c>
      <c r="C470" s="1311" t="s">
        <v>1935</v>
      </c>
      <c r="D470" s="429" t="s">
        <v>280</v>
      </c>
      <c r="E470" s="1326">
        <v>35</v>
      </c>
      <c r="F470" s="1464"/>
      <c r="G470" s="1405">
        <f>E470*F470</f>
        <v>0</v>
      </c>
    </row>
    <row r="471" spans="2:7">
      <c r="B471" s="1294"/>
      <c r="C471" s="1411"/>
      <c r="D471" s="1348"/>
      <c r="E471" s="1293"/>
      <c r="F471" s="1464"/>
      <c r="G471" s="1345"/>
    </row>
    <row r="472" spans="2:7">
      <c r="B472" s="1294" t="s">
        <v>49</v>
      </c>
      <c r="C472" s="1311" t="s">
        <v>1936</v>
      </c>
      <c r="D472" s="1348"/>
      <c r="E472" s="1293"/>
      <c r="F472" s="1464"/>
      <c r="G472" s="1345"/>
    </row>
    <row r="473" spans="2:7">
      <c r="B473" s="1294"/>
      <c r="C473" s="985" t="s">
        <v>3115</v>
      </c>
      <c r="D473" s="1348"/>
      <c r="E473" s="1293"/>
      <c r="F473" s="1464"/>
      <c r="G473" s="1345"/>
    </row>
    <row r="474" spans="2:7" ht="25.5">
      <c r="B474" s="1294"/>
      <c r="C474" s="1311" t="s">
        <v>1937</v>
      </c>
      <c r="D474" s="1348"/>
      <c r="E474" s="1293"/>
      <c r="F474" s="1464"/>
      <c r="G474" s="1345"/>
    </row>
    <row r="475" spans="2:7" ht="408">
      <c r="B475" s="1294"/>
      <c r="C475" s="1311" t="s">
        <v>1938</v>
      </c>
      <c r="D475" s="1348"/>
      <c r="E475" s="1293"/>
      <c r="F475" s="1464"/>
      <c r="G475" s="1345"/>
    </row>
    <row r="476" spans="2:7">
      <c r="B476" s="1294"/>
      <c r="C476" s="1311" t="s">
        <v>1911</v>
      </c>
      <c r="D476" s="1348"/>
      <c r="E476" s="1293"/>
      <c r="F476" s="1464"/>
      <c r="G476" s="1345"/>
    </row>
    <row r="477" spans="2:7" ht="38.25">
      <c r="B477" s="1294"/>
      <c r="C477" s="1311" t="s">
        <v>1939</v>
      </c>
      <c r="D477" s="1348"/>
      <c r="E477" s="1293"/>
      <c r="F477" s="1464"/>
      <c r="G477" s="1345"/>
    </row>
    <row r="478" spans="2:7" ht="25.5">
      <c r="B478" s="1294"/>
      <c r="C478" s="1311" t="s">
        <v>1940</v>
      </c>
      <c r="D478" s="1348"/>
      <c r="E478" s="1293"/>
      <c r="F478" s="1464"/>
      <c r="G478" s="1345"/>
    </row>
    <row r="479" spans="2:7" ht="25.5">
      <c r="B479" s="1294"/>
      <c r="C479" s="1311" t="s">
        <v>1941</v>
      </c>
      <c r="D479" s="1348"/>
      <c r="E479" s="1293"/>
      <c r="F479" s="1464"/>
      <c r="G479" s="1345"/>
    </row>
    <row r="480" spans="2:7">
      <c r="B480" s="1294"/>
      <c r="C480" s="1311" t="s">
        <v>1942</v>
      </c>
      <c r="D480" s="1348"/>
      <c r="E480" s="1293"/>
      <c r="F480" s="1464"/>
      <c r="G480" s="1345"/>
    </row>
    <row r="481" spans="2:7">
      <c r="B481" s="1294"/>
      <c r="C481" s="1311" t="s">
        <v>1943</v>
      </c>
      <c r="D481" s="1348"/>
      <c r="E481" s="1293"/>
      <c r="F481" s="1464"/>
      <c r="G481" s="1345"/>
    </row>
    <row r="482" spans="2:7">
      <c r="B482" s="1294"/>
      <c r="C482" s="1311" t="s">
        <v>1944</v>
      </c>
      <c r="D482" s="1348"/>
      <c r="E482" s="1293"/>
      <c r="F482" s="1464"/>
      <c r="G482" s="1345"/>
    </row>
    <row r="483" spans="2:7">
      <c r="B483" s="1294"/>
      <c r="C483" s="1311" t="s">
        <v>1945</v>
      </c>
      <c r="D483" s="1348"/>
      <c r="E483" s="1293"/>
      <c r="F483" s="1464"/>
      <c r="G483" s="1345"/>
    </row>
    <row r="484" spans="2:7" ht="25.5">
      <c r="B484" s="1294"/>
      <c r="C484" s="1311" t="s">
        <v>1946</v>
      </c>
      <c r="D484" s="1348"/>
      <c r="E484" s="1293"/>
      <c r="F484" s="1464"/>
      <c r="G484" s="1345"/>
    </row>
    <row r="485" spans="2:7" ht="25.5">
      <c r="B485" s="1294"/>
      <c r="C485" s="1311" t="s">
        <v>1947</v>
      </c>
      <c r="D485" s="1348"/>
      <c r="E485" s="1293"/>
      <c r="F485" s="1464"/>
      <c r="G485" s="1345"/>
    </row>
    <row r="486" spans="2:7">
      <c r="B486" s="1294"/>
      <c r="C486" s="1311" t="s">
        <v>1948</v>
      </c>
      <c r="D486" s="1348"/>
      <c r="E486" s="1293"/>
      <c r="F486" s="1464"/>
      <c r="G486" s="1345"/>
    </row>
    <row r="487" spans="2:7">
      <c r="B487" s="1294"/>
      <c r="C487" s="1311" t="s">
        <v>1949</v>
      </c>
      <c r="D487" s="1348"/>
      <c r="E487" s="1293"/>
      <c r="F487" s="1464"/>
      <c r="G487" s="1345"/>
    </row>
    <row r="488" spans="2:7">
      <c r="B488" s="1294"/>
      <c r="C488" s="1311" t="s">
        <v>1950</v>
      </c>
      <c r="D488" s="1348"/>
      <c r="E488" s="1293"/>
      <c r="F488" s="1464"/>
      <c r="G488" s="1345"/>
    </row>
    <row r="489" spans="2:7">
      <c r="B489" s="1294"/>
      <c r="C489" s="1311" t="s">
        <v>1951</v>
      </c>
      <c r="D489" s="1348"/>
      <c r="E489" s="1293"/>
      <c r="F489" s="1464"/>
      <c r="G489" s="1345"/>
    </row>
    <row r="490" spans="2:7">
      <c r="B490" s="1294"/>
      <c r="C490" s="1311" t="s">
        <v>1952</v>
      </c>
      <c r="D490" s="1348"/>
      <c r="E490" s="1293"/>
      <c r="F490" s="1464"/>
      <c r="G490" s="1345"/>
    </row>
    <row r="491" spans="2:7">
      <c r="B491" s="1294"/>
      <c r="C491" s="1311" t="s">
        <v>1953</v>
      </c>
      <c r="D491" s="1348"/>
      <c r="E491" s="1293"/>
      <c r="F491" s="1464"/>
      <c r="G491" s="1345"/>
    </row>
    <row r="492" spans="2:7">
      <c r="B492" s="1294"/>
      <c r="C492" s="1311" t="s">
        <v>1954</v>
      </c>
      <c r="D492" s="1348"/>
      <c r="E492" s="1293"/>
      <c r="F492" s="1464"/>
      <c r="G492" s="1345"/>
    </row>
    <row r="493" spans="2:7">
      <c r="B493" s="1294"/>
      <c r="C493" s="1311" t="s">
        <v>1955</v>
      </c>
      <c r="D493" s="1348"/>
      <c r="E493" s="1293"/>
      <c r="F493" s="1464"/>
      <c r="G493" s="1345"/>
    </row>
    <row r="494" spans="2:7">
      <c r="B494" s="1294"/>
      <c r="C494" s="1311" t="s">
        <v>1956</v>
      </c>
      <c r="D494" s="1348"/>
      <c r="E494" s="1293"/>
      <c r="F494" s="1464"/>
      <c r="G494" s="1345"/>
    </row>
    <row r="495" spans="2:7">
      <c r="B495" s="1294"/>
      <c r="C495" s="1311" t="s">
        <v>1957</v>
      </c>
      <c r="D495" s="1348"/>
      <c r="E495" s="1293"/>
      <c r="F495" s="1464"/>
      <c r="G495" s="1345"/>
    </row>
    <row r="496" spans="2:7">
      <c r="B496" s="1294"/>
      <c r="C496" s="1311" t="s">
        <v>1958</v>
      </c>
      <c r="D496" s="1348"/>
      <c r="E496" s="1293"/>
      <c r="F496" s="1464"/>
      <c r="G496" s="1345"/>
    </row>
    <row r="497" spans="2:7">
      <c r="B497" s="1294"/>
      <c r="C497" s="1311" t="s">
        <v>1959</v>
      </c>
      <c r="D497" s="1348"/>
      <c r="E497" s="1293"/>
      <c r="F497" s="1464"/>
      <c r="G497" s="1345"/>
    </row>
    <row r="498" spans="2:7">
      <c r="B498" s="1294"/>
      <c r="C498" s="1311" t="s">
        <v>1912</v>
      </c>
      <c r="D498" s="1348"/>
      <c r="E498" s="1293"/>
      <c r="F498" s="1464"/>
      <c r="G498" s="1345"/>
    </row>
    <row r="499" spans="2:7">
      <c r="B499" s="1294"/>
      <c r="C499" s="1311" t="s">
        <v>1960</v>
      </c>
      <c r="D499" s="1348"/>
      <c r="E499" s="1293"/>
      <c r="F499" s="1464"/>
      <c r="G499" s="1345"/>
    </row>
    <row r="500" spans="2:7" ht="25.5">
      <c r="B500" s="1294"/>
      <c r="C500" s="1311" t="s">
        <v>1961</v>
      </c>
      <c r="D500" s="1348"/>
      <c r="E500" s="1293"/>
      <c r="F500" s="1464"/>
      <c r="G500" s="1345"/>
    </row>
    <row r="501" spans="2:7">
      <c r="B501" s="1294"/>
      <c r="C501" s="1311"/>
      <c r="D501" s="1348"/>
      <c r="E501" s="1293"/>
      <c r="F501" s="1464"/>
      <c r="G501" s="1345"/>
    </row>
    <row r="502" spans="2:7">
      <c r="B502" s="1294"/>
      <c r="C502" s="1311" t="s">
        <v>1962</v>
      </c>
      <c r="D502" s="1348"/>
      <c r="E502" s="1293"/>
      <c r="F502" s="1464"/>
      <c r="G502" s="1345"/>
    </row>
    <row r="503" spans="2:7">
      <c r="B503" s="1294"/>
      <c r="C503" s="1311" t="s">
        <v>1963</v>
      </c>
      <c r="D503" s="1348"/>
      <c r="E503" s="1293"/>
      <c r="F503" s="1464"/>
      <c r="G503" s="1345"/>
    </row>
    <row r="504" spans="2:7">
      <c r="B504" s="1294"/>
      <c r="C504" s="1311" t="s">
        <v>1964</v>
      </c>
      <c r="D504" s="1348"/>
      <c r="E504" s="1293"/>
      <c r="F504" s="1464"/>
      <c r="G504" s="1345"/>
    </row>
    <row r="505" spans="2:7">
      <c r="B505" s="1294"/>
      <c r="C505" s="1311" t="s">
        <v>1965</v>
      </c>
      <c r="D505" s="1348"/>
      <c r="E505" s="1293"/>
      <c r="F505" s="1464"/>
      <c r="G505" s="1345"/>
    </row>
    <row r="506" spans="2:7">
      <c r="B506" s="1294"/>
      <c r="C506" s="1311" t="s">
        <v>1966</v>
      </c>
      <c r="D506" s="1348"/>
      <c r="E506" s="1293"/>
      <c r="F506" s="1464"/>
      <c r="G506" s="1345"/>
    </row>
    <row r="507" spans="2:7">
      <c r="B507" s="1294"/>
      <c r="C507" s="1311" t="s">
        <v>1967</v>
      </c>
      <c r="D507" s="1348"/>
      <c r="E507" s="1293"/>
      <c r="F507" s="1464"/>
      <c r="G507" s="1345"/>
    </row>
    <row r="508" spans="2:7">
      <c r="B508" s="1294"/>
      <c r="C508" s="1311" t="s">
        <v>1968</v>
      </c>
      <c r="D508" s="1348"/>
      <c r="E508" s="1293"/>
      <c r="F508" s="1464"/>
      <c r="G508" s="1345"/>
    </row>
    <row r="509" spans="2:7">
      <c r="B509" s="1294"/>
      <c r="C509" s="1311" t="s">
        <v>1969</v>
      </c>
      <c r="D509" s="1348"/>
      <c r="E509" s="1293"/>
      <c r="F509" s="1464"/>
      <c r="G509" s="1345"/>
    </row>
    <row r="510" spans="2:7">
      <c r="B510" s="1294"/>
      <c r="C510" s="1311" t="s">
        <v>1970</v>
      </c>
      <c r="D510" s="1348"/>
      <c r="E510" s="1293"/>
      <c r="F510" s="1464"/>
      <c r="G510" s="1345"/>
    </row>
    <row r="511" spans="2:7">
      <c r="B511" s="1294"/>
      <c r="C511" s="1311" t="s">
        <v>1971</v>
      </c>
      <c r="D511" s="1348"/>
      <c r="E511" s="1293"/>
      <c r="F511" s="1464"/>
      <c r="G511" s="1345"/>
    </row>
    <row r="512" spans="2:7">
      <c r="B512" s="1294"/>
      <c r="C512" s="1311" t="s">
        <v>1972</v>
      </c>
      <c r="D512" s="1348"/>
      <c r="E512" s="1293"/>
      <c r="F512" s="1464"/>
      <c r="G512" s="1345"/>
    </row>
    <row r="513" spans="2:7">
      <c r="B513" s="1294"/>
      <c r="C513" s="1311" t="s">
        <v>1973</v>
      </c>
      <c r="D513" s="1348"/>
      <c r="E513" s="1293"/>
      <c r="F513" s="1464"/>
      <c r="G513" s="1345"/>
    </row>
    <row r="514" spans="2:7">
      <c r="B514" s="1294"/>
      <c r="C514" s="1311" t="s">
        <v>1974</v>
      </c>
      <c r="D514" s="1348"/>
      <c r="E514" s="1293"/>
      <c r="F514" s="1464"/>
      <c r="G514" s="1345"/>
    </row>
    <row r="515" spans="2:7">
      <c r="B515" s="1294"/>
      <c r="C515" s="1311" t="s">
        <v>1975</v>
      </c>
      <c r="D515" s="1348"/>
      <c r="E515" s="1293"/>
      <c r="F515" s="1464"/>
      <c r="G515" s="1345"/>
    </row>
    <row r="516" spans="2:7">
      <c r="B516" s="1294"/>
      <c r="C516" s="1311" t="s">
        <v>1976</v>
      </c>
      <c r="D516" s="1348"/>
      <c r="E516" s="1293"/>
      <c r="F516" s="1464"/>
      <c r="G516" s="1345"/>
    </row>
    <row r="517" spans="2:7">
      <c r="B517" s="1294"/>
      <c r="C517" s="1311" t="s">
        <v>1977</v>
      </c>
      <c r="D517" s="1348"/>
      <c r="E517" s="1293"/>
      <c r="F517" s="1464"/>
      <c r="G517" s="1345"/>
    </row>
    <row r="518" spans="2:7">
      <c r="B518" s="1294"/>
      <c r="C518" s="1311" t="s">
        <v>1978</v>
      </c>
      <c r="D518" s="1348"/>
      <c r="E518" s="1293"/>
      <c r="F518" s="1464"/>
      <c r="G518" s="1345"/>
    </row>
    <row r="519" spans="2:7">
      <c r="B519" s="1294"/>
      <c r="C519" s="1311" t="s">
        <v>1979</v>
      </c>
      <c r="D519" s="1348"/>
      <c r="E519" s="1293"/>
      <c r="F519" s="1464"/>
      <c r="G519" s="1345"/>
    </row>
    <row r="520" spans="2:7">
      <c r="B520" s="1294"/>
      <c r="C520" s="1311" t="s">
        <v>1980</v>
      </c>
      <c r="D520" s="1348"/>
      <c r="E520" s="1293"/>
      <c r="F520" s="1464"/>
      <c r="G520" s="1345"/>
    </row>
    <row r="521" spans="2:7">
      <c r="B521" s="1294"/>
      <c r="C521" s="1311" t="s">
        <v>1981</v>
      </c>
      <c r="D521" s="1348"/>
      <c r="E521" s="1293"/>
      <c r="F521" s="1464"/>
      <c r="G521" s="1345"/>
    </row>
    <row r="522" spans="2:7">
      <c r="B522" s="1294"/>
      <c r="C522" s="1311" t="s">
        <v>1982</v>
      </c>
      <c r="D522" s="1348"/>
      <c r="E522" s="1293"/>
      <c r="F522" s="1464"/>
      <c r="G522" s="1345"/>
    </row>
    <row r="523" spans="2:7">
      <c r="B523" s="1294"/>
      <c r="C523" s="1311" t="s">
        <v>1983</v>
      </c>
      <c r="D523" s="1348"/>
      <c r="E523" s="1293"/>
      <c r="F523" s="1464"/>
      <c r="G523" s="1345"/>
    </row>
    <row r="524" spans="2:7">
      <c r="B524" s="1294"/>
      <c r="C524" s="1311" t="s">
        <v>1984</v>
      </c>
      <c r="D524" s="1348"/>
      <c r="E524" s="1293"/>
      <c r="F524" s="1464"/>
      <c r="G524" s="1345"/>
    </row>
    <row r="525" spans="2:7">
      <c r="B525" s="1294"/>
      <c r="C525" s="1311" t="s">
        <v>1985</v>
      </c>
      <c r="D525" s="1348"/>
      <c r="E525" s="1293"/>
      <c r="F525" s="1464"/>
      <c r="G525" s="1345"/>
    </row>
    <row r="526" spans="2:7">
      <c r="B526" s="1294"/>
      <c r="C526" s="1311" t="s">
        <v>1986</v>
      </c>
      <c r="D526" s="1348"/>
      <c r="E526" s="1293"/>
      <c r="F526" s="1464"/>
      <c r="G526" s="1345"/>
    </row>
    <row r="527" spans="2:7">
      <c r="B527" s="1294"/>
      <c r="C527" s="1311" t="s">
        <v>1987</v>
      </c>
      <c r="D527" s="1348"/>
      <c r="E527" s="1293"/>
      <c r="F527" s="1464"/>
      <c r="G527" s="1345"/>
    </row>
    <row r="528" spans="2:7">
      <c r="B528" s="1294"/>
      <c r="C528" s="1311" t="s">
        <v>1988</v>
      </c>
      <c r="D528" s="1348"/>
      <c r="E528" s="1293"/>
      <c r="F528" s="1464"/>
      <c r="G528" s="1345"/>
    </row>
    <row r="529" spans="2:7">
      <c r="B529" s="1294"/>
      <c r="C529" s="1311" t="s">
        <v>1989</v>
      </c>
      <c r="D529" s="1348"/>
      <c r="E529" s="1293"/>
      <c r="F529" s="1464"/>
      <c r="G529" s="1345"/>
    </row>
    <row r="530" spans="2:7">
      <c r="B530" s="1294"/>
      <c r="C530" s="1311" t="s">
        <v>1990</v>
      </c>
      <c r="D530" s="1348"/>
      <c r="E530" s="1293"/>
      <c r="F530" s="1464"/>
      <c r="G530" s="1345"/>
    </row>
    <row r="531" spans="2:7">
      <c r="B531" s="1294"/>
      <c r="C531" s="1311" t="s">
        <v>1991</v>
      </c>
      <c r="D531" s="1348"/>
      <c r="E531" s="1293"/>
      <c r="F531" s="1464"/>
      <c r="G531" s="1345"/>
    </row>
    <row r="532" spans="2:7">
      <c r="B532" s="1294"/>
      <c r="C532" s="1311" t="s">
        <v>1992</v>
      </c>
      <c r="D532" s="1348"/>
      <c r="E532" s="1293"/>
      <c r="F532" s="1464"/>
      <c r="G532" s="1345"/>
    </row>
    <row r="533" spans="2:7" ht="25.5">
      <c r="B533" s="1294"/>
      <c r="C533" s="1311" t="s">
        <v>1993</v>
      </c>
      <c r="D533" s="1348"/>
      <c r="E533" s="1293"/>
      <c r="F533" s="1464"/>
      <c r="G533" s="1345"/>
    </row>
    <row r="534" spans="2:7" ht="25.5">
      <c r="B534" s="1337"/>
      <c r="C534" s="1311" t="s">
        <v>1994</v>
      </c>
      <c r="D534" s="429"/>
      <c r="E534" s="1293"/>
      <c r="F534" s="1464"/>
      <c r="G534" s="1345"/>
    </row>
    <row r="535" spans="2:7">
      <c r="B535" s="1337"/>
      <c r="C535" s="1311"/>
      <c r="D535" s="429"/>
      <c r="E535" s="1293"/>
      <c r="F535" s="1464"/>
      <c r="G535" s="1345"/>
    </row>
    <row r="536" spans="2:7">
      <c r="B536" s="1337"/>
      <c r="C536" s="1311" t="s">
        <v>1995</v>
      </c>
      <c r="D536" s="429"/>
      <c r="E536" s="1293"/>
      <c r="F536" s="1464"/>
      <c r="G536" s="1345"/>
    </row>
    <row r="537" spans="2:7" ht="33">
      <c r="B537" s="1337"/>
      <c r="C537" s="1311" t="s">
        <v>1996</v>
      </c>
      <c r="D537" s="687"/>
      <c r="E537" s="1293"/>
      <c r="F537" s="1476"/>
      <c r="G537" s="1415"/>
    </row>
    <row r="538" spans="2:7">
      <c r="B538" s="1337"/>
      <c r="C538" s="1311"/>
      <c r="D538" s="1348"/>
      <c r="E538" s="1293"/>
      <c r="F538" s="1464"/>
      <c r="G538" s="1345"/>
    </row>
    <row r="539" spans="2:7">
      <c r="B539" s="1337"/>
      <c r="C539" s="950" t="s">
        <v>1913</v>
      </c>
      <c r="D539" s="1348"/>
      <c r="E539" s="1293"/>
      <c r="F539" s="1464"/>
      <c r="G539" s="1345"/>
    </row>
    <row r="540" spans="2:7" ht="51">
      <c r="B540" s="1337"/>
      <c r="C540" s="1416" t="s">
        <v>1997</v>
      </c>
      <c r="D540" s="1348"/>
      <c r="E540" s="1293"/>
      <c r="F540" s="1464"/>
      <c r="G540" s="1345"/>
    </row>
    <row r="541" spans="2:7" ht="51">
      <c r="B541" s="1337"/>
      <c r="C541" s="1416" t="s">
        <v>1998</v>
      </c>
      <c r="D541" s="1348"/>
      <c r="E541" s="1293"/>
      <c r="F541" s="1464"/>
      <c r="G541" s="1345"/>
    </row>
    <row r="542" spans="2:7">
      <c r="B542" s="1337"/>
      <c r="C542" s="1417" t="s">
        <v>319</v>
      </c>
      <c r="D542" s="1418" t="s">
        <v>279</v>
      </c>
      <c r="E542" s="1355">
        <v>1</v>
      </c>
      <c r="F542" s="1464"/>
      <c r="G542" s="1345"/>
    </row>
    <row r="543" spans="2:7">
      <c r="B543" s="1337"/>
      <c r="C543" s="1311"/>
      <c r="D543" s="1348"/>
      <c r="E543" s="1293"/>
      <c r="F543" s="1464"/>
      <c r="G543" s="1345"/>
    </row>
    <row r="544" spans="2:7">
      <c r="B544" s="1294" t="s">
        <v>1725</v>
      </c>
      <c r="C544" s="1419" t="s">
        <v>1999</v>
      </c>
      <c r="D544" s="429"/>
      <c r="E544" s="1293"/>
      <c r="F544" s="1464"/>
      <c r="G544" s="1345"/>
    </row>
    <row r="545" spans="2:7">
      <c r="B545" s="1337"/>
      <c r="C545" s="1419" t="s">
        <v>2000</v>
      </c>
      <c r="D545" s="429"/>
      <c r="E545" s="1293"/>
      <c r="F545" s="1464"/>
      <c r="G545" s="1345"/>
    </row>
    <row r="546" spans="2:7" ht="76.5">
      <c r="B546" s="1337"/>
      <c r="C546" s="1419" t="s">
        <v>2001</v>
      </c>
      <c r="D546" s="429"/>
      <c r="E546" s="1293"/>
      <c r="F546" s="1464"/>
      <c r="G546" s="1345"/>
    </row>
    <row r="547" spans="2:7">
      <c r="B547" s="1337"/>
      <c r="C547" s="1419"/>
      <c r="D547" s="429"/>
      <c r="E547" s="1293"/>
      <c r="F547" s="1464"/>
      <c r="G547" s="1345"/>
    </row>
    <row r="548" spans="2:7">
      <c r="B548" s="1337"/>
      <c r="C548" s="1420" t="s">
        <v>1951</v>
      </c>
      <c r="D548" s="429"/>
      <c r="E548" s="1293"/>
      <c r="F548" s="1464"/>
      <c r="G548" s="1345"/>
    </row>
    <row r="549" spans="2:7">
      <c r="B549" s="1337"/>
      <c r="C549" s="1419" t="s">
        <v>2002</v>
      </c>
      <c r="D549" s="429"/>
      <c r="E549" s="1293"/>
      <c r="F549" s="1464"/>
      <c r="G549" s="1345"/>
    </row>
    <row r="550" spans="2:7">
      <c r="B550" s="1337"/>
      <c r="C550" s="1419" t="s">
        <v>2003</v>
      </c>
      <c r="D550" s="429"/>
      <c r="E550" s="1293"/>
      <c r="F550" s="1464"/>
      <c r="G550" s="1345"/>
    </row>
    <row r="551" spans="2:7">
      <c r="B551" s="1337"/>
      <c r="C551" s="1419" t="s">
        <v>2004</v>
      </c>
      <c r="D551" s="429"/>
      <c r="E551" s="1293"/>
      <c r="F551" s="1464"/>
      <c r="G551" s="1345"/>
    </row>
    <row r="552" spans="2:7">
      <c r="B552" s="1337"/>
      <c r="C552" s="1419" t="s">
        <v>1953</v>
      </c>
      <c r="D552" s="429"/>
      <c r="E552" s="1293"/>
      <c r="F552" s="1464"/>
      <c r="G552" s="1345"/>
    </row>
    <row r="553" spans="2:7">
      <c r="B553" s="1337"/>
      <c r="C553" s="1419" t="s">
        <v>1959</v>
      </c>
      <c r="D553" s="429"/>
      <c r="E553" s="1293"/>
      <c r="F553" s="1464"/>
      <c r="G553" s="1345"/>
    </row>
    <row r="554" spans="2:7">
      <c r="B554" s="1337"/>
      <c r="C554" s="1419" t="s">
        <v>1912</v>
      </c>
      <c r="D554" s="429"/>
      <c r="E554" s="1293"/>
      <c r="F554" s="1464"/>
      <c r="G554" s="1345"/>
    </row>
    <row r="555" spans="2:7">
      <c r="B555" s="1337"/>
      <c r="C555" s="1419" t="s">
        <v>2005</v>
      </c>
      <c r="D555" s="429"/>
      <c r="E555" s="1293"/>
      <c r="F555" s="1464"/>
      <c r="G555" s="1345"/>
    </row>
    <row r="556" spans="2:7">
      <c r="B556" s="1337"/>
      <c r="C556" s="1419" t="s">
        <v>2006</v>
      </c>
      <c r="D556" s="429"/>
      <c r="E556" s="1293"/>
      <c r="F556" s="1464"/>
      <c r="G556" s="1345"/>
    </row>
    <row r="557" spans="2:7">
      <c r="B557" s="1337"/>
      <c r="C557" s="1419"/>
      <c r="D557" s="429"/>
      <c r="E557" s="1293"/>
      <c r="F557" s="1464"/>
      <c r="G557" s="1345"/>
    </row>
    <row r="558" spans="2:7">
      <c r="B558" s="1337"/>
      <c r="C558" s="1420" t="s">
        <v>2007</v>
      </c>
      <c r="D558" s="429"/>
      <c r="E558" s="1293"/>
      <c r="F558" s="1464"/>
      <c r="G558" s="1345"/>
    </row>
    <row r="559" spans="2:7">
      <c r="B559" s="1337"/>
      <c r="C559" s="1419" t="s">
        <v>2008</v>
      </c>
      <c r="D559" s="429"/>
      <c r="E559" s="1293"/>
      <c r="F559" s="1464"/>
      <c r="G559" s="1345"/>
    </row>
    <row r="560" spans="2:7">
      <c r="B560" s="1337"/>
      <c r="C560" s="1419" t="s">
        <v>2009</v>
      </c>
      <c r="D560" s="429"/>
      <c r="E560" s="1293"/>
      <c r="F560" s="1464"/>
      <c r="G560" s="1345"/>
    </row>
    <row r="561" spans="2:7">
      <c r="B561" s="1337"/>
      <c r="C561" s="1419" t="s">
        <v>2010</v>
      </c>
      <c r="D561" s="429"/>
      <c r="E561" s="1293"/>
      <c r="F561" s="1464"/>
      <c r="G561" s="1345"/>
    </row>
    <row r="562" spans="2:7">
      <c r="B562" s="1337"/>
      <c r="C562" s="1419" t="s">
        <v>2011</v>
      </c>
      <c r="D562" s="429"/>
      <c r="E562" s="1293"/>
      <c r="F562" s="1464"/>
      <c r="G562" s="1345"/>
    </row>
    <row r="563" spans="2:7">
      <c r="B563" s="1337"/>
      <c r="C563" s="1419" t="s">
        <v>2012</v>
      </c>
      <c r="D563" s="429"/>
      <c r="E563" s="1293"/>
      <c r="F563" s="1464"/>
      <c r="G563" s="1345"/>
    </row>
    <row r="564" spans="2:7">
      <c r="B564" s="1337"/>
      <c r="C564" s="1419" t="s">
        <v>1977</v>
      </c>
      <c r="D564" s="429"/>
      <c r="E564" s="1293"/>
      <c r="F564" s="1464"/>
      <c r="G564" s="1345"/>
    </row>
    <row r="565" spans="2:7">
      <c r="B565" s="1337"/>
      <c r="C565" s="1419" t="s">
        <v>1976</v>
      </c>
      <c r="D565" s="429"/>
      <c r="E565" s="1293"/>
      <c r="F565" s="1464"/>
      <c r="G565" s="1345"/>
    </row>
    <row r="566" spans="2:7">
      <c r="B566" s="1337"/>
      <c r="C566" s="1419"/>
      <c r="D566" s="429"/>
      <c r="E566" s="1293"/>
      <c r="F566" s="1464"/>
      <c r="G566" s="1345"/>
    </row>
    <row r="567" spans="2:7">
      <c r="B567" s="1337"/>
      <c r="C567" s="1420" t="s">
        <v>2013</v>
      </c>
      <c r="D567" s="429"/>
      <c r="E567" s="1293"/>
      <c r="F567" s="1464"/>
      <c r="G567" s="1345"/>
    </row>
    <row r="568" spans="2:7" ht="25.5">
      <c r="B568" s="1337"/>
      <c r="C568" s="950" t="s">
        <v>2014</v>
      </c>
      <c r="D568" s="429"/>
      <c r="E568" s="1293"/>
      <c r="F568" s="1464"/>
      <c r="G568" s="1345"/>
    </row>
    <row r="569" spans="2:7">
      <c r="B569" s="1337"/>
      <c r="C569" s="950"/>
      <c r="D569" s="429"/>
      <c r="E569" s="1293"/>
      <c r="F569" s="1464"/>
      <c r="G569" s="1345"/>
    </row>
    <row r="570" spans="2:7">
      <c r="B570" s="1337"/>
      <c r="C570" s="950" t="s">
        <v>1913</v>
      </c>
      <c r="D570" s="429"/>
      <c r="E570" s="1293"/>
      <c r="F570" s="1464"/>
      <c r="G570" s="1345"/>
    </row>
    <row r="571" spans="2:7" ht="38.25">
      <c r="B571" s="1337"/>
      <c r="C571" s="1416" t="s">
        <v>2015</v>
      </c>
      <c r="D571" s="429"/>
      <c r="E571" s="1293"/>
      <c r="F571" s="1464"/>
      <c r="G571" s="1345"/>
    </row>
    <row r="572" spans="2:7">
      <c r="B572" s="1337"/>
      <c r="C572" s="1419"/>
      <c r="D572" s="429" t="s">
        <v>279</v>
      </c>
      <c r="E572" s="1293">
        <v>1</v>
      </c>
      <c r="F572" s="1464"/>
      <c r="G572" s="1405">
        <f>E572*F572</f>
        <v>0</v>
      </c>
    </row>
    <row r="573" spans="2:7">
      <c r="B573" s="1337"/>
      <c r="C573" s="1419"/>
      <c r="D573" s="429"/>
      <c r="E573" s="1293"/>
      <c r="F573" s="1464"/>
      <c r="G573" s="1308"/>
    </row>
    <row r="574" spans="2:7" ht="51">
      <c r="B574" s="1337" t="s">
        <v>1732</v>
      </c>
      <c r="C574" s="1421" t="s">
        <v>2016</v>
      </c>
      <c r="D574" s="1349"/>
      <c r="E574" s="1374"/>
      <c r="F574" s="1476"/>
      <c r="G574" s="1343"/>
    </row>
    <row r="575" spans="2:7">
      <c r="B575" s="1337"/>
      <c r="C575" s="1421" t="s">
        <v>2017</v>
      </c>
      <c r="D575" s="1349"/>
      <c r="E575" s="1374"/>
      <c r="F575" s="1476"/>
      <c r="G575" s="1343"/>
    </row>
    <row r="576" spans="2:7">
      <c r="B576" s="1337"/>
      <c r="C576" s="1422" t="s">
        <v>2018</v>
      </c>
      <c r="D576" s="1423" t="s">
        <v>65</v>
      </c>
      <c r="E576" s="1424">
        <v>4</v>
      </c>
      <c r="F576" s="1470"/>
      <c r="G576" s="1405">
        <f t="shared" ref="G576:G578" si="14">E576*F576</f>
        <v>0</v>
      </c>
    </row>
    <row r="577" spans="2:7">
      <c r="B577" s="1337"/>
      <c r="C577" s="1422" t="s">
        <v>2019</v>
      </c>
      <c r="D577" s="429" t="s">
        <v>65</v>
      </c>
      <c r="E577" s="1424">
        <v>5</v>
      </c>
      <c r="F577" s="1470"/>
      <c r="G577" s="1405">
        <f t="shared" si="14"/>
        <v>0</v>
      </c>
    </row>
    <row r="578" spans="2:7">
      <c r="B578" s="1337"/>
      <c r="C578" s="1422" t="s">
        <v>2020</v>
      </c>
      <c r="D578" s="429" t="s">
        <v>65</v>
      </c>
      <c r="E578" s="1424">
        <v>2</v>
      </c>
      <c r="F578" s="1470"/>
      <c r="G578" s="1405">
        <f t="shared" si="14"/>
        <v>0</v>
      </c>
    </row>
    <row r="579" spans="2:7">
      <c r="B579" s="1337"/>
      <c r="C579" s="1422"/>
      <c r="D579" s="429"/>
      <c r="E579" s="1424"/>
      <c r="F579" s="1470"/>
      <c r="G579" s="1364"/>
    </row>
    <row r="580" spans="2:7">
      <c r="B580" s="1337" t="s">
        <v>1828</v>
      </c>
      <c r="C580" s="1347" t="s">
        <v>2021</v>
      </c>
      <c r="D580" s="687"/>
      <c r="E580" s="687"/>
      <c r="F580" s="1092"/>
      <c r="G580" s="687"/>
    </row>
    <row r="581" spans="2:7">
      <c r="B581" s="1337"/>
      <c r="C581" s="1422" t="s">
        <v>2022</v>
      </c>
      <c r="D581" s="1348" t="s">
        <v>279</v>
      </c>
      <c r="E581" s="1424">
        <v>1</v>
      </c>
      <c r="F581" s="1470"/>
      <c r="G581" s="1405">
        <f>E581*F581</f>
        <v>0</v>
      </c>
    </row>
    <row r="582" spans="2:7">
      <c r="B582" s="1337"/>
      <c r="C582" s="1422"/>
      <c r="D582" s="1348"/>
      <c r="E582" s="1424"/>
      <c r="F582" s="1470"/>
      <c r="G582" s="1364"/>
    </row>
    <row r="583" spans="2:7" ht="38.25">
      <c r="B583" s="1294" t="s">
        <v>54</v>
      </c>
      <c r="C583" s="1425" t="s">
        <v>2023</v>
      </c>
      <c r="D583" s="1297"/>
      <c r="E583" s="1293"/>
      <c r="F583" s="1464"/>
      <c r="G583" s="1345"/>
    </row>
    <row r="584" spans="2:7">
      <c r="B584" s="1294"/>
      <c r="C584" s="1425" t="s">
        <v>1924</v>
      </c>
      <c r="D584" s="1297" t="s">
        <v>65</v>
      </c>
      <c r="E584" s="1293">
        <v>2</v>
      </c>
      <c r="F584" s="1464"/>
      <c r="G584" s="1405">
        <f t="shared" ref="G584:G586" si="15">E584*F584</f>
        <v>0</v>
      </c>
    </row>
    <row r="585" spans="2:7">
      <c r="B585" s="1294"/>
      <c r="C585" s="1425" t="s">
        <v>1925</v>
      </c>
      <c r="D585" s="1297" t="s">
        <v>65</v>
      </c>
      <c r="E585" s="1293">
        <v>1</v>
      </c>
      <c r="F585" s="1464"/>
      <c r="G585" s="1405">
        <f t="shared" si="15"/>
        <v>0</v>
      </c>
    </row>
    <row r="586" spans="2:7">
      <c r="B586" s="1337"/>
      <c r="C586" s="1425" t="s">
        <v>1758</v>
      </c>
      <c r="D586" s="1297" t="s">
        <v>65</v>
      </c>
      <c r="E586" s="1293">
        <v>2</v>
      </c>
      <c r="F586" s="1464"/>
      <c r="G586" s="1405">
        <f t="shared" si="15"/>
        <v>0</v>
      </c>
    </row>
    <row r="587" spans="2:7">
      <c r="B587" s="1337"/>
      <c r="C587" s="1311"/>
      <c r="D587" s="1348"/>
      <c r="E587" s="1293"/>
      <c r="F587" s="1464"/>
      <c r="G587" s="1345"/>
    </row>
    <row r="588" spans="2:7" ht="38.25">
      <c r="B588" s="1315" t="s">
        <v>1874</v>
      </c>
      <c r="C588" s="1370" t="s">
        <v>2024</v>
      </c>
      <c r="D588" s="429" t="s">
        <v>279</v>
      </c>
      <c r="E588" s="1293">
        <v>1</v>
      </c>
      <c r="F588" s="1464"/>
      <c r="G588" s="1405">
        <f>E588*F588</f>
        <v>0</v>
      </c>
    </row>
    <row r="589" spans="2:7">
      <c r="B589" s="1337"/>
      <c r="C589" s="1376"/>
      <c r="D589" s="1404"/>
      <c r="E589" s="1293"/>
      <c r="F589" s="1464"/>
      <c r="G589" s="1426"/>
    </row>
    <row r="590" spans="2:7" ht="38.25">
      <c r="B590" s="1427" t="s">
        <v>1323</v>
      </c>
      <c r="C590" s="1376" t="s">
        <v>1899</v>
      </c>
      <c r="D590" s="1404" t="s">
        <v>45</v>
      </c>
      <c r="E590" s="1293">
        <v>30</v>
      </c>
      <c r="F590" s="1473"/>
      <c r="G590" s="1405">
        <f>E590*F590</f>
        <v>0</v>
      </c>
    </row>
    <row r="591" spans="2:7">
      <c r="B591" s="1428"/>
      <c r="C591" s="1429"/>
      <c r="D591" s="1430"/>
      <c r="E591" s="1430"/>
      <c r="F591" s="1464"/>
      <c r="G591" s="1431"/>
    </row>
    <row r="592" spans="2:7">
      <c r="B592" s="1337"/>
      <c r="C592" s="1432" t="s">
        <v>2025</v>
      </c>
      <c r="D592" s="1330"/>
      <c r="E592" s="1293"/>
      <c r="F592" s="1464"/>
      <c r="G592" s="1433">
        <f>SUM(G434:G590)</f>
        <v>0</v>
      </c>
    </row>
    <row r="593" spans="2:7">
      <c r="B593" s="1337"/>
      <c r="C593" s="1393"/>
      <c r="D593" s="1330"/>
      <c r="E593" s="1293"/>
      <c r="F593" s="1464"/>
      <c r="G593" s="1426"/>
    </row>
    <row r="594" spans="2:7">
      <c r="B594" s="1337"/>
      <c r="C594" s="1393"/>
      <c r="D594" s="1330"/>
      <c r="E594" s="1293"/>
      <c r="F594" s="1464"/>
      <c r="G594" s="1426"/>
    </row>
    <row r="595" spans="2:7">
      <c r="B595" s="1394" t="s">
        <v>2026</v>
      </c>
      <c r="C595" s="1395" t="s">
        <v>2027</v>
      </c>
      <c r="D595" s="1330"/>
      <c r="E595" s="1293"/>
      <c r="F595" s="1464"/>
      <c r="G595" s="1426"/>
    </row>
    <row r="596" spans="2:7">
      <c r="B596" s="1337"/>
      <c r="C596" s="1393"/>
      <c r="D596" s="1330"/>
      <c r="E596" s="1293"/>
      <c r="F596" s="1464"/>
      <c r="G596" s="1426"/>
    </row>
    <row r="597" spans="2:7">
      <c r="B597" s="1337"/>
      <c r="C597" s="1401" t="s">
        <v>2028</v>
      </c>
      <c r="D597" s="1330"/>
      <c r="E597" s="1293"/>
      <c r="F597" s="1464"/>
      <c r="G597" s="1426"/>
    </row>
    <row r="598" spans="2:7" ht="63.75">
      <c r="B598" s="1337"/>
      <c r="C598" s="1376" t="s">
        <v>2029</v>
      </c>
      <c r="D598" s="1434"/>
      <c r="E598" s="1293"/>
      <c r="F598" s="1464"/>
      <c r="G598" s="1426"/>
    </row>
    <row r="599" spans="2:7">
      <c r="B599" s="1337"/>
      <c r="C599" s="1329"/>
      <c r="D599" s="1330"/>
      <c r="E599" s="1293"/>
      <c r="F599" s="1464"/>
      <c r="G599" s="1426"/>
    </row>
    <row r="600" spans="2:7">
      <c r="B600" s="1436"/>
      <c r="C600" s="1440"/>
      <c r="D600" s="1330"/>
      <c r="E600" s="1382"/>
      <c r="F600" s="1464"/>
      <c r="G600" s="1345"/>
    </row>
    <row r="601" spans="2:7">
      <c r="B601" s="1436" t="s">
        <v>180</v>
      </c>
      <c r="C601" s="1437" t="s">
        <v>2033</v>
      </c>
      <c r="D601" s="914"/>
      <c r="E601" s="1382"/>
      <c r="F601" s="1464"/>
      <c r="G601" s="1438"/>
    </row>
    <row r="602" spans="2:7" ht="38.25">
      <c r="B602" s="1436"/>
      <c r="C602" s="1439" t="s">
        <v>3128</v>
      </c>
      <c r="D602" s="1330"/>
      <c r="E602" s="1382"/>
      <c r="F602" s="1464"/>
      <c r="G602" s="1345"/>
    </row>
    <row r="603" spans="2:7" ht="63.75">
      <c r="B603" s="1436"/>
      <c r="C603" s="1439" t="s">
        <v>3129</v>
      </c>
      <c r="D603" s="1330"/>
      <c r="E603" s="1382"/>
      <c r="F603" s="1464"/>
      <c r="G603" s="1345"/>
    </row>
    <row r="604" spans="2:7" ht="51">
      <c r="B604" s="1436"/>
      <c r="C604" s="1439" t="s">
        <v>2030</v>
      </c>
      <c r="D604" s="1330"/>
      <c r="E604" s="1382"/>
      <c r="F604" s="1464"/>
      <c r="G604" s="1345"/>
    </row>
    <row r="605" spans="2:7" ht="25.5">
      <c r="B605" s="1436"/>
      <c r="C605" s="1437" t="s">
        <v>2031</v>
      </c>
      <c r="D605" s="1330"/>
      <c r="E605" s="1382"/>
      <c r="F605" s="1464"/>
      <c r="G605" s="1345"/>
    </row>
    <row r="606" spans="2:7">
      <c r="B606" s="1436"/>
      <c r="C606" s="1440" t="s">
        <v>2032</v>
      </c>
      <c r="D606" s="1330" t="s">
        <v>279</v>
      </c>
      <c r="E606" s="1382">
        <v>1</v>
      </c>
      <c r="F606" s="1464"/>
      <c r="G606" s="1405">
        <f>E606*F606</f>
        <v>0</v>
      </c>
    </row>
    <row r="607" spans="2:7">
      <c r="B607" s="1441"/>
      <c r="C607" s="1442"/>
      <c r="D607" s="1382"/>
      <c r="E607" s="1382"/>
      <c r="F607" s="1464"/>
      <c r="G607" s="1438"/>
    </row>
    <row r="608" spans="2:7">
      <c r="B608" s="1357" t="s">
        <v>3303</v>
      </c>
      <c r="C608" s="1442" t="s">
        <v>2034</v>
      </c>
      <c r="D608" s="1435"/>
      <c r="E608" s="1435"/>
      <c r="F608" s="599"/>
      <c r="G608" s="1438"/>
    </row>
    <row r="609" spans="2:9" ht="38.25">
      <c r="B609" s="1357"/>
      <c r="C609" s="1443" t="s">
        <v>3130</v>
      </c>
      <c r="D609" s="1435"/>
      <c r="E609" s="1435"/>
      <c r="F609" s="1472"/>
      <c r="G609" s="1438"/>
    </row>
    <row r="610" spans="2:9" ht="63.75">
      <c r="B610" s="1357"/>
      <c r="C610" s="1353" t="s">
        <v>3131</v>
      </c>
      <c r="D610" s="1435"/>
      <c r="E610" s="1435"/>
      <c r="F610" s="1472"/>
      <c r="G610" s="1438"/>
    </row>
    <row r="611" spans="2:9" ht="25.5">
      <c r="B611" s="1357"/>
      <c r="C611" s="1444" t="s">
        <v>3132</v>
      </c>
      <c r="D611" s="1435"/>
      <c r="E611" s="1435"/>
      <c r="F611" s="1472"/>
      <c r="G611" s="1438"/>
    </row>
    <row r="612" spans="2:9">
      <c r="B612" s="1357"/>
      <c r="C612" s="1442" t="s">
        <v>1909</v>
      </c>
      <c r="D612" s="1435"/>
      <c r="E612" s="1435"/>
      <c r="F612" s="1472"/>
      <c r="G612" s="1438"/>
    </row>
    <row r="613" spans="2:9">
      <c r="B613" s="1357"/>
      <c r="C613" s="1442" t="s">
        <v>705</v>
      </c>
      <c r="D613" s="1435" t="s">
        <v>279</v>
      </c>
      <c r="E613" s="1435">
        <v>1</v>
      </c>
      <c r="F613" s="1470"/>
      <c r="G613" s="1405">
        <f>E613*F613</f>
        <v>0</v>
      </c>
    </row>
    <row r="614" spans="2:9">
      <c r="B614" s="1357"/>
      <c r="C614" s="1445"/>
      <c r="D614" s="1360"/>
      <c r="E614" s="1382"/>
      <c r="F614" s="1464"/>
      <c r="G614" s="1345"/>
    </row>
    <row r="615" spans="2:9" ht="25.5">
      <c r="B615" s="1446" t="s">
        <v>932</v>
      </c>
      <c r="C615" s="1447" t="s">
        <v>2036</v>
      </c>
      <c r="D615" s="1448"/>
      <c r="E615" s="1449"/>
      <c r="F615" s="600"/>
      <c r="G615" s="1345"/>
    </row>
    <row r="616" spans="2:9" ht="51">
      <c r="B616" s="1446"/>
      <c r="C616" s="950" t="s">
        <v>3133</v>
      </c>
      <c r="D616" s="1448"/>
      <c r="E616" s="1449"/>
      <c r="F616" s="600"/>
      <c r="G616" s="1345"/>
      <c r="I616" s="448" t="s">
        <v>284</v>
      </c>
    </row>
    <row r="617" spans="2:9" ht="38.25">
      <c r="B617" s="1446"/>
      <c r="C617" s="1447" t="s">
        <v>2037</v>
      </c>
      <c r="D617" s="1448"/>
      <c r="E617" s="1449"/>
      <c r="F617" s="600"/>
      <c r="G617" s="1345"/>
    </row>
    <row r="618" spans="2:9">
      <c r="B618" s="1446"/>
      <c r="C618" s="1447" t="s">
        <v>1909</v>
      </c>
      <c r="D618" s="1448"/>
      <c r="E618" s="1449"/>
      <c r="F618" s="600"/>
      <c r="G618" s="1345"/>
    </row>
    <row r="619" spans="2:9">
      <c r="B619" s="1446"/>
      <c r="C619" s="1450" t="s">
        <v>319</v>
      </c>
      <c r="D619" s="1451" t="s">
        <v>279</v>
      </c>
      <c r="E619" s="1448">
        <v>1</v>
      </c>
      <c r="F619" s="600"/>
      <c r="G619" s="1405">
        <f>E619*F619</f>
        <v>0</v>
      </c>
    </row>
    <row r="620" spans="2:9">
      <c r="B620" s="598"/>
      <c r="C620" s="1442"/>
      <c r="D620" s="1330"/>
      <c r="E620" s="1382"/>
      <c r="F620" s="1464"/>
      <c r="G620" s="1438"/>
    </row>
    <row r="621" spans="2:9" ht="25.5">
      <c r="B621" s="1446" t="s">
        <v>3304</v>
      </c>
      <c r="C621" s="1447" t="s">
        <v>2036</v>
      </c>
      <c r="D621" s="1448"/>
      <c r="E621" s="1449"/>
      <c r="F621" s="600"/>
      <c r="G621" s="1345"/>
    </row>
    <row r="622" spans="2:9" ht="51">
      <c r="B622" s="1446"/>
      <c r="C622" s="950" t="s">
        <v>3133</v>
      </c>
      <c r="D622" s="1448"/>
      <c r="E622" s="1449"/>
      <c r="F622" s="600"/>
      <c r="G622" s="1345"/>
    </row>
    <row r="623" spans="2:9" ht="38.25">
      <c r="B623" s="1446"/>
      <c r="C623" s="1447" t="s">
        <v>2035</v>
      </c>
      <c r="D623" s="1448"/>
      <c r="E623" s="1449"/>
      <c r="F623" s="600"/>
      <c r="G623" s="1345"/>
    </row>
    <row r="624" spans="2:9">
      <c r="B624" s="1446"/>
      <c r="C624" s="1447" t="s">
        <v>1909</v>
      </c>
      <c r="D624" s="1448"/>
      <c r="E624" s="1449"/>
      <c r="F624" s="600"/>
      <c r="G624" s="1345"/>
    </row>
    <row r="625" spans="2:7">
      <c r="B625" s="1446"/>
      <c r="C625" s="1450" t="s">
        <v>319</v>
      </c>
      <c r="D625" s="1451" t="s">
        <v>279</v>
      </c>
      <c r="E625" s="1448">
        <v>1</v>
      </c>
      <c r="F625" s="600"/>
      <c r="G625" s="1405">
        <f>E625*F625</f>
        <v>0</v>
      </c>
    </row>
    <row r="626" spans="2:7">
      <c r="B626" s="1294"/>
      <c r="C626" s="1413"/>
      <c r="D626" s="1297"/>
      <c r="E626" s="1293"/>
      <c r="F626" s="1464"/>
      <c r="G626" s="1426"/>
    </row>
    <row r="627" spans="2:7">
      <c r="B627" s="1315" t="s">
        <v>3305</v>
      </c>
      <c r="C627" s="1370" t="s">
        <v>2038</v>
      </c>
      <c r="D627" s="1452"/>
      <c r="E627" s="1293"/>
      <c r="F627" s="1464"/>
      <c r="G627" s="1345"/>
    </row>
    <row r="628" spans="2:7" ht="38.25">
      <c r="B628" s="1315"/>
      <c r="C628" s="1370" t="s">
        <v>2039</v>
      </c>
      <c r="D628" s="1452"/>
      <c r="E628" s="1293"/>
      <c r="F628" s="1464"/>
      <c r="G628" s="1345"/>
    </row>
    <row r="629" spans="2:7" ht="38.25">
      <c r="B629" s="1315"/>
      <c r="C629" s="1370" t="s">
        <v>2040</v>
      </c>
      <c r="D629" s="1452"/>
      <c r="E629" s="1293"/>
      <c r="F629" s="1464"/>
      <c r="G629" s="1345"/>
    </row>
    <row r="630" spans="2:7" ht="51">
      <c r="B630" s="1315"/>
      <c r="C630" s="1370" t="s">
        <v>2041</v>
      </c>
      <c r="D630" s="1452"/>
      <c r="E630" s="1293"/>
      <c r="F630" s="1464"/>
      <c r="G630" s="1345"/>
    </row>
    <row r="631" spans="2:7">
      <c r="B631" s="1315"/>
      <c r="C631" s="1370" t="s">
        <v>1909</v>
      </c>
      <c r="D631" s="1452"/>
      <c r="E631" s="1293"/>
      <c r="F631" s="1464"/>
      <c r="G631" s="1345"/>
    </row>
    <row r="632" spans="2:7">
      <c r="B632" s="1315"/>
      <c r="C632" s="1417" t="s">
        <v>705</v>
      </c>
      <c r="D632" s="1297" t="s">
        <v>279</v>
      </c>
      <c r="E632" s="1293">
        <v>2</v>
      </c>
      <c r="F632" s="1464"/>
      <c r="G632" s="1405">
        <f>E632*F632</f>
        <v>0</v>
      </c>
    </row>
    <row r="633" spans="2:7">
      <c r="B633" s="1453"/>
      <c r="C633" s="1454"/>
      <c r="D633" s="1455"/>
      <c r="E633" s="1455"/>
      <c r="F633" s="1477"/>
      <c r="G633" s="1426"/>
    </row>
    <row r="634" spans="2:7">
      <c r="B634" s="1337"/>
      <c r="C634" s="1393"/>
      <c r="D634" s="1330"/>
      <c r="E634" s="1330"/>
      <c r="F634" s="1475"/>
      <c r="G634" s="1456"/>
    </row>
    <row r="635" spans="2:7">
      <c r="B635" s="1337"/>
      <c r="C635" s="1432" t="s">
        <v>2042</v>
      </c>
      <c r="D635" s="1457"/>
      <c r="E635" s="1293"/>
      <c r="F635" s="1464"/>
      <c r="G635" s="1458">
        <f>SUM(G598:G633)</f>
        <v>0</v>
      </c>
    </row>
    <row r="636" spans="2:7">
      <c r="B636" s="687"/>
      <c r="C636" s="1426"/>
      <c r="D636" s="1459"/>
      <c r="E636" s="1293"/>
      <c r="F636" s="1464"/>
      <c r="G636" s="1426"/>
    </row>
    <row r="637" spans="2:7">
      <c r="B637" s="1302" t="s">
        <v>2043</v>
      </c>
      <c r="C637" s="1460" t="s">
        <v>2044</v>
      </c>
      <c r="D637" s="1326"/>
      <c r="E637" s="1293"/>
      <c r="F637" s="1464"/>
      <c r="G637" s="1426"/>
    </row>
    <row r="638" spans="2:7">
      <c r="B638" s="1302"/>
      <c r="C638" s="1460"/>
      <c r="D638" s="1326"/>
      <c r="E638" s="1293"/>
      <c r="F638" s="1464"/>
      <c r="G638" s="1426"/>
    </row>
    <row r="639" spans="2:7">
      <c r="B639" s="1082"/>
      <c r="C639" s="1438"/>
      <c r="D639" s="905"/>
      <c r="E639" s="1293"/>
      <c r="F639" s="1464"/>
      <c r="G639" s="1426"/>
    </row>
    <row r="640" spans="2:7" ht="38.25">
      <c r="B640" s="1082" t="s">
        <v>180</v>
      </c>
      <c r="C640" s="1461" t="s">
        <v>2045</v>
      </c>
      <c r="D640" s="903" t="s">
        <v>279</v>
      </c>
      <c r="E640" s="1293">
        <v>1</v>
      </c>
      <c r="F640" s="1464"/>
      <c r="G640" s="1405">
        <f>E640*F640</f>
        <v>0</v>
      </c>
    </row>
    <row r="641" spans="2:7">
      <c r="B641" s="936"/>
      <c r="C641" s="1461"/>
      <c r="D641" s="969"/>
      <c r="E641" s="1293"/>
      <c r="F641" s="1464"/>
      <c r="G641" s="1345"/>
    </row>
    <row r="642" spans="2:7">
      <c r="B642" s="1315"/>
      <c r="C642" s="1298"/>
      <c r="D642" s="1340"/>
      <c r="E642" s="1340"/>
      <c r="F642" s="1464"/>
      <c r="G642" s="1298"/>
    </row>
    <row r="643" spans="2:7">
      <c r="B643" s="1315"/>
      <c r="C643" s="1462" t="s">
        <v>319</v>
      </c>
      <c r="D643" s="1463"/>
      <c r="E643" s="1293"/>
      <c r="F643" s="1464"/>
      <c r="G643" s="1458">
        <f>SUM(G639:G641)</f>
        <v>0</v>
      </c>
    </row>
    <row r="644" spans="2:7">
      <c r="D644" s="448"/>
    </row>
  </sheetData>
  <sheetProtection algorithmName="SHA-512" hashValue="vcfgMO4IJ0sTo/cu5uz5L88CS+Ps0yu5jUWfHfZExuL8Iz9AFi8MT3hjeCa/asDkrq+VF9K7RVtx35Nr+DEOiA==" saltValue="aD/SS5EvuGZiul1zJRrlhg==" spinCount="100000" sheet="1" objects="1" scenarios="1" formatCells="0" formatColumns="0" formatRows="0"/>
  <pageMargins left="0.70866141732283472" right="0.70866141732283472" top="0.94488188976377963" bottom="0.74803149606299213" header="0.31496062992125984" footer="0.31496062992125984"/>
  <pageSetup paperSize="9" firstPageNumber="21" orientation="portrait" r:id="rId1"/>
  <rowBreaks count="9" manualBreakCount="9">
    <brk id="16" max="6" man="1"/>
    <brk id="102" max="6" man="1"/>
    <brk id="167" max="6" man="1"/>
    <brk id="208" max="6" man="1"/>
    <brk id="255" max="6" man="1"/>
    <brk id="290" max="6" man="1"/>
    <brk id="431" max="6" man="1"/>
    <brk id="600" max="6" man="1"/>
    <brk id="620"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11</vt:i4>
      </vt:variant>
      <vt:variant>
        <vt:lpstr>Imenovani obsegi</vt:lpstr>
      </vt:variant>
      <vt:variant>
        <vt:i4>15</vt:i4>
      </vt:variant>
    </vt:vector>
  </HeadingPairs>
  <TitlesOfParts>
    <vt:vector size="26" baseType="lpstr">
      <vt:lpstr>0</vt:lpstr>
      <vt:lpstr>SD</vt:lpstr>
      <vt:lpstr>REKAPITULACIJA</vt:lpstr>
      <vt:lpstr>A-Gradbena dela</vt:lpstr>
      <vt:lpstr>B-Obrtniška dela</vt:lpstr>
      <vt:lpstr>C-Elektro inst. objekta</vt:lpstr>
      <vt:lpstr>D-SI - ogr in hla</vt:lpstr>
      <vt:lpstr>D-SI - prezrač</vt:lpstr>
      <vt:lpstr>D-SI - voka</vt:lpstr>
      <vt:lpstr>E-OKOLJE</vt:lpstr>
      <vt:lpstr>F-PROJEKT</vt:lpstr>
      <vt:lpstr>'D-SI - ogr in hla'!Področje_tiskanja</vt:lpstr>
      <vt:lpstr>'D-SI - prezrač'!Področje_tiskanja</vt:lpstr>
      <vt:lpstr>'D-SI - voka'!Področje_tiskanja</vt:lpstr>
      <vt:lpstr>'E-OKOLJE'!Področje_tiskanja</vt:lpstr>
      <vt:lpstr>REKAPITULACIJA!Področje_tiskanja</vt:lpstr>
      <vt:lpstr>SD!Področje_tiskanja</vt:lpstr>
      <vt:lpstr>'A-Gradbena dela'!Print_Area</vt:lpstr>
      <vt:lpstr>'B-Obrtniška dela'!Print_Area</vt:lpstr>
      <vt:lpstr>'F-PROJEKT'!Print_Area</vt:lpstr>
      <vt:lpstr>'A-Gradbena dela'!Tiskanje_naslovov</vt:lpstr>
      <vt:lpstr>'B-Obrtniška dela'!Tiskanje_naslovov</vt:lpstr>
      <vt:lpstr>'D-SI - ogr in hla'!Tiskanje_naslovov</vt:lpstr>
      <vt:lpstr>'D-SI - prezrač'!Tiskanje_naslovov</vt:lpstr>
      <vt:lpstr>'D-SI - voka'!Tiskanje_naslovov</vt:lpstr>
      <vt:lpstr>'E-OKOLJE'!Tiskanje_naslovov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Projektant</dc:creator>
  <cp:lastModifiedBy>Albin Pahor_</cp:lastModifiedBy>
  <cp:lastPrinted>2018-09-05T17:31:36Z</cp:lastPrinted>
  <dcterms:created xsi:type="dcterms:W3CDTF">2014-09-11T06:38:13Z</dcterms:created>
  <dcterms:modified xsi:type="dcterms:W3CDTF">2018-09-13T07:55:11Z</dcterms:modified>
</cp:coreProperties>
</file>