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EDE" lockStructure="1"/>
  <bookViews>
    <workbookView xWindow="-15" yWindow="165" windowWidth="10770" windowHeight="10875" tabRatio="909"/>
  </bookViews>
  <sheets>
    <sheet name=" REKAPITULACIJA" sheetId="19" r:id="rId1"/>
    <sheet name="A-00 - PRIPRAVLJALNA DELA" sheetId="22" r:id="rId2"/>
    <sheet name="A-01 - IZOLACIJA FASADE" sheetId="15" r:id="rId3"/>
    <sheet name="A-02 - IZOLACIJA PODSTREŠJA" sheetId="16" r:id="rId4"/>
    <sheet name="S-01 Strojne inštalacije" sheetId="20" r:id="rId5"/>
    <sheet name="E-01 Prezrač. ele. inštalacije" sheetId="21" r:id="rId6"/>
  </sheets>
  <definedNames>
    <definedName name="_xlnm.Print_Area" localSheetId="0">' REKAPITULACIJA'!$A$1:$D$65</definedName>
    <definedName name="_xlnm.Print_Area" localSheetId="1">'A-00 - PRIPRAVLJALNA DELA'!$A$1:$F$77</definedName>
    <definedName name="_xlnm.Print_Area" localSheetId="2">'A-01 - IZOLACIJA FASADE'!$A$1:$F$275</definedName>
    <definedName name="_xlnm.Print_Area" localSheetId="3">'A-02 - IZOLACIJA PODSTREŠJA'!$A$1:$F$86</definedName>
    <definedName name="_xlnm.Print_Area" localSheetId="5">'E-01 Prezrač. ele. inštalacije'!$A$1:$F$63</definedName>
    <definedName name="_xlnm.Print_Area" localSheetId="4">'S-01 Strojne inštalacije'!$A$1:$F$181</definedName>
    <definedName name="_xlnm.Print_Titles" localSheetId="0">' REKAPITULACIJA'!$4:$14</definedName>
    <definedName name="_xlnm.Print_Titles" localSheetId="1">'A-00 - PRIPRAVLJALNA DELA'!$4:$4</definedName>
    <definedName name="_xlnm.Print_Titles" localSheetId="2">'A-01 - IZOLACIJA FASADE'!$4:$4</definedName>
    <definedName name="_xlnm.Print_Titles" localSheetId="3">'A-02 - IZOLACIJA PODSTREŠJA'!$4:$4</definedName>
    <definedName name="_xlnm.Print_Titles" localSheetId="5">'E-01 Prezrač. ele. inštalacije'!$4:$4</definedName>
  </definedNames>
  <calcPr calcId="145621"/>
</workbook>
</file>

<file path=xl/calcChain.xml><?xml version="1.0" encoding="utf-8"?>
<calcChain xmlns="http://schemas.openxmlformats.org/spreadsheetml/2006/main">
  <c r="F66" i="20" l="1"/>
  <c r="F10" i="20"/>
  <c r="F11" i="20"/>
  <c r="F12" i="20"/>
  <c r="F13" i="20"/>
  <c r="F9" i="20"/>
  <c r="F254" i="15" l="1"/>
  <c r="F150" i="20"/>
  <c r="F252" i="15" l="1"/>
  <c r="F250" i="15"/>
  <c r="F74" i="22"/>
  <c r="F40" i="22" l="1"/>
  <c r="F61" i="22"/>
  <c r="F130" i="20"/>
  <c r="F161" i="20" l="1"/>
  <c r="F179" i="20"/>
  <c r="F175" i="20"/>
  <c r="F171" i="20"/>
  <c r="F84" i="20"/>
  <c r="D210" i="15" l="1"/>
  <c r="F210" i="15" s="1"/>
  <c r="D216" i="15"/>
  <c r="F216" i="15" s="1"/>
  <c r="F166" i="20" l="1"/>
  <c r="F71" i="22" l="1"/>
  <c r="F68" i="22"/>
  <c r="F67" i="22"/>
  <c r="F64" i="22"/>
  <c r="F59" i="22"/>
  <c r="F58" i="22"/>
  <c r="F57" i="22"/>
  <c r="F56" i="22"/>
  <c r="F38" i="22"/>
  <c r="F35" i="22"/>
  <c r="F34" i="22"/>
  <c r="F33" i="22"/>
  <c r="F32" i="22"/>
  <c r="F30" i="22"/>
  <c r="F24" i="22"/>
  <c r="F18" i="22"/>
  <c r="F12" i="22"/>
  <c r="F59" i="21"/>
  <c r="F58" i="21"/>
  <c r="F55" i="21"/>
  <c r="F43" i="21"/>
  <c r="F42" i="21"/>
  <c r="F38" i="21"/>
  <c r="F25" i="21"/>
  <c r="F24" i="21"/>
  <c r="F21" i="21"/>
  <c r="F20" i="21"/>
  <c r="F17" i="21"/>
  <c r="F178" i="20"/>
  <c r="F177" i="20"/>
  <c r="F176" i="20"/>
  <c r="F174" i="20"/>
  <c r="F173" i="20"/>
  <c r="F172" i="20"/>
  <c r="F170" i="20"/>
  <c r="F169" i="20"/>
  <c r="F168" i="20"/>
  <c r="F167" i="20"/>
  <c r="F165" i="20"/>
  <c r="F159" i="20"/>
  <c r="F158" i="20"/>
  <c r="F157" i="20"/>
  <c r="F154" i="20"/>
  <c r="F148" i="20"/>
  <c r="F145" i="20"/>
  <c r="F143" i="20"/>
  <c r="F141" i="20"/>
  <c r="F139" i="20"/>
  <c r="F138" i="20"/>
  <c r="F137" i="20"/>
  <c r="F134" i="20"/>
  <c r="F127" i="20"/>
  <c r="F125" i="20"/>
  <c r="F120" i="20"/>
  <c r="F118" i="20"/>
  <c r="F116" i="20"/>
  <c r="F113" i="20"/>
  <c r="F110" i="20"/>
  <c r="F107" i="20"/>
  <c r="F104" i="20"/>
  <c r="F101" i="20"/>
  <c r="F98" i="20"/>
  <c r="F95" i="20"/>
  <c r="F93" i="20"/>
  <c r="F91" i="20"/>
  <c r="F89" i="20"/>
  <c r="F82" i="20"/>
  <c r="F80" i="20"/>
  <c r="F77" i="20"/>
  <c r="F74" i="20"/>
  <c r="F73" i="20"/>
  <c r="F68" i="20"/>
  <c r="F59" i="20"/>
  <c r="F57" i="20"/>
  <c r="F56" i="20"/>
  <c r="F53" i="20"/>
  <c r="F50" i="20"/>
  <c r="F47" i="20"/>
  <c r="F32" i="20"/>
  <c r="F29" i="20"/>
  <c r="F28" i="20"/>
  <c r="F25" i="20"/>
  <c r="F22" i="20"/>
  <c r="F19" i="20"/>
  <c r="F17" i="20"/>
  <c r="D244" i="15"/>
  <c r="F244" i="15" s="1"/>
  <c r="F62" i="21" l="1"/>
  <c r="C61" i="19" s="1"/>
  <c r="F180" i="20"/>
  <c r="C54" i="19" s="1"/>
  <c r="F77" i="22"/>
  <c r="C43" i="19" s="1"/>
  <c r="F78" i="16"/>
  <c r="D72" i="16" l="1"/>
  <c r="F72" i="16" s="1"/>
  <c r="D67" i="16"/>
  <c r="F67" i="16" s="1"/>
  <c r="D62" i="16"/>
  <c r="F62" i="16" s="1"/>
  <c r="D57" i="16"/>
  <c r="F57" i="16" s="1"/>
  <c r="D52" i="16"/>
  <c r="F52" i="16" s="1"/>
  <c r="D47" i="16"/>
  <c r="F47" i="16" s="1"/>
  <c r="D32" i="16"/>
  <c r="F32" i="16" s="1"/>
  <c r="D42" i="16" l="1"/>
  <c r="F42" i="16" s="1"/>
  <c r="D37" i="16"/>
  <c r="F37" i="16" s="1"/>
  <c r="D27" i="16"/>
  <c r="F27" i="16" s="1"/>
  <c r="D7" i="16"/>
  <c r="F7" i="16" s="1"/>
  <c r="F239" i="15"/>
  <c r="F234" i="15"/>
  <c r="D228" i="15"/>
  <c r="F228" i="15" s="1"/>
  <c r="D222" i="15"/>
  <c r="F222" i="15" s="1"/>
  <c r="D203" i="15"/>
  <c r="F179" i="15"/>
  <c r="D174" i="15"/>
  <c r="F174" i="15" s="1"/>
  <c r="D191" i="15"/>
  <c r="F191" i="15" s="1"/>
  <c r="D185" i="15"/>
  <c r="D157" i="15" l="1"/>
  <c r="F157" i="15" s="1"/>
  <c r="F138" i="15"/>
  <c r="F137" i="15"/>
  <c r="F136" i="15"/>
  <c r="F135" i="15"/>
  <c r="F124" i="15"/>
  <c r="F123" i="15"/>
  <c r="F122" i="15"/>
  <c r="F121" i="15"/>
  <c r="D105" i="15"/>
  <c r="D99" i="15"/>
  <c r="D93" i="15"/>
  <c r="D87" i="15"/>
  <c r="D47" i="15"/>
  <c r="F47" i="15" s="1"/>
  <c r="D36" i="15"/>
  <c r="F36" i="15" s="1"/>
  <c r="D30" i="15"/>
  <c r="F30" i="15" s="1"/>
  <c r="D22" i="15"/>
  <c r="F22" i="15" s="1"/>
  <c r="D82" i="15"/>
  <c r="F82" i="15" s="1"/>
  <c r="D77" i="15"/>
  <c r="F77" i="15" s="1"/>
  <c r="D72" i="15"/>
  <c r="F72" i="15" s="1"/>
  <c r="D67" i="15"/>
  <c r="F67" i="15" s="1"/>
  <c r="D62" i="15"/>
  <c r="F62" i="15" s="1"/>
  <c r="F57" i="15"/>
  <c r="D52" i="15"/>
  <c r="F52" i="15" s="1"/>
  <c r="F42" i="15"/>
  <c r="D17" i="15"/>
  <c r="F17" i="15" s="1"/>
  <c r="D12" i="15"/>
  <c r="F12" i="15" s="1"/>
  <c r="D7" i="15"/>
  <c r="F7" i="15" s="1"/>
  <c r="B119" i="15" l="1"/>
  <c r="C63" i="19"/>
  <c r="C29" i="19" s="1"/>
  <c r="F270" i="15" l="1"/>
  <c r="F271" i="15"/>
  <c r="D197" i="15" l="1"/>
  <c r="F197" i="15" s="1"/>
  <c r="D151" i="15" l="1"/>
  <c r="F134" i="15" l="1"/>
  <c r="F133" i="15"/>
  <c r="F132" i="15"/>
  <c r="F131" i="15"/>
  <c r="F130" i="15"/>
  <c r="F129" i="15"/>
  <c r="D22" i="16"/>
  <c r="F22" i="16" s="1"/>
  <c r="D17" i="16"/>
  <c r="F17" i="16" s="1"/>
  <c r="D12" i="16"/>
  <c r="F12" i="16" s="1"/>
  <c r="D258" i="15"/>
  <c r="F258" i="15" s="1"/>
  <c r="D169" i="15"/>
  <c r="F169" i="15" s="1"/>
  <c r="F203" i="15"/>
  <c r="D164" i="15"/>
  <c r="F164" i="15" s="1"/>
  <c r="F151" i="15"/>
  <c r="F147" i="15"/>
  <c r="F148" i="15"/>
  <c r="D111" i="15"/>
  <c r="F111" i="15" s="1"/>
  <c r="F105" i="15"/>
  <c r="F99" i="15"/>
  <c r="F93" i="15"/>
  <c r="F87" i="15"/>
  <c r="F82" i="16"/>
  <c r="F83" i="16"/>
  <c r="B127" i="15" l="1"/>
  <c r="F84" i="16"/>
  <c r="F272" i="15"/>
  <c r="B145" i="15"/>
  <c r="F185" i="15"/>
  <c r="F274" i="15" l="1"/>
  <c r="C45" i="19" s="1"/>
  <c r="C49" i="19" s="1"/>
  <c r="F86" i="16"/>
  <c r="C47" i="19" s="1"/>
  <c r="C27" i="19" l="1"/>
  <c r="C32" i="19" l="1"/>
  <c r="C34" i="19" l="1"/>
  <c r="C36" i="19" s="1"/>
</calcChain>
</file>

<file path=xl/sharedStrings.xml><?xml version="1.0" encoding="utf-8"?>
<sst xmlns="http://schemas.openxmlformats.org/spreadsheetml/2006/main" count="770" uniqueCount="404">
  <si>
    <t>enota</t>
  </si>
  <si>
    <t>količina</t>
  </si>
  <si>
    <t>opis postavke</t>
  </si>
  <si>
    <t>z.št.</t>
  </si>
  <si>
    <t>SKUPAJ :</t>
  </si>
  <si>
    <t>m2</t>
  </si>
  <si>
    <t>m1</t>
  </si>
  <si>
    <t>m3</t>
  </si>
  <si>
    <t>kom</t>
  </si>
  <si>
    <t>ur</t>
  </si>
  <si>
    <t>cena/enoto</t>
  </si>
  <si>
    <t>vrednost</t>
  </si>
  <si>
    <t>01.0.</t>
  </si>
  <si>
    <t>Obračun po m2.</t>
  </si>
  <si>
    <t>Izvedba zaščite oken in fasadnih vrat pred sanacijskimi deli na fasadi.</t>
  </si>
  <si>
    <t>03.0.</t>
  </si>
  <si>
    <t>Obračun po m1.</t>
  </si>
  <si>
    <t>04.0.</t>
  </si>
  <si>
    <t>Obračun po m3.</t>
  </si>
  <si>
    <t>13.0.</t>
  </si>
  <si>
    <t>14.0.</t>
  </si>
  <si>
    <t>15.0.</t>
  </si>
  <si>
    <t>16.0.</t>
  </si>
  <si>
    <t>18.0.</t>
  </si>
  <si>
    <t>Odbite so okenske in vratne odprtine velikosti nad 3,00 m2.</t>
  </si>
  <si>
    <t>Obračunan je obseg x širina 2,0 m.</t>
  </si>
  <si>
    <t>Gradbena pomoč obrtnikom in inštalaterjem, z delovno silo in gradbenim materialom, obračunana na osnovi vpisa v gradbeni dnevnik:</t>
  </si>
  <si>
    <t xml:space="preserve"> - vzidave elementov, katerih dobava je zajeta v postavkah zaključnih gradbenih in inštalacijskih del</t>
  </si>
  <si>
    <t xml:space="preserve"> - dolbljenja in preboji do fi 20 cm ter ponovna zazidava utorov in prebojev</t>
  </si>
  <si>
    <t xml:space="preserve"> - transport elementov zaključnih gradbenih in inštalacijskih del do mesta vgradnje ali montaže</t>
  </si>
  <si>
    <t xml:space="preserve"> - zazidava odprtin in utorov od razvodov inštalacij</t>
  </si>
  <si>
    <t xml:space="preserve"> - ostala drobna dela kot pomoč obrtnikom in inštalaterjem</t>
  </si>
  <si>
    <t>Obračun po dejansko porabljenem času in materialu</t>
  </si>
  <si>
    <t>Delo KV delavca</t>
  </si>
  <si>
    <t>Delo PKV delavca</t>
  </si>
  <si>
    <t xml:space="preserve"> + 25% materiala</t>
  </si>
  <si>
    <t xml:space="preserve"> - vrtanja prebojev v stenah, za potrebe razvodov inštalacij</t>
  </si>
  <si>
    <t>Dobava in položitev  parozaporne folije deb. 0,15 cm.</t>
  </si>
  <si>
    <t>Obračun po kom</t>
  </si>
  <si>
    <t xml:space="preserve"> - montažni del</t>
  </si>
  <si>
    <t>Okenske in vratne odprtine so odbite v celoti</t>
  </si>
  <si>
    <t>Fasada</t>
  </si>
  <si>
    <t>Okna</t>
  </si>
  <si>
    <t>Vrata</t>
  </si>
  <si>
    <t xml:space="preserve"> - montažni del </t>
  </si>
  <si>
    <t xml:space="preserve">Čiščenje  objekta - ostrešja, po končanih delih na ostrešju objekta. </t>
  </si>
  <si>
    <t>PROJEKTANTSKI POPIS MATERIALA IN DEL</t>
  </si>
  <si>
    <t>OBJEKT:</t>
  </si>
  <si>
    <t>INVESTITOR:</t>
  </si>
  <si>
    <t>ŠT.PROJ:</t>
  </si>
  <si>
    <t>PROJEKTANT:</t>
  </si>
  <si>
    <t xml:space="preserve">ADESCO </t>
  </si>
  <si>
    <t>Menedžment, investicije in marketing</t>
  </si>
  <si>
    <t>za energetsko zanesljivost in konkurenčnost d.o.o.</t>
  </si>
  <si>
    <t>IZDELANO:</t>
  </si>
  <si>
    <t>FAZA:</t>
  </si>
  <si>
    <t>Energetska sanacija - javni razpis</t>
  </si>
  <si>
    <t>OCENA VREDNOSTI MATERIALA IN DEL</t>
  </si>
  <si>
    <t>SKUPNA REKAPITULACIJA</t>
  </si>
  <si>
    <t>REKAPITULACIJA  GRADBENO-OBRTNIŠKIH DEL</t>
  </si>
  <si>
    <t>SKUPAJ:</t>
  </si>
  <si>
    <t>02.0.</t>
  </si>
  <si>
    <t>05.0.</t>
  </si>
  <si>
    <t>06.0.</t>
  </si>
  <si>
    <t>07.0.</t>
  </si>
  <si>
    <t>08.0.</t>
  </si>
  <si>
    <t>09.0.</t>
  </si>
  <si>
    <t>10.0.</t>
  </si>
  <si>
    <t>11.0.</t>
  </si>
  <si>
    <t>12.0.</t>
  </si>
  <si>
    <t>17.0.</t>
  </si>
  <si>
    <t>OSNOVNA ŠOLA MEŽICA - ENOTA VRTEC</t>
  </si>
  <si>
    <t>11/2013</t>
  </si>
  <si>
    <t>Junij 2013</t>
  </si>
  <si>
    <t xml:space="preserve"> - nepodkleteni del</t>
  </si>
  <si>
    <t xml:space="preserve"> - podkleteni del</t>
  </si>
  <si>
    <t xml:space="preserve"> - celoten objekt</t>
  </si>
  <si>
    <t xml:space="preserve"> - hladni bitumenski premaz v količini 0,3 kg/m2</t>
  </si>
  <si>
    <t xml:space="preserve"> - 2 sloja hidroizolacije z vložkom poliesterskega traka P4mm</t>
  </si>
  <si>
    <t>Obračun po kom.</t>
  </si>
  <si>
    <t xml:space="preserve"> - zidani del</t>
  </si>
  <si>
    <t xml:space="preserve"> - zidani del (širina cca. 20 cm)</t>
  </si>
  <si>
    <t xml:space="preserve"> - montažni del (širina cca. 10 cm)</t>
  </si>
  <si>
    <t xml:space="preserve"> - zidani del </t>
  </si>
  <si>
    <t>Okno O1 dim. 60/80 cm.</t>
  </si>
  <si>
    <t>Okno O2 dim. 80/80 cm.</t>
  </si>
  <si>
    <t>Okno O3 dim. 120/80 cm.</t>
  </si>
  <si>
    <t>Okno O5 dim. 70/140 cm.</t>
  </si>
  <si>
    <t>Okno O6 dim. 110/170 cm.</t>
  </si>
  <si>
    <t>Okno O6a dim. 110/170 cm.</t>
  </si>
  <si>
    <t>Okno O6b dim. 110/170 cm.</t>
  </si>
  <si>
    <t>Okno O6c dim. 110/170 cm.</t>
  </si>
  <si>
    <t>Okno O7 dim. 75/80 cm.</t>
  </si>
  <si>
    <t>Okno O8 dim. 110/80 cm.</t>
  </si>
  <si>
    <t>Okno O9 dim. 110/130 cm.</t>
  </si>
  <si>
    <t>Okno O9a dim. 110/130 cm.</t>
  </si>
  <si>
    <t>Vrata VV1, enokrilna,dim.114/267 cm.</t>
  </si>
  <si>
    <t>Vrata VV2, enokrilna,dim.114/267 cm.</t>
  </si>
  <si>
    <t xml:space="preserve"> - zidani del (širina cca. 45 cm)</t>
  </si>
  <si>
    <t xml:space="preserve"> - montažni del (širina cca. 25 cm)</t>
  </si>
  <si>
    <t xml:space="preserve"> - zidani del (širina cca. 25 cm)</t>
  </si>
  <si>
    <t>19.0.</t>
  </si>
  <si>
    <t>20.0.</t>
  </si>
  <si>
    <t>21.0.</t>
  </si>
  <si>
    <t>22.0.</t>
  </si>
  <si>
    <t>23.0.</t>
  </si>
  <si>
    <t>24.0.</t>
  </si>
  <si>
    <t>25.0.</t>
  </si>
  <si>
    <t>26.0.</t>
  </si>
  <si>
    <t>27.0.</t>
  </si>
  <si>
    <t>28.0.</t>
  </si>
  <si>
    <t>29.0.</t>
  </si>
  <si>
    <t>30.0.</t>
  </si>
  <si>
    <t>31.0.</t>
  </si>
  <si>
    <t>32.0.</t>
  </si>
  <si>
    <t>33.0.</t>
  </si>
  <si>
    <t>34.0.</t>
  </si>
  <si>
    <t>35.0.</t>
  </si>
  <si>
    <t>36.0.</t>
  </si>
  <si>
    <t>37.0.</t>
  </si>
  <si>
    <t>38.0.</t>
  </si>
  <si>
    <t>39.0.</t>
  </si>
  <si>
    <t>40.0.</t>
  </si>
  <si>
    <t>Čiščenje podstrešja, prestavitev morebitnih instalacij in priprava za položitev toplotne izolacije</t>
  </si>
  <si>
    <t>Dobava in montaža novega spuščenega stropa tipa Knauf ali slično z notranje strani frčade, vključno z potrebno podkonstrukcijo, z vsemi pomožnimi deli in materiali, vse faze obdelave vključno s finalnim opleskom</t>
  </si>
  <si>
    <t>Okno O10 dim. 75/80 cm. (frčada)</t>
  </si>
  <si>
    <t>Okno O11 dim. 110/80 cm. (frčada)</t>
  </si>
  <si>
    <t>GLEJ SHEMO OKEN!!!</t>
  </si>
  <si>
    <t>Čiščenje podstrešja, prestavitev in pritrditev instalacij in priprava za položitev toplotne izolacije</t>
  </si>
  <si>
    <t>Izdelava pohodnega podesta v sestavi nosilni morali in deske debelin 2cm</t>
  </si>
  <si>
    <t>kompl</t>
  </si>
  <si>
    <t>Odstranitev ometa in podkonstrukcije poševnega dela mansarde z odvozom na deponijo (deske, trstika, omet) ter čiščenje.</t>
  </si>
  <si>
    <t>Dobava in montaža novega spuščenega stropa tipa Knauf ali slično na poševni del mansarde, vključno s potrebno podkonstrukcijo, z vsemi pomožnimi deli in materiali, vse faze obdelave vključno s finalnim opleskom</t>
  </si>
  <si>
    <t>Št.</t>
  </si>
  <si>
    <t>Opis materiala in del</t>
  </si>
  <si>
    <t>EM</t>
  </si>
  <si>
    <t>Kol.</t>
  </si>
  <si>
    <t>Cena/EM</t>
  </si>
  <si>
    <t>ZNESEK</t>
  </si>
  <si>
    <t>EUR</t>
  </si>
  <si>
    <t>STROJNE INŠTALACIJE</t>
  </si>
  <si>
    <t xml:space="preserve"> - TOP S 25/5 (DN25; PN10)</t>
  </si>
  <si>
    <t>- Cu 35x1,5 (DN32) s toplotno izolacijo do 90st. Kot npr.: Armaflex 19mm</t>
  </si>
  <si>
    <t>m</t>
  </si>
  <si>
    <t>DN25</t>
  </si>
  <si>
    <t>DN15</t>
  </si>
  <si>
    <t xml:space="preserve"> - odcel 3x DN25 (navojni)</t>
  </si>
  <si>
    <t>- zaporni ventil DN 25 4kom</t>
  </si>
  <si>
    <t>- poševnosedežni regulacijski navojni ventil DN 25 1kom</t>
  </si>
  <si>
    <t>- obtočna črpalka, proizvod kot npr. WILO ali alternativno, s prigrajenim elektronskim zveznim regulatorjem št.vrtljajev, s pripadajočimi prirobnicami, pritrdilnim in tesnilnim materialom, vključno z blažilci vibracij, ter dif. tlačnim stikalom. Medij: ogrevna voda 55/45°C. Stratos 25/1-8 (DN25; PN 10) 1kom</t>
  </si>
  <si>
    <t>- nepovratni navojni ventil DN25 1kom</t>
  </si>
  <si>
    <t>- polnilno/praznilna kroglična pipica z navojnim priključkom, s kapo na verižici, skupaj s tesnilnim materialom DN15 1kom</t>
  </si>
  <si>
    <t>- lovilec nečistoč DN 25 1kom</t>
  </si>
  <si>
    <t>- manometer za območje 0…6 bar, vključno s tropotno pipo za kontrolni manometer 1kom</t>
  </si>
  <si>
    <t>- termometer bimetalne izvedbe v okroglem ohišju, za območje meritve 0 - 90'C 2kom</t>
  </si>
  <si>
    <t>- avtomatski odzračni ventil z zaporno pipo 2kom</t>
  </si>
  <si>
    <t>- toplotna izolacija ter ves tesnilni in pritrdilni material kpl</t>
  </si>
  <si>
    <t>- elektro krmilna povezava z vsemi tipali ter nastavitev kpl</t>
  </si>
  <si>
    <t>DN32</t>
  </si>
  <si>
    <t>* Pretok max.: 3m3/h</t>
  </si>
  <si>
    <t>* Poraba el.energije: 2 W</t>
  </si>
  <si>
    <t>* Nazivna napetost: 24 V</t>
  </si>
  <si>
    <t>* priprava električne vtičnice z vsem razvodom in uvodnicami</t>
  </si>
  <si>
    <t xml:space="preserve"> - DN25</t>
  </si>
  <si>
    <t xml:space="preserve"> - Cu fi28x1mm - DN25</t>
  </si>
  <si>
    <t xml:space="preserve"> - Cu fi18x1mm - DN15</t>
  </si>
  <si>
    <t>- Star Z 20/5</t>
  </si>
  <si>
    <t>- Star Z 15 TT</t>
  </si>
  <si>
    <t xml:space="preserve"> - Vitosol 100-F (min. 2,32m2/kom - absorberske površine)</t>
  </si>
  <si>
    <t>Elektronska temperaturno diferenčna regulacija kot npr.: VIESSMANN Vitosolic 100, tip SD1 Za bivalentno ogrevanje sanitarne vode s sončnimi kolektorji ali ogrevalnimi kotli na olje/plin in trda goriva. Z digitalnim prikazom temperature,
bilanciranjem kapacitete in sistemom diagnoze. Možna je komunikacija z regulacijo kotlovnega krogotoka Vitotronic za zaviranje dogrevanja ogrevalnika sanitarne vode in/ali
zagrevanje predgrelne stopnje kot tudi krmiljenje črpalke solarnega krogotoka z reguliranim številom vrtljajev.
Za montažo na steno, senzor temperature ogrevalnika in kolektorja ter vsemi potrebnimi tipali za delovanje sistema ter kabliranjem in nastavitvami. Vsa elektro krmilna povezava z vsemi tipali ter nastavitvijo sistema.</t>
  </si>
  <si>
    <t>Aluminijasta konstrukcija za postavitev kolektorjev na streho (2x6kom) s skupnim naklonom 45st. (streha+konstrukcija) z vsem pritrdilnim in zaključnim materialom ter kleparskim materialom in delom za izdelavo zaključnih obrob nosilne konstrukcije - obstoječa pločevinasta valovita gladka streha</t>
  </si>
  <si>
    <t>Črpalna postaja za kolektorski krog kot npr.: VIESSMANN Solar-Divicon. Kompaktno enoto sestavljajo črpalna in
solarna linija z obtočno črpalko tipa PS 10 za izmenični tok (Grundfos Solar 25-60), 2 termometra, 2 kroglični pipi
s protipovratnimi loputami, kazalnik pretoka, manometer, varnostni ventil (6 bar) in toplotna izolacija ter vsem elektro krmilnim ožičenjem ter nastavitvami obratovanja.</t>
  </si>
  <si>
    <t>Zaprta membranska raztezna posoda za solarni sistem po DIN4807-3, komplet z montažnim in tesnilnim materialom, proizvod kot npr.  Zilmet, tip Solar Plus ali alternativno, 10bar, 120°C, prednastavljeni tlak 1.5bar, skupaj z varnostnim ventilom dimenzije DN25 z varovalnim tlakom 6bar.</t>
  </si>
  <si>
    <t>Avtomatski hitri odzračni lonček za solarne sisteme, telo iz medenine, kromiran.  Z navojnim priključkom, ter krogelnim zapornim ventilom , skupaj s tesnilnim in montažnim materialom. Za tlake do 10bar, ter temperature do 180°C. Proizvod kot npr. Caleffi</t>
  </si>
  <si>
    <t xml:space="preserve"> - Tip 250, 3/8"</t>
  </si>
  <si>
    <t>Protipovratni ventil, z navojnimi priključki, skupaj s tesnilnim materialom. Za ogrevne medije do 160°C  z vsebnostjo glikola do 40%.</t>
  </si>
  <si>
    <t>DN25 PN10</t>
  </si>
  <si>
    <t>Lovilec nesnage z navojnimi priključki, skupaj s tesnilnim materialom. Za ogrevne medije do 160°C  z vsebnostjo glikola do 40%.</t>
  </si>
  <si>
    <t>Krogelna zaporna pipa z navojnima priključkoma,  skupaj s tesnilnim materialom. Za ogrevne medije do 160°C  z vsebnostjo glikola do 40%.</t>
  </si>
  <si>
    <t>Bakrene cevi za povezavo med SSE in bojlerjem, z vsemi fitingi za trdo lotanje , spoj z globokim lotanjem, z vsem spojnim in pritrdilnim materialom naslednjih dimenzij:</t>
  </si>
  <si>
    <t xml:space="preserve"> - Cu fi28x1,5mm - DN25</t>
  </si>
  <si>
    <t>Parozaporna-negorljiva toplotna izolacija za solarne razvode na osnovi EPDM sintetičnega kavčuka, s toplotno prevodnostjo l=0,04 W/mK, odpornost proti UV žarčenju, temperaturna odpornost do 175°C, proizvod kot npr. Armacell, tip HT/Armaflex S</t>
  </si>
  <si>
    <t xml:space="preserve"> - HT 28x19</t>
  </si>
  <si>
    <t>Nabava čistega propilen-glikola z dodatkom proti korozivnosti, prirejen za uporabo v ogrevnih/solarnih sistemih in izdelavo mešanice glikol/voda 30/70 % skupne količine ogrevne vode V=70l, ter polnjenje sistema s prenosno črpalko.</t>
  </si>
  <si>
    <t>Moč pri 75/65 stopinjah C: 835 W</t>
  </si>
  <si>
    <t>Hladilna moč pri stagniranju: 1668 W</t>
  </si>
  <si>
    <t>Dimenzije: 550 mm x 500 mm x 160 mm</t>
  </si>
  <si>
    <t>Priklop razvoda na bojler z vsem tesnilnim in pritrdilnim materialom</t>
  </si>
  <si>
    <t>fi 16x2,0</t>
  </si>
  <si>
    <t>fi 20x2,0</t>
  </si>
  <si>
    <t>Dobava in vgradnja PVC kanalov za zaščito nadometnega razvoda tople sanitarne vode s cirkulacijo v predizoliranih ceveh ter možnosjo vgradnje dodatnih električnih kablov dimenzije min. 12x6cm z vsem montažnim materialom -komplet</t>
  </si>
  <si>
    <t>Priklop razvoda tople sanitarne vode na mestih obstoječih bojlerjev preko zapornih kotnih ventilov ter vsem montažnim in tesnilnim materialom in potrebnim predelavam vključno s kitanjem in opleskom</t>
  </si>
  <si>
    <t>Demontaža električnih bojlerjev in odvoz na trajno deponijo vključno z odstranitvijo in zaščito električnega razvoda</t>
  </si>
  <si>
    <t>Na mestu razdelitve razvod cirkulacije se vgradi linijski regulacijski ventil z merilnimi priključki in možnostjo popolnega zaprtja z vsem montažnim in tesnilnim materialom</t>
  </si>
  <si>
    <t>Pripravljalna dela za montažo prezračevalnih naprav. Posebno pozornost posvetiti lokacijam prebijev (izogibanje nosilni konstrukciji)</t>
  </si>
  <si>
    <t xml:space="preserve">TIP 300 </t>
  </si>
  <si>
    <t>TIP 148</t>
  </si>
  <si>
    <t>TIP 123</t>
  </si>
  <si>
    <t>Prestavitev obstoječega ventilatorskega sklopa za napo iz stene na podstrešje s podaljševanjem prezračevalne cevi v steni (cev se ovije s toplotno izolacijo kot npr. armaflex 13mm) z gradbenimi deli, električnim razvodom ter vsem ostalim montažnim in gradbenim materialom in nosilci za postavitev na podstrešje. Izpuh zraka na prosto se vodi preko stenske odprtine in se zaključi z nadtlačno prezračevalno rešetko. Iznos in odvos vsega gradbenega materiala na trajno deponijo. Groba sanacija (polnjenje) stenskih utorov.</t>
  </si>
  <si>
    <t>SPLOŠNO</t>
  </si>
  <si>
    <t>paušal</t>
  </si>
  <si>
    <t>Splošno</t>
  </si>
  <si>
    <t>Skupaj</t>
  </si>
  <si>
    <t>PREZRAČEVANJE STARI DEL</t>
  </si>
  <si>
    <t>01.1.</t>
  </si>
  <si>
    <t>Razdelilnik R pritličje stari del</t>
  </si>
  <si>
    <t>- 1x nadometna doza z letvijo 6 mestna</t>
  </si>
  <si>
    <t>- 1x varovalka B10/1</t>
  </si>
  <si>
    <t>- 1x varovalka B2/1</t>
  </si>
  <si>
    <t xml:space="preserve">- 1x tedenska stikalna ura za montažo na letev </t>
  </si>
  <si>
    <t>- 1x enopolni kontaktor 16A za montažo na letev</t>
  </si>
  <si>
    <t>- 1x stikalo R-0-A za montažo na letev</t>
  </si>
  <si>
    <t>- drobni in vezni material</t>
  </si>
  <si>
    <t>- prevezave obstoječega razdelilnika in montaža</t>
  </si>
  <si>
    <t>kpl</t>
  </si>
  <si>
    <t>01.2.</t>
  </si>
  <si>
    <t>Priključitev prezračevalnih naprav pritličje stari del</t>
  </si>
  <si>
    <t>Izdelava tras za priključitev naprav za prezračevanje v prostorih P4 in P5 vključno s kablom NYY-J 3x1,5 mm2 delno nadometno v kanalih 15x17 mm in delno podometno na fasadi vključno z vsemi potrebnimi preboji, materialom ter končno obdelavo poškodovanih sten (vse inštalacije v notranjih prostorih potekajo nadometno v zaščitnih kanalih in vse inštalacije po fasadi potekajo v utorih)</t>
  </si>
  <si>
    <t>Priklop naprav za prezračevanje (neposredni priklop)</t>
  </si>
  <si>
    <t>Priključitev prezračevalnih naprav nadstropje stari del</t>
  </si>
  <si>
    <t>Izdelava tras za priključitev naprav za prezračevanje v prostorih M2 in M3 vključno s kablom NYY-J 3x1,5 mm2 delno nadometno v kanalih 15x17 mm in delno podometno na fasadi vključno z vsemi potrebnimi preboji ter končno obdelavo poškodovanih sten (vse inštalacije v notranjih prostorih potekajo nadometno v zaščitnih kanalih in vse inštalacije po fasadi potekajo v utorih)</t>
  </si>
  <si>
    <t>PREZRAČEVANJE P1</t>
  </si>
  <si>
    <t>02.1.</t>
  </si>
  <si>
    <t>Razdelilnik R P1</t>
  </si>
  <si>
    <t>02.2.</t>
  </si>
  <si>
    <t>Izdelava tras za priključitev naprav za prezračevanje v prostorih P1.2, P1.7, P1.9, P1.10 in P1.11 vključno s kablom NYY-J 3x1,5 mm2 delno nadometno v kanalih 15x17 mm, delno v zaščitnih negorljivih ceveh po podstrešju ter delno podometno na fasadi vključno z vsemi potrebnimi preboji, materialom ter končno obdelavo poškodovanih sten (vse inštalacije v notranjih prostorih potekajo nadometno v zaščitnih kanalih in vse inštalacije po fasadi potekajo v utorih)</t>
  </si>
  <si>
    <t>PREZRAČEVANJE P2</t>
  </si>
  <si>
    <t>03.1.</t>
  </si>
  <si>
    <t>Razdelilnik R P2</t>
  </si>
  <si>
    <t>03.2.</t>
  </si>
  <si>
    <t>Izdelava tras za priključitev naprav za prezračevanje v prostorih P2.2, P2.7, P2.9, P2.10 in P2.11 vključno s kablom NYY-J 3x1,5 mm2 delno nadometno v kanalih 15x17 mm, delno v zaščitnih negorljivih ceveh po podstrešju ter delno podometno na fasadi vključno z vsemi potrebnimi preboji, materialom ter končno obdelavo poškodovanih sten (vse inštalacije v notranjih prostorih potekajo nadometno v zaščitnih kanalih in vse inštalacije po fasadi potekajo v utorih)</t>
  </si>
  <si>
    <t>Strelovod stari del</t>
  </si>
  <si>
    <t>- demontaža obstoječih strelovodnih odvodnikov v dolžini ca. 5 m</t>
  </si>
  <si>
    <t>- montaža obstoječih strelovodnih odvodnikov na novo fasado, vključno z novimi konzolami nameščenimi v skladu z TSG-N-003:2009 (odvodi so nameščeni na zidnih podporah najmanj 15 cm od stene)  dolžine ca. 5 m</t>
  </si>
  <si>
    <t>- dobava in montaža zaščite strelovodnega odvodnika l=1,5 m</t>
  </si>
  <si>
    <t>Strelovod novi del P1</t>
  </si>
  <si>
    <t>- demontaža obstoječih strelovodnih odvodnikov v dolžini ca. 3 m</t>
  </si>
  <si>
    <t>- montaža obstoječih strelovodnih odvodnikov na novo fasado, vključno z novimi konzolami nameščenimi v skladu z TSG-N-003:2009 (odvodi so nameščeni na zidnih podporah najmanj 15 cm od stene)  dolžine ca. 3 m</t>
  </si>
  <si>
    <t>01.3.</t>
  </si>
  <si>
    <t>Strelovod novi del P2</t>
  </si>
  <si>
    <t>PRESTAVITEV INŠTALACIJ</t>
  </si>
  <si>
    <r>
      <t xml:space="preserve">- </t>
    </r>
    <r>
      <rPr>
        <b/>
        <sz val="10"/>
        <rFont val="Arial CE"/>
        <charset val="238"/>
      </rPr>
      <t>NN priključek</t>
    </r>
    <r>
      <rPr>
        <sz val="10"/>
        <rFont val="Arial CE"/>
        <family val="2"/>
        <charset val="238"/>
      </rPr>
      <t xml:space="preserve"> - demontaža in montaža obstoječe NN omarice, vključno z vsemi potrebnimi odklopi, priklopi, morebitnimi podaljšanji kablov in stroški odklopa s strani upravljalca NN omrežja (izvajalec mora uskladiti odklop z lokalnim upravljalcem NN omrežja)</t>
    </r>
  </si>
  <si>
    <r>
      <t xml:space="preserve">- </t>
    </r>
    <r>
      <rPr>
        <b/>
        <sz val="10"/>
        <rFont val="Arial CE"/>
        <charset val="238"/>
      </rPr>
      <t>Telefonski priključek</t>
    </r>
    <r>
      <rPr>
        <sz val="10"/>
        <rFont val="Arial CE"/>
        <family val="2"/>
        <charset val="238"/>
      </rPr>
      <t xml:space="preserve"> - demontaža obstoječe telefonske omarice, dobava in montaža nove TOT P1 telefonske podometne omarice dimenzije (198 x 258 x 140), vključno s priklopi in morebitnimi podaljšanji obsotječih napeljav </t>
    </r>
  </si>
  <si>
    <t>- demontaža, dobava in montaža svetilke, vključno z vsem potrebnim materialom in morebitnimi podaljšanji vodnikov</t>
  </si>
  <si>
    <t>- demontaža in montaža stikal, vključno z vsem potrebnim materialom in morebitnimi podaljšanji vodnikov</t>
  </si>
  <si>
    <t>- montaža obsotoječih vodnikov v utore</t>
  </si>
  <si>
    <t>02.3.</t>
  </si>
  <si>
    <t>- Prezračevalna naprava - demontaža in montaža obsotječe prezračevalne naprave, vključno z vsemi potrebnimi odklopi, priklopi in morebitnimi podaljšanji kablov</t>
  </si>
  <si>
    <r>
      <t xml:space="preserve">- </t>
    </r>
    <r>
      <rPr>
        <b/>
        <sz val="10"/>
        <rFont val="Arial CE"/>
        <charset val="238"/>
      </rPr>
      <t xml:space="preserve">CATV </t>
    </r>
    <r>
      <rPr>
        <sz val="10"/>
        <rFont val="Arial CE"/>
        <family val="2"/>
        <charset val="238"/>
      </rPr>
      <t xml:space="preserve">- demontaža obstoječe CATV omarice, dobava in montaža nove TKKST P1 kabelske podometne omarice dimenzije (198 x 258 x 140), vključno s priklopi in morebitnimi podaljšanji obstoječih napeljav </t>
    </r>
  </si>
  <si>
    <t>02.4.</t>
  </si>
  <si>
    <t>Inštalacije novi del 1 - fasada J</t>
  </si>
  <si>
    <t>- montaža obsotoječih vodnikov v utore na veznem hodniku</t>
  </si>
  <si>
    <t>02.5.</t>
  </si>
  <si>
    <t>02.6.</t>
  </si>
  <si>
    <t>S 01 - STROJNE INŠTALACIJE</t>
  </si>
  <si>
    <t>REKAPITULACIJA  STROJNIH IN ELEKTRO DEL</t>
  </si>
  <si>
    <t>E 01 - PREZRAČEVANJE ELEKTRO INŠTALACIJE</t>
  </si>
  <si>
    <t>S in E- STROJNA IN ELEKTRO DELA</t>
  </si>
  <si>
    <t>-povezava ohišja in kovinskih cevi solarnega sistema z glavnim vodnikom strelovoda - povezava z vodnikom H07 V-U 16 mm2, upoštevati drobni spojni material (kabelski končniki, križno sponko Rf 60x60 - vijaki za pritditev ozemljitvenega vodnika na ohišje solarnega sistema,...)</t>
  </si>
  <si>
    <t>Ozemljitev solarnega sistema</t>
  </si>
  <si>
    <t>Predposoda za zaščito solarne raztezne posode pred nadtemperaturo. V=20 l, 10 bar, z vsem montažnim materialom, elementi in povezovalnimi razvodi.</t>
  </si>
  <si>
    <t>Stagnacijski hladilnik kot npr. VIESSMAN tip 33 za zaščito sistemskih komponent pred nadtemperaturami. Hladilno telo z zračnotesnimi priključki, na visoke temperature odporen tenski nosilec in zaščita pred oparinami z vsem pritrdilnim in montažnim materialom, pripradajočimi elementi ter povezavami.</t>
  </si>
  <si>
    <t>fi 32x3,0</t>
  </si>
  <si>
    <t>- tripotni navojni mešalni ventil kot npr.: Danfoss VRB 3 20/10 z elektromotornim pogonom AMV 435 1kom</t>
  </si>
  <si>
    <t xml:space="preserve">pavšal </t>
  </si>
  <si>
    <t>Meritve mikroklime prezračevalnega sistema s poročilom o meritvah pooblaščene organizacije.</t>
  </si>
  <si>
    <t>- tlačni preizkus plina, zapisnik</t>
  </si>
  <si>
    <t>- čiščenej po končanih delih</t>
  </si>
  <si>
    <t>A-01 - OBNOVA IN IZOLACIJA FASADE TER TEMELJEV, MENJAVA OKEN IN VRAT</t>
  </si>
  <si>
    <t>PRIPRAVLJALNA DELA</t>
  </si>
  <si>
    <t>Vremensko vodena regulacija, trije ogrevalni krogi z izolacijo</t>
  </si>
  <si>
    <t>A-00 - GRADBENO-OBRTNIŠKA DELA</t>
  </si>
  <si>
    <t>A 00 - PRIPRAVLJALNA DELA</t>
  </si>
  <si>
    <t>A 02 - IZOLACIJA PODSTREŠJA</t>
  </si>
  <si>
    <t>- vremensko vodena regulacija, trije ogrevalni krogi z izolacijo</t>
  </si>
  <si>
    <t>- pripravljalna dela</t>
  </si>
  <si>
    <t>- sprejemniki sončne energije z razvodom</t>
  </si>
  <si>
    <t>- prezračevanje</t>
  </si>
  <si>
    <t>- splošno</t>
  </si>
  <si>
    <t>A 01 - OBNOVA IN IZOLACIJA FASADE TER TEMELJEV, MENJAVA OKEN IN VRAT</t>
  </si>
  <si>
    <t>SPLOŠNA OPOMBA: Popis je izdelan na podlagi projekta PZI in pred izvedbo oziroma podpisom pogodbe z izvajalcem je le ta dolžan, da podrobno pregleda projekt vključno s popisom del ter ga po potrebi dopolniti, če ugotovi, da določene postavke in količine niso natančno definirane ali niso zajete v projektantskem popisu del. Ponudba izvajalca mora zajemati vsa dela in materiale za zaključevanje del v celoti, varno uporabo ter predajo stavbe uporabniku z deli zaključenimi v celoti.</t>
  </si>
  <si>
    <t>- demontaža obstoječe plinske omarice s predelavo (manjši izrez pločevine), ter ponovna montaža</t>
  </si>
  <si>
    <t>- prestavitev internega razvoda plina s pomikom vstopa cevi v stavbo navzgor za ca. 15 cm in v stavbi s priklopom na obstoječ razvod z vsemi gradbenimi deli in čiščenjem po gradbenih delih, vgradnjo zaščitne cevi skozi preboj, tesnenje preboja po predpisih Petrol oz. izdelavi plinske inštalacije, predelavo razvoda, z vsem montažnim materialom, varjenjem, čiščenjem cevovoda, slikanje 2x z osnovno barvo, 2x z rumeno kovinsko barvo, vključno z vsem tesnilnim in montažnim materialom</t>
  </si>
  <si>
    <t>- odstranitev obstoječega razvoda za kuhinjo po zunanji steni 1" - 9 m do napeljave v estrihu ter odklop od obstoječih plinskih kuhinjskih porabnikov</t>
  </si>
  <si>
    <t>* polaganje plinu in vodi nepropustna izolacija (varjena na styrofoam)</t>
  </si>
  <si>
    <t>*DN15</t>
  </si>
  <si>
    <t>DETAJL V PRILOGI PROJEKTA</t>
  </si>
  <si>
    <t>-Izdelava hišnega plinskega razvoda v talni kineti s sestavo:</t>
  </si>
  <si>
    <t>* plinovodna cev položena in zasuta v mivko š=100mm, v=50mm</t>
  </si>
  <si>
    <t>* styrofoam lepljen na AB ploščo š=100mm, v=50mm - dva vzporedna pasova z vmesnim prostorom za cev 100mm</t>
  </si>
  <si>
    <t>- obzidava stene s syporeksom debeline 8 cm ter kitanjem 0,5m2</t>
  </si>
  <si>
    <t>41.0</t>
  </si>
  <si>
    <t>STRELOVOD - izvedba 2014</t>
  </si>
  <si>
    <t>Inštalacije stari del - fasada J - izvedba v 2014</t>
  </si>
  <si>
    <t>Inštalacije stari del - fasada V - izvedba v 2014</t>
  </si>
  <si>
    <t>Inštalacije stari del - fasada S - izvedba v 2014</t>
  </si>
  <si>
    <t>Inštalacije novi del 1 - fasada Z - izvedba v 2014</t>
  </si>
  <si>
    <t>Inštalacije novi del 2 - fasada Z - izvedba v 2014</t>
  </si>
  <si>
    <t>Razlagalna tabla za označevanje operacije skladno z uredbo in navodili OU - izvedba v 2013</t>
  </si>
  <si>
    <t>Rušitev obstoječega asfaltnega in tlakovanega  tlaka s stopnicami montažnega dela oz. odstranitev travne ruše v širini 1,00 m ob objektu, z odnosom ruševin na gradbiščno deponijo. - izvedba 2014</t>
  </si>
  <si>
    <t>Izkop ob objektu v širini 1,00 m do globine temeljev , cca 100 cm,            z odnosom izkopane zemlje  na gradbiščno deponijo in hranjenjem za ponovno uporabo. - izvedba 2014</t>
  </si>
  <si>
    <t>Izkop ob objektu v širini 1,50 m do globine temeljev , cca 350 cm,            z odnosom izkopane zemlje  na gradbiščno deponijo in hranjenjem za ponovno uporabo. - izvedba 2014</t>
  </si>
  <si>
    <t>Izravnava obstoječih vkopanih zidov do višine do 0,30 m nad terenom z zaribanim ometom za položitev hidroizolacije s predhodnjim čiščenjem (pranje, odstranitev odpadajočega ometa). - izvedba 2014</t>
  </si>
  <si>
    <t>Izvedba vertikalne hidroizolacije vkopanih zidov,  potegnjene max. 50 cm nad teren. - izvedba 2014</t>
  </si>
  <si>
    <r>
      <t>Zaščita vertikalne hidroizolacije  in toplotna izolacija fasadnih vkopanih sten,  plošče styrodur deb. 12 cm (</t>
    </r>
    <r>
      <rPr>
        <sz val="10"/>
        <rFont val="Arial"/>
        <family val="2"/>
        <charset val="238"/>
      </rPr>
      <t>ʎ</t>
    </r>
    <r>
      <rPr>
        <sz val="10"/>
        <rFont val="Arial CE"/>
        <charset val="238"/>
      </rPr>
      <t>=0,035), obloga temeljev podkletenega dela s styrodurom deb. 6 cm (ʎ=0,035),   lepljene na hidroizolacijo točkovno z lepilom ali z bitumnom. - izvedba 2014</t>
    </r>
  </si>
  <si>
    <t>Zaščita styrodur plošč z čepasto folijo tipa Tefond ali slično, vključno z vsemi pomožnimi deli in materiali. - izvedba 2014</t>
  </si>
  <si>
    <t>Dobava in položitev drenažne cevi okoli objekt v višini vrha  temeljev z drenažno cevjo FI 100 mm z položitvijo na pripravljeno podlago in priključitvijo na drenažni jašek. - izvedba 2014</t>
  </si>
  <si>
    <t>Izkop trase in dobava ter položitev drenažne cevi  FI 100 od objekta do najbližjega jaška meteorne kanalizacije z položitvijo na pripravljeno podlago (posteljica) in priključitvijo na obstoječi jašek. - izvedba 2014</t>
  </si>
  <si>
    <t>Dobava in montaža drenažnega jaška FI 60 cm, z betonskim pokrovom za možnost čiščenja jaška, vključno z vsemi pomožnimi deli in materiali. - izvedba 2014</t>
  </si>
  <si>
    <t>Zasip za objektom v širini cca 0,50 m z drenažnim nasutjem, vključno z položitvijo politlak folije (144 m2) z zasipanjem v plasteh po 30 cm  in s sprotnim komprimiranjem. - izvedba 2014</t>
  </si>
  <si>
    <t>Zasip za  objektom z izkopnim materialom za politlak folijo v plasteh po 30 cm, nakladanje in transport zemljine za zasip od deponije do mesta nasipanja, vključno z komprimiranjem. - izvedba 2014</t>
  </si>
  <si>
    <t>Zasip za objektom v širini cca 0,75 m z drenažnim nasutjem, vključno z položitvijo politlak folije (120 m2) z zasipanjem v plasteh po 30 cm  in s sprotnim komprimiranjem. - izvedba 2014</t>
  </si>
  <si>
    <t>Vzpostavitev v začetno stanje: Izvedba tlakovanja ob objektu v širini 100 cm, z betonskimi tlakovci (po obstoječem vzorcu) na peščeni podlagi in z položitvijo filca pod peščeno podlago ter polaganje robnikov v nivoju tlaka. Robniki dimenzije 10x25cm,  l=1m ter izdelava vseh porušenih stopnic montažnega dela stavbe. - izvedba 2014</t>
  </si>
  <si>
    <t>Montaža in demontaža  fasadnega odra višine do 10,00 m, v širini 1,00 m, za delovno dobo 45 dni. Obračunan obseg x višina. - izvedba 2014</t>
  </si>
  <si>
    <t>Odstranitev obstoječih zunanjih okenskih polic z odnosom na gradbiščno deponijo. - izvedba 2014</t>
  </si>
  <si>
    <t>Demontaža obstoječih oken in notranjih okenskih polic velikosti do 2,00 m2 z odnosom na gradbiščno deponijo. - izvedba 2013</t>
  </si>
  <si>
    <t>Demontaža obstoječih oken in notranjih okenskih polic velikosti nad 2,00 m2 z odnosom na gradbiščno deponijo. - izvedba 2013</t>
  </si>
  <si>
    <t>Demontaža obstoječih vrat velikosti nad 2,00 m2 z odnosom na gradbiščno deponijo. - izvedba 2013</t>
  </si>
  <si>
    <t>Dobava in montaža novih fasadnih vrat    z delno zastekljenim vratnim krilom zasteklenih s troslojno zasteklivijo (varnostna izvedba - folija), peskano steklo, nadsvetloba, z vsem potrebnim okovjem, pritrdilnim, zaščitnim  in tesnilnim materialom ter obdelavo špalet do vključno opleska, z ALU vertikalnim ročajem in cilindrično elektrificirano ključavnico, odpiranje preko stikala. PO VZORCU OBSTOJEČIH VRAT ZIDANEGA DELA IN SEVERNEGA TRAKTA MONTAŽNEGA DELA!!!!!! Vse mere preveriti na mestu samem ! GLEJ SHEMO VRAT - izvedba 2013</t>
  </si>
  <si>
    <t>Dobava in montaža novih zunanjih okenskih polic, pločevina,  (točne izmere vzeti na objektu!), vključno z vsem pomožnim delom in materialom. Zateti tudi revizijske/prezračevalne odprtine hladnega podstrešja. - izvedba 2014</t>
  </si>
  <si>
    <t>Dobava in montaža novih notranjih okenskih polic, PVC,  (točne izmere vzeti na objektu!), vključno z vsem pomožnim delom in materialom ter obdelavo zidu okoli police. Tip prilagoditi novim obstoječim. - izvedba 2013</t>
  </si>
  <si>
    <t>V ceni upoštevati postavitev in odstranitev zaščite oken in vrat. - izvedba 2014</t>
  </si>
  <si>
    <t>Čiščenje obstoječega fasadnega ometa, odstranitev umazanije ter elementov na fasadi in sanacija morebitnih biogenih poškodb, osušitev celotnega ovoja in priprava za nanos toplotne izolacije. Odprtine so odbite v celoti. - izvedba 2014</t>
  </si>
  <si>
    <t>Odstranitev lesenega opaža okoli oken igralnic montažnega dela z odvozom na deponijo in dobava ter montaža npr. OSB plošč ali podobno deb. cca. 0,8 cm ter priprava za nanos toplotne izolacije - izvedba 2014</t>
  </si>
  <si>
    <t>Prestavitev stopniščne ograje na zunaji rob stopnic s podaljševanjem in pritrjevanjem v steno/tla. Čiščenje in barvanje ograje (temeljna barva 1x nanos, kovinska barva 2x nanos - odtenek po dogovoru z arhitektom) - izvedba 2014</t>
  </si>
  <si>
    <r>
      <t xml:space="preserve">Dobava in obloga fasade s toplotno izolacijo (mineralna volna deb 20 cm, </t>
    </r>
    <r>
      <rPr>
        <sz val="10"/>
        <rFont val="Arial"/>
        <family val="2"/>
        <charset val="238"/>
      </rPr>
      <t>ʎ</t>
    </r>
    <r>
      <rPr>
        <sz val="10"/>
        <rFont val="Arial CE"/>
        <charset val="238"/>
      </rPr>
      <t>=0,036, požarni razred A1), vključno z vsemi pomožnimi deli in materiali s sidranjem v nosilno konstukcijo. - izvedba 2014</t>
    </r>
  </si>
  <si>
    <r>
      <t xml:space="preserve">Dobava in obloga fasade s toplotno izolacijo (mineralna volna deb 16 cm, </t>
    </r>
    <r>
      <rPr>
        <sz val="10"/>
        <rFont val="Arial"/>
        <family val="2"/>
        <charset val="238"/>
      </rPr>
      <t>ʎ</t>
    </r>
    <r>
      <rPr>
        <sz val="10"/>
        <rFont val="Arial CE"/>
        <charset val="238"/>
      </rPr>
      <t>=0,036, požarni razred A1), vključno z vsemi pomožnimi deli in materiali s sidranjem v nosilno konstrukcijo - izvedba 2014</t>
    </r>
  </si>
  <si>
    <r>
      <t xml:space="preserve">Dobava in obloga podstrešnega dela čelnih fasad s toplotno izolacijo (mineralna volna deb 8-14 cm, </t>
    </r>
    <r>
      <rPr>
        <sz val="10"/>
        <rFont val="Arial"/>
        <family val="2"/>
        <charset val="238"/>
      </rPr>
      <t>ʎ</t>
    </r>
    <r>
      <rPr>
        <sz val="10"/>
        <rFont val="Arial CE"/>
        <charset val="238"/>
      </rPr>
      <t>=0,036, požarni razred A1), vključno z vsemi pomožnimi deli in materiali. Izravnava fasadnega zamika. - izvedba 2014</t>
    </r>
  </si>
  <si>
    <t>Izvedba sistemskega kontaktnega strukturiranega fasadnega zaključnega sloja nad toplotno izolacijo, vključno z vsemi pomožnimi deli in materiali, z izvedbo  in obdelavo zunanjih špalet (mineralna volna deb 3 cm, ʎ=0,036 in zaključni fasadni sloj). - izvedba 2014</t>
  </si>
  <si>
    <t>Izvedba cokla nad toplotno izolacijo na stiku objekta s terenom, kulirplast ali podobno (barva v dogovoru s projektantom), vključno z vsemi dodatnimi in pomožnimi deli - betonski podstavek pri montažnem delu (višina cca. 30 cm), višina hidroizolacije in styrodur TI pri zidanem delu (višina cca. 40 cm m2) - izvedba 2014</t>
  </si>
  <si>
    <t>Demontaža in ponovna montaža  vertikalnih odtočnih cevi zaradi sanacijskih del na fasadi. V ceni upoštevati, da se cca 30% cevi zamenja z novimi. - izvedba 2014</t>
  </si>
  <si>
    <t>Demontaža in ponovna montaža  strešnih obrob - izvedba 2014</t>
  </si>
  <si>
    <t>Brušenje in pleskanje lesenega opaža napušča s prekrivnim UV odpornim lakom za les v antracit barvi (usklajevanje z arhitektom). Poškodovani deli opaža se zamenjajo z novim (dobava in montaža). - izvedba 2014</t>
  </si>
  <si>
    <t>Zazidava okenske odprtine na zahodni fasadi zidanega dela s ytong zidaki debeline 25 cm, postavitev na zunanji rob zidu, s kitanjem in beljenjem z notranje strani, obdelava notranje špalete ter zazidanje prezračevalnih odprtin krajnih prostorov - 4kom - izvedba 2014</t>
  </si>
  <si>
    <t>Izvedba steklenega nadstreška nad vhodnimi vrati zidanega dela - izvedba 2014</t>
  </si>
  <si>
    <t>Nakladanje ruševin na kamion in odvoz na centralno deponijo, v oddaljenosti do 15 km. V postavki mora biti zajeto tudi plačilo komunalnega prispevka za stalno deponijo - izvedba 2013/2014</t>
  </si>
  <si>
    <t>Dobava in vgradnja prezračevalnih rešetk hladnega podstrešja v srebrni barvi z mrežico proti merčesom dimenzije fi 600mm, uskladiti z arhitektom. - izvedba 2014</t>
  </si>
  <si>
    <t>Odstranitev obstoječih prezračevalnih rešetk 15x20cm, podaljševanje cevi za debelino fasade ter vgradnja nove rešetke 20x20 cm z mrežico proti mrčesom srebrne barve. Uskladiti z arhitektom - izvedba 2014</t>
  </si>
  <si>
    <t>Čiščenje okolice objekta po končanih delih na fasadi objekta. - izvedba 2014</t>
  </si>
  <si>
    <t>Gradbena pomoč obrtnikom in inštalaterjem, z delovno silo in gradbenim materialom, obračunana na osnovi vpisa v gradbeni dnevnik: - izvedba 2013/2014</t>
  </si>
  <si>
    <t>A-02 - IZOLACIJA PODSTREŠJA - izvedba v celoti 2013</t>
  </si>
  <si>
    <t>Čiščenje prostorov kotlovnice - izvedba 2013/2014</t>
  </si>
  <si>
    <t>Odvoz demontiranih komponent na odpad ali komunalno urejeno deponijo do 20km - izvedba 2013/2014</t>
  </si>
  <si>
    <t>Odklop, odstranitev in iznos v kontejner vseh elektro krmilnih povezav in krmilnikov (ostane kotel z dimnikom ter krmilona regulacija z zunanjim tipalom) - izvedba 2014</t>
  </si>
  <si>
    <t>Spuščanje vode iz ogrevalnega sistema - izvedba 2013/2014</t>
  </si>
  <si>
    <t>Demontaža in ponovna montaža obstoječe krmilne enote Vitotronic 300 za krmiljenje dveh kotlov in dveh mešalnih krogov z vsem elektro krmilnim materialom, ožičenjem in vsemi potrebnimi tipali ter nastavitvijo za obratovanje - izvedba 2014</t>
  </si>
  <si>
    <t>Dobava in vgradnja krmilne enote za regulacijo dodatnega tretjega ogrevalnega kroga kot npr.: VIESSMANN Vitotronic 200 HK1B z lon ploščama, lon kablom vsem elektro in krmilnim ožičenjem, tipali ter nastavitvijo za obratovanje  - izvedba 2014</t>
  </si>
  <si>
    <t>Obtočna črpalka za ogrevni krog kotel/razdelilec s toplotno izolacijo, proizvod kot npr. WILO ali alternativno, s pritrdilnim in tesnilnim materialom, ter vsemi elektro krmilnimi povezavami in nastavitvami vključno z blažilci vibracij. Medij: ogrevna voda 55/45°C.  - izvedba 2014</t>
  </si>
  <si>
    <t>Mešalni ogrevalni krog   - izvedba 2014</t>
  </si>
  <si>
    <t>Cevna povezava kotel/bojler in vsem potrebnim tesnilnim in pritrdilnim materialom  - izvedba 2013</t>
  </si>
  <si>
    <t>Obtočna črpalka za ogrevni krog kotel/bojler s toplotno izolacijo, proizvod kot npr. WILO ali alternativno, s pritrdilnim in tesnilnim materialom ter vsemi elektro krmilnimi povezavami in nastavitvami, vključno z blažilci vibracij. Medij: ogrevna voda 55/45°C.  - izvedba 2014</t>
  </si>
  <si>
    <t>Krogelni navojni ventil, skupaj s tesnilnim materialom  - izvedba 2013/2014</t>
  </si>
  <si>
    <t>Protipovratni navojni ventil, skupaj s tesnilnim materialom  - izvedba 2013/2014</t>
  </si>
  <si>
    <t>Nevtralizator vodnega kamna, proizvod kot npr. Vulkan, tip 3000 PRO-24 , za učinkovito zaščito proti vodnemu kamnu in koroziji.  - izvedba 2013</t>
  </si>
  <si>
    <t>Varnostna grupa za varovanje grelnika sanitarne tople vode po DIN1988, DIN4753, proizvod kot npr. Honeywell, tip SG150 ali alternativno. Varnostna grupa je sestavljena iz nepovratnega, varnostnega in zapornega ventila. Tlak odprtja varnostnega ventila, p=6bar.  - izvedba 2013</t>
  </si>
  <si>
    <t>Zaprta ekspanzijska posoda za sanitarno toplo vodo (pretočna), proizvod kot npr. ZILMET, tip Inox Pro ali alternativno, komplet z vsem montažnim materialom. Maksimalni tlak v sistemu 10bar, temperatura medija do 90'C:  - izvedba 2013</t>
  </si>
  <si>
    <t>Bakrene cevi (Cu) za pitno sanitarno vodo (DVGW, DIN 1988), skupaj s pritrdilnim in obešalnim materialom, za spajanje z armaturo, mehko lotanimi spoji, z dodatkom za odrez ter priključevanje na elementa ter toplotno izolacijo kot npr. armafleks debelin 13 mm  - izvedba 2013</t>
  </si>
  <si>
    <t>Obtočna črpalka za toplo sanitarno vodo za mešanje sanitarne vode med bojlerjema  s toplotno izolacijo, proizvod kot npr. WILO ali alternativno, s pritrdilnim in tesnilnim materialom ter vsemi elektro krmilnimi povezavami in nastavitvami. Medij: topla sanitarna voda do 90°C.  - izvedba 2013</t>
  </si>
  <si>
    <t>Cirkulacijska črpalka za toplo sanitarno vodo s toplotno izolacijo, proizvod kot npr. WILO ali alternativno, s pritrdilnim in tesnilnim materialom ter vsemi elektro krmilnimi povezavami in nastavitvami. Medij: topla sanitarna voda do 75°C.  - izvedba 2013</t>
  </si>
  <si>
    <t>Tripotni mešalni ventil z elektromotornim pogonom ter vsemi elektro in krmilnimi povezavami in tipali za pripravo tople sanitarne vode ter nastavitvami. Maksimalna temperatura TSV na izpustu je 35°C  - izvedba 2013</t>
  </si>
  <si>
    <t>Polnilno/praznilna kroglična pipica z navojnim priključkom, s kapo na verižici, skupaj s tesnilnim materialom DN15  - izvedba 2013</t>
  </si>
  <si>
    <t>Sprejemniki sončne energije z razvodom - izvedba v 2013</t>
  </si>
  <si>
    <t>Razvod tople sanitarne vode - izvedba v 2013</t>
  </si>
  <si>
    <t>Prezračevanje - izvedba 2013</t>
  </si>
  <si>
    <t>Izdelava mavčno kartonske obložne stene z vso potrebno pod konstrukcijo za zaščito vseh vertikalnih razvodov v pritličnem delu hodnika z dvema revizijskima vratoma 100x70, vgradnjo toplotne izolacije debeline 15cm ter kitanjem, vstavitvijo kovinskih vogalnikov beljenjem dimenzije 3,8x1,25 (dvojna namestitev mavčnih plošč)  - izvedba 2013</t>
  </si>
  <si>
    <t>Dobava in vgradnja termostatskih ventilov in termostatskih glav z varovalom pred krajo  - izvedba 2013</t>
  </si>
  <si>
    <t>Demontaža in ponovna montaža zunanjega tipala za kotel z vsemi elektro deli in montažnim materialom  - izvedba 2014</t>
  </si>
  <si>
    <t>Izpiranje cevovodov s kemično čisto vodo in tlačni preizkus celotnega sistema vodovodne mreže skladno z DIN 1988-del.2, s tlakom 15bar, z izdelavo zapisnika o uspešno opravljenem tlačnem preizkusu  - izvedba 2013</t>
  </si>
  <si>
    <t>Tlačni preizkus tesnosti cevi in armatur s tlakom min. 1.5x obratovalni tlak, čas preizkusa 8  ur.  - izvedba 2013/2014</t>
  </si>
  <si>
    <t>Dezinfekcija cevi mrzle, tople in cirkulacijske vode iz strani pooblaščenega strokovnjaka v prisotnosti izvajalca strojnih inštalacij in nadzornika.  - izvedba 2013</t>
  </si>
  <si>
    <t>Atestirana sistemska masa/kit/izolacija požarne odpornosti EI60, proizvod kot npr. HILTI, PROMAT, PIROFIX, za zapiranje prebojev pri prehodu vodovodnih cevi med PS-PC. Vsak prehod mora biti označen z nalepko ali tablico z osnovnimi požarnimi podatki  - izvedba 2013/2014</t>
  </si>
  <si>
    <t>Izvedba meritev pretokov, tlakov, temperatur medijev in regulacija armatur.  - izvedba 2013/2014</t>
  </si>
  <si>
    <t>Poizkusno obratovanje traja neprekinjeno 72 ur.  - izvedba 2013/2014</t>
  </si>
  <si>
    <t>Označevanje ventilov in cevovodov.  - izvedba 2013/2014</t>
  </si>
  <si>
    <t>Testnilni, pritrdilni in ostali drobni material, kateri ni zajet v nobeni postavki - ocena 1%  - izvedba 2013/2014</t>
  </si>
  <si>
    <t>Izdelava sheme strojnih instalacij z navodili za obratovanje - vloženo v okvir in zaščiteno s steklom.  - izvedba 2013/2014</t>
  </si>
  <si>
    <t>Pripravljalna dela, gradbena dela, izdelava manjših prebojev/utorov in zaključna dela (čiščenje po končanih delih)  - izvedba 2013/2014</t>
  </si>
  <si>
    <t>Priprava za dokumentacijo PID (kompletni načrti z vrisanimi vsemi spremembami, ki so nastale med izvedbo). Načrtom je potrebno priložiti projekt za obratovanje in vzdrževanje (kratka navodila), za posamezne sklope pa izvajalec preda navodila direktno investitorju.  - izvedba 2013/2014</t>
  </si>
  <si>
    <t>Transportni, opravilni, manipulativni, zavarovalni in ostali splošni stroški.  - izvedba 2013/2014</t>
  </si>
  <si>
    <t>PREZRAČEVANJE - ELEKTRO DEL - izvedba v 2013</t>
  </si>
  <si>
    <t>Predmet obnove je celotna kotlovnica s pripravo tole sanitarne vode. Ponovno se uporabijo elementi: kotla, kretnica, raztezne posode in kmilna enota.</t>
  </si>
  <si>
    <t xml:space="preserve"> - V=80l</t>
  </si>
  <si>
    <t xml:space="preserve"> - priključek 3/4"</t>
  </si>
  <si>
    <t xml:space="preserve"> - V=80l, priključek 3/4"</t>
  </si>
  <si>
    <t>- izdelava nove napeljave za kuhinjo s prebojem skozi strop iz kurilnice v kuhinjo z brezšivnimi cevmi v zaščitni cevi, z vsemi gradbenimi deli, čiščenjem, tesnenjem preboja po predpisih, zapornim ventilom ter opleskom 2x osnovna bava, 2x rumena barva za kovino. Izdelava kine v estrihu s polaganjem brezšivne cevi dimenzije DN15 ter odcepom iz tal za priklop in priklop kuhinjskih porabnikov ter zapornim ventilom s termičnim varovalom - 7 m</t>
  </si>
  <si>
    <t>Prestavitev plinske omarice in plinskega razvoda - pri izvedbi del je potrebno upoštevati vse standarde in predpise o plinski inštalaciji - navedeni v projektni dokumentaciji</t>
  </si>
  <si>
    <t>Dobava in vgradnja ventilatorskih prezračevalnih naprav z rekuparatorjem kot npr.: MIKrovent z izdelavo vseh prebojev, tesnenjem prebojev, zaščitnimi rešetkami z mrežico proti mrčesom, daljinsko krmilno enoto z možnostjo odlaganja na steno, (elektro priklopom v elektro popisu), čiščenjem po končanih delih ter vsemi deli za montažo in varno uporabo, Iznos in odvoz gradbenih odpadkov na trajno deponijo in vsemi zaključnimi gradbenimi deli ter zagon prezračevalnih naprav.</t>
  </si>
  <si>
    <t>Dobava in položitev večslojne toplotne izolacije  (mineralna volna, ʎ=0,035, požarni razred A1) z notranje strani frčade (nad umivalnico)  v deb. 30 cm in paroprepustne folje vključno z vsemi pomožnimi deli in materiali.</t>
  </si>
  <si>
    <t>Dobava in položitev večslojne toplotne izolacije  (mineralna volna, ʎ=0,035, požarni razred A1) na poševni del mansarde v deb. 30 cm in paroprepustne folje vključno z vsemi pomožnimi deli in materiali.</t>
  </si>
  <si>
    <t>Dobava in položitev večslojne toplotne izolacije  (mineralna volna, ʎ=0,035, požarni razred A1) na strop proti hladnemu podstrešju mansarde v deb. 30 cm in paroprepustne folje vključno z vsemi pomožnimi deli in materiali.</t>
  </si>
  <si>
    <t xml:space="preserve"> + 22 % DDV</t>
  </si>
  <si>
    <t>Solarni kolektor, proizvod kot npr. VIESSMANN, tip Vitosol 100-F SV1A ali alternativno, s selektivno površino ima v primerjavi z običajnimi manjše izgube in večjo učinkovitost. Zasteklen je z kaljenim steklom z nizko vsebnostjo železovega oksida, kar daje kolektorju večjo učinkovitost tudi v oblačnem vremenu (v kompletu ponuditi vse komponente za montažo - povezovalne cevi 10x, priključni komplet za koletorsko polje 2x, potopni tulci...) - vezava po Tischelmanu ter elektro krmilno povezavo z vsemi pripadajočimi tipali.</t>
  </si>
  <si>
    <r>
      <t xml:space="preserve">Cevna povezava kotel/razdelilec z vgradnjo obstoječe kretnice, </t>
    </r>
    <r>
      <rPr>
        <sz val="8"/>
        <color rgb="FFFF0000"/>
        <rFont val="Arial CE"/>
        <charset val="238"/>
      </rPr>
      <t>priklopom obstoječe raztezne posode z varnostnim ventilom</t>
    </r>
    <r>
      <rPr>
        <sz val="8"/>
        <rFont val="Arial CE"/>
        <family val="2"/>
        <charset val="238"/>
      </rPr>
      <t xml:space="preserve"> ter vsem potrebnim tesnilnim in pritrdilnim materialom  - izvedba 2014</t>
    </r>
  </si>
  <si>
    <r>
      <t>Cevna povezava do priključkov na mestih obstoječih bojlerjev s predizoliranimi alumplast cevmi</t>
    </r>
    <r>
      <rPr>
        <sz val="8"/>
        <color rgb="FFFF0000"/>
        <rFont val="Arial"/>
        <family val="2"/>
        <charset val="238"/>
      </rPr>
      <t xml:space="preserve"> (izolacija debeline 13mm) </t>
    </r>
    <r>
      <rPr>
        <sz val="8"/>
        <rFont val="Arial"/>
        <family val="2"/>
        <charset val="238"/>
      </rPr>
      <t>s fitinfi in vsemi preboji, tesnilnim in pritrdilnim materialom. Razvod voden delno pod stropom in podstrešjem.</t>
    </r>
  </si>
  <si>
    <t>Polnilno/praznilna kroglična pipica z navojnim priključkom, s kapo na verižici, skupaj s tesnilnim materialom DN15</t>
  </si>
  <si>
    <r>
      <t>Razdelilec/zbiralec ogrevanja (</t>
    </r>
    <r>
      <rPr>
        <sz val="8"/>
        <color rgb="FFFF0000"/>
        <rFont val="Arial CE"/>
        <charset val="238"/>
      </rPr>
      <t>DN50x800</t>
    </r>
    <r>
      <rPr>
        <sz val="8"/>
        <rFont val="Arial CE"/>
        <family val="2"/>
        <charset val="238"/>
      </rPr>
      <t>mm) iz bakrene cevi s priključki in toplotno izolacijo debeline 25mm  - izvedba 2014</t>
    </r>
  </si>
  <si>
    <t>Pokončen ogrevalnik sanitarne vode z eno ogrevalno spiralo kot npr. VIESSMANN Vitocell 100-V tip CVA Za ogrevanje sanitarne vode s solarnimi sistemi  in ogrevalnimi kotli. Izdelan po DIN 4753. Izpolnjuje zahteve DVGW delovnega lista W 551. Za grevalne naprave po DIN 4751. Dop. temperature vtoka ogrevalne vode do 160 stopinj C. Za temperature sanitarne vode do 95 topinj C. Dop. obratovalni nadtlaki: 
- na strani ogrevalne vode do 25 bar
- na strani sanitarne vode do 10 bar
Rezervoar ogrevalnika in ogrevalna spirala iz jekla (material St37-2), zaščitena pred korozijo z dvoslojnim emajliranjem Ceraprotect. Dodatna katodna zaščita z magnezijevo zaščitno anodo. Izvedba C po DIN 1988-2, s čistilno in opazovalno odprtino na sprednji strani. Ogrevalnik sanitarne vode je z vseh strani toplotno izoliran z mehko PUR peno, zunanje prevlečen z umetno maso, vitosrebrne barve. Prostornina hranilnika: 1000 l, površina vodnega izmenjevalca 4m2.</t>
  </si>
  <si>
    <r>
      <t>Demontaža in iznos v kontejner vsek cevnih povezav (cevna povezava od kotla do odcepov ogrevalnih vej pod stropom) kretnica in</t>
    </r>
    <r>
      <rPr>
        <sz val="8"/>
        <color rgb="FFFF0000"/>
        <rFont val="Arial CE"/>
        <charset val="238"/>
      </rPr>
      <t xml:space="preserve"> raztezna posoda z varovanjem</t>
    </r>
    <r>
      <rPr>
        <sz val="8"/>
        <rFont val="Arial CE"/>
        <family val="2"/>
        <charset val="238"/>
      </rPr>
      <t xml:space="preserve"> ostane in se vgradi novemu razvodu. - izvedba 2014</t>
    </r>
  </si>
  <si>
    <r>
      <t xml:space="preserve">Dobava in montaža novih oken v večkomornem PVC okvirju, zasteklenih s troslojno zasteklivijo, z vsem potrebnim okovjem, pritrdilnim, zaščitnim  in tesnilnim materialom ter gradbeno obdelavo notranjih špalet do vključno opleska, </t>
    </r>
    <r>
      <rPr>
        <sz val="10"/>
        <color rgb="FFFF0000"/>
        <rFont val="Arial CE"/>
        <charset val="238"/>
      </rPr>
      <t>PVC</t>
    </r>
    <r>
      <rPr>
        <sz val="10"/>
        <rFont val="Arial CE"/>
        <charset val="238"/>
      </rPr>
      <t xml:space="preserve"> kljuko. Vse mere preveriti na mestu samem !                                      Določena okna imajo predvideno zgornjo razširitev in vgradnjo zunanjih podometnih alu žaluzij z mono komando! Nekatera okna imajo predvideno vgradnjo prezračevalnih elementov z rekuperacijo. Okna v frčadi imajo odpiranje urejeno preko elektro motorja in stikala. Natančnejši opis v shemi oken, ki je sestavni del projektne dokumentacije. Pri vgradnji oken upoštevati stikala in električni razvod. - izvedba 2013</t>
    </r>
  </si>
  <si>
    <t>42.0</t>
  </si>
  <si>
    <t>Predelava obstoječih zunanjih rolet zaradi izoliranja špalet (ožanje), z vsemi demontažnimi, montažnimi deli ter potrebnim materialom. Čiščenje po končanih.</t>
  </si>
  <si>
    <t>43.0</t>
  </si>
  <si>
    <t>44.0.</t>
  </si>
  <si>
    <r>
      <t xml:space="preserve">Dobava in položitev večslojne mehke toplotne izolacije (mineralna volna, </t>
    </r>
    <r>
      <rPr>
        <sz val="10"/>
        <color rgb="FFFF0000"/>
        <rFont val="Arial"/>
        <family val="2"/>
        <charset val="238"/>
      </rPr>
      <t>ʎ</t>
    </r>
    <r>
      <rPr>
        <sz val="10"/>
        <color rgb="FFFF0000"/>
        <rFont val="Arial CE"/>
        <family val="2"/>
        <charset val="238"/>
      </rPr>
      <t>=0,035, požarni razred A1) strehe v deb. 30 cm in paroprepustne folje z notranje strani - nad strop pritličja, vključno z vsemi pomožnimi deli in materiali. Na težje dostopnih lokacijah je potrebno predvideti vgradnjo izolacijo z demontažo stropa ali strehe. Po končani vgradnji je potrebno demonitrane lokacije vzpostaviti v prvotno stanje.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</si>
</sst>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1]"/>
    <numFmt numFmtId="165" formatCode="#,##0.00\ &quot;SIT&quot;;[Red]#,##0.00\ &quot;SIT&quot;"/>
    <numFmt numFmtId="166" formatCode="00#"/>
  </numFmts>
  <fonts count="25">
    <font>
      <sz val="10"/>
      <name val="Arial CE"/>
      <charset val="238"/>
    </font>
    <font>
      <b/>
      <sz val="10"/>
      <name val="Arial CE"/>
      <charset val="238"/>
    </font>
    <font>
      <sz val="8"/>
      <name val="Arial CE"/>
      <charset val="238"/>
    </font>
    <font>
      <sz val="10"/>
      <name val="Arial CE"/>
      <family val="2"/>
      <charset val="238"/>
    </font>
    <font>
      <sz val="10"/>
      <name val="SL Dutch"/>
    </font>
    <font>
      <sz val="10"/>
      <color indexed="22"/>
      <name val="Arial CE"/>
      <charset val="238"/>
    </font>
    <font>
      <sz val="10"/>
      <name val="Arial CE"/>
      <charset val="238"/>
    </font>
    <font>
      <sz val="10"/>
      <name val="Arial"/>
      <family val="2"/>
      <charset val="238"/>
    </font>
    <font>
      <sz val="10"/>
      <color rgb="FFFF0000"/>
      <name val="Arial CE"/>
      <charset val="238"/>
    </font>
    <font>
      <b/>
      <sz val="10"/>
      <name val="Arial CE"/>
      <family val="2"/>
      <charset val="238"/>
    </font>
    <font>
      <sz val="8"/>
      <name val="Arial CE"/>
      <family val="2"/>
      <charset val="238"/>
    </font>
    <font>
      <u/>
      <sz val="8"/>
      <name val="Arial CE"/>
      <charset val="238"/>
    </font>
    <font>
      <b/>
      <u/>
      <sz val="8"/>
      <name val="Arial CE"/>
      <charset val="238"/>
    </font>
    <font>
      <b/>
      <sz val="10"/>
      <color rgb="FFFF0000"/>
      <name val="Arial CE"/>
      <charset val="238"/>
    </font>
    <font>
      <b/>
      <sz val="8"/>
      <color rgb="FFFF0000"/>
      <name val="Arial CE"/>
      <family val="2"/>
      <charset val="238"/>
    </font>
    <font>
      <sz val="8"/>
      <color rgb="FFFF0000"/>
      <name val="Arial CE"/>
      <family val="2"/>
      <charset val="238"/>
    </font>
    <font>
      <sz val="8"/>
      <color rgb="FFFF0000"/>
      <name val="Arial CE"/>
      <charset val="238"/>
    </font>
    <font>
      <b/>
      <sz val="8"/>
      <name val="Arial CE"/>
      <family val="2"/>
      <charset val="238"/>
    </font>
    <font>
      <sz val="8"/>
      <name val="Arial"/>
      <family val="2"/>
      <charset val="238"/>
    </font>
    <font>
      <sz val="8"/>
      <color rgb="FFFF0000"/>
      <name val="Arial"/>
      <family val="2"/>
      <charset val="238"/>
    </font>
    <font>
      <b/>
      <u/>
      <sz val="8"/>
      <name val="Arial"/>
      <family val="2"/>
      <charset val="238"/>
    </font>
    <font>
      <sz val="12"/>
      <name val="Courier"/>
      <family val="1"/>
      <charset val="238"/>
    </font>
    <font>
      <i/>
      <sz val="10"/>
      <name val="Arial CE"/>
      <charset val="238"/>
    </font>
    <font>
      <sz val="10"/>
      <color rgb="FFFF0000"/>
      <name val="Arial CE"/>
      <family val="2"/>
      <charset val="238"/>
    </font>
    <font>
      <sz val="10"/>
      <color rgb="FFFF0000"/>
      <name val="Arial"/>
      <family val="2"/>
      <charset val="238"/>
    </font>
  </fonts>
  <fills count="3">
    <fill>
      <patternFill patternType="none"/>
    </fill>
    <fill>
      <patternFill patternType="gray125"/>
    </fill>
    <fill>
      <patternFill patternType="solid">
        <fgColor rgb="FFFFFFCC"/>
      </patternFill>
    </fill>
  </fills>
  <borders count="1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3">
    <xf numFmtId="0" fontId="0" fillId="0" borderId="0"/>
    <xf numFmtId="0" fontId="7" fillId="0" borderId="0"/>
    <xf numFmtId="0" fontId="7" fillId="0" borderId="0"/>
    <xf numFmtId="0" fontId="6" fillId="0" borderId="0"/>
    <xf numFmtId="0" fontId="4" fillId="0" borderId="0"/>
    <xf numFmtId="0" fontId="6" fillId="0" borderId="0"/>
    <xf numFmtId="0" fontId="3" fillId="0" borderId="0"/>
    <xf numFmtId="0" fontId="3" fillId="0" borderId="0"/>
    <xf numFmtId="0" fontId="6" fillId="0" borderId="0"/>
    <xf numFmtId="0" fontId="6" fillId="2" borderId="11" applyNumberFormat="0" applyFont="0" applyAlignment="0" applyProtection="0"/>
    <xf numFmtId="0" fontId="3" fillId="0" borderId="0"/>
    <xf numFmtId="0" fontId="6" fillId="0" borderId="0"/>
    <xf numFmtId="0" fontId="21" fillId="0" borderId="0"/>
  </cellStyleXfs>
  <cellXfs count="228">
    <xf numFmtId="0" fontId="0" fillId="0" borderId="0" xfId="0"/>
    <xf numFmtId="0" fontId="0" fillId="0" borderId="0" xfId="0" applyAlignment="1">
      <alignment horizontal="center"/>
    </xf>
    <xf numFmtId="4" fontId="0" fillId="0" borderId="0" xfId="0" applyNumberFormat="1" applyAlignment="1">
      <alignment horizontal="right"/>
    </xf>
    <xf numFmtId="0" fontId="0" fillId="0" borderId="0" xfId="0" applyBorder="1"/>
    <xf numFmtId="4" fontId="0" fillId="0" borderId="0" xfId="0" applyNumberFormat="1" applyBorder="1" applyAlignment="1">
      <alignment horizontal="right"/>
    </xf>
    <xf numFmtId="0" fontId="0" fillId="0" borderId="0" xfId="0" applyAlignment="1">
      <alignment vertical="top"/>
    </xf>
    <xf numFmtId="0" fontId="0" fillId="0" borderId="0" xfId="0" applyBorder="1" applyAlignment="1">
      <alignment vertical="top"/>
    </xf>
    <xf numFmtId="164" fontId="0" fillId="0" borderId="0" xfId="0" applyNumberFormat="1" applyAlignment="1">
      <alignment horizontal="right"/>
    </xf>
    <xf numFmtId="0" fontId="3" fillId="0" borderId="0" xfId="4" applyNumberFormat="1" applyFont="1" applyBorder="1" applyAlignment="1">
      <alignment horizontal="left" vertical="top" wrapText="1"/>
    </xf>
    <xf numFmtId="0" fontId="0" fillId="0" borderId="0" xfId="0" applyBorder="1" applyAlignment="1">
      <alignment horizontal="center"/>
    </xf>
    <xf numFmtId="0" fontId="1" fillId="0" borderId="0" xfId="0"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vertical="top"/>
    </xf>
    <xf numFmtId="0" fontId="0" fillId="0" borderId="5" xfId="0" applyBorder="1" applyAlignment="1">
      <alignment horizontal="left" vertical="top"/>
    </xf>
    <xf numFmtId="0" fontId="0" fillId="0" borderId="5" xfId="0" applyBorder="1" applyAlignment="1">
      <alignment horizontal="center"/>
    </xf>
    <xf numFmtId="4" fontId="0" fillId="0" borderId="5" xfId="0" applyNumberFormat="1" applyBorder="1" applyAlignment="1">
      <alignment horizontal="right"/>
    </xf>
    <xf numFmtId="0" fontId="0" fillId="0" borderId="8" xfId="0" applyBorder="1" applyAlignment="1">
      <alignment vertical="top"/>
    </xf>
    <xf numFmtId="0" fontId="0" fillId="0" borderId="0" xfId="0" applyBorder="1" applyAlignment="1">
      <alignment horizontal="left" vertical="top" wrapText="1"/>
    </xf>
    <xf numFmtId="4" fontId="5" fillId="0" borderId="0" xfId="0" applyNumberFormat="1" applyFont="1" applyBorder="1" applyAlignment="1">
      <alignment horizontal="right"/>
    </xf>
    <xf numFmtId="0" fontId="1" fillId="0" borderId="5" xfId="0" applyFont="1" applyBorder="1" applyAlignment="1">
      <alignment horizontal="left" vertical="top" wrapText="1"/>
    </xf>
    <xf numFmtId="0" fontId="1" fillId="0" borderId="5" xfId="0" applyFont="1" applyBorder="1" applyAlignment="1">
      <alignment horizontal="center"/>
    </xf>
    <xf numFmtId="4" fontId="1" fillId="0" borderId="5" xfId="0" applyNumberFormat="1" applyFont="1" applyBorder="1" applyAlignment="1">
      <alignment horizontal="right"/>
    </xf>
    <xf numFmtId="164" fontId="0" fillId="0" borderId="0" xfId="0" applyNumberFormat="1" applyBorder="1" applyAlignment="1">
      <alignment horizontal="left" vertical="top" wrapText="1"/>
    </xf>
    <xf numFmtId="164" fontId="0" fillId="0" borderId="0" xfId="0" applyNumberFormat="1" applyAlignment="1">
      <alignment horizontal="center" vertical="center"/>
    </xf>
    <xf numFmtId="4" fontId="0" fillId="0" borderId="0" xfId="0" applyNumberFormat="1" applyAlignment="1">
      <alignment horizontal="center" vertical="center"/>
    </xf>
    <xf numFmtId="0" fontId="1" fillId="0" borderId="0" xfId="0" applyFont="1" applyBorder="1" applyAlignment="1">
      <alignment horizontal="center"/>
    </xf>
    <xf numFmtId="0" fontId="0" fillId="0" borderId="0" xfId="0" applyFont="1" applyBorder="1" applyAlignment="1">
      <alignment horizontal="left" vertical="top" wrapText="1"/>
    </xf>
    <xf numFmtId="4" fontId="0" fillId="0" borderId="5" xfId="0" applyNumberFormat="1" applyBorder="1" applyAlignment="1">
      <alignment horizontal="center" vertical="center"/>
    </xf>
    <xf numFmtId="164" fontId="0" fillId="0" borderId="7" xfId="0" applyNumberFormat="1" applyBorder="1" applyAlignment="1">
      <alignment horizontal="center" vertical="center"/>
    </xf>
    <xf numFmtId="4" fontId="0" fillId="0" borderId="0" xfId="0" applyNumberFormat="1" applyBorder="1" applyAlignment="1">
      <alignment horizontal="center" vertical="center"/>
    </xf>
    <xf numFmtId="164" fontId="0" fillId="0" borderId="9" xfId="0" applyNumberFormat="1" applyBorder="1" applyAlignment="1">
      <alignment horizontal="center" vertical="center"/>
    </xf>
    <xf numFmtId="4" fontId="5" fillId="0" borderId="0" xfId="0" applyNumberFormat="1" applyFont="1" applyBorder="1" applyAlignment="1">
      <alignment horizontal="center" vertical="center"/>
    </xf>
    <xf numFmtId="4" fontId="5" fillId="0" borderId="9" xfId="0" applyNumberFormat="1" applyFont="1" applyBorder="1" applyAlignment="1">
      <alignment horizontal="center" vertical="center"/>
    </xf>
    <xf numFmtId="164" fontId="5" fillId="0" borderId="9" xfId="0" applyNumberFormat="1" applyFont="1" applyBorder="1" applyAlignment="1">
      <alignment horizontal="center" vertical="center"/>
    </xf>
    <xf numFmtId="4" fontId="1" fillId="0" borderId="5" xfId="0" applyNumberFormat="1" applyFont="1" applyBorder="1" applyAlignment="1">
      <alignment horizontal="center" vertical="center"/>
    </xf>
    <xf numFmtId="164" fontId="1" fillId="0" borderId="7" xfId="0" applyNumberFormat="1" applyFont="1" applyBorder="1" applyAlignment="1">
      <alignment horizontal="center" vertical="center"/>
    </xf>
    <xf numFmtId="4" fontId="1" fillId="0" borderId="0" xfId="0" applyNumberFormat="1" applyFont="1" applyBorder="1" applyAlignment="1">
      <alignment horizontal="center" vertical="center"/>
    </xf>
    <xf numFmtId="164" fontId="1" fillId="0" borderId="0" xfId="0" applyNumberFormat="1" applyFont="1" applyBorder="1" applyAlignment="1">
      <alignment horizontal="center" vertical="center"/>
    </xf>
    <xf numFmtId="0" fontId="0" fillId="0" borderId="0" xfId="0"/>
    <xf numFmtId="0" fontId="0" fillId="0" borderId="0" xfId="0" applyBorder="1"/>
    <xf numFmtId="4" fontId="0" fillId="0" borderId="0" xfId="0" applyNumberFormat="1" applyBorder="1" applyAlignment="1">
      <alignment horizontal="right"/>
    </xf>
    <xf numFmtId="0" fontId="0" fillId="0" borderId="0" xfId="0" applyAlignment="1">
      <alignment vertical="top"/>
    </xf>
    <xf numFmtId="0" fontId="0" fillId="0" borderId="0" xfId="0" applyBorder="1" applyAlignment="1">
      <alignment vertical="top"/>
    </xf>
    <xf numFmtId="164" fontId="0" fillId="0" borderId="0" xfId="0" applyNumberFormat="1" applyAlignment="1">
      <alignment horizontal="right"/>
    </xf>
    <xf numFmtId="0" fontId="3" fillId="0" borderId="0" xfId="4" applyNumberFormat="1" applyFont="1" applyBorder="1" applyAlignment="1">
      <alignment horizontal="left" vertical="top" wrapText="1"/>
    </xf>
    <xf numFmtId="0" fontId="0" fillId="0" borderId="0" xfId="0" applyBorder="1" applyAlignment="1">
      <alignment horizontal="center"/>
    </xf>
    <xf numFmtId="0" fontId="0" fillId="0" borderId="8" xfId="0" applyBorder="1" applyAlignment="1">
      <alignment vertical="top"/>
    </xf>
    <xf numFmtId="0" fontId="0" fillId="0" borderId="0" xfId="0" applyBorder="1" applyAlignment="1">
      <alignment horizontal="left" vertical="top" wrapText="1"/>
    </xf>
    <xf numFmtId="164" fontId="0" fillId="0" borderId="9" xfId="0" applyNumberFormat="1" applyBorder="1" applyAlignment="1">
      <alignment horizontal="right"/>
    </xf>
    <xf numFmtId="0" fontId="1" fillId="0" borderId="0" xfId="0" applyFont="1" applyAlignment="1">
      <alignment vertical="top" wrapText="1"/>
    </xf>
    <xf numFmtId="165" fontId="0" fillId="0" borderId="0" xfId="0" applyNumberFormat="1" applyAlignment="1">
      <alignment horizontal="right"/>
    </xf>
    <xf numFmtId="0" fontId="1" fillId="0" borderId="0" xfId="0" applyFont="1" applyBorder="1" applyAlignment="1">
      <alignment vertical="top"/>
    </xf>
    <xf numFmtId="0" fontId="1" fillId="0" borderId="0" xfId="0" applyFont="1" applyBorder="1" applyAlignment="1">
      <alignment vertical="top" wrapText="1"/>
    </xf>
    <xf numFmtId="165" fontId="0" fillId="0" borderId="0" xfId="0" applyNumberFormat="1" applyBorder="1" applyAlignment="1">
      <alignment horizontal="right"/>
    </xf>
    <xf numFmtId="0" fontId="1" fillId="0" borderId="0" xfId="0" applyFont="1" applyAlignment="1">
      <alignment vertical="top"/>
    </xf>
    <xf numFmtId="0" fontId="1" fillId="0" borderId="1" xfId="0" applyFont="1" applyBorder="1" applyAlignment="1">
      <alignment vertical="top"/>
    </xf>
    <xf numFmtId="164" fontId="0" fillId="0" borderId="1" xfId="0" applyNumberFormat="1" applyBorder="1" applyAlignment="1">
      <alignment horizontal="right"/>
    </xf>
    <xf numFmtId="0" fontId="0" fillId="0" borderId="0" xfId="0" applyBorder="1" applyAlignment="1">
      <alignment vertical="top" wrapText="1"/>
    </xf>
    <xf numFmtId="0" fontId="1" fillId="0" borderId="10" xfId="0" applyFont="1" applyBorder="1" applyAlignment="1">
      <alignment vertical="top" wrapText="1"/>
    </xf>
    <xf numFmtId="164" fontId="1" fillId="0" borderId="10" xfId="0" applyNumberFormat="1" applyFont="1" applyBorder="1" applyAlignment="1">
      <alignment horizontal="right"/>
    </xf>
    <xf numFmtId="0" fontId="0" fillId="0" borderId="0" xfId="0" applyAlignment="1">
      <alignment vertical="top" wrapText="1"/>
    </xf>
    <xf numFmtId="0" fontId="0" fillId="0" borderId="1" xfId="0" applyBorder="1" applyAlignment="1">
      <alignment vertical="top" wrapText="1"/>
    </xf>
    <xf numFmtId="49" fontId="1" fillId="0" borderId="0" xfId="0" applyNumberFormat="1" applyFont="1" applyBorder="1" applyAlignment="1">
      <alignment vertical="top"/>
    </xf>
    <xf numFmtId="0" fontId="0" fillId="0" borderId="0" xfId="0" applyBorder="1" applyAlignment="1">
      <alignment horizontal="left" vertical="top"/>
    </xf>
    <xf numFmtId="0" fontId="0" fillId="0" borderId="0" xfId="0" applyFont="1" applyBorder="1" applyAlignment="1">
      <alignment vertical="top"/>
    </xf>
    <xf numFmtId="0" fontId="0" fillId="0" borderId="0" xfId="9" applyFont="1" applyFill="1" applyBorder="1" applyAlignment="1">
      <alignment horizontal="left" vertical="top" wrapText="1"/>
    </xf>
    <xf numFmtId="0" fontId="0" fillId="0" borderId="0" xfId="0" applyFont="1" applyBorder="1" applyAlignment="1">
      <alignment horizontal="center"/>
    </xf>
    <xf numFmtId="4" fontId="0" fillId="0" borderId="0" xfId="0" applyNumberFormat="1" applyFont="1" applyBorder="1" applyAlignment="1">
      <alignment horizontal="right"/>
    </xf>
    <xf numFmtId="164" fontId="0" fillId="0" borderId="9" xfId="0" applyNumberFormat="1" applyFont="1" applyBorder="1" applyAlignment="1">
      <alignment horizontal="right"/>
    </xf>
    <xf numFmtId="0" fontId="8" fillId="0" borderId="0" xfId="0" applyFont="1" applyBorder="1" applyAlignment="1">
      <alignment horizontal="left" vertical="top" wrapText="1"/>
    </xf>
    <xf numFmtId="4" fontId="8" fillId="0" borderId="0"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0" fillId="0" borderId="9" xfId="0" applyNumberFormat="1" applyFill="1" applyBorder="1" applyAlignment="1">
      <alignment horizontal="center" vertical="center"/>
    </xf>
    <xf numFmtId="0" fontId="8" fillId="0" borderId="8" xfId="0" applyFont="1" applyBorder="1" applyAlignment="1">
      <alignment vertical="top"/>
    </xf>
    <xf numFmtId="0" fontId="0" fillId="0" borderId="8" xfId="0" applyFont="1" applyBorder="1" applyAlignment="1">
      <alignment vertical="top"/>
    </xf>
    <xf numFmtId="4" fontId="0" fillId="0" borderId="0" xfId="0" applyNumberFormat="1" applyFont="1" applyBorder="1" applyAlignment="1">
      <alignment horizontal="center" vertical="center"/>
    </xf>
    <xf numFmtId="164" fontId="0" fillId="0" borderId="9" xfId="0" applyNumberFormat="1" applyFont="1" applyBorder="1" applyAlignment="1">
      <alignment horizontal="center" vertical="center"/>
    </xf>
    <xf numFmtId="0" fontId="0" fillId="0" borderId="0" xfId="0" applyFont="1" applyAlignment="1">
      <alignment horizontal="center"/>
    </xf>
    <xf numFmtId="166" fontId="6" fillId="0" borderId="12" xfId="5" applyNumberFormat="1" applyFill="1" applyBorder="1" applyAlignment="1">
      <alignment horizontal="center" vertical="center"/>
    </xf>
    <xf numFmtId="0" fontId="6" fillId="0" borderId="12" xfId="5" quotePrefix="1" applyFill="1" applyBorder="1" applyAlignment="1">
      <alignment horizontal="left"/>
    </xf>
    <xf numFmtId="0" fontId="6" fillId="0" borderId="12" xfId="5" applyFill="1" applyBorder="1" applyAlignment="1">
      <alignment horizontal="center"/>
    </xf>
    <xf numFmtId="4" fontId="6" fillId="0" borderId="13" xfId="5" applyNumberFormat="1" applyFill="1" applyBorder="1" applyAlignment="1">
      <alignment horizontal="center"/>
    </xf>
    <xf numFmtId="0" fontId="6" fillId="0" borderId="0" xfId="5" applyBorder="1"/>
    <xf numFmtId="166" fontId="6" fillId="0" borderId="14" xfId="5" applyNumberFormat="1" applyFill="1" applyBorder="1" applyAlignment="1">
      <alignment horizontal="center" vertical="center"/>
    </xf>
    <xf numFmtId="0" fontId="6" fillId="0" borderId="14" xfId="5" quotePrefix="1" applyFill="1" applyBorder="1" applyAlignment="1">
      <alignment horizontal="left"/>
    </xf>
    <xf numFmtId="0" fontId="6" fillId="0" borderId="14" xfId="5" applyFill="1" applyBorder="1" applyAlignment="1">
      <alignment horizontal="center"/>
    </xf>
    <xf numFmtId="4" fontId="6" fillId="0" borderId="2" xfId="10" applyNumberFormat="1" applyFont="1" applyFill="1" applyBorder="1" applyAlignment="1">
      <alignment horizontal="center"/>
    </xf>
    <xf numFmtId="0" fontId="1" fillId="0" borderId="0" xfId="5" applyFont="1"/>
    <xf numFmtId="166" fontId="6" fillId="0" borderId="0" xfId="5" applyNumberFormat="1" applyFill="1" applyBorder="1" applyAlignment="1">
      <alignment horizontal="center" vertical="center"/>
    </xf>
    <xf numFmtId="0" fontId="6" fillId="0" borderId="0" xfId="5" quotePrefix="1" applyFill="1" applyBorder="1" applyAlignment="1">
      <alignment horizontal="left"/>
    </xf>
    <xf numFmtId="0" fontId="6" fillId="0" borderId="0" xfId="5" applyFill="1" applyBorder="1" applyAlignment="1">
      <alignment horizontal="center"/>
    </xf>
    <xf numFmtId="4" fontId="2" fillId="0" borderId="0" xfId="5" applyNumberFormat="1" applyFont="1" applyFill="1" applyBorder="1" applyAlignment="1">
      <alignment horizontal="center"/>
    </xf>
    <xf numFmtId="0" fontId="9" fillId="0" borderId="0" xfId="5" applyFont="1" applyFill="1" applyBorder="1" applyAlignment="1">
      <alignment horizontal="left"/>
    </xf>
    <xf numFmtId="166" fontId="10" fillId="0" borderId="0" xfId="0" applyNumberFormat="1" applyFont="1" applyFill="1" applyBorder="1" applyAlignment="1">
      <alignment horizontal="center"/>
    </xf>
    <xf numFmtId="0" fontId="11" fillId="0" borderId="0" xfId="0" applyFont="1" applyFill="1" applyBorder="1" applyAlignment="1">
      <alignment horizontal="left"/>
    </xf>
    <xf numFmtId="0" fontId="10" fillId="0" borderId="0" xfId="0" applyFont="1" applyFill="1" applyBorder="1" applyAlignment="1">
      <alignment horizontal="center"/>
    </xf>
    <xf numFmtId="4" fontId="2" fillId="0" borderId="0" xfId="0" applyNumberFormat="1" applyFont="1" applyFill="1" applyBorder="1" applyAlignment="1">
      <alignment horizontal="center"/>
    </xf>
    <xf numFmtId="0" fontId="10" fillId="0" borderId="0" xfId="0" applyFont="1" applyFill="1" applyBorder="1" applyAlignment="1">
      <alignment horizontal="left" wrapText="1"/>
    </xf>
    <xf numFmtId="0" fontId="10" fillId="0" borderId="0" xfId="0" applyFont="1" applyFill="1" applyBorder="1" applyAlignment="1">
      <alignment horizontal="left"/>
    </xf>
    <xf numFmtId="2" fontId="2" fillId="0" borderId="0" xfId="0" applyNumberFormat="1" applyFont="1" applyFill="1" applyBorder="1" applyAlignment="1">
      <alignment horizontal="center"/>
    </xf>
    <xf numFmtId="166" fontId="6" fillId="0" borderId="0" xfId="5" applyNumberFormat="1" applyFont="1" applyFill="1" applyBorder="1" applyAlignment="1">
      <alignment horizontal="center" vertical="center"/>
    </xf>
    <xf numFmtId="0" fontId="12" fillId="0" borderId="0" xfId="5" applyFont="1" applyFill="1" applyBorder="1" applyAlignment="1">
      <alignment horizontal="left"/>
    </xf>
    <xf numFmtId="0" fontId="6" fillId="0" borderId="0" xfId="5" applyFont="1" applyFill="1" applyBorder="1" applyAlignment="1">
      <alignment horizontal="center"/>
    </xf>
    <xf numFmtId="0" fontId="13" fillId="0" borderId="0" xfId="5" applyFont="1"/>
    <xf numFmtId="166" fontId="2" fillId="0" borderId="0" xfId="5" applyNumberFormat="1"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center"/>
    </xf>
    <xf numFmtId="0" fontId="2" fillId="0" borderId="0" xfId="5" applyNumberFormat="1" applyFont="1" applyFill="1" applyBorder="1" applyAlignment="1">
      <alignment horizontal="center"/>
    </xf>
    <xf numFmtId="0" fontId="11" fillId="0" borderId="0" xfId="5" applyFont="1" applyFill="1" applyBorder="1" applyAlignment="1">
      <alignment horizontal="left"/>
    </xf>
    <xf numFmtId="166" fontId="10" fillId="0" borderId="0" xfId="5" applyNumberFormat="1" applyFont="1" applyFill="1" applyBorder="1" applyAlignment="1">
      <alignment horizontal="center" vertical="center"/>
    </xf>
    <xf numFmtId="0" fontId="10" fillId="0" borderId="0" xfId="0" applyFont="1" applyFill="1" applyBorder="1" applyAlignment="1">
      <alignment horizontal="left" vertical="top" wrapText="1"/>
    </xf>
    <xf numFmtId="0" fontId="10" fillId="0" borderId="0" xfId="10" applyFont="1" applyFill="1" applyBorder="1" applyAlignment="1">
      <alignment horizontal="center"/>
    </xf>
    <xf numFmtId="0" fontId="10" fillId="0" borderId="0" xfId="5" applyFont="1" applyFill="1" applyBorder="1" applyAlignment="1">
      <alignment horizontal="center"/>
    </xf>
    <xf numFmtId="4" fontId="10" fillId="0" borderId="0" xfId="5" applyNumberFormat="1" applyFont="1" applyFill="1" applyBorder="1" applyAlignment="1">
      <alignment horizontal="right"/>
    </xf>
    <xf numFmtId="0" fontId="14" fillId="0" borderId="0" xfId="5" applyFont="1"/>
    <xf numFmtId="4" fontId="10" fillId="0" borderId="0" xfId="5" applyNumberFormat="1" applyFont="1" applyFill="1" applyBorder="1" applyAlignment="1">
      <alignment horizontal="center"/>
    </xf>
    <xf numFmtId="166" fontId="15" fillId="0" borderId="0" xfId="5" applyNumberFormat="1" applyFont="1" applyFill="1" applyBorder="1" applyAlignment="1">
      <alignment horizontal="center" vertical="center"/>
    </xf>
    <xf numFmtId="0" fontId="15" fillId="0" borderId="0" xfId="0" applyFont="1" applyFill="1" applyBorder="1" applyAlignment="1">
      <alignment horizontal="left" vertical="top" wrapText="1"/>
    </xf>
    <xf numFmtId="0" fontId="15" fillId="0" borderId="0" xfId="10" applyFont="1" applyFill="1" applyBorder="1" applyAlignment="1">
      <alignment horizontal="center"/>
    </xf>
    <xf numFmtId="0" fontId="15" fillId="0" borderId="0" xfId="5" applyFont="1" applyFill="1" applyBorder="1" applyAlignment="1">
      <alignment horizontal="center"/>
    </xf>
    <xf numFmtId="4" fontId="16" fillId="0" borderId="0" xfId="5" applyNumberFormat="1" applyFont="1" applyFill="1" applyBorder="1" applyAlignment="1">
      <alignment horizontal="center"/>
    </xf>
    <xf numFmtId="0" fontId="10" fillId="0" borderId="0" xfId="0" quotePrefix="1" applyFont="1" applyFill="1" applyBorder="1" applyAlignment="1">
      <alignment horizontal="left" vertical="top" wrapText="1"/>
    </xf>
    <xf numFmtId="0" fontId="17" fillId="0" borderId="0" xfId="5" applyFont="1"/>
    <xf numFmtId="0" fontId="18" fillId="0" borderId="0" xfId="0" applyFont="1" applyAlignment="1">
      <alignment wrapText="1"/>
    </xf>
    <xf numFmtId="0" fontId="15" fillId="0" borderId="0" xfId="0" quotePrefix="1" applyFont="1" applyFill="1" applyBorder="1" applyAlignment="1">
      <alignment horizontal="left" vertical="top" wrapText="1"/>
    </xf>
    <xf numFmtId="166" fontId="10" fillId="0" borderId="0" xfId="0" applyNumberFormat="1" applyFont="1" applyFill="1" applyBorder="1" applyAlignment="1">
      <alignment horizontal="center" vertical="center"/>
    </xf>
    <xf numFmtId="0" fontId="2" fillId="0" borderId="0" xfId="0" applyFont="1" applyAlignment="1">
      <alignment vertical="top" wrapText="1"/>
    </xf>
    <xf numFmtId="0" fontId="18" fillId="0" borderId="0" xfId="0" applyFont="1" applyAlignment="1">
      <alignment horizontal="center"/>
    </xf>
    <xf numFmtId="4" fontId="2" fillId="0" borderId="0" xfId="10" applyNumberFormat="1" applyFont="1" applyFill="1" applyBorder="1" applyAlignment="1">
      <alignment horizontal="center"/>
    </xf>
    <xf numFmtId="4" fontId="2" fillId="0" borderId="0" xfId="11" applyNumberFormat="1" applyFont="1" applyFill="1" applyBorder="1" applyAlignment="1">
      <alignment horizontal="center"/>
    </xf>
    <xf numFmtId="0" fontId="18" fillId="0" borderId="0" xfId="0" applyFont="1" applyAlignment="1">
      <alignment vertical="center" wrapText="1"/>
    </xf>
    <xf numFmtId="0" fontId="10" fillId="0" borderId="0" xfId="0" applyFont="1" applyFill="1" applyBorder="1" applyAlignment="1">
      <alignment horizontal="right"/>
    </xf>
    <xf numFmtId="166" fontId="10" fillId="0" borderId="0" xfId="11" applyNumberFormat="1" applyFont="1" applyFill="1" applyBorder="1" applyAlignment="1">
      <alignment horizontal="center" vertical="center"/>
    </xf>
    <xf numFmtId="0" fontId="10" fillId="0" borderId="0" xfId="11" applyNumberFormat="1" applyFont="1" applyFill="1" applyBorder="1" applyAlignment="1">
      <alignment horizontal="center"/>
    </xf>
    <xf numFmtId="0" fontId="18" fillId="0" borderId="0" xfId="0" applyFont="1" applyAlignment="1">
      <alignment horizontal="left"/>
    </xf>
    <xf numFmtId="0" fontId="10" fillId="0" borderId="0" xfId="0" applyFont="1" applyAlignment="1">
      <alignment vertical="top" wrapText="1"/>
    </xf>
    <xf numFmtId="4" fontId="10" fillId="0" borderId="0" xfId="10" applyNumberFormat="1" applyFont="1" applyFill="1" applyBorder="1" applyAlignment="1">
      <alignment horizontal="center"/>
    </xf>
    <xf numFmtId="0" fontId="2" fillId="0" borderId="0" xfId="0" quotePrefix="1" applyFont="1" applyAlignment="1">
      <alignment vertical="top" wrapText="1"/>
    </xf>
    <xf numFmtId="0" fontId="16" fillId="0" borderId="0" xfId="0" applyFont="1" applyAlignment="1">
      <alignment vertical="top" wrapText="1"/>
    </xf>
    <xf numFmtId="0" fontId="19" fillId="0" borderId="0" xfId="0" applyFont="1" applyAlignment="1">
      <alignment vertical="center" wrapText="1"/>
    </xf>
    <xf numFmtId="0" fontId="15" fillId="0" borderId="0" xfId="0" applyFont="1" applyFill="1" applyBorder="1" applyAlignment="1">
      <alignment horizontal="right"/>
    </xf>
    <xf numFmtId="166" fontId="15" fillId="0" borderId="0" xfId="0" applyNumberFormat="1" applyFont="1" applyFill="1" applyBorder="1" applyAlignment="1">
      <alignment horizontal="center" vertical="center"/>
    </xf>
    <xf numFmtId="0" fontId="20" fillId="0" borderId="0" xfId="0" applyFont="1" applyAlignment="1">
      <alignment wrapText="1"/>
    </xf>
    <xf numFmtId="0" fontId="19" fillId="0" borderId="0" xfId="0" applyFont="1" applyAlignment="1">
      <alignment horizontal="center"/>
    </xf>
    <xf numFmtId="0" fontId="18" fillId="0" borderId="0" xfId="0" applyFont="1" applyAlignment="1">
      <alignment vertical="top" wrapText="1"/>
    </xf>
    <xf numFmtId="0" fontId="19" fillId="0" borderId="0" xfId="0" applyFont="1" applyAlignment="1">
      <alignment wrapText="1"/>
    </xf>
    <xf numFmtId="166" fontId="15" fillId="0" borderId="0" xfId="11" applyNumberFormat="1" applyFont="1" applyFill="1" applyBorder="1" applyAlignment="1">
      <alignment horizontal="center" vertical="center"/>
    </xf>
    <xf numFmtId="0" fontId="6" fillId="0" borderId="0" xfId="11" applyFont="1" applyFill="1" applyBorder="1" applyAlignment="1">
      <alignment horizontal="center"/>
    </xf>
    <xf numFmtId="0" fontId="6" fillId="0" borderId="0" xfId="11" applyNumberFormat="1" applyFont="1" applyFill="1" applyBorder="1" applyAlignment="1">
      <alignment horizontal="center"/>
    </xf>
    <xf numFmtId="0" fontId="18" fillId="0" borderId="0" xfId="0" applyFont="1"/>
    <xf numFmtId="0" fontId="18" fillId="0" borderId="0" xfId="0" applyFont="1" applyFill="1" applyBorder="1" applyAlignment="1">
      <alignment horizontal="center"/>
    </xf>
    <xf numFmtId="0" fontId="1" fillId="0" borderId="0" xfId="11" applyFont="1"/>
    <xf numFmtId="0" fontId="13" fillId="0" borderId="0" xfId="11" applyFont="1"/>
    <xf numFmtId="0" fontId="19" fillId="0" borderId="0" xfId="0" applyFont="1"/>
    <xf numFmtId="0" fontId="15" fillId="0" borderId="0" xfId="11" applyNumberFormat="1" applyFont="1" applyFill="1" applyBorder="1" applyAlignment="1">
      <alignment horizontal="center"/>
    </xf>
    <xf numFmtId="0" fontId="18" fillId="0" borderId="0" xfId="0" applyFont="1" applyAlignment="1">
      <alignment horizontal="justify" vertical="center"/>
    </xf>
    <xf numFmtId="0" fontId="19" fillId="0" borderId="0" xfId="0" applyFont="1" applyFill="1" applyBorder="1" applyAlignment="1">
      <alignment horizontal="center"/>
    </xf>
    <xf numFmtId="0" fontId="15" fillId="0" borderId="0" xfId="0" applyFont="1" applyFill="1" applyBorder="1" applyAlignment="1">
      <alignment horizontal="left" vertical="center" wrapText="1"/>
    </xf>
    <xf numFmtId="166" fontId="10" fillId="0" borderId="0" xfId="0" applyNumberFormat="1" applyFont="1" applyAlignment="1">
      <alignment horizontal="center" vertical="top"/>
    </xf>
    <xf numFmtId="0" fontId="2" fillId="0" borderId="0" xfId="10" applyFont="1" applyFill="1" applyBorder="1" applyAlignment="1">
      <alignment horizontal="center"/>
    </xf>
    <xf numFmtId="0" fontId="0" fillId="0" borderId="0" xfId="10" applyFont="1" applyFill="1" applyBorder="1" applyAlignment="1">
      <alignment horizontal="center"/>
    </xf>
    <xf numFmtId="0" fontId="18" fillId="0" borderId="0" xfId="12" applyFont="1" applyBorder="1" applyAlignment="1">
      <alignment horizontal="left" vertical="top" wrapText="1"/>
    </xf>
    <xf numFmtId="166" fontId="15" fillId="0" borderId="4" xfId="5" applyNumberFormat="1" applyFont="1" applyFill="1" applyBorder="1" applyAlignment="1">
      <alignment horizontal="center" vertical="center"/>
    </xf>
    <xf numFmtId="0" fontId="17" fillId="0" borderId="5" xfId="5" applyFont="1" applyFill="1" applyBorder="1" applyAlignment="1">
      <alignment horizontal="left"/>
    </xf>
    <xf numFmtId="0" fontId="10" fillId="0" borderId="5" xfId="5" applyFont="1" applyFill="1" applyBorder="1" applyAlignment="1">
      <alignment horizontal="right"/>
    </xf>
    <xf numFmtId="4" fontId="17" fillId="0" borderId="5" xfId="5" applyNumberFormat="1" applyFont="1" applyBorder="1" applyAlignment="1">
      <alignment horizontal="center"/>
    </xf>
    <xf numFmtId="0" fontId="14" fillId="0" borderId="0" xfId="5" applyFont="1" applyBorder="1"/>
    <xf numFmtId="0" fontId="14" fillId="0" borderId="0" xfId="5" applyFont="1" applyFill="1" applyBorder="1" applyAlignment="1">
      <alignment horizontal="left"/>
    </xf>
    <xf numFmtId="0" fontId="15" fillId="0" borderId="0" xfId="5" applyFont="1" applyFill="1" applyBorder="1" applyAlignment="1">
      <alignment horizontal="right"/>
    </xf>
    <xf numFmtId="4" fontId="14" fillId="0" borderId="0" xfId="5" applyNumberFormat="1" applyFont="1" applyFill="1" applyBorder="1" applyAlignment="1">
      <alignment horizontal="right"/>
    </xf>
    <xf numFmtId="166" fontId="8" fillId="0" borderId="0" xfId="5" applyNumberFormat="1" applyFont="1" applyAlignment="1">
      <alignment vertical="center"/>
    </xf>
    <xf numFmtId="0" fontId="8" fillId="0" borderId="0" xfId="5" applyFont="1"/>
    <xf numFmtId="166" fontId="6" fillId="0" borderId="0" xfId="5" applyNumberFormat="1" applyAlignment="1">
      <alignment vertical="center"/>
    </xf>
    <xf numFmtId="0" fontId="6" fillId="0" borderId="0" xfId="5"/>
    <xf numFmtId="0" fontId="1" fillId="0" borderId="0" xfId="9" applyFont="1" applyFill="1" applyBorder="1" applyAlignment="1">
      <alignment horizontal="left" vertical="top" wrapText="1"/>
    </xf>
    <xf numFmtId="0" fontId="0" fillId="0" borderId="0" xfId="9" quotePrefix="1" applyFont="1" applyFill="1" applyBorder="1" applyAlignment="1">
      <alignment horizontal="left" vertical="top" wrapText="1"/>
    </xf>
    <xf numFmtId="0" fontId="1" fillId="0" borderId="0" xfId="0" applyFont="1" applyBorder="1" applyAlignment="1">
      <alignment horizontal="left" vertical="top"/>
    </xf>
    <xf numFmtId="0" fontId="1" fillId="0" borderId="8" xfId="0" applyFont="1" applyBorder="1" applyAlignment="1">
      <alignment vertical="top"/>
    </xf>
    <xf numFmtId="0" fontId="3" fillId="0" borderId="0" xfId="4" quotePrefix="1" applyNumberFormat="1" applyFont="1" applyBorder="1" applyAlignment="1">
      <alignment horizontal="left" vertical="top" wrapText="1"/>
    </xf>
    <xf numFmtId="0" fontId="1" fillId="0" borderId="0" xfId="4" applyNumberFormat="1" applyFont="1" applyBorder="1" applyAlignment="1">
      <alignment horizontal="left" vertical="top" wrapText="1"/>
    </xf>
    <xf numFmtId="0" fontId="0" fillId="0" borderId="0" xfId="0" quotePrefix="1" applyAlignment="1">
      <alignment horizontal="left" vertical="top" wrapText="1"/>
    </xf>
    <xf numFmtId="0" fontId="12" fillId="0" borderId="0" xfId="0" applyFont="1" applyFill="1" applyBorder="1" applyAlignment="1">
      <alignment horizontal="left"/>
    </xf>
    <xf numFmtId="0" fontId="0" fillId="0" borderId="0" xfId="0" applyFont="1" applyAlignment="1">
      <alignment vertical="top" wrapText="1"/>
    </xf>
    <xf numFmtId="164" fontId="0" fillId="0" borderId="0" xfId="0" applyNumberFormat="1" applyFont="1" applyAlignment="1">
      <alignment horizontal="right"/>
    </xf>
    <xf numFmtId="165" fontId="0" fillId="0" borderId="0" xfId="0" applyNumberFormat="1" applyFont="1" applyAlignment="1">
      <alignment horizontal="right"/>
    </xf>
    <xf numFmtId="0" fontId="0" fillId="0" borderId="0" xfId="0" applyFont="1" applyBorder="1" applyAlignment="1">
      <alignment vertical="top" wrapText="1"/>
    </xf>
    <xf numFmtId="0" fontId="22" fillId="0" borderId="0" xfId="4" quotePrefix="1" applyNumberFormat="1" applyFont="1" applyBorder="1" applyAlignment="1">
      <alignment horizontal="left" vertical="top" wrapText="1"/>
    </xf>
    <xf numFmtId="4" fontId="15" fillId="0" borderId="0" xfId="5" applyNumberFormat="1" applyFont="1" applyFill="1" applyBorder="1" applyAlignment="1">
      <alignment horizontal="center"/>
    </xf>
    <xf numFmtId="0" fontId="8" fillId="0" borderId="0" xfId="0" applyFont="1" applyAlignment="1">
      <alignment horizontal="center"/>
    </xf>
    <xf numFmtId="0" fontId="23" fillId="0" borderId="0" xfId="4" applyNumberFormat="1" applyFont="1" applyBorder="1" applyAlignment="1">
      <alignment horizontal="left" vertical="top" wrapText="1"/>
    </xf>
    <xf numFmtId="0" fontId="0" fillId="0" borderId="0" xfId="0" applyNumberFormat="1" applyAlignment="1">
      <alignment vertical="top" wrapText="1"/>
    </xf>
    <xf numFmtId="164" fontId="0" fillId="0" borderId="0" xfId="0" applyNumberFormat="1" applyAlignment="1" applyProtection="1">
      <alignment horizontal="right"/>
      <protection locked="0"/>
    </xf>
    <xf numFmtId="164" fontId="0" fillId="0" borderId="7"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164" fontId="0" fillId="0" borderId="9" xfId="0" applyNumberFormat="1" applyFont="1" applyBorder="1" applyAlignment="1" applyProtection="1">
      <alignment horizontal="right"/>
      <protection locked="0"/>
    </xf>
    <xf numFmtId="164" fontId="0" fillId="0" borderId="9" xfId="0" applyNumberFormat="1" applyBorder="1" applyAlignment="1" applyProtection="1">
      <alignment horizontal="right"/>
      <protection locked="0"/>
    </xf>
    <xf numFmtId="164" fontId="1" fillId="0" borderId="7" xfId="0" applyNumberFormat="1" applyFont="1" applyBorder="1" applyAlignment="1" applyProtection="1">
      <alignment horizontal="center" vertical="center"/>
      <protection locked="0"/>
    </xf>
    <xf numFmtId="4" fontId="0" fillId="0" borderId="0" xfId="0" applyNumberFormat="1" applyAlignment="1" applyProtection="1">
      <alignment horizontal="right"/>
      <protection locked="0"/>
    </xf>
    <xf numFmtId="4" fontId="0" fillId="0" borderId="0" xfId="0" applyNumberFormat="1" applyAlignment="1" applyProtection="1">
      <alignment horizontal="center" vertical="center"/>
      <protection locked="0"/>
    </xf>
    <xf numFmtId="4" fontId="0" fillId="0" borderId="6" xfId="0" applyNumberFormat="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4" fontId="0" fillId="0" borderId="3" xfId="0" applyNumberFormat="1" applyFont="1" applyBorder="1" applyAlignment="1" applyProtection="1">
      <alignment horizontal="right"/>
      <protection locked="0"/>
    </xf>
    <xf numFmtId="164" fontId="5" fillId="0" borderId="9" xfId="0" applyNumberFormat="1" applyFont="1" applyBorder="1" applyAlignment="1" applyProtection="1">
      <alignment horizontal="center" vertical="center"/>
      <protection locked="0"/>
    </xf>
    <xf numFmtId="164" fontId="5" fillId="0" borderId="3" xfId="0" applyNumberFormat="1" applyFont="1" applyBorder="1" applyAlignment="1" applyProtection="1">
      <alignment horizontal="center" vertical="center"/>
      <protection locked="0"/>
    </xf>
    <xf numFmtId="4" fontId="0" fillId="0" borderId="3" xfId="0" applyNumberFormat="1" applyFont="1" applyBorder="1" applyAlignment="1" applyProtection="1">
      <alignment horizontal="center" vertical="center"/>
      <protection locked="0"/>
    </xf>
    <xf numFmtId="4" fontId="8" fillId="0" borderId="3" xfId="0" applyNumberFormat="1" applyFont="1" applyBorder="1" applyAlignment="1" applyProtection="1">
      <alignment horizontal="center" vertical="center"/>
      <protection locked="0"/>
    </xf>
    <xf numFmtId="4" fontId="0" fillId="0" borderId="2" xfId="0" applyNumberFormat="1" applyBorder="1" applyAlignment="1" applyProtection="1">
      <alignment horizontal="center" vertical="center"/>
      <protection locked="0"/>
    </xf>
    <xf numFmtId="4" fontId="1" fillId="0" borderId="5" xfId="0" applyNumberFormat="1" applyFont="1" applyBorder="1" applyAlignment="1" applyProtection="1">
      <alignment horizontal="center" vertical="center"/>
      <protection locked="0"/>
    </xf>
    <xf numFmtId="4" fontId="1" fillId="0" borderId="0" xfId="0" applyNumberFormat="1" applyFont="1" applyBorder="1" applyAlignment="1" applyProtection="1">
      <alignment horizontal="center" vertical="center"/>
      <protection locked="0"/>
    </xf>
    <xf numFmtId="4" fontId="0" fillId="0" borderId="3" xfId="0" applyNumberFormat="1" applyBorder="1" applyAlignment="1" applyProtection="1">
      <alignment horizontal="right"/>
      <protection locked="0"/>
    </xf>
    <xf numFmtId="4" fontId="6" fillId="0" borderId="12" xfId="5" applyNumberFormat="1" applyFill="1" applyBorder="1" applyAlignment="1" applyProtection="1">
      <alignment horizontal="center"/>
      <protection locked="0"/>
    </xf>
    <xf numFmtId="4" fontId="6" fillId="0" borderId="14" xfId="10" applyNumberFormat="1" applyFont="1" applyFill="1" applyBorder="1" applyAlignment="1" applyProtection="1">
      <alignment horizontal="center"/>
      <protection locked="0"/>
    </xf>
    <xf numFmtId="4" fontId="2" fillId="0" borderId="0" xfId="5" applyNumberFormat="1" applyFont="1" applyFill="1" applyBorder="1" applyAlignment="1" applyProtection="1">
      <alignment horizontal="center"/>
      <protection locked="0"/>
    </xf>
    <xf numFmtId="4" fontId="2" fillId="0" borderId="0" xfId="0" applyNumberFormat="1" applyFont="1" applyFill="1" applyBorder="1" applyAlignment="1" applyProtection="1">
      <alignment horizontal="center"/>
      <protection locked="0"/>
    </xf>
    <xf numFmtId="2" fontId="2" fillId="0" borderId="0" xfId="0" applyNumberFormat="1" applyFont="1" applyFill="1" applyBorder="1" applyAlignment="1" applyProtection="1">
      <alignment horizontal="center"/>
      <protection locked="0"/>
    </xf>
    <xf numFmtId="4" fontId="10" fillId="0" borderId="0" xfId="5" applyNumberFormat="1" applyFont="1" applyFill="1" applyBorder="1" applyAlignment="1" applyProtection="1">
      <alignment horizontal="right"/>
      <protection locked="0"/>
    </xf>
    <xf numFmtId="4" fontId="10" fillId="0" borderId="0" xfId="5" applyNumberFormat="1" applyFont="1" applyFill="1" applyBorder="1" applyAlignment="1" applyProtection="1">
      <alignment horizontal="center"/>
      <protection locked="0"/>
    </xf>
    <xf numFmtId="4" fontId="16" fillId="0" borderId="0" xfId="5" applyNumberFormat="1" applyFont="1" applyFill="1" applyBorder="1" applyAlignment="1" applyProtection="1">
      <alignment horizontal="center"/>
      <protection locked="0"/>
    </xf>
    <xf numFmtId="0" fontId="14" fillId="0" borderId="0" xfId="5" applyFont="1" applyProtection="1">
      <protection locked="0"/>
    </xf>
    <xf numFmtId="4" fontId="2" fillId="0" borderId="0" xfId="10" applyNumberFormat="1" applyFont="1" applyFill="1" applyBorder="1" applyAlignment="1" applyProtection="1">
      <alignment horizontal="center"/>
      <protection locked="0"/>
    </xf>
    <xf numFmtId="0" fontId="17" fillId="0" borderId="0" xfId="5" applyFont="1" applyProtection="1">
      <protection locked="0"/>
    </xf>
    <xf numFmtId="4" fontId="10" fillId="0" borderId="0" xfId="10" applyNumberFormat="1" applyFont="1" applyFill="1" applyBorder="1" applyAlignment="1" applyProtection="1">
      <alignment horizontal="center"/>
      <protection locked="0"/>
    </xf>
    <xf numFmtId="4" fontId="16" fillId="0" borderId="0" xfId="10" applyNumberFormat="1" applyFont="1" applyFill="1" applyBorder="1" applyAlignment="1" applyProtection="1">
      <alignment horizontal="center"/>
      <protection locked="0"/>
    </xf>
    <xf numFmtId="4" fontId="15" fillId="0" borderId="0" xfId="5" applyNumberFormat="1" applyFont="1" applyFill="1" applyBorder="1" applyAlignment="1" applyProtection="1">
      <alignment horizontal="center"/>
      <protection locked="0"/>
    </xf>
    <xf numFmtId="4" fontId="17" fillId="0" borderId="5" xfId="5" applyNumberFormat="1" applyFont="1" applyFill="1" applyBorder="1" applyAlignment="1" applyProtection="1">
      <alignment horizontal="right"/>
      <protection locked="0"/>
    </xf>
    <xf numFmtId="4" fontId="14" fillId="0" borderId="0" xfId="5" applyNumberFormat="1" applyFont="1" applyFill="1" applyBorder="1" applyAlignment="1" applyProtection="1">
      <alignment horizontal="right"/>
      <protection locked="0"/>
    </xf>
    <xf numFmtId="0" fontId="8" fillId="0" borderId="0" xfId="5" applyFont="1" applyProtection="1">
      <protection locked="0"/>
    </xf>
    <xf numFmtId="0" fontId="6" fillId="0" borderId="0" xfId="5" applyProtection="1">
      <protection locked="0"/>
    </xf>
  </cellXfs>
  <cellStyles count="13">
    <cellStyle name="Navadno" xfId="0" builtinId="0"/>
    <cellStyle name="Navadno 2" xfId="1"/>
    <cellStyle name="Navadno 2 2" xfId="2"/>
    <cellStyle name="Navadno 2 27" xfId="8"/>
    <cellStyle name="Navadno 2 3" xfId="3"/>
    <cellStyle name="Navadno_.s1720_Popis CITY III - B7" xfId="12"/>
    <cellStyle name="Navadno_Fin-črn" xfId="4"/>
    <cellStyle name="Navadno_Popis Terra - strojne" xfId="10"/>
    <cellStyle name="Normal_02 Popis Vodovod+Kanalizacija" xfId="5"/>
    <cellStyle name="Normal_02 Popis Vodovod+Kanalizacija 2" xfId="11"/>
    <cellStyle name="Opomba" xfId="9" builtinId="10"/>
    <cellStyle name="Slog 1" xfId="6"/>
    <cellStyle name="Style 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4"/>
  <sheetViews>
    <sheetView tabSelected="1" view="pageBreakPreview" zoomScaleNormal="100" zoomScaleSheetLayoutView="100" workbookViewId="0">
      <selection activeCell="C12" sqref="C12"/>
    </sheetView>
  </sheetViews>
  <sheetFormatPr defaultRowHeight="12.75"/>
  <cols>
    <col min="1" max="1" width="13.140625" style="41" customWidth="1"/>
    <col min="2" max="2" width="44.85546875" style="60" customWidth="1"/>
    <col min="3" max="3" width="18.42578125" style="50" customWidth="1"/>
    <col min="4" max="5" width="9.140625" style="38"/>
    <col min="6" max="6" width="15.140625" style="38" bestFit="1" customWidth="1"/>
    <col min="7" max="256" width="9.140625" style="38"/>
    <col min="257" max="257" width="13.140625" style="38" customWidth="1"/>
    <col min="258" max="258" width="41.140625" style="38" customWidth="1"/>
    <col min="259" max="259" width="18.42578125" style="38" customWidth="1"/>
    <col min="260" max="261" width="9.140625" style="38"/>
    <col min="262" max="262" width="15.140625" style="38" bestFit="1" customWidth="1"/>
    <col min="263" max="512" width="9.140625" style="38"/>
    <col min="513" max="513" width="13.140625" style="38" customWidth="1"/>
    <col min="514" max="514" width="41.140625" style="38" customWidth="1"/>
    <col min="515" max="515" width="18.42578125" style="38" customWidth="1"/>
    <col min="516" max="517" width="9.140625" style="38"/>
    <col min="518" max="518" width="15.140625" style="38" bestFit="1" customWidth="1"/>
    <col min="519" max="768" width="9.140625" style="38"/>
    <col min="769" max="769" width="13.140625" style="38" customWidth="1"/>
    <col min="770" max="770" width="41.140625" style="38" customWidth="1"/>
    <col min="771" max="771" width="18.42578125" style="38" customWidth="1"/>
    <col min="772" max="773" width="9.140625" style="38"/>
    <col min="774" max="774" width="15.140625" style="38" bestFit="1" customWidth="1"/>
    <col min="775" max="1024" width="9.140625" style="38"/>
    <col min="1025" max="1025" width="13.140625" style="38" customWidth="1"/>
    <col min="1026" max="1026" width="41.140625" style="38" customWidth="1"/>
    <col min="1027" max="1027" width="18.42578125" style="38" customWidth="1"/>
    <col min="1028" max="1029" width="9.140625" style="38"/>
    <col min="1030" max="1030" width="15.140625" style="38" bestFit="1" customWidth="1"/>
    <col min="1031" max="1280" width="9.140625" style="38"/>
    <col min="1281" max="1281" width="13.140625" style="38" customWidth="1"/>
    <col min="1282" max="1282" width="41.140625" style="38" customWidth="1"/>
    <col min="1283" max="1283" width="18.42578125" style="38" customWidth="1"/>
    <col min="1284" max="1285" width="9.140625" style="38"/>
    <col min="1286" max="1286" width="15.140625" style="38" bestFit="1" customWidth="1"/>
    <col min="1287" max="1536" width="9.140625" style="38"/>
    <col min="1537" max="1537" width="13.140625" style="38" customWidth="1"/>
    <col min="1538" max="1538" width="41.140625" style="38" customWidth="1"/>
    <col min="1539" max="1539" width="18.42578125" style="38" customWidth="1"/>
    <col min="1540" max="1541" width="9.140625" style="38"/>
    <col min="1542" max="1542" width="15.140625" style="38" bestFit="1" customWidth="1"/>
    <col min="1543" max="1792" width="9.140625" style="38"/>
    <col min="1793" max="1793" width="13.140625" style="38" customWidth="1"/>
    <col min="1794" max="1794" width="41.140625" style="38" customWidth="1"/>
    <col min="1795" max="1795" width="18.42578125" style="38" customWidth="1"/>
    <col min="1796" max="1797" width="9.140625" style="38"/>
    <col min="1798" max="1798" width="15.140625" style="38" bestFit="1" customWidth="1"/>
    <col min="1799" max="2048" width="9.140625" style="38"/>
    <col min="2049" max="2049" width="13.140625" style="38" customWidth="1"/>
    <col min="2050" max="2050" width="41.140625" style="38" customWidth="1"/>
    <col min="2051" max="2051" width="18.42578125" style="38" customWidth="1"/>
    <col min="2052" max="2053" width="9.140625" style="38"/>
    <col min="2054" max="2054" width="15.140625" style="38" bestFit="1" customWidth="1"/>
    <col min="2055" max="2304" width="9.140625" style="38"/>
    <col min="2305" max="2305" width="13.140625" style="38" customWidth="1"/>
    <col min="2306" max="2306" width="41.140625" style="38" customWidth="1"/>
    <col min="2307" max="2307" width="18.42578125" style="38" customWidth="1"/>
    <col min="2308" max="2309" width="9.140625" style="38"/>
    <col min="2310" max="2310" width="15.140625" style="38" bestFit="1" customWidth="1"/>
    <col min="2311" max="2560" width="9.140625" style="38"/>
    <col min="2561" max="2561" width="13.140625" style="38" customWidth="1"/>
    <col min="2562" max="2562" width="41.140625" style="38" customWidth="1"/>
    <col min="2563" max="2563" width="18.42578125" style="38" customWidth="1"/>
    <col min="2564" max="2565" width="9.140625" style="38"/>
    <col min="2566" max="2566" width="15.140625" style="38" bestFit="1" customWidth="1"/>
    <col min="2567" max="2816" width="9.140625" style="38"/>
    <col min="2817" max="2817" width="13.140625" style="38" customWidth="1"/>
    <col min="2818" max="2818" width="41.140625" style="38" customWidth="1"/>
    <col min="2819" max="2819" width="18.42578125" style="38" customWidth="1"/>
    <col min="2820" max="2821" width="9.140625" style="38"/>
    <col min="2822" max="2822" width="15.140625" style="38" bestFit="1" customWidth="1"/>
    <col min="2823" max="3072" width="9.140625" style="38"/>
    <col min="3073" max="3073" width="13.140625" style="38" customWidth="1"/>
    <col min="3074" max="3074" width="41.140625" style="38" customWidth="1"/>
    <col min="3075" max="3075" width="18.42578125" style="38" customWidth="1"/>
    <col min="3076" max="3077" width="9.140625" style="38"/>
    <col min="3078" max="3078" width="15.140625" style="38" bestFit="1" customWidth="1"/>
    <col min="3079" max="3328" width="9.140625" style="38"/>
    <col min="3329" max="3329" width="13.140625" style="38" customWidth="1"/>
    <col min="3330" max="3330" width="41.140625" style="38" customWidth="1"/>
    <col min="3331" max="3331" width="18.42578125" style="38" customWidth="1"/>
    <col min="3332" max="3333" width="9.140625" style="38"/>
    <col min="3334" max="3334" width="15.140625" style="38" bestFit="1" customWidth="1"/>
    <col min="3335" max="3584" width="9.140625" style="38"/>
    <col min="3585" max="3585" width="13.140625" style="38" customWidth="1"/>
    <col min="3586" max="3586" width="41.140625" style="38" customWidth="1"/>
    <col min="3587" max="3587" width="18.42578125" style="38" customWidth="1"/>
    <col min="3588" max="3589" width="9.140625" style="38"/>
    <col min="3590" max="3590" width="15.140625" style="38" bestFit="1" customWidth="1"/>
    <col min="3591" max="3840" width="9.140625" style="38"/>
    <col min="3841" max="3841" width="13.140625" style="38" customWidth="1"/>
    <col min="3842" max="3842" width="41.140625" style="38" customWidth="1"/>
    <col min="3843" max="3843" width="18.42578125" style="38" customWidth="1"/>
    <col min="3844" max="3845" width="9.140625" style="38"/>
    <col min="3846" max="3846" width="15.140625" style="38" bestFit="1" customWidth="1"/>
    <col min="3847" max="4096" width="9.140625" style="38"/>
    <col min="4097" max="4097" width="13.140625" style="38" customWidth="1"/>
    <col min="4098" max="4098" width="41.140625" style="38" customWidth="1"/>
    <col min="4099" max="4099" width="18.42578125" style="38" customWidth="1"/>
    <col min="4100" max="4101" width="9.140625" style="38"/>
    <col min="4102" max="4102" width="15.140625" style="38" bestFit="1" customWidth="1"/>
    <col min="4103" max="4352" width="9.140625" style="38"/>
    <col min="4353" max="4353" width="13.140625" style="38" customWidth="1"/>
    <col min="4354" max="4354" width="41.140625" style="38" customWidth="1"/>
    <col min="4355" max="4355" width="18.42578125" style="38" customWidth="1"/>
    <col min="4356" max="4357" width="9.140625" style="38"/>
    <col min="4358" max="4358" width="15.140625" style="38" bestFit="1" customWidth="1"/>
    <col min="4359" max="4608" width="9.140625" style="38"/>
    <col min="4609" max="4609" width="13.140625" style="38" customWidth="1"/>
    <col min="4610" max="4610" width="41.140625" style="38" customWidth="1"/>
    <col min="4611" max="4611" width="18.42578125" style="38" customWidth="1"/>
    <col min="4612" max="4613" width="9.140625" style="38"/>
    <col min="4614" max="4614" width="15.140625" style="38" bestFit="1" customWidth="1"/>
    <col min="4615" max="4864" width="9.140625" style="38"/>
    <col min="4865" max="4865" width="13.140625" style="38" customWidth="1"/>
    <col min="4866" max="4866" width="41.140625" style="38" customWidth="1"/>
    <col min="4867" max="4867" width="18.42578125" style="38" customWidth="1"/>
    <col min="4868" max="4869" width="9.140625" style="38"/>
    <col min="4870" max="4870" width="15.140625" style="38" bestFit="1" customWidth="1"/>
    <col min="4871" max="5120" width="9.140625" style="38"/>
    <col min="5121" max="5121" width="13.140625" style="38" customWidth="1"/>
    <col min="5122" max="5122" width="41.140625" style="38" customWidth="1"/>
    <col min="5123" max="5123" width="18.42578125" style="38" customWidth="1"/>
    <col min="5124" max="5125" width="9.140625" style="38"/>
    <col min="5126" max="5126" width="15.140625" style="38" bestFit="1" customWidth="1"/>
    <col min="5127" max="5376" width="9.140625" style="38"/>
    <col min="5377" max="5377" width="13.140625" style="38" customWidth="1"/>
    <col min="5378" max="5378" width="41.140625" style="38" customWidth="1"/>
    <col min="5379" max="5379" width="18.42578125" style="38" customWidth="1"/>
    <col min="5380" max="5381" width="9.140625" style="38"/>
    <col min="5382" max="5382" width="15.140625" style="38" bestFit="1" customWidth="1"/>
    <col min="5383" max="5632" width="9.140625" style="38"/>
    <col min="5633" max="5633" width="13.140625" style="38" customWidth="1"/>
    <col min="5634" max="5634" width="41.140625" style="38" customWidth="1"/>
    <col min="5635" max="5635" width="18.42578125" style="38" customWidth="1"/>
    <col min="5636" max="5637" width="9.140625" style="38"/>
    <col min="5638" max="5638" width="15.140625" style="38" bestFit="1" customWidth="1"/>
    <col min="5639" max="5888" width="9.140625" style="38"/>
    <col min="5889" max="5889" width="13.140625" style="38" customWidth="1"/>
    <col min="5890" max="5890" width="41.140625" style="38" customWidth="1"/>
    <col min="5891" max="5891" width="18.42578125" style="38" customWidth="1"/>
    <col min="5892" max="5893" width="9.140625" style="38"/>
    <col min="5894" max="5894" width="15.140625" style="38" bestFit="1" customWidth="1"/>
    <col min="5895" max="6144" width="9.140625" style="38"/>
    <col min="6145" max="6145" width="13.140625" style="38" customWidth="1"/>
    <col min="6146" max="6146" width="41.140625" style="38" customWidth="1"/>
    <col min="6147" max="6147" width="18.42578125" style="38" customWidth="1"/>
    <col min="6148" max="6149" width="9.140625" style="38"/>
    <col min="6150" max="6150" width="15.140625" style="38" bestFit="1" customWidth="1"/>
    <col min="6151" max="6400" width="9.140625" style="38"/>
    <col min="6401" max="6401" width="13.140625" style="38" customWidth="1"/>
    <col min="6402" max="6402" width="41.140625" style="38" customWidth="1"/>
    <col min="6403" max="6403" width="18.42578125" style="38" customWidth="1"/>
    <col min="6404" max="6405" width="9.140625" style="38"/>
    <col min="6406" max="6406" width="15.140625" style="38" bestFit="1" customWidth="1"/>
    <col min="6407" max="6656" width="9.140625" style="38"/>
    <col min="6657" max="6657" width="13.140625" style="38" customWidth="1"/>
    <col min="6658" max="6658" width="41.140625" style="38" customWidth="1"/>
    <col min="6659" max="6659" width="18.42578125" style="38" customWidth="1"/>
    <col min="6660" max="6661" width="9.140625" style="38"/>
    <col min="6662" max="6662" width="15.140625" style="38" bestFit="1" customWidth="1"/>
    <col min="6663" max="6912" width="9.140625" style="38"/>
    <col min="6913" max="6913" width="13.140625" style="38" customWidth="1"/>
    <col min="6914" max="6914" width="41.140625" style="38" customWidth="1"/>
    <col min="6915" max="6915" width="18.42578125" style="38" customWidth="1"/>
    <col min="6916" max="6917" width="9.140625" style="38"/>
    <col min="6918" max="6918" width="15.140625" style="38" bestFit="1" customWidth="1"/>
    <col min="6919" max="7168" width="9.140625" style="38"/>
    <col min="7169" max="7169" width="13.140625" style="38" customWidth="1"/>
    <col min="7170" max="7170" width="41.140625" style="38" customWidth="1"/>
    <col min="7171" max="7171" width="18.42578125" style="38" customWidth="1"/>
    <col min="7172" max="7173" width="9.140625" style="38"/>
    <col min="7174" max="7174" width="15.140625" style="38" bestFit="1" customWidth="1"/>
    <col min="7175" max="7424" width="9.140625" style="38"/>
    <col min="7425" max="7425" width="13.140625" style="38" customWidth="1"/>
    <col min="7426" max="7426" width="41.140625" style="38" customWidth="1"/>
    <col min="7427" max="7427" width="18.42578125" style="38" customWidth="1"/>
    <col min="7428" max="7429" width="9.140625" style="38"/>
    <col min="7430" max="7430" width="15.140625" style="38" bestFit="1" customWidth="1"/>
    <col min="7431" max="7680" width="9.140625" style="38"/>
    <col min="7681" max="7681" width="13.140625" style="38" customWidth="1"/>
    <col min="7682" max="7682" width="41.140625" style="38" customWidth="1"/>
    <col min="7683" max="7683" width="18.42578125" style="38" customWidth="1"/>
    <col min="7684" max="7685" width="9.140625" style="38"/>
    <col min="7686" max="7686" width="15.140625" style="38" bestFit="1" customWidth="1"/>
    <col min="7687" max="7936" width="9.140625" style="38"/>
    <col min="7937" max="7937" width="13.140625" style="38" customWidth="1"/>
    <col min="7938" max="7938" width="41.140625" style="38" customWidth="1"/>
    <col min="7939" max="7939" width="18.42578125" style="38" customWidth="1"/>
    <col min="7940" max="7941" width="9.140625" style="38"/>
    <col min="7942" max="7942" width="15.140625" style="38" bestFit="1" customWidth="1"/>
    <col min="7943" max="8192" width="9.140625" style="38"/>
    <col min="8193" max="8193" width="13.140625" style="38" customWidth="1"/>
    <col min="8194" max="8194" width="41.140625" style="38" customWidth="1"/>
    <col min="8195" max="8195" width="18.42578125" style="38" customWidth="1"/>
    <col min="8196" max="8197" width="9.140625" style="38"/>
    <col min="8198" max="8198" width="15.140625" style="38" bestFit="1" customWidth="1"/>
    <col min="8199" max="8448" width="9.140625" style="38"/>
    <col min="8449" max="8449" width="13.140625" style="38" customWidth="1"/>
    <col min="8450" max="8450" width="41.140625" style="38" customWidth="1"/>
    <col min="8451" max="8451" width="18.42578125" style="38" customWidth="1"/>
    <col min="8452" max="8453" width="9.140625" style="38"/>
    <col min="8454" max="8454" width="15.140625" style="38" bestFit="1" customWidth="1"/>
    <col min="8455" max="8704" width="9.140625" style="38"/>
    <col min="8705" max="8705" width="13.140625" style="38" customWidth="1"/>
    <col min="8706" max="8706" width="41.140625" style="38" customWidth="1"/>
    <col min="8707" max="8707" width="18.42578125" style="38" customWidth="1"/>
    <col min="8708" max="8709" width="9.140625" style="38"/>
    <col min="8710" max="8710" width="15.140625" style="38" bestFit="1" customWidth="1"/>
    <col min="8711" max="8960" width="9.140625" style="38"/>
    <col min="8961" max="8961" width="13.140625" style="38" customWidth="1"/>
    <col min="8962" max="8962" width="41.140625" style="38" customWidth="1"/>
    <col min="8963" max="8963" width="18.42578125" style="38" customWidth="1"/>
    <col min="8964" max="8965" width="9.140625" style="38"/>
    <col min="8966" max="8966" width="15.140625" style="38" bestFit="1" customWidth="1"/>
    <col min="8967" max="9216" width="9.140625" style="38"/>
    <col min="9217" max="9217" width="13.140625" style="38" customWidth="1"/>
    <col min="9218" max="9218" width="41.140625" style="38" customWidth="1"/>
    <col min="9219" max="9219" width="18.42578125" style="38" customWidth="1"/>
    <col min="9220" max="9221" width="9.140625" style="38"/>
    <col min="9222" max="9222" width="15.140625" style="38" bestFit="1" customWidth="1"/>
    <col min="9223" max="9472" width="9.140625" style="38"/>
    <col min="9473" max="9473" width="13.140625" style="38" customWidth="1"/>
    <col min="9474" max="9474" width="41.140625" style="38" customWidth="1"/>
    <col min="9475" max="9475" width="18.42578125" style="38" customWidth="1"/>
    <col min="9476" max="9477" width="9.140625" style="38"/>
    <col min="9478" max="9478" width="15.140625" style="38" bestFit="1" customWidth="1"/>
    <col min="9479" max="9728" width="9.140625" style="38"/>
    <col min="9729" max="9729" width="13.140625" style="38" customWidth="1"/>
    <col min="9730" max="9730" width="41.140625" style="38" customWidth="1"/>
    <col min="9731" max="9731" width="18.42578125" style="38" customWidth="1"/>
    <col min="9732" max="9733" width="9.140625" style="38"/>
    <col min="9734" max="9734" width="15.140625" style="38" bestFit="1" customWidth="1"/>
    <col min="9735" max="9984" width="9.140625" style="38"/>
    <col min="9985" max="9985" width="13.140625" style="38" customWidth="1"/>
    <col min="9986" max="9986" width="41.140625" style="38" customWidth="1"/>
    <col min="9987" max="9987" width="18.42578125" style="38" customWidth="1"/>
    <col min="9988" max="9989" width="9.140625" style="38"/>
    <col min="9990" max="9990" width="15.140625" style="38" bestFit="1" customWidth="1"/>
    <col min="9991" max="10240" width="9.140625" style="38"/>
    <col min="10241" max="10241" width="13.140625" style="38" customWidth="1"/>
    <col min="10242" max="10242" width="41.140625" style="38" customWidth="1"/>
    <col min="10243" max="10243" width="18.42578125" style="38" customWidth="1"/>
    <col min="10244" max="10245" width="9.140625" style="38"/>
    <col min="10246" max="10246" width="15.140625" style="38" bestFit="1" customWidth="1"/>
    <col min="10247" max="10496" width="9.140625" style="38"/>
    <col min="10497" max="10497" width="13.140625" style="38" customWidth="1"/>
    <col min="10498" max="10498" width="41.140625" style="38" customWidth="1"/>
    <col min="10499" max="10499" width="18.42578125" style="38" customWidth="1"/>
    <col min="10500" max="10501" width="9.140625" style="38"/>
    <col min="10502" max="10502" width="15.140625" style="38" bestFit="1" customWidth="1"/>
    <col min="10503" max="10752" width="9.140625" style="38"/>
    <col min="10753" max="10753" width="13.140625" style="38" customWidth="1"/>
    <col min="10754" max="10754" width="41.140625" style="38" customWidth="1"/>
    <col min="10755" max="10755" width="18.42578125" style="38" customWidth="1"/>
    <col min="10756" max="10757" width="9.140625" style="38"/>
    <col min="10758" max="10758" width="15.140625" style="38" bestFit="1" customWidth="1"/>
    <col min="10759" max="11008" width="9.140625" style="38"/>
    <col min="11009" max="11009" width="13.140625" style="38" customWidth="1"/>
    <col min="11010" max="11010" width="41.140625" style="38" customWidth="1"/>
    <col min="11011" max="11011" width="18.42578125" style="38" customWidth="1"/>
    <col min="11012" max="11013" width="9.140625" style="38"/>
    <col min="11014" max="11014" width="15.140625" style="38" bestFit="1" customWidth="1"/>
    <col min="11015" max="11264" width="9.140625" style="38"/>
    <col min="11265" max="11265" width="13.140625" style="38" customWidth="1"/>
    <col min="11266" max="11266" width="41.140625" style="38" customWidth="1"/>
    <col min="11267" max="11267" width="18.42578125" style="38" customWidth="1"/>
    <col min="11268" max="11269" width="9.140625" style="38"/>
    <col min="11270" max="11270" width="15.140625" style="38" bestFit="1" customWidth="1"/>
    <col min="11271" max="11520" width="9.140625" style="38"/>
    <col min="11521" max="11521" width="13.140625" style="38" customWidth="1"/>
    <col min="11522" max="11522" width="41.140625" style="38" customWidth="1"/>
    <col min="11523" max="11523" width="18.42578125" style="38" customWidth="1"/>
    <col min="11524" max="11525" width="9.140625" style="38"/>
    <col min="11526" max="11526" width="15.140625" style="38" bestFit="1" customWidth="1"/>
    <col min="11527" max="11776" width="9.140625" style="38"/>
    <col min="11777" max="11777" width="13.140625" style="38" customWidth="1"/>
    <col min="11778" max="11778" width="41.140625" style="38" customWidth="1"/>
    <col min="11779" max="11779" width="18.42578125" style="38" customWidth="1"/>
    <col min="11780" max="11781" width="9.140625" style="38"/>
    <col min="11782" max="11782" width="15.140625" style="38" bestFit="1" customWidth="1"/>
    <col min="11783" max="12032" width="9.140625" style="38"/>
    <col min="12033" max="12033" width="13.140625" style="38" customWidth="1"/>
    <col min="12034" max="12034" width="41.140625" style="38" customWidth="1"/>
    <col min="12035" max="12035" width="18.42578125" style="38" customWidth="1"/>
    <col min="12036" max="12037" width="9.140625" style="38"/>
    <col min="12038" max="12038" width="15.140625" style="38" bestFit="1" customWidth="1"/>
    <col min="12039" max="12288" width="9.140625" style="38"/>
    <col min="12289" max="12289" width="13.140625" style="38" customWidth="1"/>
    <col min="12290" max="12290" width="41.140625" style="38" customWidth="1"/>
    <col min="12291" max="12291" width="18.42578125" style="38" customWidth="1"/>
    <col min="12292" max="12293" width="9.140625" style="38"/>
    <col min="12294" max="12294" width="15.140625" style="38" bestFit="1" customWidth="1"/>
    <col min="12295" max="12544" width="9.140625" style="38"/>
    <col min="12545" max="12545" width="13.140625" style="38" customWidth="1"/>
    <col min="12546" max="12546" width="41.140625" style="38" customWidth="1"/>
    <col min="12547" max="12547" width="18.42578125" style="38" customWidth="1"/>
    <col min="12548" max="12549" width="9.140625" style="38"/>
    <col min="12550" max="12550" width="15.140625" style="38" bestFit="1" customWidth="1"/>
    <col min="12551" max="12800" width="9.140625" style="38"/>
    <col min="12801" max="12801" width="13.140625" style="38" customWidth="1"/>
    <col min="12802" max="12802" width="41.140625" style="38" customWidth="1"/>
    <col min="12803" max="12803" width="18.42578125" style="38" customWidth="1"/>
    <col min="12804" max="12805" width="9.140625" style="38"/>
    <col min="12806" max="12806" width="15.140625" style="38" bestFit="1" customWidth="1"/>
    <col min="12807" max="13056" width="9.140625" style="38"/>
    <col min="13057" max="13057" width="13.140625" style="38" customWidth="1"/>
    <col min="13058" max="13058" width="41.140625" style="38" customWidth="1"/>
    <col min="13059" max="13059" width="18.42578125" style="38" customWidth="1"/>
    <col min="13060" max="13061" width="9.140625" style="38"/>
    <col min="13062" max="13062" width="15.140625" style="38" bestFit="1" customWidth="1"/>
    <col min="13063" max="13312" width="9.140625" style="38"/>
    <col min="13313" max="13313" width="13.140625" style="38" customWidth="1"/>
    <col min="13314" max="13314" width="41.140625" style="38" customWidth="1"/>
    <col min="13315" max="13315" width="18.42578125" style="38" customWidth="1"/>
    <col min="13316" max="13317" width="9.140625" style="38"/>
    <col min="13318" max="13318" width="15.140625" style="38" bestFit="1" customWidth="1"/>
    <col min="13319" max="13568" width="9.140625" style="38"/>
    <col min="13569" max="13569" width="13.140625" style="38" customWidth="1"/>
    <col min="13570" max="13570" width="41.140625" style="38" customWidth="1"/>
    <col min="13571" max="13571" width="18.42578125" style="38" customWidth="1"/>
    <col min="13572" max="13573" width="9.140625" style="38"/>
    <col min="13574" max="13574" width="15.140625" style="38" bestFit="1" customWidth="1"/>
    <col min="13575" max="13824" width="9.140625" style="38"/>
    <col min="13825" max="13825" width="13.140625" style="38" customWidth="1"/>
    <col min="13826" max="13826" width="41.140625" style="38" customWidth="1"/>
    <col min="13827" max="13827" width="18.42578125" style="38" customWidth="1"/>
    <col min="13828" max="13829" width="9.140625" style="38"/>
    <col min="13830" max="13830" width="15.140625" style="38" bestFit="1" customWidth="1"/>
    <col min="13831" max="14080" width="9.140625" style="38"/>
    <col min="14081" max="14081" width="13.140625" style="38" customWidth="1"/>
    <col min="14082" max="14082" width="41.140625" style="38" customWidth="1"/>
    <col min="14083" max="14083" width="18.42578125" style="38" customWidth="1"/>
    <col min="14084" max="14085" width="9.140625" style="38"/>
    <col min="14086" max="14086" width="15.140625" style="38" bestFit="1" customWidth="1"/>
    <col min="14087" max="14336" width="9.140625" style="38"/>
    <col min="14337" max="14337" width="13.140625" style="38" customWidth="1"/>
    <col min="14338" max="14338" width="41.140625" style="38" customWidth="1"/>
    <col min="14339" max="14339" width="18.42578125" style="38" customWidth="1"/>
    <col min="14340" max="14341" width="9.140625" style="38"/>
    <col min="14342" max="14342" width="15.140625" style="38" bestFit="1" customWidth="1"/>
    <col min="14343" max="14592" width="9.140625" style="38"/>
    <col min="14593" max="14593" width="13.140625" style="38" customWidth="1"/>
    <col min="14594" max="14594" width="41.140625" style="38" customWidth="1"/>
    <col min="14595" max="14595" width="18.42578125" style="38" customWidth="1"/>
    <col min="14596" max="14597" width="9.140625" style="38"/>
    <col min="14598" max="14598" width="15.140625" style="38" bestFit="1" customWidth="1"/>
    <col min="14599" max="14848" width="9.140625" style="38"/>
    <col min="14849" max="14849" width="13.140625" style="38" customWidth="1"/>
    <col min="14850" max="14850" width="41.140625" style="38" customWidth="1"/>
    <col min="14851" max="14851" width="18.42578125" style="38" customWidth="1"/>
    <col min="14852" max="14853" width="9.140625" style="38"/>
    <col min="14854" max="14854" width="15.140625" style="38" bestFit="1" customWidth="1"/>
    <col min="14855" max="15104" width="9.140625" style="38"/>
    <col min="15105" max="15105" width="13.140625" style="38" customWidth="1"/>
    <col min="15106" max="15106" width="41.140625" style="38" customWidth="1"/>
    <col min="15107" max="15107" width="18.42578125" style="38" customWidth="1"/>
    <col min="15108" max="15109" width="9.140625" style="38"/>
    <col min="15110" max="15110" width="15.140625" style="38" bestFit="1" customWidth="1"/>
    <col min="15111" max="15360" width="9.140625" style="38"/>
    <col min="15361" max="15361" width="13.140625" style="38" customWidth="1"/>
    <col min="15362" max="15362" width="41.140625" style="38" customWidth="1"/>
    <col min="15363" max="15363" width="18.42578125" style="38" customWidth="1"/>
    <col min="15364" max="15365" width="9.140625" style="38"/>
    <col min="15366" max="15366" width="15.140625" style="38" bestFit="1" customWidth="1"/>
    <col min="15367" max="15616" width="9.140625" style="38"/>
    <col min="15617" max="15617" width="13.140625" style="38" customWidth="1"/>
    <col min="15618" max="15618" width="41.140625" style="38" customWidth="1"/>
    <col min="15619" max="15619" width="18.42578125" style="38" customWidth="1"/>
    <col min="15620" max="15621" width="9.140625" style="38"/>
    <col min="15622" max="15622" width="15.140625" style="38" bestFit="1" customWidth="1"/>
    <col min="15623" max="15872" width="9.140625" style="38"/>
    <col min="15873" max="15873" width="13.140625" style="38" customWidth="1"/>
    <col min="15874" max="15874" width="41.140625" style="38" customWidth="1"/>
    <col min="15875" max="15875" width="18.42578125" style="38" customWidth="1"/>
    <col min="15876" max="15877" width="9.140625" style="38"/>
    <col min="15878" max="15878" width="15.140625" style="38" bestFit="1" customWidth="1"/>
    <col min="15879" max="16128" width="9.140625" style="38"/>
    <col min="16129" max="16129" width="13.140625" style="38" customWidth="1"/>
    <col min="16130" max="16130" width="41.140625" style="38" customWidth="1"/>
    <col min="16131" max="16131" width="18.42578125" style="38" customWidth="1"/>
    <col min="16132" max="16133" width="9.140625" style="38"/>
    <col min="16134" max="16134" width="15.140625" style="38" bestFit="1" customWidth="1"/>
    <col min="16135" max="16384" width="9.140625" style="38"/>
  </cols>
  <sheetData>
    <row r="2" spans="1:3">
      <c r="B2" s="49" t="s">
        <v>46</v>
      </c>
    </row>
    <row r="4" spans="1:3">
      <c r="A4" s="41" t="s">
        <v>47</v>
      </c>
      <c r="B4" s="51" t="s">
        <v>71</v>
      </c>
    </row>
    <row r="5" spans="1:3">
      <c r="B5" s="51"/>
    </row>
    <row r="6" spans="1:3">
      <c r="A6" s="41" t="s">
        <v>48</v>
      </c>
      <c r="B6" s="52"/>
    </row>
    <row r="7" spans="1:3">
      <c r="B7" s="52"/>
    </row>
    <row r="8" spans="1:3" s="39" customFormat="1">
      <c r="A8" s="42" t="s">
        <v>49</v>
      </c>
      <c r="B8" s="62" t="s">
        <v>72</v>
      </c>
      <c r="C8" s="53"/>
    </row>
    <row r="9" spans="1:3" s="39" customFormat="1">
      <c r="A9" s="42"/>
      <c r="B9" s="51"/>
      <c r="C9" s="53"/>
    </row>
    <row r="10" spans="1:3" s="39" customFormat="1">
      <c r="A10" s="42" t="s">
        <v>50</v>
      </c>
      <c r="B10" s="51" t="s">
        <v>51</v>
      </c>
      <c r="C10" s="53"/>
    </row>
    <row r="11" spans="1:3" s="39" customFormat="1">
      <c r="A11" s="42"/>
      <c r="B11" s="51" t="s">
        <v>52</v>
      </c>
      <c r="C11" s="53"/>
    </row>
    <row r="12" spans="1:3" s="39" customFormat="1">
      <c r="A12" s="42"/>
      <c r="B12" s="51" t="s">
        <v>53</v>
      </c>
      <c r="C12" s="53"/>
    </row>
    <row r="13" spans="1:3" s="39" customFormat="1">
      <c r="A13" s="42"/>
      <c r="B13" s="51"/>
      <c r="C13" s="53"/>
    </row>
    <row r="14" spans="1:3">
      <c r="A14" s="41" t="s">
        <v>54</v>
      </c>
      <c r="B14" s="62" t="s">
        <v>73</v>
      </c>
    </row>
    <row r="16" spans="1:3">
      <c r="A16" s="41" t="s">
        <v>55</v>
      </c>
      <c r="B16" s="49" t="s">
        <v>56</v>
      </c>
    </row>
    <row r="18" spans="1:3">
      <c r="B18" s="54" t="s">
        <v>57</v>
      </c>
    </row>
    <row r="19" spans="1:3">
      <c r="B19" s="54"/>
    </row>
    <row r="20" spans="1:3" ht="105.75" customHeight="1">
      <c r="A20" s="190" t="s">
        <v>280</v>
      </c>
      <c r="B20" s="190"/>
    </row>
    <row r="24" spans="1:3">
      <c r="B24" s="54" t="s">
        <v>58</v>
      </c>
      <c r="C24" s="43"/>
    </row>
    <row r="25" spans="1:3">
      <c r="B25" s="54"/>
      <c r="C25" s="43"/>
    </row>
    <row r="26" spans="1:3">
      <c r="B26" s="54"/>
      <c r="C26" s="43"/>
    </row>
    <row r="27" spans="1:3">
      <c r="B27" s="54" t="s">
        <v>271</v>
      </c>
      <c r="C27" s="43">
        <f>C49</f>
        <v>0</v>
      </c>
    </row>
    <row r="28" spans="1:3">
      <c r="B28" s="54"/>
      <c r="C28" s="43"/>
    </row>
    <row r="29" spans="1:3">
      <c r="B29" s="54" t="s">
        <v>257</v>
      </c>
      <c r="C29" s="43">
        <f>C63</f>
        <v>0</v>
      </c>
    </row>
    <row r="30" spans="1:3">
      <c r="B30" s="55"/>
      <c r="C30" s="56"/>
    </row>
    <row r="31" spans="1:3">
      <c r="B31" s="54"/>
      <c r="C31" s="43"/>
    </row>
    <row r="32" spans="1:3">
      <c r="B32" s="54" t="s">
        <v>4</v>
      </c>
      <c r="C32" s="43">
        <f>+SUM(C27:C31)</f>
        <v>0</v>
      </c>
    </row>
    <row r="33" spans="2:3">
      <c r="B33" s="54"/>
      <c r="C33" s="43"/>
    </row>
    <row r="34" spans="2:3">
      <c r="B34" s="57" t="s">
        <v>390</v>
      </c>
      <c r="C34" s="43">
        <f>+C32*0.22</f>
        <v>0</v>
      </c>
    </row>
    <row r="35" spans="2:3">
      <c r="B35" s="57"/>
      <c r="C35" s="43"/>
    </row>
    <row r="36" spans="2:3" ht="13.5" thickBot="1">
      <c r="B36" s="58" t="s">
        <v>4</v>
      </c>
      <c r="C36" s="59">
        <f>+SUM(C32:C35)</f>
        <v>0</v>
      </c>
    </row>
    <row r="37" spans="2:3" ht="13.5" thickTop="1"/>
    <row r="41" spans="2:3">
      <c r="B41" s="54" t="s">
        <v>59</v>
      </c>
    </row>
    <row r="43" spans="2:3">
      <c r="B43" s="182" t="s">
        <v>272</v>
      </c>
      <c r="C43" s="183">
        <f>'A-00 - PRIPRAVLJALNA DELA'!F77</f>
        <v>0</v>
      </c>
    </row>
    <row r="44" spans="2:3">
      <c r="B44" s="182"/>
      <c r="C44" s="184"/>
    </row>
    <row r="45" spans="2:3" ht="25.5">
      <c r="B45" s="185" t="s">
        <v>279</v>
      </c>
      <c r="C45" s="183">
        <f>'A-01 - IZOLACIJA FASADE'!F274</f>
        <v>0</v>
      </c>
    </row>
    <row r="46" spans="2:3">
      <c r="B46" s="182"/>
      <c r="C46" s="183"/>
    </row>
    <row r="47" spans="2:3">
      <c r="B47" s="185" t="s">
        <v>273</v>
      </c>
      <c r="C47" s="183">
        <f>'A-02 - IZOLACIJA PODSTREŠJA'!F86</f>
        <v>0</v>
      </c>
    </row>
    <row r="48" spans="2:3">
      <c r="B48" s="61"/>
      <c r="C48" s="56"/>
    </row>
    <row r="49" spans="2:3" ht="13.5" thickBot="1">
      <c r="B49" s="58" t="s">
        <v>60</v>
      </c>
      <c r="C49" s="59">
        <f>+SUM(C43:C48)</f>
        <v>0</v>
      </c>
    </row>
    <row r="50" spans="2:3" ht="13.5" thickTop="1">
      <c r="B50" s="57"/>
      <c r="C50" s="43"/>
    </row>
    <row r="52" spans="2:3">
      <c r="B52" s="54" t="s">
        <v>255</v>
      </c>
    </row>
    <row r="54" spans="2:3">
      <c r="B54" s="182" t="s">
        <v>254</v>
      </c>
      <c r="C54" s="183">
        <f>'S-01 Strojne inštalacije'!F180</f>
        <v>0</v>
      </c>
    </row>
    <row r="55" spans="2:3">
      <c r="B55" s="137" t="s">
        <v>275</v>
      </c>
      <c r="C55" s="183"/>
    </row>
    <row r="56" spans="2:3">
      <c r="B56" s="137" t="s">
        <v>274</v>
      </c>
      <c r="C56" s="183"/>
    </row>
    <row r="57" spans="2:3">
      <c r="B57" s="137" t="s">
        <v>276</v>
      </c>
      <c r="C57" s="183"/>
    </row>
    <row r="58" spans="2:3">
      <c r="B58" s="137" t="s">
        <v>277</v>
      </c>
      <c r="C58" s="183"/>
    </row>
    <row r="59" spans="2:3">
      <c r="B59" s="137" t="s">
        <v>278</v>
      </c>
      <c r="C59" s="183"/>
    </row>
    <row r="60" spans="2:3">
      <c r="B60" s="137"/>
      <c r="C60" s="183"/>
    </row>
    <row r="61" spans="2:3">
      <c r="B61" s="182" t="s">
        <v>256</v>
      </c>
      <c r="C61" s="183">
        <f>'E-01 Prezrač. ele. inštalacije'!F62</f>
        <v>0</v>
      </c>
    </row>
    <row r="63" spans="2:3" ht="13.5" thickBot="1">
      <c r="B63" s="58" t="s">
        <v>60</v>
      </c>
      <c r="C63" s="59">
        <f>+SUM(C52:C62)</f>
        <v>0</v>
      </c>
    </row>
    <row r="64" spans="2:3" ht="13.5" thickTop="1"/>
  </sheetData>
  <sheetProtection password="CEDE" sheet="1" objects="1" scenarios="1"/>
  <mergeCells count="1">
    <mergeCell ref="A20:B20"/>
  </mergeCells>
  <pageMargins left="0.98425196850393704" right="0.78740157480314965" top="0.98425196850393704" bottom="0.98425196850393704" header="0" footer="0"/>
  <pageSetup paperSize="9" scale="97" orientation="portrait" horizontalDpi="300" verticalDpi="300" r:id="rId1"/>
  <headerFooter alignWithMargins="0"/>
  <rowBreaks count="2" manualBreakCount="2">
    <brk id="21" max="16383" man="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0"/>
  <sheetViews>
    <sheetView view="pageBreakPreview" topLeftCell="A13" zoomScaleNormal="100" zoomScaleSheetLayoutView="100" workbookViewId="0">
      <selection activeCell="D24" sqref="D24:E24"/>
    </sheetView>
  </sheetViews>
  <sheetFormatPr defaultRowHeight="12.75"/>
  <cols>
    <col min="1" max="1" width="5.28515625" style="41" customWidth="1"/>
    <col min="2" max="2" width="36.42578125" style="11" customWidth="1"/>
    <col min="3" max="3" width="5.5703125" style="1" customWidth="1"/>
    <col min="4" max="4" width="11.7109375" style="2" customWidth="1"/>
    <col min="5" max="5" width="13.140625" style="191" customWidth="1"/>
    <col min="6" max="6" width="13.140625" style="43" customWidth="1"/>
    <col min="7" max="8" width="9.140625" style="38"/>
    <col min="9" max="9" width="9.140625" style="38" customWidth="1"/>
    <col min="10" max="256" width="9.140625" style="38"/>
    <col min="257" max="257" width="5.28515625" style="38" customWidth="1"/>
    <col min="258" max="258" width="32.140625" style="38" customWidth="1"/>
    <col min="259" max="259" width="5.5703125" style="38" customWidth="1"/>
    <col min="260" max="260" width="11.7109375" style="38" customWidth="1"/>
    <col min="261" max="262" width="13.140625" style="38" customWidth="1"/>
    <col min="263" max="512" width="9.140625" style="38"/>
    <col min="513" max="513" width="5.28515625" style="38" customWidth="1"/>
    <col min="514" max="514" width="32.140625" style="38" customWidth="1"/>
    <col min="515" max="515" width="5.5703125" style="38" customWidth="1"/>
    <col min="516" max="516" width="11.7109375" style="38" customWidth="1"/>
    <col min="517" max="518" width="13.140625" style="38" customWidth="1"/>
    <col min="519" max="768" width="9.140625" style="38"/>
    <col min="769" max="769" width="5.28515625" style="38" customWidth="1"/>
    <col min="770" max="770" width="32.140625" style="38" customWidth="1"/>
    <col min="771" max="771" width="5.5703125" style="38" customWidth="1"/>
    <col min="772" max="772" width="11.7109375" style="38" customWidth="1"/>
    <col min="773" max="774" width="13.140625" style="38" customWidth="1"/>
    <col min="775" max="1024" width="9.140625" style="38"/>
    <col min="1025" max="1025" width="5.28515625" style="38" customWidth="1"/>
    <col min="1026" max="1026" width="32.140625" style="38" customWidth="1"/>
    <col min="1027" max="1027" width="5.5703125" style="38" customWidth="1"/>
    <col min="1028" max="1028" width="11.7109375" style="38" customWidth="1"/>
    <col min="1029" max="1030" width="13.140625" style="38" customWidth="1"/>
    <col min="1031" max="1280" width="9.140625" style="38"/>
    <col min="1281" max="1281" width="5.28515625" style="38" customWidth="1"/>
    <col min="1282" max="1282" width="32.140625" style="38" customWidth="1"/>
    <col min="1283" max="1283" width="5.5703125" style="38" customWidth="1"/>
    <col min="1284" max="1284" width="11.7109375" style="38" customWidth="1"/>
    <col min="1285" max="1286" width="13.140625" style="38" customWidth="1"/>
    <col min="1287" max="1536" width="9.140625" style="38"/>
    <col min="1537" max="1537" width="5.28515625" style="38" customWidth="1"/>
    <col min="1538" max="1538" width="32.140625" style="38" customWidth="1"/>
    <col min="1539" max="1539" width="5.5703125" style="38" customWidth="1"/>
    <col min="1540" max="1540" width="11.7109375" style="38" customWidth="1"/>
    <col min="1541" max="1542" width="13.140625" style="38" customWidth="1"/>
    <col min="1543" max="1792" width="9.140625" style="38"/>
    <col min="1793" max="1793" width="5.28515625" style="38" customWidth="1"/>
    <col min="1794" max="1794" width="32.140625" style="38" customWidth="1"/>
    <col min="1795" max="1795" width="5.5703125" style="38" customWidth="1"/>
    <col min="1796" max="1796" width="11.7109375" style="38" customWidth="1"/>
    <col min="1797" max="1798" width="13.140625" style="38" customWidth="1"/>
    <col min="1799" max="2048" width="9.140625" style="38"/>
    <col min="2049" max="2049" width="5.28515625" style="38" customWidth="1"/>
    <col min="2050" max="2050" width="32.140625" style="38" customWidth="1"/>
    <col min="2051" max="2051" width="5.5703125" style="38" customWidth="1"/>
    <col min="2052" max="2052" width="11.7109375" style="38" customWidth="1"/>
    <col min="2053" max="2054" width="13.140625" style="38" customWidth="1"/>
    <col min="2055" max="2304" width="9.140625" style="38"/>
    <col min="2305" max="2305" width="5.28515625" style="38" customWidth="1"/>
    <col min="2306" max="2306" width="32.140625" style="38" customWidth="1"/>
    <col min="2307" max="2307" width="5.5703125" style="38" customWidth="1"/>
    <col min="2308" max="2308" width="11.7109375" style="38" customWidth="1"/>
    <col min="2309" max="2310" width="13.140625" style="38" customWidth="1"/>
    <col min="2311" max="2560" width="9.140625" style="38"/>
    <col min="2561" max="2561" width="5.28515625" style="38" customWidth="1"/>
    <col min="2562" max="2562" width="32.140625" style="38" customWidth="1"/>
    <col min="2563" max="2563" width="5.5703125" style="38" customWidth="1"/>
    <col min="2564" max="2564" width="11.7109375" style="38" customWidth="1"/>
    <col min="2565" max="2566" width="13.140625" style="38" customWidth="1"/>
    <col min="2567" max="2816" width="9.140625" style="38"/>
    <col min="2817" max="2817" width="5.28515625" style="38" customWidth="1"/>
    <col min="2818" max="2818" width="32.140625" style="38" customWidth="1"/>
    <col min="2819" max="2819" width="5.5703125" style="38" customWidth="1"/>
    <col min="2820" max="2820" width="11.7109375" style="38" customWidth="1"/>
    <col min="2821" max="2822" width="13.140625" style="38" customWidth="1"/>
    <col min="2823" max="3072" width="9.140625" style="38"/>
    <col min="3073" max="3073" width="5.28515625" style="38" customWidth="1"/>
    <col min="3074" max="3074" width="32.140625" style="38" customWidth="1"/>
    <col min="3075" max="3075" width="5.5703125" style="38" customWidth="1"/>
    <col min="3076" max="3076" width="11.7109375" style="38" customWidth="1"/>
    <col min="3077" max="3078" width="13.140625" style="38" customWidth="1"/>
    <col min="3079" max="3328" width="9.140625" style="38"/>
    <col min="3329" max="3329" width="5.28515625" style="38" customWidth="1"/>
    <col min="3330" max="3330" width="32.140625" style="38" customWidth="1"/>
    <col min="3331" max="3331" width="5.5703125" style="38" customWidth="1"/>
    <col min="3332" max="3332" width="11.7109375" style="38" customWidth="1"/>
    <col min="3333" max="3334" width="13.140625" style="38" customWidth="1"/>
    <col min="3335" max="3584" width="9.140625" style="38"/>
    <col min="3585" max="3585" width="5.28515625" style="38" customWidth="1"/>
    <col min="3586" max="3586" width="32.140625" style="38" customWidth="1"/>
    <col min="3587" max="3587" width="5.5703125" style="38" customWidth="1"/>
    <col min="3588" max="3588" width="11.7109375" style="38" customWidth="1"/>
    <col min="3589" max="3590" width="13.140625" style="38" customWidth="1"/>
    <col min="3591" max="3840" width="9.140625" style="38"/>
    <col min="3841" max="3841" width="5.28515625" style="38" customWidth="1"/>
    <col min="3842" max="3842" width="32.140625" style="38" customWidth="1"/>
    <col min="3843" max="3843" width="5.5703125" style="38" customWidth="1"/>
    <col min="3844" max="3844" width="11.7109375" style="38" customWidth="1"/>
    <col min="3845" max="3846" width="13.140625" style="38" customWidth="1"/>
    <col min="3847" max="4096" width="9.140625" style="38"/>
    <col min="4097" max="4097" width="5.28515625" style="38" customWidth="1"/>
    <col min="4098" max="4098" width="32.140625" style="38" customWidth="1"/>
    <col min="4099" max="4099" width="5.5703125" style="38" customWidth="1"/>
    <col min="4100" max="4100" width="11.7109375" style="38" customWidth="1"/>
    <col min="4101" max="4102" width="13.140625" style="38" customWidth="1"/>
    <col min="4103" max="4352" width="9.140625" style="38"/>
    <col min="4353" max="4353" width="5.28515625" style="38" customWidth="1"/>
    <col min="4354" max="4354" width="32.140625" style="38" customWidth="1"/>
    <col min="4355" max="4355" width="5.5703125" style="38" customWidth="1"/>
    <col min="4356" max="4356" width="11.7109375" style="38" customWidth="1"/>
    <col min="4357" max="4358" width="13.140625" style="38" customWidth="1"/>
    <col min="4359" max="4608" width="9.140625" style="38"/>
    <col min="4609" max="4609" width="5.28515625" style="38" customWidth="1"/>
    <col min="4610" max="4610" width="32.140625" style="38" customWidth="1"/>
    <col min="4611" max="4611" width="5.5703125" style="38" customWidth="1"/>
    <col min="4612" max="4612" width="11.7109375" style="38" customWidth="1"/>
    <col min="4613" max="4614" width="13.140625" style="38" customWidth="1"/>
    <col min="4615" max="4864" width="9.140625" style="38"/>
    <col min="4865" max="4865" width="5.28515625" style="38" customWidth="1"/>
    <col min="4866" max="4866" width="32.140625" style="38" customWidth="1"/>
    <col min="4867" max="4867" width="5.5703125" style="38" customWidth="1"/>
    <col min="4868" max="4868" width="11.7109375" style="38" customWidth="1"/>
    <col min="4869" max="4870" width="13.140625" style="38" customWidth="1"/>
    <col min="4871" max="5120" width="9.140625" style="38"/>
    <col min="5121" max="5121" width="5.28515625" style="38" customWidth="1"/>
    <col min="5122" max="5122" width="32.140625" style="38" customWidth="1"/>
    <col min="5123" max="5123" width="5.5703125" style="38" customWidth="1"/>
    <col min="5124" max="5124" width="11.7109375" style="38" customWidth="1"/>
    <col min="5125" max="5126" width="13.140625" style="38" customWidth="1"/>
    <col min="5127" max="5376" width="9.140625" style="38"/>
    <col min="5377" max="5377" width="5.28515625" style="38" customWidth="1"/>
    <col min="5378" max="5378" width="32.140625" style="38" customWidth="1"/>
    <col min="5379" max="5379" width="5.5703125" style="38" customWidth="1"/>
    <col min="5380" max="5380" width="11.7109375" style="38" customWidth="1"/>
    <col min="5381" max="5382" width="13.140625" style="38" customWidth="1"/>
    <col min="5383" max="5632" width="9.140625" style="38"/>
    <col min="5633" max="5633" width="5.28515625" style="38" customWidth="1"/>
    <col min="5634" max="5634" width="32.140625" style="38" customWidth="1"/>
    <col min="5635" max="5635" width="5.5703125" style="38" customWidth="1"/>
    <col min="5636" max="5636" width="11.7109375" style="38" customWidth="1"/>
    <col min="5637" max="5638" width="13.140625" style="38" customWidth="1"/>
    <col min="5639" max="5888" width="9.140625" style="38"/>
    <col min="5889" max="5889" width="5.28515625" style="38" customWidth="1"/>
    <col min="5890" max="5890" width="32.140625" style="38" customWidth="1"/>
    <col min="5891" max="5891" width="5.5703125" style="38" customWidth="1"/>
    <col min="5892" max="5892" width="11.7109375" style="38" customWidth="1"/>
    <col min="5893" max="5894" width="13.140625" style="38" customWidth="1"/>
    <col min="5895" max="6144" width="9.140625" style="38"/>
    <col min="6145" max="6145" width="5.28515625" style="38" customWidth="1"/>
    <col min="6146" max="6146" width="32.140625" style="38" customWidth="1"/>
    <col min="6147" max="6147" width="5.5703125" style="38" customWidth="1"/>
    <col min="6148" max="6148" width="11.7109375" style="38" customWidth="1"/>
    <col min="6149" max="6150" width="13.140625" style="38" customWidth="1"/>
    <col min="6151" max="6400" width="9.140625" style="38"/>
    <col min="6401" max="6401" width="5.28515625" style="38" customWidth="1"/>
    <col min="6402" max="6402" width="32.140625" style="38" customWidth="1"/>
    <col min="6403" max="6403" width="5.5703125" style="38" customWidth="1"/>
    <col min="6404" max="6404" width="11.7109375" style="38" customWidth="1"/>
    <col min="6405" max="6406" width="13.140625" style="38" customWidth="1"/>
    <col min="6407" max="6656" width="9.140625" style="38"/>
    <col min="6657" max="6657" width="5.28515625" style="38" customWidth="1"/>
    <col min="6658" max="6658" width="32.140625" style="38" customWidth="1"/>
    <col min="6659" max="6659" width="5.5703125" style="38" customWidth="1"/>
    <col min="6660" max="6660" width="11.7109375" style="38" customWidth="1"/>
    <col min="6661" max="6662" width="13.140625" style="38" customWidth="1"/>
    <col min="6663" max="6912" width="9.140625" style="38"/>
    <col min="6913" max="6913" width="5.28515625" style="38" customWidth="1"/>
    <col min="6914" max="6914" width="32.140625" style="38" customWidth="1"/>
    <col min="6915" max="6915" width="5.5703125" style="38" customWidth="1"/>
    <col min="6916" max="6916" width="11.7109375" style="38" customWidth="1"/>
    <col min="6917" max="6918" width="13.140625" style="38" customWidth="1"/>
    <col min="6919" max="7168" width="9.140625" style="38"/>
    <col min="7169" max="7169" width="5.28515625" style="38" customWidth="1"/>
    <col min="7170" max="7170" width="32.140625" style="38" customWidth="1"/>
    <col min="7171" max="7171" width="5.5703125" style="38" customWidth="1"/>
    <col min="7172" max="7172" width="11.7109375" style="38" customWidth="1"/>
    <col min="7173" max="7174" width="13.140625" style="38" customWidth="1"/>
    <col min="7175" max="7424" width="9.140625" style="38"/>
    <col min="7425" max="7425" width="5.28515625" style="38" customWidth="1"/>
    <col min="7426" max="7426" width="32.140625" style="38" customWidth="1"/>
    <col min="7427" max="7427" width="5.5703125" style="38" customWidth="1"/>
    <col min="7428" max="7428" width="11.7109375" style="38" customWidth="1"/>
    <col min="7429" max="7430" width="13.140625" style="38" customWidth="1"/>
    <col min="7431" max="7680" width="9.140625" style="38"/>
    <col min="7681" max="7681" width="5.28515625" style="38" customWidth="1"/>
    <col min="7682" max="7682" width="32.140625" style="38" customWidth="1"/>
    <col min="7683" max="7683" width="5.5703125" style="38" customWidth="1"/>
    <col min="7684" max="7684" width="11.7109375" style="38" customWidth="1"/>
    <col min="7685" max="7686" width="13.140625" style="38" customWidth="1"/>
    <col min="7687" max="7936" width="9.140625" style="38"/>
    <col min="7937" max="7937" width="5.28515625" style="38" customWidth="1"/>
    <col min="7938" max="7938" width="32.140625" style="38" customWidth="1"/>
    <col min="7939" max="7939" width="5.5703125" style="38" customWidth="1"/>
    <col min="7940" max="7940" width="11.7109375" style="38" customWidth="1"/>
    <col min="7941" max="7942" width="13.140625" style="38" customWidth="1"/>
    <col min="7943" max="8192" width="9.140625" style="38"/>
    <col min="8193" max="8193" width="5.28515625" style="38" customWidth="1"/>
    <col min="8194" max="8194" width="32.140625" style="38" customWidth="1"/>
    <col min="8195" max="8195" width="5.5703125" style="38" customWidth="1"/>
    <col min="8196" max="8196" width="11.7109375" style="38" customWidth="1"/>
    <col min="8197" max="8198" width="13.140625" style="38" customWidth="1"/>
    <col min="8199" max="8448" width="9.140625" style="38"/>
    <col min="8449" max="8449" width="5.28515625" style="38" customWidth="1"/>
    <col min="8450" max="8450" width="32.140625" style="38" customWidth="1"/>
    <col min="8451" max="8451" width="5.5703125" style="38" customWidth="1"/>
    <col min="8452" max="8452" width="11.7109375" style="38" customWidth="1"/>
    <col min="8453" max="8454" width="13.140625" style="38" customWidth="1"/>
    <col min="8455" max="8704" width="9.140625" style="38"/>
    <col min="8705" max="8705" width="5.28515625" style="38" customWidth="1"/>
    <col min="8706" max="8706" width="32.140625" style="38" customWidth="1"/>
    <col min="8707" max="8707" width="5.5703125" style="38" customWidth="1"/>
    <col min="8708" max="8708" width="11.7109375" style="38" customWidth="1"/>
    <col min="8709" max="8710" width="13.140625" style="38" customWidth="1"/>
    <col min="8711" max="8960" width="9.140625" style="38"/>
    <col min="8961" max="8961" width="5.28515625" style="38" customWidth="1"/>
    <col min="8962" max="8962" width="32.140625" style="38" customWidth="1"/>
    <col min="8963" max="8963" width="5.5703125" style="38" customWidth="1"/>
    <col min="8964" max="8964" width="11.7109375" style="38" customWidth="1"/>
    <col min="8965" max="8966" width="13.140625" style="38" customWidth="1"/>
    <col min="8967" max="9216" width="9.140625" style="38"/>
    <col min="9217" max="9217" width="5.28515625" style="38" customWidth="1"/>
    <col min="9218" max="9218" width="32.140625" style="38" customWidth="1"/>
    <col min="9219" max="9219" width="5.5703125" style="38" customWidth="1"/>
    <col min="9220" max="9220" width="11.7109375" style="38" customWidth="1"/>
    <col min="9221" max="9222" width="13.140625" style="38" customWidth="1"/>
    <col min="9223" max="9472" width="9.140625" style="38"/>
    <col min="9473" max="9473" width="5.28515625" style="38" customWidth="1"/>
    <col min="9474" max="9474" width="32.140625" style="38" customWidth="1"/>
    <col min="9475" max="9475" width="5.5703125" style="38" customWidth="1"/>
    <col min="9476" max="9476" width="11.7109375" style="38" customWidth="1"/>
    <col min="9477" max="9478" width="13.140625" style="38" customWidth="1"/>
    <col min="9479" max="9728" width="9.140625" style="38"/>
    <col min="9729" max="9729" width="5.28515625" style="38" customWidth="1"/>
    <col min="9730" max="9730" width="32.140625" style="38" customWidth="1"/>
    <col min="9731" max="9731" width="5.5703125" style="38" customWidth="1"/>
    <col min="9732" max="9732" width="11.7109375" style="38" customWidth="1"/>
    <col min="9733" max="9734" width="13.140625" style="38" customWidth="1"/>
    <col min="9735" max="9984" width="9.140625" style="38"/>
    <col min="9985" max="9985" width="5.28515625" style="38" customWidth="1"/>
    <col min="9986" max="9986" width="32.140625" style="38" customWidth="1"/>
    <col min="9987" max="9987" width="5.5703125" style="38" customWidth="1"/>
    <col min="9988" max="9988" width="11.7109375" style="38" customWidth="1"/>
    <col min="9989" max="9990" width="13.140625" style="38" customWidth="1"/>
    <col min="9991" max="10240" width="9.140625" style="38"/>
    <col min="10241" max="10241" width="5.28515625" style="38" customWidth="1"/>
    <col min="10242" max="10242" width="32.140625" style="38" customWidth="1"/>
    <col min="10243" max="10243" width="5.5703125" style="38" customWidth="1"/>
    <col min="10244" max="10244" width="11.7109375" style="38" customWidth="1"/>
    <col min="10245" max="10246" width="13.140625" style="38" customWidth="1"/>
    <col min="10247" max="10496" width="9.140625" style="38"/>
    <col min="10497" max="10497" width="5.28515625" style="38" customWidth="1"/>
    <col min="10498" max="10498" width="32.140625" style="38" customWidth="1"/>
    <col min="10499" max="10499" width="5.5703125" style="38" customWidth="1"/>
    <col min="10500" max="10500" width="11.7109375" style="38" customWidth="1"/>
    <col min="10501" max="10502" width="13.140625" style="38" customWidth="1"/>
    <col min="10503" max="10752" width="9.140625" style="38"/>
    <col min="10753" max="10753" width="5.28515625" style="38" customWidth="1"/>
    <col min="10754" max="10754" width="32.140625" style="38" customWidth="1"/>
    <col min="10755" max="10755" width="5.5703125" style="38" customWidth="1"/>
    <col min="10756" max="10756" width="11.7109375" style="38" customWidth="1"/>
    <col min="10757" max="10758" width="13.140625" style="38" customWidth="1"/>
    <col min="10759" max="11008" width="9.140625" style="38"/>
    <col min="11009" max="11009" width="5.28515625" style="38" customWidth="1"/>
    <col min="11010" max="11010" width="32.140625" style="38" customWidth="1"/>
    <col min="11011" max="11011" width="5.5703125" style="38" customWidth="1"/>
    <col min="11012" max="11012" width="11.7109375" style="38" customWidth="1"/>
    <col min="11013" max="11014" width="13.140625" style="38" customWidth="1"/>
    <col min="11015" max="11264" width="9.140625" style="38"/>
    <col min="11265" max="11265" width="5.28515625" style="38" customWidth="1"/>
    <col min="11266" max="11266" width="32.140625" style="38" customWidth="1"/>
    <col min="11267" max="11267" width="5.5703125" style="38" customWidth="1"/>
    <col min="11268" max="11268" width="11.7109375" style="38" customWidth="1"/>
    <col min="11269" max="11270" width="13.140625" style="38" customWidth="1"/>
    <col min="11271" max="11520" width="9.140625" style="38"/>
    <col min="11521" max="11521" width="5.28515625" style="38" customWidth="1"/>
    <col min="11522" max="11522" width="32.140625" style="38" customWidth="1"/>
    <col min="11523" max="11523" width="5.5703125" style="38" customWidth="1"/>
    <col min="11524" max="11524" width="11.7109375" style="38" customWidth="1"/>
    <col min="11525" max="11526" width="13.140625" style="38" customWidth="1"/>
    <col min="11527" max="11776" width="9.140625" style="38"/>
    <col min="11777" max="11777" width="5.28515625" style="38" customWidth="1"/>
    <col min="11778" max="11778" width="32.140625" style="38" customWidth="1"/>
    <col min="11779" max="11779" width="5.5703125" style="38" customWidth="1"/>
    <col min="11780" max="11780" width="11.7109375" style="38" customWidth="1"/>
    <col min="11781" max="11782" width="13.140625" style="38" customWidth="1"/>
    <col min="11783" max="12032" width="9.140625" style="38"/>
    <col min="12033" max="12033" width="5.28515625" style="38" customWidth="1"/>
    <col min="12034" max="12034" width="32.140625" style="38" customWidth="1"/>
    <col min="12035" max="12035" width="5.5703125" style="38" customWidth="1"/>
    <col min="12036" max="12036" width="11.7109375" style="38" customWidth="1"/>
    <col min="12037" max="12038" width="13.140625" style="38" customWidth="1"/>
    <col min="12039" max="12288" width="9.140625" style="38"/>
    <col min="12289" max="12289" width="5.28515625" style="38" customWidth="1"/>
    <col min="12290" max="12290" width="32.140625" style="38" customWidth="1"/>
    <col min="12291" max="12291" width="5.5703125" style="38" customWidth="1"/>
    <col min="12292" max="12292" width="11.7109375" style="38" customWidth="1"/>
    <col min="12293" max="12294" width="13.140625" style="38" customWidth="1"/>
    <col min="12295" max="12544" width="9.140625" style="38"/>
    <col min="12545" max="12545" width="5.28515625" style="38" customWidth="1"/>
    <col min="12546" max="12546" width="32.140625" style="38" customWidth="1"/>
    <col min="12547" max="12547" width="5.5703125" style="38" customWidth="1"/>
    <col min="12548" max="12548" width="11.7109375" style="38" customWidth="1"/>
    <col min="12549" max="12550" width="13.140625" style="38" customWidth="1"/>
    <col min="12551" max="12800" width="9.140625" style="38"/>
    <col min="12801" max="12801" width="5.28515625" style="38" customWidth="1"/>
    <col min="12802" max="12802" width="32.140625" style="38" customWidth="1"/>
    <col min="12803" max="12803" width="5.5703125" style="38" customWidth="1"/>
    <col min="12804" max="12804" width="11.7109375" style="38" customWidth="1"/>
    <col min="12805" max="12806" width="13.140625" style="38" customWidth="1"/>
    <col min="12807" max="13056" width="9.140625" style="38"/>
    <col min="13057" max="13057" width="5.28515625" style="38" customWidth="1"/>
    <col min="13058" max="13058" width="32.140625" style="38" customWidth="1"/>
    <col min="13059" max="13059" width="5.5703125" style="38" customWidth="1"/>
    <col min="13060" max="13060" width="11.7109375" style="38" customWidth="1"/>
    <col min="13061" max="13062" width="13.140625" style="38" customWidth="1"/>
    <col min="13063" max="13312" width="9.140625" style="38"/>
    <col min="13313" max="13313" width="5.28515625" style="38" customWidth="1"/>
    <col min="13314" max="13314" width="32.140625" style="38" customWidth="1"/>
    <col min="13315" max="13315" width="5.5703125" style="38" customWidth="1"/>
    <col min="13316" max="13316" width="11.7109375" style="38" customWidth="1"/>
    <col min="13317" max="13318" width="13.140625" style="38" customWidth="1"/>
    <col min="13319" max="13568" width="9.140625" style="38"/>
    <col min="13569" max="13569" width="5.28515625" style="38" customWidth="1"/>
    <col min="13570" max="13570" width="32.140625" style="38" customWidth="1"/>
    <col min="13571" max="13571" width="5.5703125" style="38" customWidth="1"/>
    <col min="13572" max="13572" width="11.7109375" style="38" customWidth="1"/>
    <col min="13573" max="13574" width="13.140625" style="38" customWidth="1"/>
    <col min="13575" max="13824" width="9.140625" style="38"/>
    <col min="13825" max="13825" width="5.28515625" style="38" customWidth="1"/>
    <col min="13826" max="13826" width="32.140625" style="38" customWidth="1"/>
    <col min="13827" max="13827" width="5.5703125" style="38" customWidth="1"/>
    <col min="13828" max="13828" width="11.7109375" style="38" customWidth="1"/>
    <col min="13829" max="13830" width="13.140625" style="38" customWidth="1"/>
    <col min="13831" max="14080" width="9.140625" style="38"/>
    <col min="14081" max="14081" width="5.28515625" style="38" customWidth="1"/>
    <col min="14082" max="14082" width="32.140625" style="38" customWidth="1"/>
    <col min="14083" max="14083" width="5.5703125" style="38" customWidth="1"/>
    <col min="14084" max="14084" width="11.7109375" style="38" customWidth="1"/>
    <col min="14085" max="14086" width="13.140625" style="38" customWidth="1"/>
    <col min="14087" max="14336" width="9.140625" style="38"/>
    <col min="14337" max="14337" width="5.28515625" style="38" customWidth="1"/>
    <col min="14338" max="14338" width="32.140625" style="38" customWidth="1"/>
    <col min="14339" max="14339" width="5.5703125" style="38" customWidth="1"/>
    <col min="14340" max="14340" width="11.7109375" style="38" customWidth="1"/>
    <col min="14341" max="14342" width="13.140625" style="38" customWidth="1"/>
    <col min="14343" max="14592" width="9.140625" style="38"/>
    <col min="14593" max="14593" width="5.28515625" style="38" customWidth="1"/>
    <col min="14594" max="14594" width="32.140625" style="38" customWidth="1"/>
    <col min="14595" max="14595" width="5.5703125" style="38" customWidth="1"/>
    <col min="14596" max="14596" width="11.7109375" style="38" customWidth="1"/>
    <col min="14597" max="14598" width="13.140625" style="38" customWidth="1"/>
    <col min="14599" max="14848" width="9.140625" style="38"/>
    <col min="14849" max="14849" width="5.28515625" style="38" customWidth="1"/>
    <col min="14850" max="14850" width="32.140625" style="38" customWidth="1"/>
    <col min="14851" max="14851" width="5.5703125" style="38" customWidth="1"/>
    <col min="14852" max="14852" width="11.7109375" style="38" customWidth="1"/>
    <col min="14853" max="14854" width="13.140625" style="38" customWidth="1"/>
    <col min="14855" max="15104" width="9.140625" style="38"/>
    <col min="15105" max="15105" width="5.28515625" style="38" customWidth="1"/>
    <col min="15106" max="15106" width="32.140625" style="38" customWidth="1"/>
    <col min="15107" max="15107" width="5.5703125" style="38" customWidth="1"/>
    <col min="15108" max="15108" width="11.7109375" style="38" customWidth="1"/>
    <col min="15109" max="15110" width="13.140625" style="38" customWidth="1"/>
    <col min="15111" max="15360" width="9.140625" style="38"/>
    <col min="15361" max="15361" width="5.28515625" style="38" customWidth="1"/>
    <col min="15362" max="15362" width="32.140625" style="38" customWidth="1"/>
    <col min="15363" max="15363" width="5.5703125" style="38" customWidth="1"/>
    <col min="15364" max="15364" width="11.7109375" style="38" customWidth="1"/>
    <col min="15365" max="15366" width="13.140625" style="38" customWidth="1"/>
    <col min="15367" max="15616" width="9.140625" style="38"/>
    <col min="15617" max="15617" width="5.28515625" style="38" customWidth="1"/>
    <col min="15618" max="15618" width="32.140625" style="38" customWidth="1"/>
    <col min="15619" max="15619" width="5.5703125" style="38" customWidth="1"/>
    <col min="15620" max="15620" width="11.7109375" style="38" customWidth="1"/>
    <col min="15621" max="15622" width="13.140625" style="38" customWidth="1"/>
    <col min="15623" max="15872" width="9.140625" style="38"/>
    <col min="15873" max="15873" width="5.28515625" style="38" customWidth="1"/>
    <col min="15874" max="15874" width="32.140625" style="38" customWidth="1"/>
    <col min="15875" max="15875" width="5.5703125" style="38" customWidth="1"/>
    <col min="15876" max="15876" width="11.7109375" style="38" customWidth="1"/>
    <col min="15877" max="15878" width="13.140625" style="38" customWidth="1"/>
    <col min="15879" max="16128" width="9.140625" style="38"/>
    <col min="16129" max="16129" width="5.28515625" style="38" customWidth="1"/>
    <col min="16130" max="16130" width="32.140625" style="38" customWidth="1"/>
    <col min="16131" max="16131" width="5.5703125" style="38" customWidth="1"/>
    <col min="16132" max="16132" width="11.7109375" style="38" customWidth="1"/>
    <col min="16133" max="16134" width="13.140625" style="38" customWidth="1"/>
    <col min="16135" max="16384" width="9.140625" style="38"/>
  </cols>
  <sheetData>
    <row r="2" spans="1:6">
      <c r="B2" s="176" t="s">
        <v>269</v>
      </c>
    </row>
    <row r="3" spans="1:6">
      <c r="B3" s="10"/>
    </row>
    <row r="4" spans="1:6" s="39" customFormat="1">
      <c r="A4" s="12" t="s">
        <v>3</v>
      </c>
      <c r="B4" s="13" t="s">
        <v>2</v>
      </c>
      <c r="C4" s="14" t="s">
        <v>0</v>
      </c>
      <c r="D4" s="15" t="s">
        <v>1</v>
      </c>
      <c r="E4" s="192" t="s">
        <v>10</v>
      </c>
      <c r="F4" s="28" t="s">
        <v>11</v>
      </c>
    </row>
    <row r="5" spans="1:6" s="39" customFormat="1">
      <c r="A5" s="46"/>
      <c r="B5" s="63"/>
      <c r="C5" s="45"/>
      <c r="D5" s="40"/>
      <c r="E5" s="193"/>
      <c r="F5" s="30"/>
    </row>
    <row r="6" spans="1:6" s="39" customFormat="1">
      <c r="A6" s="177">
        <v>1</v>
      </c>
      <c r="B6" s="176" t="s">
        <v>292</v>
      </c>
      <c r="C6" s="45"/>
      <c r="D6" s="40"/>
      <c r="E6" s="193"/>
      <c r="F6" s="30"/>
    </row>
    <row r="7" spans="1:6" s="39" customFormat="1">
      <c r="A7" s="177"/>
      <c r="B7" s="176"/>
      <c r="C7" s="45"/>
      <c r="D7" s="40"/>
      <c r="E7" s="193"/>
      <c r="F7" s="30"/>
    </row>
    <row r="8" spans="1:6">
      <c r="A8" s="46" t="s">
        <v>204</v>
      </c>
      <c r="B8" s="44" t="s">
        <v>231</v>
      </c>
      <c r="C8" s="45"/>
      <c r="D8" s="40"/>
      <c r="E8" s="193"/>
      <c r="F8" s="30"/>
    </row>
    <row r="9" spans="1:6" ht="25.5">
      <c r="A9" s="46"/>
      <c r="B9" s="178" t="s">
        <v>232</v>
      </c>
      <c r="C9" s="45"/>
      <c r="D9" s="40"/>
      <c r="E9" s="193"/>
      <c r="F9" s="30"/>
    </row>
    <row r="10" spans="1:6" ht="76.5">
      <c r="A10" s="46"/>
      <c r="B10" s="178" t="s">
        <v>233</v>
      </c>
      <c r="C10" s="45"/>
      <c r="D10" s="40"/>
      <c r="E10" s="193"/>
      <c r="F10" s="30"/>
    </row>
    <row r="11" spans="1:6" ht="25.5">
      <c r="A11" s="46"/>
      <c r="B11" s="178" t="s">
        <v>234</v>
      </c>
      <c r="C11" s="45"/>
      <c r="D11" s="40"/>
      <c r="E11" s="193"/>
      <c r="F11" s="30"/>
    </row>
    <row r="12" spans="1:6">
      <c r="A12" s="46"/>
      <c r="B12" s="44"/>
      <c r="C12" s="45" t="s">
        <v>214</v>
      </c>
      <c r="D12" s="40">
        <v>4</v>
      </c>
      <c r="E12" s="194">
        <v>0</v>
      </c>
      <c r="F12" s="68">
        <f>+D12*E12</f>
        <v>0</v>
      </c>
    </row>
    <row r="13" spans="1:6">
      <c r="A13" s="46"/>
      <c r="B13" s="44"/>
      <c r="C13" s="45"/>
      <c r="D13" s="40"/>
      <c r="E13" s="193"/>
      <c r="F13" s="30"/>
    </row>
    <row r="14" spans="1:6">
      <c r="A14" s="46" t="s">
        <v>215</v>
      </c>
      <c r="B14" s="44" t="s">
        <v>235</v>
      </c>
      <c r="C14" s="45"/>
      <c r="D14" s="40"/>
      <c r="E14" s="193"/>
      <c r="F14" s="30"/>
    </row>
    <row r="15" spans="1:6" ht="25.5">
      <c r="A15" s="46"/>
      <c r="B15" s="178" t="s">
        <v>236</v>
      </c>
      <c r="C15" s="45"/>
      <c r="D15" s="40"/>
      <c r="E15" s="193"/>
      <c r="F15" s="30"/>
    </row>
    <row r="16" spans="1:6" ht="76.5">
      <c r="A16" s="46"/>
      <c r="B16" s="178" t="s">
        <v>237</v>
      </c>
      <c r="C16" s="45"/>
      <c r="D16" s="40"/>
      <c r="E16" s="193"/>
      <c r="F16" s="30"/>
    </row>
    <row r="17" spans="1:6" ht="25.5">
      <c r="A17" s="46"/>
      <c r="B17" s="178" t="s">
        <v>234</v>
      </c>
      <c r="C17" s="45"/>
      <c r="D17" s="40"/>
      <c r="E17" s="193"/>
      <c r="F17" s="30"/>
    </row>
    <row r="18" spans="1:6">
      <c r="A18" s="46"/>
      <c r="B18" s="44"/>
      <c r="C18" s="45" t="s">
        <v>214</v>
      </c>
      <c r="D18" s="40">
        <v>3</v>
      </c>
      <c r="E18" s="194">
        <v>0</v>
      </c>
      <c r="F18" s="68">
        <f>+D18*E18</f>
        <v>0</v>
      </c>
    </row>
    <row r="19" spans="1:6">
      <c r="A19" s="46"/>
      <c r="B19" s="47"/>
      <c r="C19" s="45"/>
      <c r="D19" s="29"/>
      <c r="E19" s="193"/>
      <c r="F19" s="30"/>
    </row>
    <row r="20" spans="1:6">
      <c r="A20" s="46" t="s">
        <v>238</v>
      </c>
      <c r="B20" s="44" t="s">
        <v>239</v>
      </c>
      <c r="C20" s="45"/>
      <c r="D20" s="40"/>
      <c r="E20" s="193"/>
      <c r="F20" s="30"/>
    </row>
    <row r="21" spans="1:6" ht="25.5">
      <c r="A21" s="46"/>
      <c r="B21" s="178" t="s">
        <v>236</v>
      </c>
      <c r="C21" s="45"/>
      <c r="D21" s="40"/>
      <c r="E21" s="193"/>
      <c r="F21" s="30"/>
    </row>
    <row r="22" spans="1:6" ht="76.5">
      <c r="A22" s="46"/>
      <c r="B22" s="178" t="s">
        <v>237</v>
      </c>
      <c r="C22" s="45"/>
      <c r="D22" s="40"/>
      <c r="E22" s="193"/>
      <c r="F22" s="30"/>
    </row>
    <row r="23" spans="1:6" ht="25.5">
      <c r="A23" s="46"/>
      <c r="B23" s="178" t="s">
        <v>234</v>
      </c>
      <c r="C23" s="45"/>
      <c r="D23" s="40"/>
      <c r="E23" s="193"/>
      <c r="F23" s="30"/>
    </row>
    <row r="24" spans="1:6">
      <c r="A24" s="46"/>
      <c r="B24" s="44"/>
      <c r="C24" s="45" t="s">
        <v>214</v>
      </c>
      <c r="D24" s="40">
        <v>4</v>
      </c>
      <c r="E24" s="194">
        <v>0</v>
      </c>
      <c r="F24" s="68">
        <f>+D24*E24</f>
        <v>0</v>
      </c>
    </row>
    <row r="25" spans="1:6">
      <c r="A25" s="46"/>
      <c r="B25" s="44"/>
      <c r="C25" s="45"/>
      <c r="D25" s="40"/>
      <c r="E25" s="194"/>
      <c r="F25" s="68"/>
    </row>
    <row r="26" spans="1:6">
      <c r="A26" s="46"/>
      <c r="B26" s="47"/>
      <c r="C26" s="45"/>
      <c r="D26" s="29"/>
      <c r="E26" s="193"/>
      <c r="F26" s="30"/>
    </row>
    <row r="27" spans="1:6">
      <c r="A27" s="177">
        <v>2</v>
      </c>
      <c r="B27" s="176" t="s">
        <v>240</v>
      </c>
      <c r="C27" s="45"/>
      <c r="D27" s="40"/>
      <c r="E27" s="193"/>
      <c r="F27" s="30"/>
    </row>
    <row r="28" spans="1:6">
      <c r="A28" s="177"/>
      <c r="B28" s="176"/>
      <c r="C28" s="45"/>
      <c r="D28" s="40"/>
      <c r="E28" s="193"/>
      <c r="F28" s="30"/>
    </row>
    <row r="29" spans="1:6" ht="25.5">
      <c r="A29" s="177" t="s">
        <v>222</v>
      </c>
      <c r="B29" s="179" t="s">
        <v>293</v>
      </c>
      <c r="C29" s="45"/>
      <c r="D29" s="40"/>
      <c r="E29" s="193"/>
      <c r="F29" s="30"/>
    </row>
    <row r="30" spans="1:6" ht="89.25">
      <c r="A30" s="46"/>
      <c r="B30" s="178" t="s">
        <v>241</v>
      </c>
      <c r="C30" s="45" t="s">
        <v>214</v>
      </c>
      <c r="D30" s="40">
        <v>1</v>
      </c>
      <c r="E30" s="194">
        <v>0</v>
      </c>
      <c r="F30" s="68">
        <f t="shared" ref="F30:F59" si="0">+D30*E30</f>
        <v>0</v>
      </c>
    </row>
    <row r="31" spans="1:6">
      <c r="A31" s="46"/>
      <c r="B31" s="178"/>
      <c r="C31" s="45"/>
      <c r="D31" s="40"/>
      <c r="E31" s="194"/>
      <c r="F31" s="68"/>
    </row>
    <row r="32" spans="1:6" ht="76.5">
      <c r="A32" s="46"/>
      <c r="B32" s="178" t="s">
        <v>242</v>
      </c>
      <c r="C32" s="45" t="s">
        <v>214</v>
      </c>
      <c r="D32" s="40">
        <v>1</v>
      </c>
      <c r="E32" s="194">
        <v>0</v>
      </c>
      <c r="F32" s="68">
        <f t="shared" si="0"/>
        <v>0</v>
      </c>
    </row>
    <row r="33" spans="1:6" ht="38.25">
      <c r="A33" s="46"/>
      <c r="B33" s="178" t="s">
        <v>243</v>
      </c>
      <c r="C33" s="45" t="s">
        <v>214</v>
      </c>
      <c r="D33" s="40">
        <v>1</v>
      </c>
      <c r="E33" s="194">
        <v>0</v>
      </c>
      <c r="F33" s="68">
        <f t="shared" si="0"/>
        <v>0</v>
      </c>
    </row>
    <row r="34" spans="1:6" ht="38.25">
      <c r="A34" s="46"/>
      <c r="B34" s="178" t="s">
        <v>244</v>
      </c>
      <c r="C34" s="45" t="s">
        <v>214</v>
      </c>
      <c r="D34" s="40">
        <v>2</v>
      </c>
      <c r="E34" s="194">
        <v>0</v>
      </c>
      <c r="F34" s="68">
        <f t="shared" si="0"/>
        <v>0</v>
      </c>
    </row>
    <row r="35" spans="1:6">
      <c r="A35" s="46"/>
      <c r="B35" s="178" t="s">
        <v>245</v>
      </c>
      <c r="C35" s="45" t="s">
        <v>143</v>
      </c>
      <c r="D35" s="40">
        <v>3</v>
      </c>
      <c r="E35" s="194">
        <v>0</v>
      </c>
      <c r="F35" s="68">
        <f t="shared" si="0"/>
        <v>0</v>
      </c>
    </row>
    <row r="36" spans="1:6">
      <c r="A36" s="46"/>
      <c r="B36" s="44"/>
      <c r="C36" s="45"/>
      <c r="D36" s="29"/>
      <c r="E36" s="194"/>
      <c r="F36" s="68"/>
    </row>
    <row r="37" spans="1:6" ht="25.5">
      <c r="A37" s="177" t="s">
        <v>224</v>
      </c>
      <c r="B37" s="179" t="s">
        <v>294</v>
      </c>
      <c r="C37" s="45"/>
      <c r="D37" s="29"/>
      <c r="E37" s="194"/>
      <c r="F37" s="68"/>
    </row>
    <row r="38" spans="1:6">
      <c r="A38" s="46"/>
      <c r="B38" s="178" t="s">
        <v>245</v>
      </c>
      <c r="C38" s="45" t="s">
        <v>143</v>
      </c>
      <c r="D38" s="40">
        <v>3</v>
      </c>
      <c r="E38" s="194">
        <v>0</v>
      </c>
      <c r="F38" s="68">
        <f t="shared" si="0"/>
        <v>0</v>
      </c>
    </row>
    <row r="39" spans="1:6">
      <c r="A39" s="46"/>
      <c r="B39" s="178"/>
      <c r="C39" s="45"/>
      <c r="D39" s="40"/>
      <c r="E39" s="194"/>
      <c r="F39" s="68"/>
    </row>
    <row r="40" spans="1:6" ht="63.75">
      <c r="A40" s="46"/>
      <c r="B40" s="186" t="s">
        <v>385</v>
      </c>
      <c r="C40" s="45" t="s">
        <v>214</v>
      </c>
      <c r="D40" s="40">
        <v>1</v>
      </c>
      <c r="E40" s="194">
        <v>0</v>
      </c>
      <c r="F40" s="68">
        <f t="shared" si="0"/>
        <v>0</v>
      </c>
    </row>
    <row r="41" spans="1:6" ht="38.25">
      <c r="A41" s="46"/>
      <c r="B41" s="178" t="s">
        <v>281</v>
      </c>
      <c r="C41" s="45"/>
      <c r="D41" s="40"/>
      <c r="E41" s="194"/>
      <c r="F41" s="68"/>
    </row>
    <row r="42" spans="1:6" ht="25.5">
      <c r="A42" s="46"/>
      <c r="B42" s="178" t="s">
        <v>290</v>
      </c>
      <c r="C42" s="45"/>
      <c r="D42" s="40"/>
      <c r="E42" s="194"/>
      <c r="F42" s="68"/>
    </row>
    <row r="43" spans="1:6" ht="165.75">
      <c r="A43" s="46"/>
      <c r="B43" s="178" t="s">
        <v>282</v>
      </c>
      <c r="C43" s="45"/>
      <c r="D43" s="40"/>
      <c r="E43" s="194"/>
      <c r="F43" s="68"/>
    </row>
    <row r="44" spans="1:6" ht="51">
      <c r="A44" s="46"/>
      <c r="B44" s="178" t="s">
        <v>283</v>
      </c>
      <c r="C44" s="45"/>
      <c r="D44" s="40"/>
      <c r="E44" s="194"/>
      <c r="F44" s="68"/>
    </row>
    <row r="45" spans="1:6" ht="153">
      <c r="A45" s="46"/>
      <c r="B45" s="178" t="s">
        <v>384</v>
      </c>
      <c r="C45" s="45"/>
      <c r="D45" s="40"/>
      <c r="E45" s="194"/>
      <c r="F45" s="68"/>
    </row>
    <row r="46" spans="1:6" ht="25.5">
      <c r="A46" s="46"/>
      <c r="B46" s="178" t="s">
        <v>287</v>
      </c>
      <c r="C46" s="45"/>
      <c r="D46" s="40"/>
      <c r="E46" s="194"/>
      <c r="F46" s="68"/>
    </row>
    <row r="47" spans="1:6" ht="25.5">
      <c r="A47" s="46"/>
      <c r="B47" s="178" t="s">
        <v>288</v>
      </c>
      <c r="C47" s="45"/>
      <c r="D47" s="40"/>
      <c r="E47" s="194"/>
      <c r="F47" s="68"/>
    </row>
    <row r="48" spans="1:6" ht="51">
      <c r="A48" s="46"/>
      <c r="B48" s="178" t="s">
        <v>289</v>
      </c>
      <c r="C48" s="45"/>
      <c r="D48" s="40"/>
      <c r="E48" s="194"/>
      <c r="F48" s="68"/>
    </row>
    <row r="49" spans="1:6" ht="25.5">
      <c r="A49" s="46"/>
      <c r="B49" s="178" t="s">
        <v>284</v>
      </c>
      <c r="C49" s="45"/>
      <c r="D49" s="40"/>
      <c r="E49" s="194"/>
      <c r="F49" s="68"/>
    </row>
    <row r="50" spans="1:6">
      <c r="A50" s="46"/>
      <c r="B50" s="178" t="s">
        <v>285</v>
      </c>
      <c r="C50" s="45"/>
      <c r="D50" s="40"/>
      <c r="E50" s="194"/>
      <c r="F50" s="68"/>
    </row>
    <row r="51" spans="1:6">
      <c r="A51" s="46"/>
      <c r="B51" s="178" t="s">
        <v>286</v>
      </c>
      <c r="C51" s="45"/>
      <c r="D51" s="40"/>
      <c r="E51" s="194"/>
      <c r="F51" s="68"/>
    </row>
    <row r="52" spans="1:6">
      <c r="A52" s="46"/>
      <c r="B52" s="178" t="s">
        <v>266</v>
      </c>
      <c r="C52" s="45"/>
      <c r="D52" s="40"/>
      <c r="E52" s="194"/>
      <c r="F52" s="68"/>
    </row>
    <row r="53" spans="1:6">
      <c r="A53" s="46"/>
      <c r="B53" s="178" t="s">
        <v>267</v>
      </c>
      <c r="C53" s="45"/>
      <c r="D53" s="40"/>
      <c r="E53" s="194"/>
      <c r="F53" s="68"/>
    </row>
    <row r="54" spans="1:6">
      <c r="A54" s="46"/>
      <c r="B54" s="178"/>
      <c r="C54" s="45"/>
      <c r="D54" s="40"/>
      <c r="E54" s="194"/>
      <c r="F54" s="68"/>
    </row>
    <row r="55" spans="1:6" ht="25.5">
      <c r="A55" s="177" t="s">
        <v>246</v>
      </c>
      <c r="B55" s="179" t="s">
        <v>295</v>
      </c>
      <c r="C55" s="45"/>
      <c r="D55" s="29"/>
      <c r="E55" s="193"/>
      <c r="F55" s="30"/>
    </row>
    <row r="56" spans="1:6" ht="63.75">
      <c r="A56" s="46"/>
      <c r="B56" s="180" t="s">
        <v>247</v>
      </c>
      <c r="C56" s="1" t="s">
        <v>214</v>
      </c>
      <c r="D56" s="2">
        <v>1</v>
      </c>
      <c r="E56" s="194">
        <v>0</v>
      </c>
      <c r="F56" s="68">
        <f t="shared" si="0"/>
        <v>0</v>
      </c>
    </row>
    <row r="57" spans="1:6" ht="76.5">
      <c r="A57" s="46"/>
      <c r="B57" s="178" t="s">
        <v>248</v>
      </c>
      <c r="C57" s="45" t="s">
        <v>214</v>
      </c>
      <c r="D57" s="2">
        <v>1</v>
      </c>
      <c r="E57" s="194">
        <v>0</v>
      </c>
      <c r="F57" s="68">
        <f t="shared" si="0"/>
        <v>0</v>
      </c>
    </row>
    <row r="58" spans="1:6">
      <c r="A58" s="46"/>
      <c r="B58" s="178" t="s">
        <v>245</v>
      </c>
      <c r="C58" s="45" t="s">
        <v>143</v>
      </c>
      <c r="D58" s="40">
        <v>15</v>
      </c>
      <c r="E58" s="194">
        <v>0</v>
      </c>
      <c r="F58" s="68">
        <f t="shared" si="0"/>
        <v>0</v>
      </c>
    </row>
    <row r="59" spans="1:6" ht="38.25">
      <c r="A59" s="46"/>
      <c r="B59" s="178" t="s">
        <v>243</v>
      </c>
      <c r="C59" s="45" t="s">
        <v>214</v>
      </c>
      <c r="D59" s="40">
        <v>1</v>
      </c>
      <c r="E59" s="194">
        <v>0</v>
      </c>
      <c r="F59" s="68">
        <f t="shared" si="0"/>
        <v>0</v>
      </c>
    </row>
    <row r="60" spans="1:6">
      <c r="A60" s="46"/>
      <c r="B60" s="178"/>
      <c r="C60" s="45"/>
      <c r="D60" s="40"/>
      <c r="E60" s="194"/>
      <c r="F60" s="68"/>
    </row>
    <row r="61" spans="1:6" ht="178.5">
      <c r="A61" s="132"/>
      <c r="B61" s="178" t="s">
        <v>198</v>
      </c>
      <c r="C61" s="45" t="s">
        <v>214</v>
      </c>
      <c r="D61" s="40">
        <v>1</v>
      </c>
      <c r="E61" s="194">
        <v>0</v>
      </c>
      <c r="F61" s="68">
        <f>D61*E61</f>
        <v>0</v>
      </c>
    </row>
    <row r="62" spans="1:6">
      <c r="A62" s="132"/>
      <c r="B62" s="178"/>
      <c r="C62" s="45"/>
      <c r="D62" s="40"/>
      <c r="E62" s="194"/>
      <c r="F62" s="68"/>
    </row>
    <row r="63" spans="1:6">
      <c r="A63" s="177" t="s">
        <v>249</v>
      </c>
      <c r="B63" s="179" t="s">
        <v>250</v>
      </c>
      <c r="C63" s="45"/>
      <c r="D63" s="31"/>
      <c r="E63" s="193"/>
      <c r="F63" s="30"/>
    </row>
    <row r="64" spans="1:6" ht="25.5">
      <c r="A64" s="46"/>
      <c r="B64" s="178" t="s">
        <v>251</v>
      </c>
      <c r="C64" s="45" t="s">
        <v>143</v>
      </c>
      <c r="D64" s="40">
        <v>7</v>
      </c>
      <c r="E64" s="194">
        <v>0</v>
      </c>
      <c r="F64" s="68">
        <f>+D64*E64</f>
        <v>0</v>
      </c>
    </row>
    <row r="65" spans="1:6">
      <c r="A65" s="46"/>
      <c r="B65" s="178"/>
      <c r="C65" s="45"/>
      <c r="D65" s="40"/>
      <c r="E65" s="193"/>
      <c r="F65" s="30"/>
    </row>
    <row r="66" spans="1:6" ht="25.5">
      <c r="A66" s="177" t="s">
        <v>252</v>
      </c>
      <c r="B66" s="179" t="s">
        <v>296</v>
      </c>
      <c r="C66" s="45"/>
      <c r="D66" s="31"/>
      <c r="E66" s="195"/>
      <c r="F66" s="48"/>
    </row>
    <row r="67" spans="1:6" ht="38.25">
      <c r="A67" s="46"/>
      <c r="B67" s="178" t="s">
        <v>243</v>
      </c>
      <c r="C67" s="45" t="s">
        <v>214</v>
      </c>
      <c r="D67" s="40">
        <v>1</v>
      </c>
      <c r="E67" s="194">
        <v>0</v>
      </c>
      <c r="F67" s="68">
        <f>+D67*E67</f>
        <v>0</v>
      </c>
    </row>
    <row r="68" spans="1:6" ht="38.25">
      <c r="A68" s="46"/>
      <c r="B68" s="178" t="s">
        <v>244</v>
      </c>
      <c r="C68" s="45" t="s">
        <v>214</v>
      </c>
      <c r="D68" s="40">
        <v>1</v>
      </c>
      <c r="E68" s="194">
        <v>0</v>
      </c>
      <c r="F68" s="68">
        <f>+D68*E68</f>
        <v>0</v>
      </c>
    </row>
    <row r="69" spans="1:6">
      <c r="A69" s="46"/>
      <c r="B69" s="47"/>
      <c r="C69" s="45"/>
      <c r="D69" s="18"/>
      <c r="E69" s="195"/>
      <c r="F69" s="48"/>
    </row>
    <row r="70" spans="1:6" ht="25.5">
      <c r="A70" s="177" t="s">
        <v>253</v>
      </c>
      <c r="B70" s="10" t="s">
        <v>297</v>
      </c>
      <c r="C70" s="45"/>
      <c r="D70" s="18"/>
      <c r="E70" s="195"/>
      <c r="F70" s="48"/>
    </row>
    <row r="71" spans="1:6" ht="38.25">
      <c r="A71" s="46"/>
      <c r="B71" s="47" t="s">
        <v>244</v>
      </c>
      <c r="C71" s="45" t="s">
        <v>214</v>
      </c>
      <c r="D71" s="40">
        <v>1</v>
      </c>
      <c r="E71" s="194">
        <v>0</v>
      </c>
      <c r="F71" s="68">
        <f>+D71*E71</f>
        <v>0</v>
      </c>
    </row>
    <row r="72" spans="1:6">
      <c r="A72" s="46"/>
      <c r="B72" s="47"/>
      <c r="C72" s="45"/>
      <c r="D72" s="40"/>
      <c r="E72" s="194"/>
      <c r="F72" s="68"/>
    </row>
    <row r="73" spans="1:6">
      <c r="A73" s="46"/>
      <c r="B73" s="47"/>
      <c r="C73" s="45"/>
      <c r="D73" s="40"/>
      <c r="E73" s="194"/>
      <c r="F73" s="68"/>
    </row>
    <row r="74" spans="1:6" ht="38.25">
      <c r="A74" s="177" t="s">
        <v>227</v>
      </c>
      <c r="B74" s="47" t="s">
        <v>298</v>
      </c>
      <c r="C74" s="45" t="s">
        <v>214</v>
      </c>
      <c r="D74" s="40">
        <v>1</v>
      </c>
      <c r="E74" s="194">
        <v>0</v>
      </c>
      <c r="F74" s="68">
        <f t="shared" ref="F74" si="1">+D74*E74</f>
        <v>0</v>
      </c>
    </row>
    <row r="75" spans="1:6">
      <c r="A75" s="46"/>
      <c r="B75" s="47"/>
      <c r="C75" s="45"/>
      <c r="D75" s="40"/>
      <c r="E75" s="194"/>
      <c r="F75" s="68"/>
    </row>
    <row r="76" spans="1:6">
      <c r="A76" s="46"/>
      <c r="B76" s="47"/>
      <c r="C76" s="45"/>
      <c r="D76" s="29"/>
      <c r="E76" s="193"/>
      <c r="F76" s="30"/>
    </row>
    <row r="77" spans="1:6">
      <c r="A77" s="12"/>
      <c r="B77" s="19" t="s">
        <v>4</v>
      </c>
      <c r="C77" s="20"/>
      <c r="D77" s="21"/>
      <c r="E77" s="196"/>
      <c r="F77" s="35">
        <f>+SUM(F5:F76)</f>
        <v>0</v>
      </c>
    </row>
    <row r="79" spans="1:6">
      <c r="E79" s="197"/>
      <c r="F79" s="2"/>
    </row>
    <row r="80" spans="1:6">
      <c r="E80" s="197"/>
      <c r="F80" s="2"/>
    </row>
  </sheetData>
  <sheetProtection password="CEDE" sheet="1" objects="1" scenarios="1"/>
  <pageMargins left="0.98425196850393704" right="0.78740157480314965" top="0.98425196850393704" bottom="0.98425196850393704" header="0" footer="0"/>
  <pageSetup paperSize="9" scale="72" orientation="portrait" r:id="rId1"/>
  <headerFooter alignWithMargins="0"/>
  <rowBreaks count="2" manualBreakCount="2">
    <brk id="25" max="5" man="1"/>
    <brk id="3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3"/>
  <sheetViews>
    <sheetView view="pageBreakPreview" zoomScaleNormal="100" zoomScaleSheetLayoutView="100" workbookViewId="0">
      <selection activeCell="F11" sqref="F11"/>
    </sheetView>
  </sheetViews>
  <sheetFormatPr defaultRowHeight="12.75"/>
  <cols>
    <col min="1" max="1" width="5.28515625" style="5" customWidth="1"/>
    <col min="2" max="2" width="39.5703125" style="11" customWidth="1"/>
    <col min="3" max="3" width="5.5703125" style="1" customWidth="1"/>
    <col min="4" max="4" width="11.7109375" style="24" customWidth="1"/>
    <col min="5" max="5" width="13.85546875" style="198" customWidth="1"/>
    <col min="6" max="6" width="15.42578125" style="23" customWidth="1"/>
    <col min="8" max="8" width="71.140625" customWidth="1"/>
  </cols>
  <sheetData>
    <row r="1" spans="1:6" s="38" customFormat="1">
      <c r="A1" s="41"/>
      <c r="B1" s="11"/>
      <c r="C1" s="1"/>
      <c r="D1" s="24"/>
      <c r="E1" s="198"/>
      <c r="F1" s="23"/>
    </row>
    <row r="2" spans="1:6" ht="25.5">
      <c r="B2" s="10" t="s">
        <v>268</v>
      </c>
    </row>
    <row r="3" spans="1:6">
      <c r="B3" s="10"/>
    </row>
    <row r="4" spans="1:6" s="3" customFormat="1">
      <c r="A4" s="12" t="s">
        <v>3</v>
      </c>
      <c r="B4" s="13" t="s">
        <v>2</v>
      </c>
      <c r="C4" s="14" t="s">
        <v>0</v>
      </c>
      <c r="D4" s="27" t="s">
        <v>1</v>
      </c>
      <c r="E4" s="199" t="s">
        <v>10</v>
      </c>
      <c r="F4" s="28" t="s">
        <v>11</v>
      </c>
    </row>
    <row r="5" spans="1:6">
      <c r="A5" s="16"/>
      <c r="B5" s="17"/>
      <c r="C5" s="9"/>
      <c r="D5" s="29"/>
      <c r="E5" s="200"/>
      <c r="F5" s="30"/>
    </row>
    <row r="6" spans="1:6" ht="63.75">
      <c r="A6" s="64" t="s">
        <v>12</v>
      </c>
      <c r="B6" s="65" t="s">
        <v>299</v>
      </c>
      <c r="C6" s="66"/>
      <c r="D6" s="67"/>
      <c r="E6" s="201"/>
      <c r="F6" s="68"/>
    </row>
    <row r="7" spans="1:6">
      <c r="A7" s="64"/>
      <c r="B7" s="26" t="s">
        <v>13</v>
      </c>
      <c r="C7" s="66" t="s">
        <v>5</v>
      </c>
      <c r="D7" s="67">
        <f>SUM(D9)</f>
        <v>225</v>
      </c>
      <c r="E7" s="201">
        <v>0</v>
      </c>
      <c r="F7" s="68">
        <f>+D7*E7</f>
        <v>0</v>
      </c>
    </row>
    <row r="8" spans="1:6">
      <c r="A8" s="64"/>
      <c r="B8" s="26"/>
      <c r="C8" s="66"/>
      <c r="D8" s="67"/>
      <c r="E8" s="201"/>
      <c r="F8" s="68"/>
    </row>
    <row r="9" spans="1:6">
      <c r="A9" s="64"/>
      <c r="B9" s="26" t="s">
        <v>76</v>
      </c>
      <c r="C9" s="66"/>
      <c r="D9" s="18">
        <v>225</v>
      </c>
      <c r="E9" s="201"/>
      <c r="F9" s="68"/>
    </row>
    <row r="10" spans="1:6">
      <c r="A10" s="64"/>
      <c r="B10" s="26"/>
      <c r="C10" s="66"/>
      <c r="D10" s="67"/>
      <c r="E10" s="201"/>
      <c r="F10" s="68"/>
    </row>
    <row r="11" spans="1:6" ht="63.75">
      <c r="A11" s="64" t="s">
        <v>61</v>
      </c>
      <c r="B11" s="65" t="s">
        <v>300</v>
      </c>
      <c r="C11" s="66"/>
      <c r="D11" s="67"/>
      <c r="E11" s="201"/>
      <c r="F11" s="68"/>
    </row>
    <row r="12" spans="1:6">
      <c r="A12" s="64"/>
      <c r="B12" s="26" t="s">
        <v>18</v>
      </c>
      <c r="C12" s="66" t="s">
        <v>7</v>
      </c>
      <c r="D12" s="67">
        <f>+SUM(D14:D14)</f>
        <v>180</v>
      </c>
      <c r="E12" s="201">
        <v>0</v>
      </c>
      <c r="F12" s="68">
        <f>+D12*E12</f>
        <v>0</v>
      </c>
    </row>
    <row r="13" spans="1:6">
      <c r="A13" s="64"/>
      <c r="B13" s="26"/>
      <c r="C13" s="66"/>
      <c r="D13" s="67"/>
      <c r="E13" s="201"/>
      <c r="F13" s="68"/>
    </row>
    <row r="14" spans="1:6">
      <c r="A14" s="64"/>
      <c r="B14" s="26" t="s">
        <v>74</v>
      </c>
      <c r="C14" s="66"/>
      <c r="D14" s="18">
        <v>180</v>
      </c>
      <c r="E14" s="201"/>
      <c r="F14" s="68"/>
    </row>
    <row r="15" spans="1:6">
      <c r="A15" s="64"/>
      <c r="B15" s="26"/>
      <c r="C15" s="66"/>
      <c r="D15" s="67"/>
      <c r="E15" s="201"/>
      <c r="F15" s="68"/>
    </row>
    <row r="16" spans="1:6" ht="63.75">
      <c r="A16" s="64" t="s">
        <v>15</v>
      </c>
      <c r="B16" s="65" t="s">
        <v>301</v>
      </c>
      <c r="C16" s="66"/>
      <c r="D16" s="67"/>
      <c r="E16" s="201"/>
      <c r="F16" s="68"/>
    </row>
    <row r="17" spans="1:6">
      <c r="A17" s="64"/>
      <c r="B17" s="26" t="s">
        <v>18</v>
      </c>
      <c r="C17" s="66" t="s">
        <v>7</v>
      </c>
      <c r="D17" s="67">
        <f>+SUM(D19:D19)</f>
        <v>190</v>
      </c>
      <c r="E17" s="201">
        <v>0</v>
      </c>
      <c r="F17" s="68">
        <f>+D17*E17</f>
        <v>0</v>
      </c>
    </row>
    <row r="18" spans="1:6">
      <c r="A18" s="64"/>
      <c r="B18" s="26"/>
      <c r="C18" s="66"/>
      <c r="D18" s="67"/>
      <c r="E18" s="201"/>
      <c r="F18" s="68"/>
    </row>
    <row r="19" spans="1:6">
      <c r="A19" s="64"/>
      <c r="B19" s="26" t="s">
        <v>75</v>
      </c>
      <c r="C19" s="66"/>
      <c r="D19" s="18">
        <v>190</v>
      </c>
      <c r="E19" s="201"/>
      <c r="F19" s="68"/>
    </row>
    <row r="20" spans="1:6">
      <c r="A20" s="64"/>
      <c r="B20" s="26"/>
      <c r="C20" s="66"/>
      <c r="D20" s="67"/>
      <c r="E20" s="201"/>
      <c r="F20" s="68"/>
    </row>
    <row r="21" spans="1:6" ht="63.75">
      <c r="A21" s="64" t="s">
        <v>17</v>
      </c>
      <c r="B21" s="65" t="s">
        <v>302</v>
      </c>
      <c r="C21" s="66"/>
      <c r="D21" s="67"/>
      <c r="E21" s="201"/>
      <c r="F21" s="68"/>
    </row>
    <row r="22" spans="1:6">
      <c r="A22" s="64"/>
      <c r="B22" s="26" t="s">
        <v>13</v>
      </c>
      <c r="C22" s="66" t="s">
        <v>5</v>
      </c>
      <c r="D22" s="67">
        <f>+SUM(D24:D25)</f>
        <v>300</v>
      </c>
      <c r="E22" s="201">
        <v>0</v>
      </c>
      <c r="F22" s="68">
        <f>+D22*E22</f>
        <v>0</v>
      </c>
    </row>
    <row r="23" spans="1:6">
      <c r="A23" s="64"/>
      <c r="B23" s="26"/>
      <c r="C23" s="66"/>
      <c r="D23" s="67"/>
      <c r="E23" s="201"/>
      <c r="F23" s="68"/>
    </row>
    <row r="24" spans="1:6">
      <c r="A24" s="64"/>
      <c r="B24" s="26" t="s">
        <v>74</v>
      </c>
      <c r="C24" s="66"/>
      <c r="D24" s="18">
        <v>180</v>
      </c>
      <c r="E24" s="201"/>
      <c r="F24" s="68"/>
    </row>
    <row r="25" spans="1:6" s="38" customFormat="1">
      <c r="A25" s="64"/>
      <c r="B25" s="26" t="s">
        <v>75</v>
      </c>
      <c r="C25" s="66"/>
      <c r="D25" s="18">
        <v>120</v>
      </c>
      <c r="E25" s="201"/>
      <c r="F25" s="68"/>
    </row>
    <row r="26" spans="1:6">
      <c r="A26" s="64"/>
      <c r="B26" s="26"/>
      <c r="C26" s="66"/>
      <c r="D26" s="67"/>
      <c r="E26" s="201"/>
      <c r="F26" s="68"/>
    </row>
    <row r="27" spans="1:6" ht="38.25">
      <c r="A27" s="64" t="s">
        <v>62</v>
      </c>
      <c r="B27" s="65" t="s">
        <v>303</v>
      </c>
      <c r="C27" s="66"/>
      <c r="D27" s="67"/>
      <c r="E27" s="201"/>
      <c r="F27" s="68"/>
    </row>
    <row r="28" spans="1:6" ht="25.5">
      <c r="A28" s="64"/>
      <c r="B28" s="65" t="s">
        <v>77</v>
      </c>
      <c r="C28" s="66"/>
      <c r="D28" s="67"/>
      <c r="E28" s="201"/>
      <c r="F28" s="68"/>
    </row>
    <row r="29" spans="1:6" ht="25.5">
      <c r="A29" s="64"/>
      <c r="B29" s="65" t="s">
        <v>78</v>
      </c>
      <c r="C29" s="66"/>
      <c r="D29" s="67"/>
      <c r="E29" s="201"/>
      <c r="F29" s="68"/>
    </row>
    <row r="30" spans="1:6">
      <c r="A30" s="64"/>
      <c r="B30" s="65" t="s">
        <v>13</v>
      </c>
      <c r="C30" s="66" t="s">
        <v>5</v>
      </c>
      <c r="D30" s="67">
        <f>+SUM(D32:D33)</f>
        <v>300</v>
      </c>
      <c r="E30" s="201">
        <v>0</v>
      </c>
      <c r="F30" s="68">
        <f>+D30*E30</f>
        <v>0</v>
      </c>
    </row>
    <row r="31" spans="1:6">
      <c r="A31" s="64"/>
      <c r="B31" s="65"/>
      <c r="C31" s="66"/>
      <c r="D31" s="67"/>
      <c r="E31" s="201"/>
      <c r="F31" s="68"/>
    </row>
    <row r="32" spans="1:6">
      <c r="A32" s="64"/>
      <c r="B32" s="65" t="s">
        <v>74</v>
      </c>
      <c r="C32" s="66"/>
      <c r="D32" s="18">
        <v>180</v>
      </c>
      <c r="E32" s="201"/>
      <c r="F32" s="68"/>
    </row>
    <row r="33" spans="1:6" s="38" customFormat="1">
      <c r="A33" s="64"/>
      <c r="B33" s="65" t="s">
        <v>75</v>
      </c>
      <c r="C33" s="66"/>
      <c r="D33" s="18">
        <v>120</v>
      </c>
      <c r="E33" s="201"/>
      <c r="F33" s="68"/>
    </row>
    <row r="34" spans="1:6">
      <c r="A34" s="64"/>
      <c r="B34" s="65"/>
      <c r="C34" s="66"/>
      <c r="D34" s="67"/>
      <c r="E34" s="201"/>
      <c r="F34" s="68"/>
    </row>
    <row r="35" spans="1:6" ht="89.25">
      <c r="A35" s="64" t="s">
        <v>63</v>
      </c>
      <c r="B35" s="65" t="s">
        <v>304</v>
      </c>
      <c r="C35" s="66"/>
      <c r="D35" s="67"/>
      <c r="E35" s="201"/>
      <c r="F35" s="68"/>
    </row>
    <row r="36" spans="1:6">
      <c r="A36" s="64"/>
      <c r="B36" s="65" t="s">
        <v>13</v>
      </c>
      <c r="C36" s="66" t="s">
        <v>5</v>
      </c>
      <c r="D36" s="67">
        <f>+SUM(D38:D39)</f>
        <v>300</v>
      </c>
      <c r="E36" s="201">
        <v>0</v>
      </c>
      <c r="F36" s="68">
        <f>+D36*E36</f>
        <v>0</v>
      </c>
    </row>
    <row r="37" spans="1:6">
      <c r="A37" s="64"/>
      <c r="B37" s="65"/>
      <c r="C37" s="66"/>
      <c r="D37" s="67"/>
      <c r="E37" s="201"/>
      <c r="F37" s="68"/>
    </row>
    <row r="38" spans="1:6">
      <c r="A38" s="64"/>
      <c r="B38" s="65" t="s">
        <v>74</v>
      </c>
      <c r="C38" s="66"/>
      <c r="D38" s="18">
        <v>180</v>
      </c>
      <c r="E38" s="201"/>
      <c r="F38" s="68"/>
    </row>
    <row r="39" spans="1:6" s="38" customFormat="1">
      <c r="A39" s="64"/>
      <c r="B39" s="65" t="s">
        <v>75</v>
      </c>
      <c r="C39" s="66"/>
      <c r="D39" s="18">
        <v>120</v>
      </c>
      <c r="E39" s="201"/>
      <c r="F39" s="68"/>
    </row>
    <row r="40" spans="1:6">
      <c r="A40" s="64"/>
      <c r="B40" s="65"/>
      <c r="C40" s="66"/>
      <c r="D40" s="67"/>
      <c r="E40" s="201"/>
      <c r="F40" s="68"/>
    </row>
    <row r="41" spans="1:6" ht="38.25">
      <c r="A41" s="64" t="s">
        <v>64</v>
      </c>
      <c r="B41" s="65" t="s">
        <v>305</v>
      </c>
      <c r="C41" s="66"/>
      <c r="D41" s="67"/>
      <c r="E41" s="201"/>
      <c r="F41" s="68"/>
    </row>
    <row r="42" spans="1:6">
      <c r="A42" s="64"/>
      <c r="B42" s="65" t="s">
        <v>13</v>
      </c>
      <c r="C42" s="66" t="s">
        <v>5</v>
      </c>
      <c r="D42" s="67">
        <v>300</v>
      </c>
      <c r="E42" s="201">
        <v>0</v>
      </c>
      <c r="F42" s="68">
        <f>+D42*E42</f>
        <v>0</v>
      </c>
    </row>
    <row r="43" spans="1:6">
      <c r="A43" s="64"/>
      <c r="B43" s="65"/>
      <c r="C43" s="66"/>
      <c r="D43" s="67"/>
      <c r="E43" s="201"/>
      <c r="F43" s="68"/>
    </row>
    <row r="44" spans="1:6">
      <c r="A44" s="64"/>
      <c r="B44" s="65" t="s">
        <v>76</v>
      </c>
      <c r="C44" s="66"/>
      <c r="D44" s="18">
        <v>300</v>
      </c>
      <c r="E44" s="201"/>
      <c r="F44" s="68"/>
    </row>
    <row r="45" spans="1:6">
      <c r="A45" s="64"/>
      <c r="B45" s="65"/>
      <c r="C45" s="66"/>
      <c r="D45" s="67"/>
      <c r="E45" s="201"/>
      <c r="F45" s="68"/>
    </row>
    <row r="46" spans="1:6" ht="51">
      <c r="A46" s="64" t="s">
        <v>65</v>
      </c>
      <c r="B46" s="65" t="s">
        <v>306</v>
      </c>
      <c r="C46" s="66"/>
      <c r="D46" s="67"/>
      <c r="E46" s="201"/>
      <c r="F46" s="68"/>
    </row>
    <row r="47" spans="1:6">
      <c r="A47" s="64"/>
      <c r="B47" s="65" t="s">
        <v>16</v>
      </c>
      <c r="C47" s="66" t="s">
        <v>6</v>
      </c>
      <c r="D47" s="67">
        <f>+SUM(D49:D49)</f>
        <v>225</v>
      </c>
      <c r="E47" s="201">
        <v>0</v>
      </c>
      <c r="F47" s="68">
        <f>+D47*E47</f>
        <v>0</v>
      </c>
    </row>
    <row r="48" spans="1:6">
      <c r="A48" s="64"/>
      <c r="B48" s="65"/>
      <c r="C48" s="66"/>
      <c r="D48" s="67"/>
      <c r="E48" s="201"/>
      <c r="F48" s="68"/>
    </row>
    <row r="49" spans="1:6">
      <c r="A49" s="64"/>
      <c r="B49" s="65" t="s">
        <v>76</v>
      </c>
      <c r="C49" s="66"/>
      <c r="D49" s="18">
        <v>225</v>
      </c>
      <c r="E49" s="201"/>
      <c r="F49" s="68"/>
    </row>
    <row r="50" spans="1:6">
      <c r="A50" s="64"/>
      <c r="B50" s="65"/>
      <c r="C50" s="66"/>
      <c r="D50" s="67"/>
      <c r="E50" s="201"/>
      <c r="F50" s="68"/>
    </row>
    <row r="51" spans="1:6" ht="76.5">
      <c r="A51" s="64" t="s">
        <v>66</v>
      </c>
      <c r="B51" s="65" t="s">
        <v>307</v>
      </c>
      <c r="C51" s="66"/>
      <c r="D51" s="67"/>
      <c r="E51" s="201"/>
      <c r="F51" s="68"/>
    </row>
    <row r="52" spans="1:6">
      <c r="A52" s="64"/>
      <c r="B52" s="65" t="s">
        <v>16</v>
      </c>
      <c r="C52" s="66" t="s">
        <v>6</v>
      </c>
      <c r="D52" s="67">
        <f>+SUM(D54:D54)</f>
        <v>100</v>
      </c>
      <c r="E52" s="201">
        <v>0</v>
      </c>
      <c r="F52" s="68">
        <f>+D52*E52</f>
        <v>0</v>
      </c>
    </row>
    <row r="53" spans="1:6">
      <c r="A53" s="64"/>
      <c r="B53" s="65"/>
      <c r="C53" s="66"/>
      <c r="D53" s="67"/>
      <c r="E53" s="201"/>
      <c r="F53" s="68"/>
    </row>
    <row r="54" spans="1:6">
      <c r="A54" s="64"/>
      <c r="B54" s="65" t="s">
        <v>76</v>
      </c>
      <c r="C54" s="66"/>
      <c r="D54" s="18">
        <v>100</v>
      </c>
      <c r="E54" s="201"/>
      <c r="F54" s="68"/>
    </row>
    <row r="55" spans="1:6">
      <c r="A55" s="64"/>
      <c r="B55" s="65"/>
      <c r="C55" s="66"/>
      <c r="D55" s="67"/>
      <c r="E55" s="201"/>
      <c r="F55" s="68"/>
    </row>
    <row r="56" spans="1:6" ht="51">
      <c r="A56" s="64" t="s">
        <v>67</v>
      </c>
      <c r="B56" s="65" t="s">
        <v>308</v>
      </c>
      <c r="C56" s="66"/>
      <c r="D56" s="67"/>
      <c r="E56" s="201"/>
      <c r="F56" s="68"/>
    </row>
    <row r="57" spans="1:6">
      <c r="A57" s="64"/>
      <c r="B57" s="65" t="s">
        <v>79</v>
      </c>
      <c r="C57" s="66" t="s">
        <v>8</v>
      </c>
      <c r="D57" s="67">
        <v>17</v>
      </c>
      <c r="E57" s="201">
        <v>0</v>
      </c>
      <c r="F57" s="68">
        <f>+D57*E57</f>
        <v>0</v>
      </c>
    </row>
    <row r="58" spans="1:6">
      <c r="A58" s="64"/>
      <c r="B58" s="65"/>
      <c r="C58" s="66"/>
      <c r="D58" s="67"/>
      <c r="E58" s="201"/>
      <c r="F58" s="68"/>
    </row>
    <row r="59" spans="1:6">
      <c r="A59" s="64"/>
      <c r="B59" s="65" t="s">
        <v>76</v>
      </c>
      <c r="C59" s="66"/>
      <c r="D59" s="18">
        <v>17</v>
      </c>
      <c r="E59" s="201"/>
      <c r="F59" s="68"/>
    </row>
    <row r="60" spans="1:6">
      <c r="A60" s="64"/>
      <c r="B60" s="65"/>
      <c r="C60" s="66"/>
      <c r="D60" s="67"/>
      <c r="E60" s="201"/>
      <c r="F60" s="68"/>
    </row>
    <row r="61" spans="1:6" ht="63.75">
      <c r="A61" s="64" t="s">
        <v>68</v>
      </c>
      <c r="B61" s="65" t="s">
        <v>309</v>
      </c>
      <c r="C61" s="66"/>
      <c r="D61" s="67"/>
      <c r="E61" s="201"/>
      <c r="F61" s="68"/>
    </row>
    <row r="62" spans="1:6">
      <c r="A62" s="64"/>
      <c r="B62" s="65" t="s">
        <v>18</v>
      </c>
      <c r="C62" s="66" t="s">
        <v>7</v>
      </c>
      <c r="D62" s="67">
        <f>+SUM(D64:D64)</f>
        <v>90</v>
      </c>
      <c r="E62" s="201">
        <v>0</v>
      </c>
      <c r="F62" s="68">
        <f>+D62*E62</f>
        <v>0</v>
      </c>
    </row>
    <row r="63" spans="1:6">
      <c r="A63" s="64"/>
      <c r="B63" s="65"/>
      <c r="C63" s="66"/>
      <c r="D63" s="67"/>
      <c r="E63" s="201"/>
      <c r="F63" s="68"/>
    </row>
    <row r="64" spans="1:6">
      <c r="A64" s="64"/>
      <c r="B64" s="65" t="s">
        <v>74</v>
      </c>
      <c r="C64" s="66"/>
      <c r="D64" s="18">
        <v>90</v>
      </c>
      <c r="E64" s="201"/>
      <c r="F64" s="68"/>
    </row>
    <row r="65" spans="1:6">
      <c r="A65" s="64"/>
      <c r="B65" s="65"/>
      <c r="C65" s="66"/>
      <c r="D65" s="67"/>
      <c r="E65" s="201"/>
      <c r="F65" s="68"/>
    </row>
    <row r="66" spans="1:6" ht="63.75">
      <c r="A66" s="64" t="s">
        <v>69</v>
      </c>
      <c r="B66" s="65" t="s">
        <v>310</v>
      </c>
      <c r="C66" s="66"/>
      <c r="D66" s="67"/>
      <c r="E66" s="201"/>
      <c r="F66" s="68"/>
    </row>
    <row r="67" spans="1:6">
      <c r="A67" s="64"/>
      <c r="B67" s="65" t="s">
        <v>18</v>
      </c>
      <c r="C67" s="66" t="s">
        <v>7</v>
      </c>
      <c r="D67" s="67">
        <f>+SUM(D69:D69)</f>
        <v>90</v>
      </c>
      <c r="E67" s="201">
        <v>0</v>
      </c>
      <c r="F67" s="68">
        <f>+D67*E67</f>
        <v>0</v>
      </c>
    </row>
    <row r="68" spans="1:6">
      <c r="A68" s="64"/>
      <c r="B68" s="65"/>
      <c r="C68" s="66"/>
      <c r="D68" s="18"/>
      <c r="E68" s="201"/>
      <c r="F68" s="68"/>
    </row>
    <row r="69" spans="1:6">
      <c r="A69" s="64"/>
      <c r="B69" s="65" t="s">
        <v>74</v>
      </c>
      <c r="C69" s="66"/>
      <c r="D69" s="18">
        <v>90</v>
      </c>
      <c r="E69" s="201"/>
      <c r="F69" s="68"/>
    </row>
    <row r="70" spans="1:6">
      <c r="A70" s="64"/>
      <c r="B70" s="65"/>
      <c r="C70" s="66"/>
      <c r="D70" s="18"/>
      <c r="E70" s="201"/>
      <c r="F70" s="68"/>
    </row>
    <row r="71" spans="1:6" ht="63.75">
      <c r="A71" s="64" t="s">
        <v>19</v>
      </c>
      <c r="B71" s="65" t="s">
        <v>311</v>
      </c>
      <c r="C71" s="66"/>
      <c r="D71" s="67"/>
      <c r="E71" s="201"/>
      <c r="F71" s="68"/>
    </row>
    <row r="72" spans="1:6">
      <c r="A72" s="64"/>
      <c r="B72" s="65" t="s">
        <v>18</v>
      </c>
      <c r="C72" s="66" t="s">
        <v>7</v>
      </c>
      <c r="D72" s="67">
        <f>+SUM(D74:D74)</f>
        <v>85</v>
      </c>
      <c r="E72" s="201">
        <v>0</v>
      </c>
      <c r="F72" s="68">
        <f>+D72*E72</f>
        <v>0</v>
      </c>
    </row>
    <row r="73" spans="1:6">
      <c r="A73" s="64"/>
      <c r="B73" s="65"/>
      <c r="C73" s="66"/>
      <c r="D73" s="67"/>
      <c r="E73" s="201"/>
      <c r="F73" s="68"/>
    </row>
    <row r="74" spans="1:6">
      <c r="A74" s="64"/>
      <c r="B74" s="65" t="s">
        <v>75</v>
      </c>
      <c r="C74" s="66"/>
      <c r="D74" s="18">
        <v>85</v>
      </c>
      <c r="E74" s="201"/>
      <c r="F74" s="68"/>
    </row>
    <row r="75" spans="1:6">
      <c r="A75" s="64"/>
      <c r="B75" s="65"/>
      <c r="C75" s="66"/>
      <c r="D75" s="67"/>
      <c r="E75" s="201"/>
      <c r="F75" s="68"/>
    </row>
    <row r="76" spans="1:6" ht="63.75">
      <c r="A76" s="64" t="s">
        <v>20</v>
      </c>
      <c r="B76" s="65" t="s">
        <v>310</v>
      </c>
      <c r="C76" s="66"/>
      <c r="D76" s="67"/>
      <c r="E76" s="201"/>
      <c r="F76" s="68"/>
    </row>
    <row r="77" spans="1:6">
      <c r="A77" s="64"/>
      <c r="B77" s="65" t="s">
        <v>18</v>
      </c>
      <c r="C77" s="66" t="s">
        <v>7</v>
      </c>
      <c r="D77" s="67">
        <f>+SUM(D79:D79)</f>
        <v>85</v>
      </c>
      <c r="E77" s="201">
        <v>0</v>
      </c>
      <c r="F77" s="68">
        <f>+D77*E77</f>
        <v>0</v>
      </c>
    </row>
    <row r="78" spans="1:6">
      <c r="A78" s="64"/>
      <c r="B78" s="65"/>
      <c r="C78" s="66"/>
      <c r="D78" s="18"/>
      <c r="E78" s="201"/>
      <c r="F78" s="68"/>
    </row>
    <row r="79" spans="1:6">
      <c r="A79" s="64"/>
      <c r="B79" s="65" t="s">
        <v>75</v>
      </c>
      <c r="C79" s="66"/>
      <c r="D79" s="18">
        <v>85</v>
      </c>
      <c r="E79" s="201"/>
      <c r="F79" s="68"/>
    </row>
    <row r="80" spans="1:6">
      <c r="A80" s="64"/>
      <c r="B80" s="65"/>
      <c r="C80" s="66"/>
      <c r="D80" s="18"/>
      <c r="E80" s="201"/>
      <c r="F80" s="68"/>
    </row>
    <row r="81" spans="1:6" ht="102">
      <c r="A81" s="64" t="s">
        <v>21</v>
      </c>
      <c r="B81" s="65" t="s">
        <v>312</v>
      </c>
      <c r="C81" s="66"/>
      <c r="D81" s="67"/>
      <c r="E81" s="201"/>
      <c r="F81" s="68"/>
    </row>
    <row r="82" spans="1:6">
      <c r="A82" s="64"/>
      <c r="B82" s="65" t="s">
        <v>13</v>
      </c>
      <c r="C82" s="66" t="s">
        <v>5</v>
      </c>
      <c r="D82" s="67">
        <f>+SUM(D84:D84)</f>
        <v>225</v>
      </c>
      <c r="E82" s="201">
        <v>0</v>
      </c>
      <c r="F82" s="68">
        <f>+D82*E82</f>
        <v>0</v>
      </c>
    </row>
    <row r="83" spans="1:6">
      <c r="A83" s="64"/>
      <c r="B83" s="65"/>
      <c r="C83" s="66"/>
      <c r="D83" s="67"/>
      <c r="E83" s="201"/>
      <c r="F83" s="68"/>
    </row>
    <row r="84" spans="1:6">
      <c r="A84" s="64"/>
      <c r="B84" s="65" t="s">
        <v>76</v>
      </c>
      <c r="C84" s="66"/>
      <c r="D84" s="18">
        <v>225</v>
      </c>
      <c r="E84" s="201"/>
      <c r="F84" s="68"/>
    </row>
    <row r="85" spans="1:6">
      <c r="A85" s="16"/>
      <c r="B85" s="17"/>
      <c r="C85" s="9"/>
      <c r="D85" s="31"/>
      <c r="E85" s="200"/>
      <c r="F85" s="30"/>
    </row>
    <row r="86" spans="1:6" ht="51">
      <c r="A86" s="16" t="s">
        <v>22</v>
      </c>
      <c r="B86" s="26" t="s">
        <v>313</v>
      </c>
      <c r="C86" s="9"/>
      <c r="D86" s="29"/>
      <c r="E86" s="200"/>
      <c r="F86" s="30"/>
    </row>
    <row r="87" spans="1:6">
      <c r="A87" s="16"/>
      <c r="B87" s="17" t="s">
        <v>13</v>
      </c>
      <c r="C87" s="9" t="s">
        <v>5</v>
      </c>
      <c r="D87" s="29">
        <f>+SUM(D89:D90)</f>
        <v>956</v>
      </c>
      <c r="E87" s="200">
        <v>0</v>
      </c>
      <c r="F87" s="30">
        <f>+D87*E87</f>
        <v>0</v>
      </c>
    </row>
    <row r="88" spans="1:6">
      <c r="A88" s="16"/>
      <c r="B88" s="17"/>
      <c r="C88" s="9"/>
      <c r="D88" s="29"/>
      <c r="E88" s="200"/>
      <c r="F88" s="30"/>
    </row>
    <row r="89" spans="1:6">
      <c r="A89" s="16"/>
      <c r="B89" s="17" t="s">
        <v>80</v>
      </c>
      <c r="C89" s="9"/>
      <c r="D89" s="31">
        <v>276</v>
      </c>
      <c r="E89" s="200"/>
      <c r="F89" s="30"/>
    </row>
    <row r="90" spans="1:6" s="38" customFormat="1">
      <c r="A90" s="46"/>
      <c r="B90" s="47" t="s">
        <v>39</v>
      </c>
      <c r="C90" s="45"/>
      <c r="D90" s="31">
        <v>680</v>
      </c>
      <c r="E90" s="200"/>
      <c r="F90" s="30"/>
    </row>
    <row r="91" spans="1:6">
      <c r="A91" s="16"/>
      <c r="B91" s="17"/>
      <c r="C91" s="9"/>
      <c r="D91" s="31"/>
      <c r="E91" s="200"/>
      <c r="F91" s="30"/>
    </row>
    <row r="92" spans="1:6" ht="38.25">
      <c r="A92" s="16" t="s">
        <v>70</v>
      </c>
      <c r="B92" s="17" t="s">
        <v>314</v>
      </c>
      <c r="C92" s="9"/>
      <c r="D92" s="29"/>
      <c r="E92" s="200"/>
      <c r="F92" s="30"/>
    </row>
    <row r="93" spans="1:6">
      <c r="A93" s="16"/>
      <c r="B93" s="17" t="s">
        <v>16</v>
      </c>
      <c r="C93" s="9" t="s">
        <v>6</v>
      </c>
      <c r="D93" s="29">
        <f>+SUM(D95:D96)</f>
        <v>102.80000000000001</v>
      </c>
      <c r="E93" s="200">
        <v>0</v>
      </c>
      <c r="F93" s="30">
        <f>+D93*E93</f>
        <v>0</v>
      </c>
    </row>
    <row r="94" spans="1:6">
      <c r="A94" s="16"/>
      <c r="B94" s="17"/>
      <c r="C94" s="9"/>
      <c r="D94" s="31"/>
      <c r="E94" s="200"/>
      <c r="F94" s="30"/>
    </row>
    <row r="95" spans="1:6" s="38" customFormat="1">
      <c r="A95" s="46"/>
      <c r="B95" s="47" t="s">
        <v>81</v>
      </c>
      <c r="C95" s="45"/>
      <c r="D95" s="31">
        <v>24.6</v>
      </c>
      <c r="E95" s="200"/>
      <c r="F95" s="30"/>
    </row>
    <row r="96" spans="1:6">
      <c r="A96" s="16"/>
      <c r="B96" s="17" t="s">
        <v>82</v>
      </c>
      <c r="C96" s="9"/>
      <c r="D96" s="31">
        <v>78.2</v>
      </c>
      <c r="E96" s="200"/>
      <c r="F96" s="30"/>
    </row>
    <row r="97" spans="1:6">
      <c r="A97" s="16"/>
      <c r="B97" s="17"/>
      <c r="C97" s="9"/>
      <c r="D97" s="31"/>
      <c r="E97" s="200"/>
      <c r="F97" s="30"/>
    </row>
    <row r="98" spans="1:6" ht="51">
      <c r="A98" s="16" t="s">
        <v>23</v>
      </c>
      <c r="B98" s="17" t="s">
        <v>315</v>
      </c>
      <c r="C98" s="9"/>
      <c r="D98" s="29"/>
      <c r="E98" s="200"/>
      <c r="F98" s="30"/>
    </row>
    <row r="99" spans="1:6">
      <c r="A99" s="16"/>
      <c r="B99" s="17" t="s">
        <v>38</v>
      </c>
      <c r="C99" s="9" t="s">
        <v>8</v>
      </c>
      <c r="D99" s="29">
        <f>+SUM(D101:D102)</f>
        <v>47</v>
      </c>
      <c r="E99" s="200">
        <v>0</v>
      </c>
      <c r="F99" s="30">
        <f>+D99*E99</f>
        <v>0</v>
      </c>
    </row>
    <row r="100" spans="1:6">
      <c r="A100" s="16"/>
      <c r="B100" s="17"/>
      <c r="C100" s="9"/>
      <c r="D100" s="31"/>
      <c r="E100" s="200"/>
      <c r="F100" s="30"/>
    </row>
    <row r="101" spans="1:6">
      <c r="A101" s="16"/>
      <c r="B101" s="17" t="s">
        <v>83</v>
      </c>
      <c r="C101" s="9"/>
      <c r="D101" s="31">
        <v>6</v>
      </c>
      <c r="E101" s="200"/>
      <c r="F101" s="30"/>
    </row>
    <row r="102" spans="1:6" s="38" customFormat="1">
      <c r="A102" s="46"/>
      <c r="B102" s="47" t="s">
        <v>44</v>
      </c>
      <c r="C102" s="45"/>
      <c r="D102" s="31">
        <v>41</v>
      </c>
      <c r="E102" s="200"/>
      <c r="F102" s="30"/>
    </row>
    <row r="103" spans="1:6">
      <c r="A103" s="16"/>
      <c r="B103" s="17"/>
      <c r="C103" s="9"/>
      <c r="D103" s="31"/>
      <c r="E103" s="200"/>
      <c r="F103" s="30"/>
    </row>
    <row r="104" spans="1:6" ht="51">
      <c r="A104" s="16" t="s">
        <v>101</v>
      </c>
      <c r="B104" s="17" t="s">
        <v>316</v>
      </c>
      <c r="C104" s="9"/>
      <c r="D104" s="29"/>
      <c r="E104" s="200"/>
      <c r="F104" s="30"/>
    </row>
    <row r="105" spans="1:6">
      <c r="A105" s="16"/>
      <c r="B105" s="17" t="s">
        <v>38</v>
      </c>
      <c r="C105" s="9" t="s">
        <v>8</v>
      </c>
      <c r="D105" s="29">
        <f>+SUM(D107:D108)</f>
        <v>0</v>
      </c>
      <c r="E105" s="200">
        <v>0</v>
      </c>
      <c r="F105" s="30">
        <f>+D105*E105</f>
        <v>0</v>
      </c>
    </row>
    <row r="106" spans="1:6">
      <c r="A106" s="16"/>
      <c r="B106" s="17"/>
      <c r="C106" s="9"/>
      <c r="D106" s="31"/>
      <c r="E106" s="200"/>
      <c r="F106" s="30"/>
    </row>
    <row r="107" spans="1:6" s="38" customFormat="1">
      <c r="A107" s="46"/>
      <c r="B107" s="47" t="s">
        <v>83</v>
      </c>
      <c r="C107" s="45"/>
      <c r="D107" s="31">
        <v>0</v>
      </c>
      <c r="E107" s="200"/>
      <c r="F107" s="30"/>
    </row>
    <row r="108" spans="1:6">
      <c r="A108" s="16"/>
      <c r="B108" s="17" t="s">
        <v>44</v>
      </c>
      <c r="C108" s="9"/>
      <c r="D108" s="31">
        <v>0</v>
      </c>
      <c r="E108" s="200"/>
      <c r="F108" s="30"/>
    </row>
    <row r="109" spans="1:6">
      <c r="A109" s="16"/>
      <c r="B109" s="17"/>
      <c r="C109" s="9"/>
      <c r="D109" s="31"/>
      <c r="E109" s="200"/>
      <c r="F109" s="30"/>
    </row>
    <row r="110" spans="1:6" ht="38.25">
      <c r="A110" s="16" t="s">
        <v>102</v>
      </c>
      <c r="B110" s="17" t="s">
        <v>317</v>
      </c>
      <c r="C110" s="9"/>
      <c r="D110" s="29"/>
      <c r="E110" s="200"/>
      <c r="F110" s="30"/>
    </row>
    <row r="111" spans="1:6">
      <c r="A111" s="16"/>
      <c r="B111" s="17" t="s">
        <v>38</v>
      </c>
      <c r="C111" s="9" t="s">
        <v>8</v>
      </c>
      <c r="D111" s="29">
        <f>+SUM(D113:D113)</f>
        <v>3</v>
      </c>
      <c r="E111" s="200">
        <v>0</v>
      </c>
      <c r="F111" s="30">
        <f>+D111*E111</f>
        <v>0</v>
      </c>
    </row>
    <row r="112" spans="1:6">
      <c r="A112" s="16"/>
      <c r="B112" s="17"/>
      <c r="C112" s="9"/>
      <c r="D112" s="31"/>
      <c r="E112" s="200"/>
      <c r="F112" s="30"/>
    </row>
    <row r="113" spans="1:6">
      <c r="A113" s="16"/>
      <c r="B113" s="17" t="s">
        <v>39</v>
      </c>
      <c r="C113" s="9"/>
      <c r="D113" s="31">
        <v>3</v>
      </c>
      <c r="E113" s="200"/>
      <c r="F113" s="30"/>
    </row>
    <row r="114" spans="1:6">
      <c r="A114" s="16"/>
      <c r="B114" s="17"/>
      <c r="C114" s="9"/>
      <c r="D114" s="31"/>
      <c r="E114" s="200"/>
      <c r="F114" s="30"/>
    </row>
    <row r="115" spans="1:6" ht="216.75">
      <c r="A115" s="16" t="s">
        <v>103</v>
      </c>
      <c r="B115" s="17" t="s">
        <v>398</v>
      </c>
      <c r="C115" s="9"/>
      <c r="D115" s="31"/>
      <c r="E115" s="200"/>
      <c r="F115" s="30"/>
    </row>
    <row r="116" spans="1:6">
      <c r="A116" s="16"/>
      <c r="B116" s="17" t="s">
        <v>127</v>
      </c>
      <c r="C116" s="9"/>
      <c r="D116" s="29"/>
      <c r="E116" s="200"/>
      <c r="F116" s="30"/>
    </row>
    <row r="117" spans="1:6">
      <c r="A117" s="16"/>
      <c r="B117" s="17"/>
      <c r="C117" s="9"/>
      <c r="D117" s="31"/>
      <c r="E117" s="200"/>
      <c r="F117" s="30"/>
    </row>
    <row r="118" spans="1:6">
      <c r="A118" s="46"/>
      <c r="B118" s="47" t="s">
        <v>83</v>
      </c>
      <c r="C118" s="45"/>
      <c r="D118" s="29"/>
      <c r="E118" s="200"/>
      <c r="F118" s="30"/>
    </row>
    <row r="119" spans="1:6">
      <c r="A119" s="46"/>
      <c r="B119" s="22">
        <f>+SUM(F121:F126)</f>
        <v>0</v>
      </c>
      <c r="C119" s="45"/>
      <c r="D119" s="29"/>
      <c r="E119" s="200"/>
      <c r="F119" s="30"/>
    </row>
    <row r="120" spans="1:6">
      <c r="A120" s="46"/>
      <c r="B120" s="47"/>
      <c r="C120" s="45"/>
      <c r="D120" s="29"/>
      <c r="E120" s="200"/>
      <c r="F120" s="30"/>
    </row>
    <row r="121" spans="1:6">
      <c r="A121" s="46"/>
      <c r="B121" s="47" t="s">
        <v>84</v>
      </c>
      <c r="C121" s="45" t="s">
        <v>8</v>
      </c>
      <c r="D121" s="29">
        <v>1</v>
      </c>
      <c r="E121" s="200">
        <v>0</v>
      </c>
      <c r="F121" s="30">
        <f>+D121*E121</f>
        <v>0</v>
      </c>
    </row>
    <row r="122" spans="1:6">
      <c r="A122" s="46"/>
      <c r="B122" s="47" t="s">
        <v>85</v>
      </c>
      <c r="C122" s="45" t="s">
        <v>8</v>
      </c>
      <c r="D122" s="29">
        <v>3</v>
      </c>
      <c r="E122" s="200">
        <v>0</v>
      </c>
      <c r="F122" s="30">
        <f t="shared" ref="F122:F124" si="0">+D122*E122</f>
        <v>0</v>
      </c>
    </row>
    <row r="123" spans="1:6">
      <c r="A123" s="46"/>
      <c r="B123" s="47" t="s">
        <v>86</v>
      </c>
      <c r="C123" s="45" t="s">
        <v>8</v>
      </c>
      <c r="D123" s="29">
        <v>2</v>
      </c>
      <c r="E123" s="200">
        <v>0</v>
      </c>
      <c r="F123" s="30">
        <f t="shared" si="0"/>
        <v>0</v>
      </c>
    </row>
    <row r="124" spans="1:6">
      <c r="A124" s="46"/>
      <c r="B124" s="47" t="s">
        <v>87</v>
      </c>
      <c r="C124" s="45" t="s">
        <v>8</v>
      </c>
      <c r="D124" s="29">
        <v>4</v>
      </c>
      <c r="E124" s="200">
        <v>0</v>
      </c>
      <c r="F124" s="30">
        <f t="shared" si="0"/>
        <v>0</v>
      </c>
    </row>
    <row r="125" spans="1:6">
      <c r="A125" s="16"/>
      <c r="B125" s="17"/>
      <c r="C125" s="9"/>
      <c r="D125" s="29"/>
      <c r="E125" s="200"/>
      <c r="F125" s="30"/>
    </row>
    <row r="126" spans="1:6">
      <c r="A126" s="16"/>
      <c r="B126" s="17" t="s">
        <v>44</v>
      </c>
      <c r="C126" s="9"/>
      <c r="D126" s="29"/>
      <c r="E126" s="200"/>
      <c r="F126" s="30"/>
    </row>
    <row r="127" spans="1:6">
      <c r="A127" s="16"/>
      <c r="B127" s="22">
        <f>+SUM(F129:F138)</f>
        <v>0</v>
      </c>
      <c r="C127" s="9"/>
      <c r="D127" s="29"/>
      <c r="E127" s="200"/>
      <c r="F127" s="30"/>
    </row>
    <row r="128" spans="1:6">
      <c r="A128" s="16"/>
      <c r="B128" s="17"/>
      <c r="C128" s="9"/>
      <c r="D128" s="29"/>
      <c r="E128" s="200"/>
      <c r="F128" s="30"/>
    </row>
    <row r="129" spans="1:6">
      <c r="A129" s="16"/>
      <c r="B129" s="17" t="s">
        <v>88</v>
      </c>
      <c r="C129" s="9" t="s">
        <v>8</v>
      </c>
      <c r="D129" s="29">
        <v>9</v>
      </c>
      <c r="E129" s="200">
        <v>0</v>
      </c>
      <c r="F129" s="30">
        <f>+D129*E129</f>
        <v>0</v>
      </c>
    </row>
    <row r="130" spans="1:6">
      <c r="A130" s="16"/>
      <c r="B130" s="17" t="s">
        <v>89</v>
      </c>
      <c r="C130" s="9" t="s">
        <v>8</v>
      </c>
      <c r="D130" s="29">
        <v>1</v>
      </c>
      <c r="E130" s="200">
        <v>0</v>
      </c>
      <c r="F130" s="30">
        <f t="shared" ref="F130:F134" si="1">+D130*E130</f>
        <v>0</v>
      </c>
    </row>
    <row r="131" spans="1:6">
      <c r="A131" s="16"/>
      <c r="B131" s="17" t="s">
        <v>90</v>
      </c>
      <c r="C131" s="9" t="s">
        <v>8</v>
      </c>
      <c r="D131" s="29">
        <v>5</v>
      </c>
      <c r="E131" s="200">
        <v>0</v>
      </c>
      <c r="F131" s="30">
        <f t="shared" si="1"/>
        <v>0</v>
      </c>
    </row>
    <row r="132" spans="1:6">
      <c r="A132" s="16"/>
      <c r="B132" s="17" t="s">
        <v>91</v>
      </c>
      <c r="C132" s="9" t="s">
        <v>8</v>
      </c>
      <c r="D132" s="29">
        <v>2</v>
      </c>
      <c r="E132" s="200">
        <v>0</v>
      </c>
      <c r="F132" s="30">
        <f t="shared" si="1"/>
        <v>0</v>
      </c>
    </row>
    <row r="133" spans="1:6">
      <c r="A133" s="16"/>
      <c r="B133" s="17" t="s">
        <v>92</v>
      </c>
      <c r="C133" s="9" t="s">
        <v>8</v>
      </c>
      <c r="D133" s="29">
        <v>10</v>
      </c>
      <c r="E133" s="200">
        <v>0</v>
      </c>
      <c r="F133" s="30">
        <f t="shared" si="1"/>
        <v>0</v>
      </c>
    </row>
    <row r="134" spans="1:6">
      <c r="A134" s="16"/>
      <c r="B134" s="17" t="s">
        <v>93</v>
      </c>
      <c r="C134" s="9" t="s">
        <v>8</v>
      </c>
      <c r="D134" s="29">
        <v>4</v>
      </c>
      <c r="E134" s="200">
        <v>0</v>
      </c>
      <c r="F134" s="30">
        <f t="shared" si="1"/>
        <v>0</v>
      </c>
    </row>
    <row r="135" spans="1:6" s="38" customFormat="1">
      <c r="A135" s="46"/>
      <c r="B135" s="47" t="s">
        <v>94</v>
      </c>
      <c r="C135" s="45" t="s">
        <v>8</v>
      </c>
      <c r="D135" s="29">
        <v>2</v>
      </c>
      <c r="E135" s="200">
        <v>0</v>
      </c>
      <c r="F135" s="30">
        <f t="shared" ref="F135:F138" si="2">+D135*E135</f>
        <v>0</v>
      </c>
    </row>
    <row r="136" spans="1:6" s="38" customFormat="1">
      <c r="A136" s="46"/>
      <c r="B136" s="47" t="s">
        <v>95</v>
      </c>
      <c r="C136" s="45" t="s">
        <v>8</v>
      </c>
      <c r="D136" s="29">
        <v>4</v>
      </c>
      <c r="E136" s="200">
        <v>0</v>
      </c>
      <c r="F136" s="30">
        <f t="shared" si="2"/>
        <v>0</v>
      </c>
    </row>
    <row r="137" spans="1:6" s="38" customFormat="1">
      <c r="A137" s="46"/>
      <c r="B137" s="47" t="s">
        <v>125</v>
      </c>
      <c r="C137" s="45" t="s">
        <v>8</v>
      </c>
      <c r="D137" s="29">
        <v>4</v>
      </c>
      <c r="E137" s="200">
        <v>0</v>
      </c>
      <c r="F137" s="30">
        <f t="shared" si="2"/>
        <v>0</v>
      </c>
    </row>
    <row r="138" spans="1:6">
      <c r="A138" s="16"/>
      <c r="B138" s="47" t="s">
        <v>126</v>
      </c>
      <c r="C138" s="45" t="s">
        <v>8</v>
      </c>
      <c r="D138" s="29">
        <v>4</v>
      </c>
      <c r="E138" s="200">
        <v>0</v>
      </c>
      <c r="F138" s="30">
        <f t="shared" si="2"/>
        <v>0</v>
      </c>
    </row>
    <row r="139" spans="1:6">
      <c r="A139" s="16"/>
      <c r="B139" s="17"/>
      <c r="C139" s="18"/>
      <c r="D139" s="32"/>
      <c r="E139" s="202"/>
      <c r="F139" s="33"/>
    </row>
    <row r="140" spans="1:6" ht="165.75">
      <c r="A140" s="16" t="s">
        <v>104</v>
      </c>
      <c r="B140" s="17" t="s">
        <v>318</v>
      </c>
      <c r="C140" s="9"/>
      <c r="D140" s="29"/>
      <c r="E140" s="200"/>
      <c r="F140" s="30"/>
    </row>
    <row r="141" spans="1:6">
      <c r="A141" s="16"/>
      <c r="B141" s="17" t="s">
        <v>38</v>
      </c>
      <c r="C141" s="9"/>
      <c r="D141" s="29"/>
      <c r="E141" s="200"/>
      <c r="F141" s="30"/>
    </row>
    <row r="142" spans="1:6">
      <c r="A142" s="16"/>
      <c r="B142" s="17"/>
      <c r="C142" s="9"/>
      <c r="D142" s="29"/>
      <c r="E142" s="200"/>
      <c r="F142" s="30"/>
    </row>
    <row r="143" spans="1:6">
      <c r="A143" s="16"/>
      <c r="B143" s="17"/>
      <c r="C143" s="9"/>
      <c r="D143" s="29"/>
      <c r="E143" s="200"/>
      <c r="F143" s="30"/>
    </row>
    <row r="144" spans="1:6">
      <c r="A144" s="16"/>
      <c r="B144" s="17" t="s">
        <v>44</v>
      </c>
      <c r="C144" s="9"/>
      <c r="D144" s="29"/>
      <c r="E144" s="200"/>
      <c r="F144" s="30"/>
    </row>
    <row r="145" spans="1:6">
      <c r="A145" s="16"/>
      <c r="B145" s="22">
        <f>+SUM(F147:F148)</f>
        <v>0</v>
      </c>
      <c r="C145" s="9"/>
      <c r="D145" s="29"/>
      <c r="E145" s="200"/>
      <c r="F145" s="30"/>
    </row>
    <row r="146" spans="1:6">
      <c r="A146" s="16"/>
      <c r="B146" s="17"/>
      <c r="C146" s="9"/>
      <c r="D146" s="29"/>
      <c r="E146" s="200"/>
      <c r="F146" s="30"/>
    </row>
    <row r="147" spans="1:6">
      <c r="A147" s="16"/>
      <c r="B147" s="17" t="s">
        <v>96</v>
      </c>
      <c r="C147" s="9"/>
      <c r="D147" s="29">
        <v>2</v>
      </c>
      <c r="E147" s="200">
        <v>0</v>
      </c>
      <c r="F147" s="30">
        <f>+D147*E147</f>
        <v>0</v>
      </c>
    </row>
    <row r="148" spans="1:6">
      <c r="A148" s="16"/>
      <c r="B148" s="17" t="s">
        <v>97</v>
      </c>
      <c r="C148" s="9"/>
      <c r="D148" s="29">
        <v>1</v>
      </c>
      <c r="E148" s="200">
        <v>0</v>
      </c>
      <c r="F148" s="30">
        <f>+D148*E148</f>
        <v>0</v>
      </c>
    </row>
    <row r="149" spans="1:6">
      <c r="A149" s="16"/>
      <c r="B149" s="17"/>
      <c r="C149" s="9"/>
      <c r="D149" s="29"/>
      <c r="E149" s="200"/>
      <c r="F149" s="30"/>
    </row>
    <row r="150" spans="1:6" ht="76.5">
      <c r="A150" s="16" t="s">
        <v>105</v>
      </c>
      <c r="B150" s="17" t="s">
        <v>319</v>
      </c>
      <c r="C150" s="9"/>
      <c r="D150" s="29"/>
      <c r="E150" s="200"/>
      <c r="F150" s="30"/>
    </row>
    <row r="151" spans="1:6">
      <c r="A151" s="16"/>
      <c r="B151" s="17" t="s">
        <v>16</v>
      </c>
      <c r="C151" s="9" t="s">
        <v>6</v>
      </c>
      <c r="D151" s="29">
        <f>+SUM(D153:D154)</f>
        <v>102.80000000000001</v>
      </c>
      <c r="E151" s="200">
        <v>0</v>
      </c>
      <c r="F151" s="30">
        <f>+D151*E151</f>
        <v>0</v>
      </c>
    </row>
    <row r="152" spans="1:6">
      <c r="A152" s="16"/>
      <c r="B152" s="17"/>
      <c r="C152" s="9"/>
      <c r="D152" s="29"/>
      <c r="E152" s="200"/>
      <c r="F152" s="30"/>
    </row>
    <row r="153" spans="1:6">
      <c r="A153" s="16"/>
      <c r="B153" s="17" t="s">
        <v>98</v>
      </c>
      <c r="C153" s="9"/>
      <c r="D153" s="31">
        <v>24.6</v>
      </c>
      <c r="E153" s="200"/>
      <c r="F153" s="30"/>
    </row>
    <row r="154" spans="1:6">
      <c r="A154" s="16"/>
      <c r="B154" s="17" t="s">
        <v>99</v>
      </c>
      <c r="C154" s="9"/>
      <c r="D154" s="31">
        <v>78.2</v>
      </c>
      <c r="E154" s="200"/>
      <c r="F154" s="30"/>
    </row>
    <row r="155" spans="1:6" s="38" customFormat="1">
      <c r="A155" s="46"/>
      <c r="B155" s="47"/>
      <c r="C155" s="45"/>
      <c r="D155" s="31"/>
      <c r="E155" s="200"/>
      <c r="F155" s="30"/>
    </row>
    <row r="156" spans="1:6" ht="63.75">
      <c r="A156" s="46" t="s">
        <v>106</v>
      </c>
      <c r="B156" s="47" t="s">
        <v>320</v>
      </c>
      <c r="C156" s="45"/>
      <c r="D156" s="29"/>
      <c r="E156" s="200"/>
      <c r="F156" s="30"/>
    </row>
    <row r="157" spans="1:6">
      <c r="A157" s="46"/>
      <c r="B157" s="47" t="s">
        <v>16</v>
      </c>
      <c r="C157" s="45" t="s">
        <v>6</v>
      </c>
      <c r="D157" s="29">
        <f>+SUM(D159:D160)</f>
        <v>46.6</v>
      </c>
      <c r="E157" s="200">
        <v>0</v>
      </c>
      <c r="F157" s="30">
        <f>+D157*E157</f>
        <v>0</v>
      </c>
    </row>
    <row r="158" spans="1:6">
      <c r="A158" s="46"/>
      <c r="B158" s="47"/>
      <c r="C158" s="45"/>
      <c r="D158" s="29"/>
      <c r="E158" s="200"/>
      <c r="F158" s="30"/>
    </row>
    <row r="159" spans="1:6">
      <c r="A159" s="46"/>
      <c r="B159" s="47" t="s">
        <v>100</v>
      </c>
      <c r="C159" s="45"/>
      <c r="D159" s="31">
        <v>5.6</v>
      </c>
      <c r="E159" s="200"/>
      <c r="F159" s="30"/>
    </row>
    <row r="160" spans="1:6">
      <c r="A160" s="46"/>
      <c r="B160" s="47" t="s">
        <v>82</v>
      </c>
      <c r="C160" s="45"/>
      <c r="D160" s="31">
        <v>41</v>
      </c>
      <c r="E160" s="200"/>
      <c r="F160" s="30"/>
    </row>
    <row r="161" spans="1:6">
      <c r="A161" s="16"/>
      <c r="B161" s="17"/>
      <c r="C161" s="9"/>
      <c r="D161" s="29"/>
      <c r="E161" s="200"/>
      <c r="F161" s="30"/>
    </row>
    <row r="162" spans="1:6" ht="25.5">
      <c r="A162" s="16" t="s">
        <v>107</v>
      </c>
      <c r="B162" s="17" t="s">
        <v>14</v>
      </c>
      <c r="C162" s="9"/>
      <c r="D162" s="29"/>
      <c r="E162" s="200"/>
      <c r="F162" s="30"/>
    </row>
    <row r="163" spans="1:6" ht="25.5">
      <c r="A163" s="16"/>
      <c r="B163" s="17" t="s">
        <v>321</v>
      </c>
      <c r="C163" s="9"/>
      <c r="D163" s="29"/>
      <c r="E163" s="200"/>
      <c r="F163" s="30"/>
    </row>
    <row r="164" spans="1:6">
      <c r="A164" s="16"/>
      <c r="B164" s="17" t="s">
        <v>13</v>
      </c>
      <c r="C164" s="9" t="s">
        <v>5</v>
      </c>
      <c r="D164" s="29">
        <f>+SUM(D166:D166)</f>
        <v>175</v>
      </c>
      <c r="E164" s="200">
        <v>0</v>
      </c>
      <c r="F164" s="30">
        <f>+D164*E164</f>
        <v>0</v>
      </c>
    </row>
    <row r="165" spans="1:6">
      <c r="A165" s="16"/>
      <c r="B165" s="17"/>
      <c r="C165" s="9"/>
      <c r="D165" s="29"/>
      <c r="E165" s="200"/>
      <c r="F165" s="30"/>
    </row>
    <row r="166" spans="1:6">
      <c r="A166" s="16"/>
      <c r="B166" s="17" t="s">
        <v>76</v>
      </c>
      <c r="C166" s="9"/>
      <c r="D166" s="31">
        <v>175</v>
      </c>
      <c r="E166" s="200"/>
      <c r="F166" s="30"/>
    </row>
    <row r="167" spans="1:6">
      <c r="A167" s="16"/>
      <c r="B167" s="17"/>
      <c r="C167" s="18"/>
      <c r="D167" s="31"/>
      <c r="E167" s="203"/>
      <c r="F167" s="33"/>
    </row>
    <row r="168" spans="1:6" ht="84" customHeight="1">
      <c r="A168" s="16" t="s">
        <v>108</v>
      </c>
      <c r="B168" s="26" t="s">
        <v>322</v>
      </c>
      <c r="C168" s="9"/>
      <c r="D168" s="29"/>
      <c r="E168" s="200"/>
      <c r="F168" s="30"/>
    </row>
    <row r="169" spans="1:6">
      <c r="A169" s="16"/>
      <c r="B169" s="17" t="s">
        <v>13</v>
      </c>
      <c r="C169" s="9" t="s">
        <v>5</v>
      </c>
      <c r="D169" s="29">
        <f>+SUM(D171:D171)</f>
        <v>610</v>
      </c>
      <c r="E169" s="200">
        <v>0</v>
      </c>
      <c r="F169" s="30">
        <f>+D169*E169</f>
        <v>0</v>
      </c>
    </row>
    <row r="170" spans="1:6">
      <c r="A170" s="16"/>
      <c r="B170" s="17"/>
      <c r="C170" s="18"/>
      <c r="D170" s="29"/>
      <c r="E170" s="202"/>
      <c r="F170" s="33"/>
    </row>
    <row r="171" spans="1:6">
      <c r="A171" s="16"/>
      <c r="B171" s="17" t="s">
        <v>76</v>
      </c>
      <c r="C171" s="18"/>
      <c r="D171" s="32">
        <v>610</v>
      </c>
      <c r="E171" s="202"/>
      <c r="F171" s="33"/>
    </row>
    <row r="172" spans="1:6" s="38" customFormat="1">
      <c r="A172" s="46"/>
      <c r="B172" s="47"/>
      <c r="C172" s="18"/>
      <c r="D172" s="31"/>
      <c r="E172" s="202"/>
      <c r="F172" s="33"/>
    </row>
    <row r="173" spans="1:6" ht="76.5">
      <c r="A173" s="46" t="s">
        <v>109</v>
      </c>
      <c r="B173" s="47" t="s">
        <v>323</v>
      </c>
      <c r="C173" s="45"/>
      <c r="D173" s="29"/>
      <c r="E173" s="200"/>
      <c r="F173" s="30"/>
    </row>
    <row r="174" spans="1:6">
      <c r="A174" s="46"/>
      <c r="B174" s="47" t="s">
        <v>13</v>
      </c>
      <c r="C174" s="45" t="s">
        <v>5</v>
      </c>
      <c r="D174" s="29">
        <f>+SUM(D176:D176)</f>
        <v>21</v>
      </c>
      <c r="E174" s="200">
        <v>0</v>
      </c>
      <c r="F174" s="30">
        <f>+D174*E174</f>
        <v>0</v>
      </c>
    </row>
    <row r="175" spans="1:6">
      <c r="A175" s="46"/>
      <c r="B175" s="47"/>
      <c r="C175" s="18"/>
      <c r="D175" s="29"/>
      <c r="E175" s="202"/>
      <c r="F175" s="33"/>
    </row>
    <row r="176" spans="1:6">
      <c r="A176" s="46"/>
      <c r="B176" s="47" t="s">
        <v>39</v>
      </c>
      <c r="C176" s="18"/>
      <c r="D176" s="32">
        <v>21</v>
      </c>
      <c r="E176" s="202"/>
      <c r="F176" s="33"/>
    </row>
    <row r="177" spans="1:6">
      <c r="A177" s="16"/>
      <c r="B177" s="17"/>
      <c r="C177" s="9"/>
      <c r="D177" s="29"/>
      <c r="E177" s="200"/>
      <c r="F177" s="30"/>
    </row>
    <row r="178" spans="1:6" s="38" customFormat="1" ht="76.5">
      <c r="A178" s="46" t="s">
        <v>110</v>
      </c>
      <c r="B178" s="47" t="s">
        <v>324</v>
      </c>
      <c r="C178" s="45"/>
      <c r="D178" s="29"/>
      <c r="E178" s="200"/>
      <c r="F178" s="30"/>
    </row>
    <row r="179" spans="1:6">
      <c r="A179" s="46"/>
      <c r="B179" s="47" t="s">
        <v>79</v>
      </c>
      <c r="C179" s="45" t="s">
        <v>130</v>
      </c>
      <c r="D179" s="29">
        <v>1</v>
      </c>
      <c r="E179" s="200">
        <v>0</v>
      </c>
      <c r="F179" s="72">
        <f>+D179*E179</f>
        <v>0</v>
      </c>
    </row>
    <row r="180" spans="1:6">
      <c r="A180" s="46"/>
      <c r="B180" s="47"/>
      <c r="C180" s="18"/>
      <c r="D180" s="29"/>
      <c r="E180" s="202"/>
      <c r="F180" s="33"/>
    </row>
    <row r="181" spans="1:6">
      <c r="A181" s="46"/>
      <c r="B181" s="47" t="s">
        <v>80</v>
      </c>
      <c r="C181" s="18"/>
      <c r="D181" s="32"/>
      <c r="E181" s="202"/>
      <c r="F181" s="33"/>
    </row>
    <row r="182" spans="1:6">
      <c r="A182" s="46"/>
      <c r="B182" s="47"/>
      <c r="C182" s="45"/>
      <c r="D182" s="29"/>
      <c r="E182" s="200"/>
      <c r="F182" s="30"/>
    </row>
    <row r="183" spans="1:6" ht="65.25" customHeight="1">
      <c r="A183" s="16" t="s">
        <v>111</v>
      </c>
      <c r="B183" s="17" t="s">
        <v>325</v>
      </c>
      <c r="C183" s="9"/>
      <c r="D183" s="29"/>
      <c r="E183" s="200"/>
      <c r="F183" s="30"/>
    </row>
    <row r="184" spans="1:6">
      <c r="A184" s="16"/>
      <c r="B184" s="17" t="s">
        <v>40</v>
      </c>
      <c r="C184" s="9"/>
      <c r="D184" s="29"/>
      <c r="E184" s="200"/>
      <c r="F184" s="30"/>
    </row>
    <row r="185" spans="1:6">
      <c r="A185" s="16"/>
      <c r="B185" s="17" t="s">
        <v>13</v>
      </c>
      <c r="C185" s="9" t="s">
        <v>5</v>
      </c>
      <c r="D185" s="29">
        <f>+SUM(D187:D187)</f>
        <v>245</v>
      </c>
      <c r="E185" s="200">
        <v>0</v>
      </c>
      <c r="F185" s="30">
        <f>+D185*E185</f>
        <v>0</v>
      </c>
    </row>
    <row r="186" spans="1:6">
      <c r="A186" s="16"/>
      <c r="B186" s="17"/>
      <c r="C186" s="9"/>
      <c r="D186" s="29"/>
      <c r="E186" s="200"/>
      <c r="F186" s="30"/>
    </row>
    <row r="187" spans="1:6">
      <c r="A187" s="46"/>
      <c r="B187" s="47" t="s">
        <v>80</v>
      </c>
      <c r="C187" s="45"/>
      <c r="D187" s="32">
        <v>245</v>
      </c>
      <c r="E187" s="200"/>
      <c r="F187" s="30"/>
    </row>
    <row r="188" spans="1:6">
      <c r="A188" s="46"/>
      <c r="B188" s="47"/>
      <c r="C188" s="45"/>
      <c r="D188" s="31"/>
      <c r="E188" s="200"/>
      <c r="F188" s="30"/>
    </row>
    <row r="189" spans="1:6" ht="63.75">
      <c r="A189" s="46" t="s">
        <v>112</v>
      </c>
      <c r="B189" s="47" t="s">
        <v>326</v>
      </c>
      <c r="C189" s="45"/>
      <c r="D189" s="29"/>
      <c r="E189" s="200"/>
      <c r="F189" s="30"/>
    </row>
    <row r="190" spans="1:6">
      <c r="A190" s="46"/>
      <c r="B190" s="47" t="s">
        <v>40</v>
      </c>
      <c r="C190" s="45"/>
      <c r="D190" s="29"/>
      <c r="E190" s="200"/>
      <c r="F190" s="30"/>
    </row>
    <row r="191" spans="1:6">
      <c r="A191" s="46"/>
      <c r="B191" s="47" t="s">
        <v>13</v>
      </c>
      <c r="C191" s="45" t="s">
        <v>5</v>
      </c>
      <c r="D191" s="29">
        <f>+SUM(D193:D193)</f>
        <v>390</v>
      </c>
      <c r="E191" s="200">
        <v>0</v>
      </c>
      <c r="F191" s="30">
        <f>+D191*E191</f>
        <v>0</v>
      </c>
    </row>
    <row r="192" spans="1:6">
      <c r="A192" s="46"/>
      <c r="B192" s="47"/>
      <c r="C192" s="45"/>
      <c r="D192" s="29"/>
      <c r="E192" s="200"/>
      <c r="F192" s="30"/>
    </row>
    <row r="193" spans="1:6">
      <c r="A193" s="46"/>
      <c r="B193" s="47" t="s">
        <v>39</v>
      </c>
      <c r="C193" s="45"/>
      <c r="D193" s="32">
        <v>390</v>
      </c>
      <c r="E193" s="200"/>
      <c r="F193" s="30"/>
    </row>
    <row r="194" spans="1:6">
      <c r="A194" s="46"/>
      <c r="B194" s="47"/>
      <c r="C194" s="45"/>
      <c r="D194" s="31"/>
      <c r="E194" s="200"/>
      <c r="F194" s="30"/>
    </row>
    <row r="195" spans="1:6" ht="63.75">
      <c r="A195" s="16" t="s">
        <v>113</v>
      </c>
      <c r="B195" s="47" t="s">
        <v>327</v>
      </c>
      <c r="C195" s="9"/>
      <c r="D195" s="29"/>
      <c r="E195" s="200"/>
      <c r="F195" s="30"/>
    </row>
    <row r="196" spans="1:6">
      <c r="A196" s="16"/>
      <c r="B196" s="17" t="s">
        <v>40</v>
      </c>
      <c r="C196" s="9"/>
      <c r="D196" s="29"/>
      <c r="E196" s="200"/>
      <c r="F196" s="30"/>
    </row>
    <row r="197" spans="1:6">
      <c r="A197" s="16"/>
      <c r="B197" s="17" t="s">
        <v>13</v>
      </c>
      <c r="C197" s="9" t="s">
        <v>5</v>
      </c>
      <c r="D197" s="29">
        <f>+SUM(D199:D199)</f>
        <v>120</v>
      </c>
      <c r="E197" s="200">
        <v>0</v>
      </c>
      <c r="F197" s="30">
        <f>+D197*E197</f>
        <v>0</v>
      </c>
    </row>
    <row r="198" spans="1:6">
      <c r="A198" s="16"/>
      <c r="B198" s="17"/>
      <c r="C198" s="9"/>
      <c r="D198" s="29"/>
      <c r="E198" s="200"/>
      <c r="F198" s="30"/>
    </row>
    <row r="199" spans="1:6">
      <c r="A199" s="16"/>
      <c r="B199" s="17" t="s">
        <v>39</v>
      </c>
      <c r="C199" s="18"/>
      <c r="D199" s="32">
        <v>120</v>
      </c>
      <c r="E199" s="200"/>
      <c r="F199" s="30"/>
    </row>
    <row r="200" spans="1:6" s="38" customFormat="1">
      <c r="A200" s="46"/>
      <c r="B200" s="47"/>
      <c r="C200" s="18"/>
      <c r="D200" s="31"/>
      <c r="E200" s="200"/>
      <c r="F200" s="30"/>
    </row>
    <row r="201" spans="1:6" ht="89.25">
      <c r="A201" s="16" t="s">
        <v>114</v>
      </c>
      <c r="B201" s="17" t="s">
        <v>328</v>
      </c>
      <c r="C201" s="9"/>
      <c r="D201" s="29"/>
      <c r="E201" s="200"/>
      <c r="F201" s="30"/>
    </row>
    <row r="202" spans="1:6" ht="25.5">
      <c r="A202" s="16"/>
      <c r="B202" s="17" t="s">
        <v>24</v>
      </c>
      <c r="C202" s="9"/>
      <c r="D202" s="29"/>
      <c r="E202" s="200"/>
      <c r="F202" s="30"/>
    </row>
    <row r="203" spans="1:6">
      <c r="A203" s="16"/>
      <c r="B203" s="17" t="s">
        <v>13</v>
      </c>
      <c r="C203" s="9" t="s">
        <v>5</v>
      </c>
      <c r="D203" s="29">
        <f>+SUM(D205:D206)</f>
        <v>867.87000000000012</v>
      </c>
      <c r="E203" s="200">
        <v>0</v>
      </c>
      <c r="F203" s="30">
        <f>+D203*E203</f>
        <v>0</v>
      </c>
    </row>
    <row r="204" spans="1:6">
      <c r="A204" s="16"/>
      <c r="B204" s="17"/>
      <c r="C204" s="18"/>
      <c r="D204" s="32"/>
      <c r="E204" s="200"/>
      <c r="F204" s="30"/>
    </row>
    <row r="205" spans="1:6" s="38" customFormat="1">
      <c r="A205" s="46"/>
      <c r="B205" s="47" t="s">
        <v>80</v>
      </c>
      <c r="C205" s="18"/>
      <c r="D205" s="32">
        <v>260.16000000000003</v>
      </c>
      <c r="E205" s="200"/>
      <c r="F205" s="30"/>
    </row>
    <row r="206" spans="1:6">
      <c r="A206" s="16"/>
      <c r="B206" s="17" t="s">
        <v>39</v>
      </c>
      <c r="C206" s="18"/>
      <c r="D206" s="32">
        <v>607.71</v>
      </c>
      <c r="E206" s="200"/>
      <c r="F206" s="30"/>
    </row>
    <row r="207" spans="1:6">
      <c r="A207" s="16"/>
      <c r="B207" s="17"/>
      <c r="C207" s="9"/>
      <c r="D207" s="29"/>
      <c r="E207" s="200"/>
      <c r="F207" s="30"/>
    </row>
    <row r="208" spans="1:6" ht="102">
      <c r="A208" s="46" t="s">
        <v>115</v>
      </c>
      <c r="B208" s="47" t="s">
        <v>329</v>
      </c>
      <c r="C208" s="45"/>
      <c r="D208" s="29"/>
      <c r="E208" s="200"/>
      <c r="F208" s="30"/>
    </row>
    <row r="209" spans="1:6">
      <c r="A209" s="46"/>
      <c r="B209" s="47"/>
      <c r="C209" s="45"/>
      <c r="D209" s="29"/>
      <c r="E209" s="200"/>
      <c r="F209" s="30"/>
    </row>
    <row r="210" spans="1:6" s="38" customFormat="1">
      <c r="A210" s="46"/>
      <c r="B210" s="47" t="s">
        <v>13</v>
      </c>
      <c r="C210" s="45" t="s">
        <v>5</v>
      </c>
      <c r="D210" s="29">
        <f>+SUM(D212:D213)</f>
        <v>77.5</v>
      </c>
      <c r="E210" s="200">
        <v>0</v>
      </c>
      <c r="F210" s="30">
        <f>+D210*E210</f>
        <v>0</v>
      </c>
    </row>
    <row r="211" spans="1:6" s="38" customFormat="1">
      <c r="A211" s="46"/>
      <c r="B211" s="47"/>
      <c r="C211" s="18"/>
      <c r="D211" s="32"/>
      <c r="E211" s="200"/>
      <c r="F211" s="30"/>
    </row>
    <row r="212" spans="1:6" s="38" customFormat="1">
      <c r="A212" s="46"/>
      <c r="B212" s="47" t="s">
        <v>80</v>
      </c>
      <c r="C212" s="18"/>
      <c r="D212" s="32">
        <v>23.5</v>
      </c>
      <c r="E212" s="200"/>
      <c r="F212" s="30"/>
    </row>
    <row r="213" spans="1:6">
      <c r="A213" s="46"/>
      <c r="B213" s="47" t="s">
        <v>39</v>
      </c>
      <c r="C213" s="18"/>
      <c r="D213" s="32">
        <v>54</v>
      </c>
      <c r="E213" s="200"/>
      <c r="F213" s="30"/>
    </row>
    <row r="214" spans="1:6">
      <c r="A214" s="46"/>
      <c r="B214" s="47"/>
      <c r="C214" s="45"/>
      <c r="D214" s="29"/>
      <c r="E214" s="200"/>
      <c r="F214" s="30"/>
    </row>
    <row r="215" spans="1:6" ht="51">
      <c r="A215" s="16" t="s">
        <v>116</v>
      </c>
      <c r="B215" s="17" t="s">
        <v>330</v>
      </c>
      <c r="C215" s="9"/>
      <c r="D215" s="29"/>
      <c r="E215" s="200"/>
      <c r="F215" s="30"/>
    </row>
    <row r="216" spans="1:6">
      <c r="A216" s="16"/>
      <c r="B216" s="17" t="s">
        <v>16</v>
      </c>
      <c r="C216" s="9" t="s">
        <v>6</v>
      </c>
      <c r="D216" s="29">
        <f>+SUM(D218:D219)</f>
        <v>72</v>
      </c>
      <c r="E216" s="200">
        <v>0</v>
      </c>
      <c r="F216" s="30">
        <f>+D216*E216</f>
        <v>0</v>
      </c>
    </row>
    <row r="217" spans="1:6">
      <c r="A217" s="46"/>
      <c r="B217" s="47"/>
      <c r="C217" s="45"/>
      <c r="D217" s="29"/>
      <c r="E217" s="200"/>
      <c r="F217" s="30"/>
    </row>
    <row r="218" spans="1:6">
      <c r="A218" s="46"/>
      <c r="B218" s="47" t="s">
        <v>80</v>
      </c>
      <c r="C218" s="18"/>
      <c r="D218" s="32">
        <v>22</v>
      </c>
      <c r="E218" s="200"/>
      <c r="F218" s="30"/>
    </row>
    <row r="219" spans="1:6">
      <c r="A219" s="46"/>
      <c r="B219" s="47" t="s">
        <v>39</v>
      </c>
      <c r="C219" s="18"/>
      <c r="D219" s="32">
        <v>50</v>
      </c>
      <c r="E219" s="200"/>
      <c r="F219" s="30"/>
    </row>
    <row r="220" spans="1:6">
      <c r="A220" s="16"/>
      <c r="B220" s="17"/>
      <c r="C220" s="9"/>
      <c r="D220" s="29"/>
      <c r="E220" s="200"/>
      <c r="F220" s="30"/>
    </row>
    <row r="221" spans="1:6" ht="25.5">
      <c r="A221" s="46" t="s">
        <v>117</v>
      </c>
      <c r="B221" s="47" t="s">
        <v>331</v>
      </c>
      <c r="C221" s="45"/>
      <c r="D221" s="29"/>
      <c r="E221" s="200"/>
      <c r="F221" s="30"/>
    </row>
    <row r="222" spans="1:6">
      <c r="A222" s="46"/>
      <c r="B222" s="47" t="s">
        <v>16</v>
      </c>
      <c r="C222" s="45" t="s">
        <v>6</v>
      </c>
      <c r="D222" s="29">
        <f>+SUM(D224:D225)</f>
        <v>25</v>
      </c>
      <c r="E222" s="200">
        <v>0</v>
      </c>
      <c r="F222" s="30">
        <f>+D222*E222</f>
        <v>0</v>
      </c>
    </row>
    <row r="223" spans="1:6">
      <c r="A223" s="46"/>
      <c r="B223" s="47"/>
      <c r="C223" s="45"/>
      <c r="D223" s="29"/>
      <c r="E223" s="200"/>
      <c r="F223" s="30"/>
    </row>
    <row r="224" spans="1:6">
      <c r="A224" s="46"/>
      <c r="B224" s="47" t="s">
        <v>80</v>
      </c>
      <c r="C224" s="18"/>
      <c r="D224" s="32">
        <v>0</v>
      </c>
      <c r="E224" s="200"/>
      <c r="F224" s="30"/>
    </row>
    <row r="225" spans="1:6">
      <c r="A225" s="46"/>
      <c r="B225" s="47" t="s">
        <v>39</v>
      </c>
      <c r="C225" s="18"/>
      <c r="D225" s="32">
        <v>25</v>
      </c>
      <c r="E225" s="200"/>
      <c r="F225" s="30"/>
    </row>
    <row r="226" spans="1:6">
      <c r="A226" s="46"/>
      <c r="B226" s="47"/>
      <c r="C226" s="45"/>
      <c r="D226" s="29"/>
      <c r="E226" s="200"/>
      <c r="F226" s="30"/>
    </row>
    <row r="227" spans="1:6" ht="64.5" customHeight="1">
      <c r="A227" s="46" t="s">
        <v>118</v>
      </c>
      <c r="B227" s="47" t="s">
        <v>332</v>
      </c>
      <c r="C227" s="45"/>
      <c r="D227" s="29"/>
      <c r="E227" s="200"/>
      <c r="F227" s="30"/>
    </row>
    <row r="228" spans="1:6">
      <c r="A228" s="46"/>
      <c r="B228" s="47" t="s">
        <v>13</v>
      </c>
      <c r="C228" s="45" t="s">
        <v>5</v>
      </c>
      <c r="D228" s="29">
        <f>+SUM(D230:D231)</f>
        <v>310</v>
      </c>
      <c r="E228" s="200">
        <v>0</v>
      </c>
      <c r="F228" s="30">
        <f>+D228*E228</f>
        <v>0</v>
      </c>
    </row>
    <row r="229" spans="1:6">
      <c r="A229" s="46"/>
      <c r="B229" s="47"/>
      <c r="C229" s="45"/>
      <c r="D229" s="29"/>
      <c r="E229" s="200"/>
      <c r="F229" s="30"/>
    </row>
    <row r="230" spans="1:6">
      <c r="A230" s="46"/>
      <c r="B230" s="47" t="s">
        <v>80</v>
      </c>
      <c r="C230" s="18"/>
      <c r="D230" s="32">
        <v>60</v>
      </c>
      <c r="E230" s="200"/>
      <c r="F230" s="30"/>
    </row>
    <row r="231" spans="1:6">
      <c r="A231" s="46"/>
      <c r="B231" s="47" t="s">
        <v>39</v>
      </c>
      <c r="C231" s="18"/>
      <c r="D231" s="32">
        <v>250</v>
      </c>
      <c r="E231" s="200"/>
      <c r="F231" s="30"/>
    </row>
    <row r="232" spans="1:6">
      <c r="A232" s="46"/>
      <c r="B232" s="47"/>
      <c r="C232" s="45"/>
      <c r="D232" s="29"/>
      <c r="E232" s="200"/>
      <c r="F232" s="30"/>
    </row>
    <row r="233" spans="1:6" ht="76.5">
      <c r="A233" s="46" t="s">
        <v>119</v>
      </c>
      <c r="B233" s="47" t="s">
        <v>333</v>
      </c>
      <c r="C233" s="45"/>
      <c r="D233" s="29"/>
      <c r="E233" s="200"/>
      <c r="F233" s="30"/>
    </row>
    <row r="234" spans="1:6">
      <c r="A234" s="46"/>
      <c r="B234" s="47" t="s">
        <v>13</v>
      </c>
      <c r="C234" s="45" t="s">
        <v>5</v>
      </c>
      <c r="D234" s="29">
        <v>2</v>
      </c>
      <c r="E234" s="200">
        <v>0</v>
      </c>
      <c r="F234" s="30">
        <f>+D234*E234</f>
        <v>0</v>
      </c>
    </row>
    <row r="235" spans="1:6">
      <c r="A235" s="46"/>
      <c r="B235" s="47"/>
      <c r="C235" s="45"/>
      <c r="D235" s="29"/>
      <c r="E235" s="200"/>
      <c r="F235" s="30"/>
    </row>
    <row r="236" spans="1:6">
      <c r="A236" s="46"/>
      <c r="B236" s="47" t="s">
        <v>80</v>
      </c>
      <c r="C236" s="18"/>
      <c r="D236" s="32">
        <v>1</v>
      </c>
      <c r="E236" s="200"/>
      <c r="F236" s="30"/>
    </row>
    <row r="237" spans="1:6">
      <c r="A237" s="46"/>
      <c r="B237" s="47"/>
      <c r="C237" s="45"/>
      <c r="D237" s="29"/>
      <c r="E237" s="200"/>
      <c r="F237" s="30"/>
    </row>
    <row r="238" spans="1:6" ht="25.5">
      <c r="A238" s="46" t="s">
        <v>120</v>
      </c>
      <c r="B238" s="47" t="s">
        <v>334</v>
      </c>
      <c r="C238" s="45"/>
      <c r="D238" s="29"/>
      <c r="E238" s="200"/>
      <c r="F238" s="30"/>
    </row>
    <row r="239" spans="1:6">
      <c r="A239" s="46"/>
      <c r="B239" s="47" t="s">
        <v>79</v>
      </c>
      <c r="C239" s="45" t="s">
        <v>8</v>
      </c>
      <c r="D239" s="29">
        <v>1</v>
      </c>
      <c r="E239" s="200">
        <v>0</v>
      </c>
      <c r="F239" s="30">
        <f>+D239*E239</f>
        <v>0</v>
      </c>
    </row>
    <row r="240" spans="1:6">
      <c r="A240" s="46"/>
      <c r="B240" s="47"/>
      <c r="C240" s="45"/>
      <c r="D240" s="29"/>
      <c r="E240" s="200"/>
      <c r="F240" s="30"/>
    </row>
    <row r="241" spans="1:6">
      <c r="A241" s="46"/>
      <c r="B241" s="47" t="s">
        <v>80</v>
      </c>
      <c r="C241" s="18"/>
      <c r="D241" s="32">
        <v>1500</v>
      </c>
      <c r="E241" s="200"/>
      <c r="F241" s="30"/>
    </row>
    <row r="242" spans="1:6">
      <c r="A242" s="46"/>
      <c r="B242" s="47"/>
      <c r="C242" s="45"/>
      <c r="D242" s="29"/>
      <c r="E242" s="200"/>
      <c r="F242" s="30"/>
    </row>
    <row r="243" spans="1:6" ht="63.75">
      <c r="A243" s="74" t="s">
        <v>121</v>
      </c>
      <c r="B243" s="26" t="s">
        <v>335</v>
      </c>
      <c r="C243" s="66"/>
      <c r="D243" s="75"/>
      <c r="E243" s="204"/>
      <c r="F243" s="76"/>
    </row>
    <row r="244" spans="1:6">
      <c r="A244" s="74"/>
      <c r="B244" s="26" t="s">
        <v>18</v>
      </c>
      <c r="C244" s="66" t="s">
        <v>7</v>
      </c>
      <c r="D244" s="75">
        <f>SUM(D246:D248)</f>
        <v>6.07</v>
      </c>
      <c r="E244" s="204">
        <v>0</v>
      </c>
      <c r="F244" s="76">
        <f>D244*E244</f>
        <v>0</v>
      </c>
    </row>
    <row r="245" spans="1:6">
      <c r="A245" s="74"/>
      <c r="B245" s="26"/>
      <c r="C245" s="66"/>
      <c r="D245" s="75"/>
      <c r="E245" s="204"/>
      <c r="F245" s="76"/>
    </row>
    <row r="246" spans="1:6">
      <c r="A246" s="74"/>
      <c r="B246" s="26" t="s">
        <v>41</v>
      </c>
      <c r="C246" s="77"/>
      <c r="D246" s="75">
        <v>0.67</v>
      </c>
      <c r="E246" s="204">
        <v>0</v>
      </c>
      <c r="F246" s="76"/>
    </row>
    <row r="247" spans="1:6">
      <c r="A247" s="74"/>
      <c r="B247" s="26" t="s">
        <v>42</v>
      </c>
      <c r="C247" s="77"/>
      <c r="D247" s="75">
        <v>4.5</v>
      </c>
      <c r="E247" s="204">
        <v>0</v>
      </c>
      <c r="F247" s="76"/>
    </row>
    <row r="248" spans="1:6">
      <c r="A248" s="74"/>
      <c r="B248" s="26" t="s">
        <v>43</v>
      </c>
      <c r="C248" s="77"/>
      <c r="D248" s="75">
        <v>0.9</v>
      </c>
      <c r="E248" s="204">
        <v>0</v>
      </c>
      <c r="F248" s="76"/>
    </row>
    <row r="249" spans="1:6" s="38" customFormat="1">
      <c r="A249" s="74"/>
      <c r="B249" s="26"/>
      <c r="C249" s="77"/>
      <c r="D249" s="75"/>
      <c r="E249" s="204"/>
      <c r="F249" s="76"/>
    </row>
    <row r="250" spans="1:6" s="38" customFormat="1" ht="51">
      <c r="A250" s="74" t="s">
        <v>122</v>
      </c>
      <c r="B250" s="26" t="s">
        <v>336</v>
      </c>
      <c r="C250" s="77" t="s">
        <v>214</v>
      </c>
      <c r="D250" s="75">
        <v>2</v>
      </c>
      <c r="E250" s="204">
        <v>0</v>
      </c>
      <c r="F250" s="76">
        <f>D250*E250</f>
        <v>0</v>
      </c>
    </row>
    <row r="251" spans="1:6" s="38" customFormat="1">
      <c r="A251" s="74"/>
      <c r="B251" s="26"/>
      <c r="C251" s="77"/>
      <c r="D251" s="75"/>
      <c r="E251" s="204"/>
      <c r="F251" s="76"/>
    </row>
    <row r="252" spans="1:6" s="38" customFormat="1" ht="63.75">
      <c r="A252" s="74" t="s">
        <v>291</v>
      </c>
      <c r="B252" s="26" t="s">
        <v>337</v>
      </c>
      <c r="C252" s="77" t="s">
        <v>214</v>
      </c>
      <c r="D252" s="75">
        <v>3</v>
      </c>
      <c r="E252" s="204">
        <v>0</v>
      </c>
      <c r="F252" s="76">
        <f t="shared" ref="F252" si="3">D252*E252</f>
        <v>0</v>
      </c>
    </row>
    <row r="253" spans="1:6" s="38" customFormat="1">
      <c r="A253" s="74"/>
      <c r="B253" s="26"/>
      <c r="C253" s="77"/>
      <c r="D253" s="75"/>
      <c r="E253" s="204"/>
      <c r="F253" s="76"/>
    </row>
    <row r="254" spans="1:6" s="38" customFormat="1" ht="51">
      <c r="A254" s="73" t="s">
        <v>399</v>
      </c>
      <c r="B254" s="69" t="s">
        <v>400</v>
      </c>
      <c r="C254" s="188" t="s">
        <v>8</v>
      </c>
      <c r="D254" s="70">
        <v>36</v>
      </c>
      <c r="E254" s="205">
        <v>0</v>
      </c>
      <c r="F254" s="71">
        <f>D254*E254</f>
        <v>0</v>
      </c>
    </row>
    <row r="255" spans="1:6" s="38" customFormat="1">
      <c r="A255" s="74"/>
      <c r="B255" s="26"/>
      <c r="C255" s="77"/>
      <c r="D255" s="75"/>
      <c r="E255" s="204"/>
      <c r="F255" s="76"/>
    </row>
    <row r="256" spans="1:6" ht="25.5">
      <c r="A256" s="16" t="s">
        <v>401</v>
      </c>
      <c r="B256" s="8" t="s">
        <v>338</v>
      </c>
      <c r="C256" s="9"/>
      <c r="D256" s="29"/>
      <c r="E256" s="200"/>
      <c r="F256" s="30"/>
    </row>
    <row r="257" spans="1:6">
      <c r="A257" s="16"/>
      <c r="B257" s="8" t="s">
        <v>25</v>
      </c>
      <c r="C257" s="9"/>
      <c r="D257" s="29"/>
      <c r="E257" s="200"/>
      <c r="F257" s="30"/>
    </row>
    <row r="258" spans="1:6">
      <c r="A258" s="16"/>
      <c r="B258" s="8" t="s">
        <v>13</v>
      </c>
      <c r="C258" s="9" t="s">
        <v>5</v>
      </c>
      <c r="D258" s="29">
        <f>+SUM(D260:D260)</f>
        <v>430</v>
      </c>
      <c r="E258" s="200">
        <v>0</v>
      </c>
      <c r="F258" s="30">
        <f>+D258*E258</f>
        <v>0</v>
      </c>
    </row>
    <row r="259" spans="1:6">
      <c r="A259" s="16"/>
      <c r="B259" s="8"/>
      <c r="C259" s="9"/>
      <c r="D259" s="29"/>
      <c r="E259" s="200"/>
      <c r="F259" s="30"/>
    </row>
    <row r="260" spans="1:6">
      <c r="A260" s="16"/>
      <c r="B260" s="17" t="s">
        <v>39</v>
      </c>
      <c r="C260" s="9"/>
      <c r="D260" s="31">
        <v>430</v>
      </c>
      <c r="E260" s="200"/>
      <c r="F260" s="30"/>
    </row>
    <row r="261" spans="1:6">
      <c r="A261" s="16"/>
      <c r="B261" s="8"/>
      <c r="C261" s="9"/>
      <c r="D261" s="29"/>
      <c r="E261" s="200"/>
      <c r="F261" s="30"/>
    </row>
    <row r="262" spans="1:6" ht="51">
      <c r="A262" s="16" t="s">
        <v>402</v>
      </c>
      <c r="B262" s="17" t="s">
        <v>339</v>
      </c>
      <c r="C262" s="9"/>
      <c r="D262" s="29"/>
      <c r="E262" s="200"/>
      <c r="F262" s="30"/>
    </row>
    <row r="263" spans="1:6" ht="38.25">
      <c r="A263" s="16"/>
      <c r="B263" s="17" t="s">
        <v>27</v>
      </c>
      <c r="C263" s="9"/>
      <c r="D263" s="29"/>
      <c r="E263" s="200"/>
      <c r="F263" s="30"/>
    </row>
    <row r="264" spans="1:6" ht="25.5">
      <c r="A264" s="16"/>
      <c r="B264" s="17" t="s">
        <v>36</v>
      </c>
      <c r="C264" s="9"/>
      <c r="D264" s="29"/>
      <c r="E264" s="200"/>
      <c r="F264" s="30"/>
    </row>
    <row r="265" spans="1:6" ht="25.5">
      <c r="A265" s="16"/>
      <c r="B265" s="17" t="s">
        <v>28</v>
      </c>
      <c r="C265" s="9"/>
      <c r="D265" s="29"/>
      <c r="E265" s="200"/>
      <c r="F265" s="30"/>
    </row>
    <row r="266" spans="1:6" ht="38.25">
      <c r="A266" s="16"/>
      <c r="B266" s="17" t="s">
        <v>29</v>
      </c>
      <c r="C266" s="9"/>
      <c r="D266" s="29"/>
      <c r="E266" s="200"/>
      <c r="F266" s="30"/>
    </row>
    <row r="267" spans="1:6" ht="25.5">
      <c r="A267" s="16"/>
      <c r="B267" s="17" t="s">
        <v>30</v>
      </c>
      <c r="C267" s="9"/>
      <c r="D267" s="29"/>
      <c r="E267" s="200"/>
      <c r="F267" s="30"/>
    </row>
    <row r="268" spans="1:6" ht="25.5">
      <c r="A268" s="16"/>
      <c r="B268" s="17" t="s">
        <v>31</v>
      </c>
      <c r="C268" s="9"/>
      <c r="D268" s="29"/>
      <c r="E268" s="200"/>
      <c r="F268" s="30"/>
    </row>
    <row r="269" spans="1:6" ht="25.5">
      <c r="A269" s="16"/>
      <c r="B269" s="17" t="s">
        <v>32</v>
      </c>
      <c r="C269" s="9"/>
      <c r="D269" s="29"/>
      <c r="E269" s="200"/>
      <c r="F269" s="30"/>
    </row>
    <row r="270" spans="1:6">
      <c r="A270" s="16"/>
      <c r="B270" s="17" t="s">
        <v>33</v>
      </c>
      <c r="C270" s="9" t="s">
        <v>9</v>
      </c>
      <c r="D270" s="29">
        <v>20</v>
      </c>
      <c r="E270" s="200">
        <v>0</v>
      </c>
      <c r="F270" s="30">
        <f>+D270*E270</f>
        <v>0</v>
      </c>
    </row>
    <row r="271" spans="1:6">
      <c r="A271" s="16"/>
      <c r="B271" s="17" t="s">
        <v>34</v>
      </c>
      <c r="C271" s="9" t="s">
        <v>9</v>
      </c>
      <c r="D271" s="29">
        <v>20</v>
      </c>
      <c r="E271" s="200">
        <v>0</v>
      </c>
      <c r="F271" s="30">
        <f>+D271*E271</f>
        <v>0</v>
      </c>
    </row>
    <row r="272" spans="1:6">
      <c r="A272" s="16"/>
      <c r="B272" s="17" t="s">
        <v>35</v>
      </c>
      <c r="C272" s="9"/>
      <c r="D272" s="29"/>
      <c r="E272" s="200"/>
      <c r="F272" s="30">
        <f>+SUM(F270:F271)*0.25</f>
        <v>0</v>
      </c>
    </row>
    <row r="273" spans="1:6">
      <c r="A273" s="16"/>
      <c r="B273" s="17"/>
      <c r="C273" s="9"/>
      <c r="D273" s="29"/>
      <c r="E273" s="206"/>
      <c r="F273" s="30"/>
    </row>
    <row r="274" spans="1:6">
      <c r="A274" s="12"/>
      <c r="B274" s="19" t="s">
        <v>4</v>
      </c>
      <c r="C274" s="20"/>
      <c r="D274" s="34"/>
      <c r="E274" s="207"/>
      <c r="F274" s="35">
        <f>SUM(F6:F273)</f>
        <v>0</v>
      </c>
    </row>
    <row r="275" spans="1:6">
      <c r="A275" s="6"/>
      <c r="B275" s="10"/>
      <c r="C275" s="25"/>
      <c r="D275" s="36"/>
      <c r="E275" s="208"/>
      <c r="F275" s="37"/>
    </row>
    <row r="277" spans="1:6">
      <c r="F277" s="24"/>
    </row>
    <row r="278" spans="1:6">
      <c r="F278" s="24"/>
    </row>
    <row r="279" spans="1:6">
      <c r="F279" s="24"/>
    </row>
    <row r="280" spans="1:6">
      <c r="F280" s="24"/>
    </row>
    <row r="281" spans="1:6">
      <c r="F281" s="24"/>
    </row>
    <row r="282" spans="1:6">
      <c r="F282" s="24"/>
    </row>
    <row r="283" spans="1:6">
      <c r="F283" s="24"/>
    </row>
  </sheetData>
  <sheetProtection password="CEDE" sheet="1" objects="1" scenarios="1"/>
  <phoneticPr fontId="2" type="noConversion"/>
  <pageMargins left="0.98425196850393704" right="0.78740157480314965" top="0.98425196850393704" bottom="0.98425196850393704" header="0" footer="0"/>
  <pageSetup paperSize="9" scale="73" orientation="portrait" r:id="rId1"/>
  <headerFooter alignWithMargins="0"/>
  <rowBreaks count="7" manualBreakCount="7">
    <brk id="30" max="16383" man="1"/>
    <brk id="65" max="16383" man="1"/>
    <brk id="108" max="5" man="1"/>
    <brk id="148" max="5" man="1"/>
    <brk id="187" max="5" man="1"/>
    <brk id="214" max="5" man="1"/>
    <brk id="25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view="pageBreakPreview" zoomScaleNormal="100" zoomScaleSheetLayoutView="100" workbookViewId="0">
      <selection activeCell="E11" sqref="E11"/>
    </sheetView>
  </sheetViews>
  <sheetFormatPr defaultRowHeight="12.75"/>
  <cols>
    <col min="1" max="1" width="5.28515625" style="5" customWidth="1"/>
    <col min="2" max="2" width="32.140625" style="11" customWidth="1"/>
    <col min="3" max="3" width="5.5703125" style="1" customWidth="1"/>
    <col min="4" max="4" width="11.7109375" style="2" customWidth="1"/>
    <col min="5" max="5" width="13.85546875" style="197" customWidth="1"/>
    <col min="6" max="6" width="13.140625" style="7" customWidth="1"/>
  </cols>
  <sheetData>
    <row r="1" spans="1:6" s="38" customFormat="1">
      <c r="A1" s="41"/>
      <c r="B1" s="11"/>
      <c r="C1" s="1"/>
      <c r="D1" s="2"/>
      <c r="E1" s="197"/>
      <c r="F1" s="43"/>
    </row>
    <row r="2" spans="1:6" ht="25.5">
      <c r="B2" s="10" t="s">
        <v>340</v>
      </c>
    </row>
    <row r="3" spans="1:6">
      <c r="B3" s="10"/>
    </row>
    <row r="4" spans="1:6" s="3" customFormat="1">
      <c r="A4" s="12" t="s">
        <v>3</v>
      </c>
      <c r="B4" s="13" t="s">
        <v>2</v>
      </c>
      <c r="C4" s="14" t="s">
        <v>0</v>
      </c>
      <c r="D4" s="15" t="s">
        <v>1</v>
      </c>
      <c r="E4" s="199" t="s">
        <v>10</v>
      </c>
      <c r="F4" s="28" t="s">
        <v>11</v>
      </c>
    </row>
    <row r="5" spans="1:6" s="39" customFormat="1">
      <c r="A5" s="46"/>
      <c r="B5" s="63"/>
      <c r="C5" s="45"/>
      <c r="D5" s="40"/>
      <c r="E5" s="200"/>
      <c r="F5" s="30"/>
    </row>
    <row r="6" spans="1:6" ht="38.25">
      <c r="A6" s="46" t="s">
        <v>12</v>
      </c>
      <c r="B6" s="44" t="s">
        <v>123</v>
      </c>
      <c r="C6" s="45"/>
      <c r="D6" s="40"/>
      <c r="E6" s="200"/>
      <c r="F6" s="30"/>
    </row>
    <row r="7" spans="1:6">
      <c r="A7" s="46"/>
      <c r="B7" s="47" t="s">
        <v>13</v>
      </c>
      <c r="C7" s="45" t="s">
        <v>5</v>
      </c>
      <c r="D7" s="29">
        <f>+SUM(D9:D9)</f>
        <v>450</v>
      </c>
      <c r="E7" s="200">
        <v>0</v>
      </c>
      <c r="F7" s="30">
        <f>+D7*E7</f>
        <v>0</v>
      </c>
    </row>
    <row r="8" spans="1:6">
      <c r="A8" s="46"/>
      <c r="B8" s="47"/>
      <c r="C8" s="45"/>
      <c r="D8" s="29"/>
      <c r="E8" s="200"/>
      <c r="F8" s="30"/>
    </row>
    <row r="9" spans="1:6">
      <c r="A9" s="46"/>
      <c r="B9" s="47" t="s">
        <v>39</v>
      </c>
      <c r="C9" s="45"/>
      <c r="D9" s="31">
        <v>450</v>
      </c>
      <c r="E9" s="200"/>
      <c r="F9" s="30"/>
    </row>
    <row r="10" spans="1:6">
      <c r="A10" s="16"/>
      <c r="B10" s="17"/>
      <c r="C10" s="9"/>
      <c r="D10" s="4"/>
      <c r="E10" s="200"/>
      <c r="F10" s="30"/>
    </row>
    <row r="11" spans="1:6" ht="153">
      <c r="A11" s="16" t="s">
        <v>61</v>
      </c>
      <c r="B11" s="189" t="s">
        <v>403</v>
      </c>
      <c r="C11" s="9"/>
      <c r="D11" s="4"/>
      <c r="E11" s="200"/>
      <c r="F11" s="30"/>
    </row>
    <row r="12" spans="1:6">
      <c r="A12" s="16"/>
      <c r="B12" s="17" t="s">
        <v>13</v>
      </c>
      <c r="C12" s="9" t="s">
        <v>5</v>
      </c>
      <c r="D12" s="29">
        <f>+SUM(D14:D14)</f>
        <v>450</v>
      </c>
      <c r="E12" s="200">
        <v>0</v>
      </c>
      <c r="F12" s="30">
        <f>+D12*E12</f>
        <v>0</v>
      </c>
    </row>
    <row r="13" spans="1:6">
      <c r="A13" s="16"/>
      <c r="B13" s="17"/>
      <c r="C13" s="9"/>
      <c r="D13" s="29"/>
      <c r="E13" s="200"/>
      <c r="F13" s="30"/>
    </row>
    <row r="14" spans="1:6">
      <c r="A14" s="16"/>
      <c r="B14" s="17" t="s">
        <v>39</v>
      </c>
      <c r="C14" s="9"/>
      <c r="D14" s="31">
        <v>450</v>
      </c>
      <c r="E14" s="200"/>
      <c r="F14" s="30"/>
    </row>
    <row r="15" spans="1:6">
      <c r="A15" s="16"/>
      <c r="B15" s="17"/>
      <c r="C15" s="9"/>
      <c r="D15" s="29"/>
      <c r="E15" s="200"/>
      <c r="F15" s="30"/>
    </row>
    <row r="16" spans="1:6" ht="25.5">
      <c r="A16" s="16" t="s">
        <v>15</v>
      </c>
      <c r="B16" s="8" t="s">
        <v>37</v>
      </c>
      <c r="C16" s="9"/>
      <c r="D16" s="29"/>
      <c r="E16" s="200"/>
      <c r="F16" s="30"/>
    </row>
    <row r="17" spans="1:6">
      <c r="A17" s="16"/>
      <c r="B17" s="17" t="s">
        <v>13</v>
      </c>
      <c r="C17" s="9" t="s">
        <v>5</v>
      </c>
      <c r="D17" s="29">
        <f>+SUM(D19:D19)</f>
        <v>450</v>
      </c>
      <c r="E17" s="200">
        <v>0</v>
      </c>
      <c r="F17" s="30">
        <f>+D17*E17</f>
        <v>0</v>
      </c>
    </row>
    <row r="18" spans="1:6">
      <c r="A18" s="16"/>
      <c r="B18" s="17"/>
      <c r="C18" s="9"/>
      <c r="D18" s="29"/>
      <c r="E18" s="200"/>
      <c r="F18" s="30"/>
    </row>
    <row r="19" spans="1:6">
      <c r="A19" s="16"/>
      <c r="B19" s="17" t="s">
        <v>39</v>
      </c>
      <c r="C19" s="9"/>
      <c r="D19" s="31">
        <v>450</v>
      </c>
      <c r="E19" s="200"/>
      <c r="F19" s="30"/>
    </row>
    <row r="20" spans="1:6">
      <c r="A20" s="16"/>
      <c r="B20" s="17"/>
      <c r="C20" s="9"/>
      <c r="D20" s="31"/>
      <c r="E20" s="200"/>
      <c r="F20" s="30"/>
    </row>
    <row r="21" spans="1:6" ht="25.5">
      <c r="A21" s="16" t="s">
        <v>17</v>
      </c>
      <c r="B21" s="8" t="s">
        <v>45</v>
      </c>
      <c r="C21" s="9"/>
      <c r="D21" s="29"/>
      <c r="E21" s="200"/>
      <c r="F21" s="30"/>
    </row>
    <row r="22" spans="1:6">
      <c r="A22" s="16"/>
      <c r="B22" s="8" t="s">
        <v>13</v>
      </c>
      <c r="C22" s="9" t="s">
        <v>5</v>
      </c>
      <c r="D22" s="29">
        <f>+SUM(D24:D24)</f>
        <v>450</v>
      </c>
      <c r="E22" s="200">
        <v>0</v>
      </c>
      <c r="F22" s="30">
        <f>+D22*E22</f>
        <v>0</v>
      </c>
    </row>
    <row r="23" spans="1:6">
      <c r="A23" s="16"/>
      <c r="B23" s="8"/>
      <c r="C23" s="9"/>
      <c r="D23" s="29"/>
      <c r="E23" s="200"/>
      <c r="F23" s="30"/>
    </row>
    <row r="24" spans="1:6">
      <c r="A24" s="16"/>
      <c r="B24" s="17" t="s">
        <v>39</v>
      </c>
      <c r="C24" s="9"/>
      <c r="D24" s="31">
        <v>450</v>
      </c>
      <c r="E24" s="200"/>
      <c r="F24" s="30"/>
    </row>
    <row r="25" spans="1:6">
      <c r="A25" s="16"/>
      <c r="B25" s="8"/>
      <c r="C25" s="9"/>
      <c r="D25" s="29"/>
      <c r="E25" s="200"/>
      <c r="F25" s="30"/>
    </row>
    <row r="26" spans="1:6" ht="89.25">
      <c r="A26" s="46" t="s">
        <v>62</v>
      </c>
      <c r="B26" s="44" t="s">
        <v>387</v>
      </c>
      <c r="C26" s="45"/>
      <c r="D26" s="29"/>
      <c r="E26" s="200"/>
      <c r="F26" s="30"/>
    </row>
    <row r="27" spans="1:6">
      <c r="A27" s="46"/>
      <c r="B27" s="44" t="s">
        <v>13</v>
      </c>
      <c r="C27" s="45" t="s">
        <v>5</v>
      </c>
      <c r="D27" s="29">
        <f>+SUM(D29:D29)</f>
        <v>45</v>
      </c>
      <c r="E27" s="200">
        <v>0</v>
      </c>
      <c r="F27" s="30">
        <f>+D27*E27</f>
        <v>0</v>
      </c>
    </row>
    <row r="28" spans="1:6">
      <c r="A28" s="46"/>
      <c r="B28" s="44"/>
      <c r="C28" s="45"/>
      <c r="D28" s="29"/>
      <c r="E28" s="200"/>
      <c r="F28" s="30"/>
    </row>
    <row r="29" spans="1:6">
      <c r="A29" s="46"/>
      <c r="B29" s="47" t="s">
        <v>39</v>
      </c>
      <c r="C29" s="45"/>
      <c r="D29" s="31">
        <v>45</v>
      </c>
      <c r="E29" s="200"/>
      <c r="F29" s="30"/>
    </row>
    <row r="30" spans="1:6">
      <c r="A30" s="46"/>
      <c r="B30" s="44"/>
      <c r="C30" s="45"/>
      <c r="D30" s="29"/>
      <c r="E30" s="200"/>
      <c r="F30" s="30"/>
    </row>
    <row r="31" spans="1:6" ht="25.5">
      <c r="A31" s="46" t="s">
        <v>63</v>
      </c>
      <c r="B31" s="44" t="s">
        <v>37</v>
      </c>
      <c r="C31" s="45"/>
      <c r="D31" s="29"/>
      <c r="E31" s="200"/>
      <c r="F31" s="30"/>
    </row>
    <row r="32" spans="1:6">
      <c r="A32" s="46"/>
      <c r="B32" s="47" t="s">
        <v>13</v>
      </c>
      <c r="C32" s="45" t="s">
        <v>5</v>
      </c>
      <c r="D32" s="29">
        <f>+SUM(D34:D34)</f>
        <v>45</v>
      </c>
      <c r="E32" s="200">
        <v>0</v>
      </c>
      <c r="F32" s="30">
        <f>+D32*E32</f>
        <v>0</v>
      </c>
    </row>
    <row r="33" spans="1:6">
      <c r="A33" s="46"/>
      <c r="B33" s="47"/>
      <c r="C33" s="45"/>
      <c r="D33" s="29"/>
      <c r="E33" s="200"/>
      <c r="F33" s="30"/>
    </row>
    <row r="34" spans="1:6">
      <c r="A34" s="46"/>
      <c r="B34" s="47" t="s">
        <v>39</v>
      </c>
      <c r="C34" s="45"/>
      <c r="D34" s="31">
        <v>45</v>
      </c>
      <c r="E34" s="200"/>
      <c r="F34" s="30"/>
    </row>
    <row r="35" spans="1:6">
      <c r="A35" s="46"/>
      <c r="B35" s="47"/>
      <c r="C35" s="45"/>
      <c r="D35" s="31"/>
      <c r="E35" s="200"/>
      <c r="F35" s="30"/>
    </row>
    <row r="36" spans="1:6" ht="89.25">
      <c r="A36" s="46" t="s">
        <v>64</v>
      </c>
      <c r="B36" s="47" t="s">
        <v>124</v>
      </c>
      <c r="C36" s="45"/>
      <c r="D36" s="18"/>
      <c r="E36" s="209"/>
      <c r="F36" s="48"/>
    </row>
    <row r="37" spans="1:6">
      <c r="A37" s="46"/>
      <c r="B37" s="44" t="s">
        <v>13</v>
      </c>
      <c r="C37" s="45" t="s">
        <v>5</v>
      </c>
      <c r="D37" s="40">
        <f>+SUM(D39:D40)</f>
        <v>45</v>
      </c>
      <c r="E37" s="209">
        <v>0</v>
      </c>
      <c r="F37" s="48">
        <f>+D37*E37</f>
        <v>0</v>
      </c>
    </row>
    <row r="38" spans="1:6">
      <c r="A38" s="46"/>
      <c r="B38" s="47"/>
      <c r="C38" s="45"/>
      <c r="D38" s="18"/>
      <c r="E38" s="209"/>
      <c r="F38" s="48"/>
    </row>
    <row r="39" spans="1:6">
      <c r="A39" s="46"/>
      <c r="B39" s="47" t="s">
        <v>39</v>
      </c>
      <c r="C39" s="45"/>
      <c r="D39" s="18">
        <v>45</v>
      </c>
      <c r="E39" s="209"/>
      <c r="F39" s="48"/>
    </row>
    <row r="40" spans="1:6">
      <c r="A40" s="46"/>
      <c r="B40" s="47"/>
      <c r="C40" s="45"/>
      <c r="D40" s="18"/>
      <c r="E40" s="209"/>
      <c r="F40" s="48"/>
    </row>
    <row r="41" spans="1:6" ht="51">
      <c r="A41" s="46" t="s">
        <v>65</v>
      </c>
      <c r="B41" s="44" t="s">
        <v>131</v>
      </c>
      <c r="C41" s="45"/>
      <c r="D41" s="29"/>
      <c r="E41" s="200"/>
      <c r="F41" s="30"/>
    </row>
    <row r="42" spans="1:6">
      <c r="A42" s="46"/>
      <c r="B42" s="47" t="s">
        <v>13</v>
      </c>
      <c r="C42" s="45" t="s">
        <v>5</v>
      </c>
      <c r="D42" s="29">
        <f>+SUM(D44:D44)</f>
        <v>20</v>
      </c>
      <c r="E42" s="200">
        <v>0</v>
      </c>
      <c r="F42" s="30">
        <f>+D42*E42</f>
        <v>0</v>
      </c>
    </row>
    <row r="43" spans="1:6">
      <c r="A43" s="46"/>
      <c r="B43" s="47"/>
      <c r="C43" s="45"/>
      <c r="D43" s="29"/>
      <c r="E43" s="200"/>
      <c r="F43" s="30"/>
    </row>
    <row r="44" spans="1:6">
      <c r="A44" s="46"/>
      <c r="B44" s="47" t="s">
        <v>80</v>
      </c>
      <c r="C44" s="45"/>
      <c r="D44" s="31">
        <v>20</v>
      </c>
      <c r="E44" s="200"/>
      <c r="F44" s="30"/>
    </row>
    <row r="45" spans="1:6">
      <c r="A45" s="46"/>
      <c r="B45" s="47"/>
      <c r="C45" s="45"/>
      <c r="D45" s="31"/>
      <c r="E45" s="200"/>
      <c r="F45" s="30"/>
    </row>
    <row r="46" spans="1:6" ht="76.5">
      <c r="A46" s="46" t="s">
        <v>66</v>
      </c>
      <c r="B46" s="44" t="s">
        <v>388</v>
      </c>
      <c r="C46" s="45"/>
      <c r="D46" s="29"/>
      <c r="E46" s="200"/>
      <c r="F46" s="30"/>
    </row>
    <row r="47" spans="1:6">
      <c r="A47" s="46"/>
      <c r="B47" s="44" t="s">
        <v>13</v>
      </c>
      <c r="C47" s="45" t="s">
        <v>5</v>
      </c>
      <c r="D47" s="29">
        <f>+SUM(D49:D49)</f>
        <v>35</v>
      </c>
      <c r="E47" s="200">
        <v>0</v>
      </c>
      <c r="F47" s="30">
        <f>+D47*E47</f>
        <v>0</v>
      </c>
    </row>
    <row r="48" spans="1:6">
      <c r="A48" s="46"/>
      <c r="B48" s="44"/>
      <c r="C48" s="45"/>
      <c r="D48" s="29"/>
      <c r="E48" s="200"/>
      <c r="F48" s="30"/>
    </row>
    <row r="49" spans="1:6">
      <c r="A49" s="46"/>
      <c r="B49" s="47" t="s">
        <v>80</v>
      </c>
      <c r="C49" s="45"/>
      <c r="D49" s="31">
        <v>35</v>
      </c>
      <c r="E49" s="200"/>
      <c r="F49" s="30"/>
    </row>
    <row r="50" spans="1:6">
      <c r="A50" s="46"/>
      <c r="B50" s="44"/>
      <c r="C50" s="45"/>
      <c r="D50" s="29"/>
      <c r="E50" s="200"/>
      <c r="F50" s="30"/>
    </row>
    <row r="51" spans="1:6" ht="25.5">
      <c r="A51" s="46" t="s">
        <v>67</v>
      </c>
      <c r="B51" s="44" t="s">
        <v>37</v>
      </c>
      <c r="C51" s="45"/>
      <c r="D51" s="29"/>
      <c r="E51" s="200"/>
      <c r="F51" s="30"/>
    </row>
    <row r="52" spans="1:6">
      <c r="A52" s="46"/>
      <c r="B52" s="47" t="s">
        <v>13</v>
      </c>
      <c r="C52" s="45" t="s">
        <v>5</v>
      </c>
      <c r="D52" s="29">
        <f>+SUM(D54:D54)</f>
        <v>35</v>
      </c>
      <c r="E52" s="200">
        <v>0</v>
      </c>
      <c r="F52" s="30">
        <f>+D52*E52</f>
        <v>0</v>
      </c>
    </row>
    <row r="53" spans="1:6">
      <c r="A53" s="46"/>
      <c r="B53" s="47"/>
      <c r="C53" s="45"/>
      <c r="D53" s="29"/>
      <c r="E53" s="200"/>
      <c r="F53" s="30"/>
    </row>
    <row r="54" spans="1:6">
      <c r="A54" s="46"/>
      <c r="B54" s="47" t="s">
        <v>80</v>
      </c>
      <c r="C54" s="45"/>
      <c r="D54" s="31">
        <v>35</v>
      </c>
      <c r="E54" s="200"/>
      <c r="F54" s="30"/>
    </row>
    <row r="55" spans="1:6">
      <c r="A55" s="46"/>
      <c r="B55" s="47"/>
      <c r="C55" s="45"/>
      <c r="D55" s="31"/>
      <c r="E55" s="200"/>
      <c r="F55" s="30"/>
    </row>
    <row r="56" spans="1:6" ht="89.25">
      <c r="A56" s="46" t="s">
        <v>68</v>
      </c>
      <c r="B56" s="47" t="s">
        <v>132</v>
      </c>
      <c r="C56" s="45"/>
      <c r="D56" s="18"/>
      <c r="E56" s="209"/>
      <c r="F56" s="48"/>
    </row>
    <row r="57" spans="1:6">
      <c r="A57" s="46"/>
      <c r="B57" s="44" t="s">
        <v>13</v>
      </c>
      <c r="C57" s="45" t="s">
        <v>5</v>
      </c>
      <c r="D57" s="40">
        <f>+SUM(D59:D60)</f>
        <v>45</v>
      </c>
      <c r="E57" s="209">
        <v>0</v>
      </c>
      <c r="F57" s="48">
        <f>+D57*E57</f>
        <v>0</v>
      </c>
    </row>
    <row r="58" spans="1:6">
      <c r="A58" s="46"/>
      <c r="B58" s="47"/>
      <c r="C58" s="45"/>
      <c r="D58" s="18"/>
      <c r="E58" s="209"/>
      <c r="F58" s="48"/>
    </row>
    <row r="59" spans="1:6">
      <c r="A59" s="46"/>
      <c r="B59" s="47" t="s">
        <v>80</v>
      </c>
      <c r="C59" s="45"/>
      <c r="D59" s="18">
        <v>45</v>
      </c>
      <c r="E59" s="209"/>
      <c r="F59" s="48"/>
    </row>
    <row r="60" spans="1:6">
      <c r="A60" s="46"/>
      <c r="B60" s="47"/>
      <c r="C60" s="45"/>
      <c r="D60" s="18"/>
      <c r="E60" s="209"/>
      <c r="F60" s="48"/>
    </row>
    <row r="61" spans="1:6" ht="38.25">
      <c r="A61" s="46" t="s">
        <v>69</v>
      </c>
      <c r="B61" s="44" t="s">
        <v>128</v>
      </c>
      <c r="C61" s="45"/>
      <c r="D61" s="40"/>
      <c r="E61" s="200"/>
      <c r="F61" s="30"/>
    </row>
    <row r="62" spans="1:6">
      <c r="A62" s="46"/>
      <c r="B62" s="47" t="s">
        <v>13</v>
      </c>
      <c r="C62" s="45" t="s">
        <v>5</v>
      </c>
      <c r="D62" s="29">
        <f>+SUM(D64:D64)</f>
        <v>70</v>
      </c>
      <c r="E62" s="200">
        <v>0</v>
      </c>
      <c r="F62" s="30">
        <f>+D62*E62</f>
        <v>0</v>
      </c>
    </row>
    <row r="63" spans="1:6">
      <c r="A63" s="46"/>
      <c r="B63" s="47"/>
      <c r="C63" s="45"/>
      <c r="D63" s="29"/>
      <c r="E63" s="200"/>
      <c r="F63" s="30"/>
    </row>
    <row r="64" spans="1:6">
      <c r="A64" s="46"/>
      <c r="B64" s="47" t="s">
        <v>80</v>
      </c>
      <c r="C64" s="45"/>
      <c r="D64" s="31">
        <v>70</v>
      </c>
      <c r="E64" s="200"/>
      <c r="F64" s="30"/>
    </row>
    <row r="65" spans="1:6">
      <c r="A65" s="46"/>
      <c r="B65" s="47"/>
      <c r="C65" s="45"/>
      <c r="D65" s="40"/>
      <c r="E65" s="200"/>
      <c r="F65" s="30"/>
    </row>
    <row r="66" spans="1:6" ht="89.25">
      <c r="A66" s="46" t="s">
        <v>19</v>
      </c>
      <c r="B66" s="44" t="s">
        <v>389</v>
      </c>
      <c r="C66" s="45"/>
      <c r="D66" s="29"/>
      <c r="E66" s="200"/>
      <c r="F66" s="30"/>
    </row>
    <row r="67" spans="1:6">
      <c r="A67" s="46"/>
      <c r="B67" s="44" t="s">
        <v>13</v>
      </c>
      <c r="C67" s="45" t="s">
        <v>5</v>
      </c>
      <c r="D67" s="29">
        <f>+SUM(D69:D69)</f>
        <v>70</v>
      </c>
      <c r="E67" s="200">
        <v>0</v>
      </c>
      <c r="F67" s="30">
        <f>+D67*E67</f>
        <v>0</v>
      </c>
    </row>
    <row r="68" spans="1:6">
      <c r="A68" s="46"/>
      <c r="B68" s="44"/>
      <c r="C68" s="45"/>
      <c r="D68" s="29"/>
      <c r="E68" s="200"/>
      <c r="F68" s="30"/>
    </row>
    <row r="69" spans="1:6">
      <c r="A69" s="46"/>
      <c r="B69" s="47" t="s">
        <v>80</v>
      </c>
      <c r="C69" s="45"/>
      <c r="D69" s="31">
        <v>70</v>
      </c>
      <c r="E69" s="200"/>
      <c r="F69" s="30"/>
    </row>
    <row r="70" spans="1:6">
      <c r="A70" s="46"/>
      <c r="B70" s="44"/>
      <c r="C70" s="45"/>
      <c r="D70" s="29"/>
      <c r="E70" s="200"/>
      <c r="F70" s="30"/>
    </row>
    <row r="71" spans="1:6" ht="25.5">
      <c r="A71" s="46" t="s">
        <v>20</v>
      </c>
      <c r="B71" s="44" t="s">
        <v>37</v>
      </c>
      <c r="C71" s="45"/>
      <c r="D71" s="29"/>
      <c r="E71" s="200"/>
      <c r="F71" s="30"/>
    </row>
    <row r="72" spans="1:6">
      <c r="A72" s="46"/>
      <c r="B72" s="47" t="s">
        <v>13</v>
      </c>
      <c r="C72" s="45" t="s">
        <v>5</v>
      </c>
      <c r="D72" s="29">
        <f>+SUM(D74:D74)</f>
        <v>70</v>
      </c>
      <c r="E72" s="200">
        <v>0</v>
      </c>
      <c r="F72" s="30">
        <f>+D72*E72</f>
        <v>0</v>
      </c>
    </row>
    <row r="73" spans="1:6">
      <c r="A73" s="46"/>
      <c r="B73" s="47"/>
      <c r="C73" s="45"/>
      <c r="D73" s="29"/>
      <c r="E73" s="200"/>
      <c r="F73" s="30"/>
    </row>
    <row r="74" spans="1:6">
      <c r="A74" s="46"/>
      <c r="B74" s="47" t="s">
        <v>80</v>
      </c>
      <c r="C74" s="45"/>
      <c r="D74" s="31">
        <v>70</v>
      </c>
      <c r="E74" s="200"/>
      <c r="F74" s="30"/>
    </row>
    <row r="75" spans="1:6" s="38" customFormat="1">
      <c r="A75" s="46"/>
      <c r="B75" s="47"/>
      <c r="C75" s="45"/>
      <c r="D75" s="31"/>
      <c r="E75" s="200"/>
      <c r="F75" s="30"/>
    </row>
    <row r="76" spans="1:6" s="38" customFormat="1" ht="38.25">
      <c r="A76" s="46" t="s">
        <v>21</v>
      </c>
      <c r="B76" s="47" t="s">
        <v>129</v>
      </c>
      <c r="C76" s="45"/>
      <c r="D76" s="31"/>
      <c r="E76" s="200"/>
      <c r="F76" s="30"/>
    </row>
    <row r="77" spans="1:6" s="38" customFormat="1">
      <c r="A77" s="46"/>
      <c r="B77" s="47"/>
      <c r="C77" s="45"/>
      <c r="D77" s="31"/>
      <c r="E77" s="200"/>
      <c r="F77" s="30"/>
    </row>
    <row r="78" spans="1:6" s="38" customFormat="1">
      <c r="A78" s="46"/>
      <c r="B78" s="47" t="s">
        <v>80</v>
      </c>
      <c r="C78" s="45" t="s">
        <v>5</v>
      </c>
      <c r="D78" s="29">
        <v>20</v>
      </c>
      <c r="E78" s="204">
        <v>0</v>
      </c>
      <c r="F78" s="30">
        <f>+D78*E78</f>
        <v>0</v>
      </c>
    </row>
    <row r="79" spans="1:6">
      <c r="A79" s="46"/>
      <c r="B79" s="47"/>
      <c r="C79" s="45"/>
      <c r="D79" s="31"/>
      <c r="E79" s="205"/>
      <c r="F79" s="30"/>
    </row>
    <row r="80" spans="1:6" ht="51">
      <c r="A80" s="16" t="s">
        <v>22</v>
      </c>
      <c r="B80" s="17" t="s">
        <v>26</v>
      </c>
      <c r="C80" s="9"/>
      <c r="D80" s="29"/>
      <c r="E80" s="200"/>
      <c r="F80" s="30"/>
    </row>
    <row r="81" spans="1:6" ht="25.5">
      <c r="A81" s="16"/>
      <c r="B81" s="17" t="s">
        <v>32</v>
      </c>
      <c r="C81" s="9"/>
      <c r="D81" s="29"/>
      <c r="E81" s="200"/>
      <c r="F81" s="30"/>
    </row>
    <row r="82" spans="1:6">
      <c r="A82" s="16"/>
      <c r="B82" s="17" t="s">
        <v>33</v>
      </c>
      <c r="C82" s="9" t="s">
        <v>9</v>
      </c>
      <c r="D82" s="29">
        <v>8</v>
      </c>
      <c r="E82" s="200">
        <v>0</v>
      </c>
      <c r="F82" s="30">
        <f>+D82*E82</f>
        <v>0</v>
      </c>
    </row>
    <row r="83" spans="1:6">
      <c r="A83" s="16"/>
      <c r="B83" s="17" t="s">
        <v>34</v>
      </c>
      <c r="C83" s="9" t="s">
        <v>9</v>
      </c>
      <c r="D83" s="29">
        <v>8</v>
      </c>
      <c r="E83" s="200">
        <v>0</v>
      </c>
      <c r="F83" s="30">
        <f>+D83*E83</f>
        <v>0</v>
      </c>
    </row>
    <row r="84" spans="1:6">
      <c r="A84" s="16"/>
      <c r="B84" s="17" t="s">
        <v>35</v>
      </c>
      <c r="C84" s="9"/>
      <c r="D84" s="29"/>
      <c r="E84" s="200"/>
      <c r="F84" s="30">
        <f>+SUM(F82:F83)*0.25</f>
        <v>0</v>
      </c>
    </row>
    <row r="85" spans="1:6">
      <c r="A85" s="16"/>
      <c r="B85" s="17"/>
      <c r="C85" s="9"/>
      <c r="D85" s="29"/>
      <c r="E85" s="206"/>
      <c r="F85" s="30"/>
    </row>
    <row r="86" spans="1:6">
      <c r="A86" s="12"/>
      <c r="B86" s="19" t="s">
        <v>4</v>
      </c>
      <c r="C86" s="20"/>
      <c r="D86" s="21"/>
      <c r="E86" s="207"/>
      <c r="F86" s="35">
        <f>+SUM(F7:F85)</f>
        <v>0</v>
      </c>
    </row>
    <row r="88" spans="1:6">
      <c r="F88" s="2"/>
    </row>
    <row r="89" spans="1:6">
      <c r="F89" s="2"/>
    </row>
  </sheetData>
  <sheetProtection password="CEDE" sheet="1" objects="1" scenarios="1"/>
  <phoneticPr fontId="2" type="noConversion"/>
  <pageMargins left="0.98425196850393704" right="0.78740157480314965" top="0.98425196850393704" bottom="0.98425196850393704" header="0" footer="0"/>
  <pageSetup paperSize="9" orientation="portrait" r:id="rId1"/>
  <headerFooter alignWithMargins="0"/>
  <rowBreaks count="2" manualBreakCount="2">
    <brk id="29" max="5" man="1"/>
    <brk id="5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5"/>
  <sheetViews>
    <sheetView view="pageBreakPreview" zoomScaleNormal="100" zoomScaleSheetLayoutView="100" workbookViewId="0">
      <selection activeCell="E7" sqref="E7"/>
    </sheetView>
  </sheetViews>
  <sheetFormatPr defaultRowHeight="12.75"/>
  <cols>
    <col min="1" max="1" width="4.42578125" style="172" customWidth="1"/>
    <col min="2" max="2" width="41.5703125" style="173" customWidth="1"/>
    <col min="3" max="3" width="5.5703125" style="173" customWidth="1"/>
    <col min="4" max="4" width="5.7109375" style="173" customWidth="1"/>
    <col min="5" max="5" width="10.7109375" style="227" customWidth="1"/>
    <col min="6" max="6" width="11.140625" style="173" customWidth="1"/>
    <col min="7" max="256" width="9.140625" style="173"/>
    <col min="257" max="257" width="4.42578125" style="173" customWidth="1"/>
    <col min="258" max="258" width="41.5703125" style="173" customWidth="1"/>
    <col min="259" max="259" width="5.5703125" style="173" customWidth="1"/>
    <col min="260" max="260" width="5.7109375" style="173" customWidth="1"/>
    <col min="261" max="261" width="10.7109375" style="173" customWidth="1"/>
    <col min="262" max="262" width="11.140625" style="173" customWidth="1"/>
    <col min="263" max="512" width="9.140625" style="173"/>
    <col min="513" max="513" width="4.42578125" style="173" customWidth="1"/>
    <col min="514" max="514" width="41.5703125" style="173" customWidth="1"/>
    <col min="515" max="515" width="5.5703125" style="173" customWidth="1"/>
    <col min="516" max="516" width="5.7109375" style="173" customWidth="1"/>
    <col min="517" max="517" width="10.7109375" style="173" customWidth="1"/>
    <col min="518" max="518" width="11.140625" style="173" customWidth="1"/>
    <col min="519" max="768" width="9.140625" style="173"/>
    <col min="769" max="769" width="4.42578125" style="173" customWidth="1"/>
    <col min="770" max="770" width="41.5703125" style="173" customWidth="1"/>
    <col min="771" max="771" width="5.5703125" style="173" customWidth="1"/>
    <col min="772" max="772" width="5.7109375" style="173" customWidth="1"/>
    <col min="773" max="773" width="10.7109375" style="173" customWidth="1"/>
    <col min="774" max="774" width="11.140625" style="173" customWidth="1"/>
    <col min="775" max="1024" width="9.140625" style="173"/>
    <col min="1025" max="1025" width="4.42578125" style="173" customWidth="1"/>
    <col min="1026" max="1026" width="41.5703125" style="173" customWidth="1"/>
    <col min="1027" max="1027" width="5.5703125" style="173" customWidth="1"/>
    <col min="1028" max="1028" width="5.7109375" style="173" customWidth="1"/>
    <col min="1029" max="1029" width="10.7109375" style="173" customWidth="1"/>
    <col min="1030" max="1030" width="11.140625" style="173" customWidth="1"/>
    <col min="1031" max="1280" width="9.140625" style="173"/>
    <col min="1281" max="1281" width="4.42578125" style="173" customWidth="1"/>
    <col min="1282" max="1282" width="41.5703125" style="173" customWidth="1"/>
    <col min="1283" max="1283" width="5.5703125" style="173" customWidth="1"/>
    <col min="1284" max="1284" width="5.7109375" style="173" customWidth="1"/>
    <col min="1285" max="1285" width="10.7109375" style="173" customWidth="1"/>
    <col min="1286" max="1286" width="11.140625" style="173" customWidth="1"/>
    <col min="1287" max="1536" width="9.140625" style="173"/>
    <col min="1537" max="1537" width="4.42578125" style="173" customWidth="1"/>
    <col min="1538" max="1538" width="41.5703125" style="173" customWidth="1"/>
    <col min="1539" max="1539" width="5.5703125" style="173" customWidth="1"/>
    <col min="1540" max="1540" width="5.7109375" style="173" customWidth="1"/>
    <col min="1541" max="1541" width="10.7109375" style="173" customWidth="1"/>
    <col min="1542" max="1542" width="11.140625" style="173" customWidth="1"/>
    <col min="1543" max="1792" width="9.140625" style="173"/>
    <col min="1793" max="1793" width="4.42578125" style="173" customWidth="1"/>
    <col min="1794" max="1794" width="41.5703125" style="173" customWidth="1"/>
    <col min="1795" max="1795" width="5.5703125" style="173" customWidth="1"/>
    <col min="1796" max="1796" width="5.7109375" style="173" customWidth="1"/>
    <col min="1797" max="1797" width="10.7109375" style="173" customWidth="1"/>
    <col min="1798" max="1798" width="11.140625" style="173" customWidth="1"/>
    <col min="1799" max="2048" width="9.140625" style="173"/>
    <col min="2049" max="2049" width="4.42578125" style="173" customWidth="1"/>
    <col min="2050" max="2050" width="41.5703125" style="173" customWidth="1"/>
    <col min="2051" max="2051" width="5.5703125" style="173" customWidth="1"/>
    <col min="2052" max="2052" width="5.7109375" style="173" customWidth="1"/>
    <col min="2053" max="2053" width="10.7109375" style="173" customWidth="1"/>
    <col min="2054" max="2054" width="11.140625" style="173" customWidth="1"/>
    <col min="2055" max="2304" width="9.140625" style="173"/>
    <col min="2305" max="2305" width="4.42578125" style="173" customWidth="1"/>
    <col min="2306" max="2306" width="41.5703125" style="173" customWidth="1"/>
    <col min="2307" max="2307" width="5.5703125" style="173" customWidth="1"/>
    <col min="2308" max="2308" width="5.7109375" style="173" customWidth="1"/>
    <col min="2309" max="2309" width="10.7109375" style="173" customWidth="1"/>
    <col min="2310" max="2310" width="11.140625" style="173" customWidth="1"/>
    <col min="2311" max="2560" width="9.140625" style="173"/>
    <col min="2561" max="2561" width="4.42578125" style="173" customWidth="1"/>
    <col min="2562" max="2562" width="41.5703125" style="173" customWidth="1"/>
    <col min="2563" max="2563" width="5.5703125" style="173" customWidth="1"/>
    <col min="2564" max="2564" width="5.7109375" style="173" customWidth="1"/>
    <col min="2565" max="2565" width="10.7109375" style="173" customWidth="1"/>
    <col min="2566" max="2566" width="11.140625" style="173" customWidth="1"/>
    <col min="2567" max="2816" width="9.140625" style="173"/>
    <col min="2817" max="2817" width="4.42578125" style="173" customWidth="1"/>
    <col min="2818" max="2818" width="41.5703125" style="173" customWidth="1"/>
    <col min="2819" max="2819" width="5.5703125" style="173" customWidth="1"/>
    <col min="2820" max="2820" width="5.7109375" style="173" customWidth="1"/>
    <col min="2821" max="2821" width="10.7109375" style="173" customWidth="1"/>
    <col min="2822" max="2822" width="11.140625" style="173" customWidth="1"/>
    <col min="2823" max="3072" width="9.140625" style="173"/>
    <col min="3073" max="3073" width="4.42578125" style="173" customWidth="1"/>
    <col min="3074" max="3074" width="41.5703125" style="173" customWidth="1"/>
    <col min="3075" max="3075" width="5.5703125" style="173" customWidth="1"/>
    <col min="3076" max="3076" width="5.7109375" style="173" customWidth="1"/>
    <col min="3077" max="3077" width="10.7109375" style="173" customWidth="1"/>
    <col min="3078" max="3078" width="11.140625" style="173" customWidth="1"/>
    <col min="3079" max="3328" width="9.140625" style="173"/>
    <col min="3329" max="3329" width="4.42578125" style="173" customWidth="1"/>
    <col min="3330" max="3330" width="41.5703125" style="173" customWidth="1"/>
    <col min="3331" max="3331" width="5.5703125" style="173" customWidth="1"/>
    <col min="3332" max="3332" width="5.7109375" style="173" customWidth="1"/>
    <col min="3333" max="3333" width="10.7109375" style="173" customWidth="1"/>
    <col min="3334" max="3334" width="11.140625" style="173" customWidth="1"/>
    <col min="3335" max="3584" width="9.140625" style="173"/>
    <col min="3585" max="3585" width="4.42578125" style="173" customWidth="1"/>
    <col min="3586" max="3586" width="41.5703125" style="173" customWidth="1"/>
    <col min="3587" max="3587" width="5.5703125" style="173" customWidth="1"/>
    <col min="3588" max="3588" width="5.7109375" style="173" customWidth="1"/>
    <col min="3589" max="3589" width="10.7109375" style="173" customWidth="1"/>
    <col min="3590" max="3590" width="11.140625" style="173" customWidth="1"/>
    <col min="3591" max="3840" width="9.140625" style="173"/>
    <col min="3841" max="3841" width="4.42578125" style="173" customWidth="1"/>
    <col min="3842" max="3842" width="41.5703125" style="173" customWidth="1"/>
    <col min="3843" max="3843" width="5.5703125" style="173" customWidth="1"/>
    <col min="3844" max="3844" width="5.7109375" style="173" customWidth="1"/>
    <col min="3845" max="3845" width="10.7109375" style="173" customWidth="1"/>
    <col min="3846" max="3846" width="11.140625" style="173" customWidth="1"/>
    <col min="3847" max="4096" width="9.140625" style="173"/>
    <col min="4097" max="4097" width="4.42578125" style="173" customWidth="1"/>
    <col min="4098" max="4098" width="41.5703125" style="173" customWidth="1"/>
    <col min="4099" max="4099" width="5.5703125" style="173" customWidth="1"/>
    <col min="4100" max="4100" width="5.7109375" style="173" customWidth="1"/>
    <col min="4101" max="4101" width="10.7109375" style="173" customWidth="1"/>
    <col min="4102" max="4102" width="11.140625" style="173" customWidth="1"/>
    <col min="4103" max="4352" width="9.140625" style="173"/>
    <col min="4353" max="4353" width="4.42578125" style="173" customWidth="1"/>
    <col min="4354" max="4354" width="41.5703125" style="173" customWidth="1"/>
    <col min="4355" max="4355" width="5.5703125" style="173" customWidth="1"/>
    <col min="4356" max="4356" width="5.7109375" style="173" customWidth="1"/>
    <col min="4357" max="4357" width="10.7109375" style="173" customWidth="1"/>
    <col min="4358" max="4358" width="11.140625" style="173" customWidth="1"/>
    <col min="4359" max="4608" width="9.140625" style="173"/>
    <col min="4609" max="4609" width="4.42578125" style="173" customWidth="1"/>
    <col min="4610" max="4610" width="41.5703125" style="173" customWidth="1"/>
    <col min="4611" max="4611" width="5.5703125" style="173" customWidth="1"/>
    <col min="4612" max="4612" width="5.7109375" style="173" customWidth="1"/>
    <col min="4613" max="4613" width="10.7109375" style="173" customWidth="1"/>
    <col min="4614" max="4614" width="11.140625" style="173" customWidth="1"/>
    <col min="4615" max="4864" width="9.140625" style="173"/>
    <col min="4865" max="4865" width="4.42578125" style="173" customWidth="1"/>
    <col min="4866" max="4866" width="41.5703125" style="173" customWidth="1"/>
    <col min="4867" max="4867" width="5.5703125" style="173" customWidth="1"/>
    <col min="4868" max="4868" width="5.7109375" style="173" customWidth="1"/>
    <col min="4869" max="4869" width="10.7109375" style="173" customWidth="1"/>
    <col min="4870" max="4870" width="11.140625" style="173" customWidth="1"/>
    <col min="4871" max="5120" width="9.140625" style="173"/>
    <col min="5121" max="5121" width="4.42578125" style="173" customWidth="1"/>
    <col min="5122" max="5122" width="41.5703125" style="173" customWidth="1"/>
    <col min="5123" max="5123" width="5.5703125" style="173" customWidth="1"/>
    <col min="5124" max="5124" width="5.7109375" style="173" customWidth="1"/>
    <col min="5125" max="5125" width="10.7109375" style="173" customWidth="1"/>
    <col min="5126" max="5126" width="11.140625" style="173" customWidth="1"/>
    <col min="5127" max="5376" width="9.140625" style="173"/>
    <col min="5377" max="5377" width="4.42578125" style="173" customWidth="1"/>
    <col min="5378" max="5378" width="41.5703125" style="173" customWidth="1"/>
    <col min="5379" max="5379" width="5.5703125" style="173" customWidth="1"/>
    <col min="5380" max="5380" width="5.7109375" style="173" customWidth="1"/>
    <col min="5381" max="5381" width="10.7109375" style="173" customWidth="1"/>
    <col min="5382" max="5382" width="11.140625" style="173" customWidth="1"/>
    <col min="5383" max="5632" width="9.140625" style="173"/>
    <col min="5633" max="5633" width="4.42578125" style="173" customWidth="1"/>
    <col min="5634" max="5634" width="41.5703125" style="173" customWidth="1"/>
    <col min="5635" max="5635" width="5.5703125" style="173" customWidth="1"/>
    <col min="5636" max="5636" width="5.7109375" style="173" customWidth="1"/>
    <col min="5637" max="5637" width="10.7109375" style="173" customWidth="1"/>
    <col min="5638" max="5638" width="11.140625" style="173" customWidth="1"/>
    <col min="5639" max="5888" width="9.140625" style="173"/>
    <col min="5889" max="5889" width="4.42578125" style="173" customWidth="1"/>
    <col min="5890" max="5890" width="41.5703125" style="173" customWidth="1"/>
    <col min="5891" max="5891" width="5.5703125" style="173" customWidth="1"/>
    <col min="5892" max="5892" width="5.7109375" style="173" customWidth="1"/>
    <col min="5893" max="5893" width="10.7109375" style="173" customWidth="1"/>
    <col min="5894" max="5894" width="11.140625" style="173" customWidth="1"/>
    <col min="5895" max="6144" width="9.140625" style="173"/>
    <col min="6145" max="6145" width="4.42578125" style="173" customWidth="1"/>
    <col min="6146" max="6146" width="41.5703125" style="173" customWidth="1"/>
    <col min="6147" max="6147" width="5.5703125" style="173" customWidth="1"/>
    <col min="6148" max="6148" width="5.7109375" style="173" customWidth="1"/>
    <col min="6149" max="6149" width="10.7109375" style="173" customWidth="1"/>
    <col min="6150" max="6150" width="11.140625" style="173" customWidth="1"/>
    <col min="6151" max="6400" width="9.140625" style="173"/>
    <col min="6401" max="6401" width="4.42578125" style="173" customWidth="1"/>
    <col min="6402" max="6402" width="41.5703125" style="173" customWidth="1"/>
    <col min="6403" max="6403" width="5.5703125" style="173" customWidth="1"/>
    <col min="6404" max="6404" width="5.7109375" style="173" customWidth="1"/>
    <col min="6405" max="6405" width="10.7109375" style="173" customWidth="1"/>
    <col min="6406" max="6406" width="11.140625" style="173" customWidth="1"/>
    <col min="6407" max="6656" width="9.140625" style="173"/>
    <col min="6657" max="6657" width="4.42578125" style="173" customWidth="1"/>
    <col min="6658" max="6658" width="41.5703125" style="173" customWidth="1"/>
    <col min="6659" max="6659" width="5.5703125" style="173" customWidth="1"/>
    <col min="6660" max="6660" width="5.7109375" style="173" customWidth="1"/>
    <col min="6661" max="6661" width="10.7109375" style="173" customWidth="1"/>
    <col min="6662" max="6662" width="11.140625" style="173" customWidth="1"/>
    <col min="6663" max="6912" width="9.140625" style="173"/>
    <col min="6913" max="6913" width="4.42578125" style="173" customWidth="1"/>
    <col min="6914" max="6914" width="41.5703125" style="173" customWidth="1"/>
    <col min="6915" max="6915" width="5.5703125" style="173" customWidth="1"/>
    <col min="6916" max="6916" width="5.7109375" style="173" customWidth="1"/>
    <col min="6917" max="6917" width="10.7109375" style="173" customWidth="1"/>
    <col min="6918" max="6918" width="11.140625" style="173" customWidth="1"/>
    <col min="6919" max="7168" width="9.140625" style="173"/>
    <col min="7169" max="7169" width="4.42578125" style="173" customWidth="1"/>
    <col min="7170" max="7170" width="41.5703125" style="173" customWidth="1"/>
    <col min="7171" max="7171" width="5.5703125" style="173" customWidth="1"/>
    <col min="7172" max="7172" width="5.7109375" style="173" customWidth="1"/>
    <col min="7173" max="7173" width="10.7109375" style="173" customWidth="1"/>
    <col min="7174" max="7174" width="11.140625" style="173" customWidth="1"/>
    <col min="7175" max="7424" width="9.140625" style="173"/>
    <col min="7425" max="7425" width="4.42578125" style="173" customWidth="1"/>
    <col min="7426" max="7426" width="41.5703125" style="173" customWidth="1"/>
    <col min="7427" max="7427" width="5.5703125" style="173" customWidth="1"/>
    <col min="7428" max="7428" width="5.7109375" style="173" customWidth="1"/>
    <col min="7429" max="7429" width="10.7109375" style="173" customWidth="1"/>
    <col min="7430" max="7430" width="11.140625" style="173" customWidth="1"/>
    <col min="7431" max="7680" width="9.140625" style="173"/>
    <col min="7681" max="7681" width="4.42578125" style="173" customWidth="1"/>
    <col min="7682" max="7682" width="41.5703125" style="173" customWidth="1"/>
    <col min="7683" max="7683" width="5.5703125" style="173" customWidth="1"/>
    <col min="7684" max="7684" width="5.7109375" style="173" customWidth="1"/>
    <col min="7685" max="7685" width="10.7109375" style="173" customWidth="1"/>
    <col min="7686" max="7686" width="11.140625" style="173" customWidth="1"/>
    <col min="7687" max="7936" width="9.140625" style="173"/>
    <col min="7937" max="7937" width="4.42578125" style="173" customWidth="1"/>
    <col min="7938" max="7938" width="41.5703125" style="173" customWidth="1"/>
    <col min="7939" max="7939" width="5.5703125" style="173" customWidth="1"/>
    <col min="7940" max="7940" width="5.7109375" style="173" customWidth="1"/>
    <col min="7941" max="7941" width="10.7109375" style="173" customWidth="1"/>
    <col min="7942" max="7942" width="11.140625" style="173" customWidth="1"/>
    <col min="7943" max="8192" width="9.140625" style="173"/>
    <col min="8193" max="8193" width="4.42578125" style="173" customWidth="1"/>
    <col min="8194" max="8194" width="41.5703125" style="173" customWidth="1"/>
    <col min="8195" max="8195" width="5.5703125" style="173" customWidth="1"/>
    <col min="8196" max="8196" width="5.7109375" style="173" customWidth="1"/>
    <col min="8197" max="8197" width="10.7109375" style="173" customWidth="1"/>
    <col min="8198" max="8198" width="11.140625" style="173" customWidth="1"/>
    <col min="8199" max="8448" width="9.140625" style="173"/>
    <col min="8449" max="8449" width="4.42578125" style="173" customWidth="1"/>
    <col min="8450" max="8450" width="41.5703125" style="173" customWidth="1"/>
    <col min="8451" max="8451" width="5.5703125" style="173" customWidth="1"/>
    <col min="8452" max="8452" width="5.7109375" style="173" customWidth="1"/>
    <col min="8453" max="8453" width="10.7109375" style="173" customWidth="1"/>
    <col min="8454" max="8454" width="11.140625" style="173" customWidth="1"/>
    <col min="8455" max="8704" width="9.140625" style="173"/>
    <col min="8705" max="8705" width="4.42578125" style="173" customWidth="1"/>
    <col min="8706" max="8706" width="41.5703125" style="173" customWidth="1"/>
    <col min="8707" max="8707" width="5.5703125" style="173" customWidth="1"/>
    <col min="8708" max="8708" width="5.7109375" style="173" customWidth="1"/>
    <col min="8709" max="8709" width="10.7109375" style="173" customWidth="1"/>
    <col min="8710" max="8710" width="11.140625" style="173" customWidth="1"/>
    <col min="8711" max="8960" width="9.140625" style="173"/>
    <col min="8961" max="8961" width="4.42578125" style="173" customWidth="1"/>
    <col min="8962" max="8962" width="41.5703125" style="173" customWidth="1"/>
    <col min="8963" max="8963" width="5.5703125" style="173" customWidth="1"/>
    <col min="8964" max="8964" width="5.7109375" style="173" customWidth="1"/>
    <col min="8965" max="8965" width="10.7109375" style="173" customWidth="1"/>
    <col min="8966" max="8966" width="11.140625" style="173" customWidth="1"/>
    <col min="8967" max="9216" width="9.140625" style="173"/>
    <col min="9217" max="9217" width="4.42578125" style="173" customWidth="1"/>
    <col min="9218" max="9218" width="41.5703125" style="173" customWidth="1"/>
    <col min="9219" max="9219" width="5.5703125" style="173" customWidth="1"/>
    <col min="9220" max="9220" width="5.7109375" style="173" customWidth="1"/>
    <col min="9221" max="9221" width="10.7109375" style="173" customWidth="1"/>
    <col min="9222" max="9222" width="11.140625" style="173" customWidth="1"/>
    <col min="9223" max="9472" width="9.140625" style="173"/>
    <col min="9473" max="9473" width="4.42578125" style="173" customWidth="1"/>
    <col min="9474" max="9474" width="41.5703125" style="173" customWidth="1"/>
    <col min="9475" max="9475" width="5.5703125" style="173" customWidth="1"/>
    <col min="9476" max="9476" width="5.7109375" style="173" customWidth="1"/>
    <col min="9477" max="9477" width="10.7109375" style="173" customWidth="1"/>
    <col min="9478" max="9478" width="11.140625" style="173" customWidth="1"/>
    <col min="9479" max="9728" width="9.140625" style="173"/>
    <col min="9729" max="9729" width="4.42578125" style="173" customWidth="1"/>
    <col min="9730" max="9730" width="41.5703125" style="173" customWidth="1"/>
    <col min="9731" max="9731" width="5.5703125" style="173" customWidth="1"/>
    <col min="9732" max="9732" width="5.7109375" style="173" customWidth="1"/>
    <col min="9733" max="9733" width="10.7109375" style="173" customWidth="1"/>
    <col min="9734" max="9734" width="11.140625" style="173" customWidth="1"/>
    <col min="9735" max="9984" width="9.140625" style="173"/>
    <col min="9985" max="9985" width="4.42578125" style="173" customWidth="1"/>
    <col min="9986" max="9986" width="41.5703125" style="173" customWidth="1"/>
    <col min="9987" max="9987" width="5.5703125" style="173" customWidth="1"/>
    <col min="9988" max="9988" width="5.7109375" style="173" customWidth="1"/>
    <col min="9989" max="9989" width="10.7109375" style="173" customWidth="1"/>
    <col min="9990" max="9990" width="11.140625" style="173" customWidth="1"/>
    <col min="9991" max="10240" width="9.140625" style="173"/>
    <col min="10241" max="10241" width="4.42578125" style="173" customWidth="1"/>
    <col min="10242" max="10242" width="41.5703125" style="173" customWidth="1"/>
    <col min="10243" max="10243" width="5.5703125" style="173" customWidth="1"/>
    <col min="10244" max="10244" width="5.7109375" style="173" customWidth="1"/>
    <col min="10245" max="10245" width="10.7109375" style="173" customWidth="1"/>
    <col min="10246" max="10246" width="11.140625" style="173" customWidth="1"/>
    <col min="10247" max="10496" width="9.140625" style="173"/>
    <col min="10497" max="10497" width="4.42578125" style="173" customWidth="1"/>
    <col min="10498" max="10498" width="41.5703125" style="173" customWidth="1"/>
    <col min="10499" max="10499" width="5.5703125" style="173" customWidth="1"/>
    <col min="10500" max="10500" width="5.7109375" style="173" customWidth="1"/>
    <col min="10501" max="10501" width="10.7109375" style="173" customWidth="1"/>
    <col min="10502" max="10502" width="11.140625" style="173" customWidth="1"/>
    <col min="10503" max="10752" width="9.140625" style="173"/>
    <col min="10753" max="10753" width="4.42578125" style="173" customWidth="1"/>
    <col min="10754" max="10754" width="41.5703125" style="173" customWidth="1"/>
    <col min="10755" max="10755" width="5.5703125" style="173" customWidth="1"/>
    <col min="10756" max="10756" width="5.7109375" style="173" customWidth="1"/>
    <col min="10757" max="10757" width="10.7109375" style="173" customWidth="1"/>
    <col min="10758" max="10758" width="11.140625" style="173" customWidth="1"/>
    <col min="10759" max="11008" width="9.140625" style="173"/>
    <col min="11009" max="11009" width="4.42578125" style="173" customWidth="1"/>
    <col min="11010" max="11010" width="41.5703125" style="173" customWidth="1"/>
    <col min="11011" max="11011" width="5.5703125" style="173" customWidth="1"/>
    <col min="11012" max="11012" width="5.7109375" style="173" customWidth="1"/>
    <col min="11013" max="11013" width="10.7109375" style="173" customWidth="1"/>
    <col min="11014" max="11014" width="11.140625" style="173" customWidth="1"/>
    <col min="11015" max="11264" width="9.140625" style="173"/>
    <col min="11265" max="11265" width="4.42578125" style="173" customWidth="1"/>
    <col min="11266" max="11266" width="41.5703125" style="173" customWidth="1"/>
    <col min="11267" max="11267" width="5.5703125" style="173" customWidth="1"/>
    <col min="11268" max="11268" width="5.7109375" style="173" customWidth="1"/>
    <col min="11269" max="11269" width="10.7109375" style="173" customWidth="1"/>
    <col min="11270" max="11270" width="11.140625" style="173" customWidth="1"/>
    <col min="11271" max="11520" width="9.140625" style="173"/>
    <col min="11521" max="11521" width="4.42578125" style="173" customWidth="1"/>
    <col min="11522" max="11522" width="41.5703125" style="173" customWidth="1"/>
    <col min="11523" max="11523" width="5.5703125" style="173" customWidth="1"/>
    <col min="11524" max="11524" width="5.7109375" style="173" customWidth="1"/>
    <col min="11525" max="11525" width="10.7109375" style="173" customWidth="1"/>
    <col min="11526" max="11526" width="11.140625" style="173" customWidth="1"/>
    <col min="11527" max="11776" width="9.140625" style="173"/>
    <col min="11777" max="11777" width="4.42578125" style="173" customWidth="1"/>
    <col min="11778" max="11778" width="41.5703125" style="173" customWidth="1"/>
    <col min="11779" max="11779" width="5.5703125" style="173" customWidth="1"/>
    <col min="11780" max="11780" width="5.7109375" style="173" customWidth="1"/>
    <col min="11781" max="11781" width="10.7109375" style="173" customWidth="1"/>
    <col min="11782" max="11782" width="11.140625" style="173" customWidth="1"/>
    <col min="11783" max="12032" width="9.140625" style="173"/>
    <col min="12033" max="12033" width="4.42578125" style="173" customWidth="1"/>
    <col min="12034" max="12034" width="41.5703125" style="173" customWidth="1"/>
    <col min="12035" max="12035" width="5.5703125" style="173" customWidth="1"/>
    <col min="12036" max="12036" width="5.7109375" style="173" customWidth="1"/>
    <col min="12037" max="12037" width="10.7109375" style="173" customWidth="1"/>
    <col min="12038" max="12038" width="11.140625" style="173" customWidth="1"/>
    <col min="12039" max="12288" width="9.140625" style="173"/>
    <col min="12289" max="12289" width="4.42578125" style="173" customWidth="1"/>
    <col min="12290" max="12290" width="41.5703125" style="173" customWidth="1"/>
    <col min="12291" max="12291" width="5.5703125" style="173" customWidth="1"/>
    <col min="12292" max="12292" width="5.7109375" style="173" customWidth="1"/>
    <col min="12293" max="12293" width="10.7109375" style="173" customWidth="1"/>
    <col min="12294" max="12294" width="11.140625" style="173" customWidth="1"/>
    <col min="12295" max="12544" width="9.140625" style="173"/>
    <col min="12545" max="12545" width="4.42578125" style="173" customWidth="1"/>
    <col min="12546" max="12546" width="41.5703125" style="173" customWidth="1"/>
    <col min="12547" max="12547" width="5.5703125" style="173" customWidth="1"/>
    <col min="12548" max="12548" width="5.7109375" style="173" customWidth="1"/>
    <col min="12549" max="12549" width="10.7109375" style="173" customWidth="1"/>
    <col min="12550" max="12550" width="11.140625" style="173" customWidth="1"/>
    <col min="12551" max="12800" width="9.140625" style="173"/>
    <col min="12801" max="12801" width="4.42578125" style="173" customWidth="1"/>
    <col min="12802" max="12802" width="41.5703125" style="173" customWidth="1"/>
    <col min="12803" max="12803" width="5.5703125" style="173" customWidth="1"/>
    <col min="12804" max="12804" width="5.7109375" style="173" customWidth="1"/>
    <col min="12805" max="12805" width="10.7109375" style="173" customWidth="1"/>
    <col min="12806" max="12806" width="11.140625" style="173" customWidth="1"/>
    <col min="12807" max="13056" width="9.140625" style="173"/>
    <col min="13057" max="13057" width="4.42578125" style="173" customWidth="1"/>
    <col min="13058" max="13058" width="41.5703125" style="173" customWidth="1"/>
    <col min="13059" max="13059" width="5.5703125" style="173" customWidth="1"/>
    <col min="13060" max="13060" width="5.7109375" style="173" customWidth="1"/>
    <col min="13061" max="13061" width="10.7109375" style="173" customWidth="1"/>
    <col min="13062" max="13062" width="11.140625" style="173" customWidth="1"/>
    <col min="13063" max="13312" width="9.140625" style="173"/>
    <col min="13313" max="13313" width="4.42578125" style="173" customWidth="1"/>
    <col min="13314" max="13314" width="41.5703125" style="173" customWidth="1"/>
    <col min="13315" max="13315" width="5.5703125" style="173" customWidth="1"/>
    <col min="13316" max="13316" width="5.7109375" style="173" customWidth="1"/>
    <col min="13317" max="13317" width="10.7109375" style="173" customWidth="1"/>
    <col min="13318" max="13318" width="11.140625" style="173" customWidth="1"/>
    <col min="13319" max="13568" width="9.140625" style="173"/>
    <col min="13569" max="13569" width="4.42578125" style="173" customWidth="1"/>
    <col min="13570" max="13570" width="41.5703125" style="173" customWidth="1"/>
    <col min="13571" max="13571" width="5.5703125" style="173" customWidth="1"/>
    <col min="13572" max="13572" width="5.7109375" style="173" customWidth="1"/>
    <col min="13573" max="13573" width="10.7109375" style="173" customWidth="1"/>
    <col min="13574" max="13574" width="11.140625" style="173" customWidth="1"/>
    <col min="13575" max="13824" width="9.140625" style="173"/>
    <col min="13825" max="13825" width="4.42578125" style="173" customWidth="1"/>
    <col min="13826" max="13826" width="41.5703125" style="173" customWidth="1"/>
    <col min="13827" max="13827" width="5.5703125" style="173" customWidth="1"/>
    <col min="13828" max="13828" width="5.7109375" style="173" customWidth="1"/>
    <col min="13829" max="13829" width="10.7109375" style="173" customWidth="1"/>
    <col min="13830" max="13830" width="11.140625" style="173" customWidth="1"/>
    <col min="13831" max="14080" width="9.140625" style="173"/>
    <col min="14081" max="14081" width="4.42578125" style="173" customWidth="1"/>
    <col min="14082" max="14082" width="41.5703125" style="173" customWidth="1"/>
    <col min="14083" max="14083" width="5.5703125" style="173" customWidth="1"/>
    <col min="14084" max="14084" width="5.7109375" style="173" customWidth="1"/>
    <col min="14085" max="14085" width="10.7109375" style="173" customWidth="1"/>
    <col min="14086" max="14086" width="11.140625" style="173" customWidth="1"/>
    <col min="14087" max="14336" width="9.140625" style="173"/>
    <col min="14337" max="14337" width="4.42578125" style="173" customWidth="1"/>
    <col min="14338" max="14338" width="41.5703125" style="173" customWidth="1"/>
    <col min="14339" max="14339" width="5.5703125" style="173" customWidth="1"/>
    <col min="14340" max="14340" width="5.7109375" style="173" customWidth="1"/>
    <col min="14341" max="14341" width="10.7109375" style="173" customWidth="1"/>
    <col min="14342" max="14342" width="11.140625" style="173" customWidth="1"/>
    <col min="14343" max="14592" width="9.140625" style="173"/>
    <col min="14593" max="14593" width="4.42578125" style="173" customWidth="1"/>
    <col min="14594" max="14594" width="41.5703125" style="173" customWidth="1"/>
    <col min="14595" max="14595" width="5.5703125" style="173" customWidth="1"/>
    <col min="14596" max="14596" width="5.7109375" style="173" customWidth="1"/>
    <col min="14597" max="14597" width="10.7109375" style="173" customWidth="1"/>
    <col min="14598" max="14598" width="11.140625" style="173" customWidth="1"/>
    <col min="14599" max="14848" width="9.140625" style="173"/>
    <col min="14849" max="14849" width="4.42578125" style="173" customWidth="1"/>
    <col min="14850" max="14850" width="41.5703125" style="173" customWidth="1"/>
    <col min="14851" max="14851" width="5.5703125" style="173" customWidth="1"/>
    <col min="14852" max="14852" width="5.7109375" style="173" customWidth="1"/>
    <col min="14853" max="14853" width="10.7109375" style="173" customWidth="1"/>
    <col min="14854" max="14854" width="11.140625" style="173" customWidth="1"/>
    <col min="14855" max="15104" width="9.140625" style="173"/>
    <col min="15105" max="15105" width="4.42578125" style="173" customWidth="1"/>
    <col min="15106" max="15106" width="41.5703125" style="173" customWidth="1"/>
    <col min="15107" max="15107" width="5.5703125" style="173" customWidth="1"/>
    <col min="15108" max="15108" width="5.7109375" style="173" customWidth="1"/>
    <col min="15109" max="15109" width="10.7109375" style="173" customWidth="1"/>
    <col min="15110" max="15110" width="11.140625" style="173" customWidth="1"/>
    <col min="15111" max="15360" width="9.140625" style="173"/>
    <col min="15361" max="15361" width="4.42578125" style="173" customWidth="1"/>
    <col min="15362" max="15362" width="41.5703125" style="173" customWidth="1"/>
    <col min="15363" max="15363" width="5.5703125" style="173" customWidth="1"/>
    <col min="15364" max="15364" width="5.7109375" style="173" customWidth="1"/>
    <col min="15365" max="15365" width="10.7109375" style="173" customWidth="1"/>
    <col min="15366" max="15366" width="11.140625" style="173" customWidth="1"/>
    <col min="15367" max="15616" width="9.140625" style="173"/>
    <col min="15617" max="15617" width="4.42578125" style="173" customWidth="1"/>
    <col min="15618" max="15618" width="41.5703125" style="173" customWidth="1"/>
    <col min="15619" max="15619" width="5.5703125" style="173" customWidth="1"/>
    <col min="15620" max="15620" width="5.7109375" style="173" customWidth="1"/>
    <col min="15621" max="15621" width="10.7109375" style="173" customWidth="1"/>
    <col min="15622" max="15622" width="11.140625" style="173" customWidth="1"/>
    <col min="15623" max="15872" width="9.140625" style="173"/>
    <col min="15873" max="15873" width="4.42578125" style="173" customWidth="1"/>
    <col min="15874" max="15874" width="41.5703125" style="173" customWidth="1"/>
    <col min="15875" max="15875" width="5.5703125" style="173" customWidth="1"/>
    <col min="15876" max="15876" width="5.7109375" style="173" customWidth="1"/>
    <col min="15877" max="15877" width="10.7109375" style="173" customWidth="1"/>
    <col min="15878" max="15878" width="11.140625" style="173" customWidth="1"/>
    <col min="15879" max="16128" width="9.140625" style="173"/>
    <col min="16129" max="16129" width="4.42578125" style="173" customWidth="1"/>
    <col min="16130" max="16130" width="41.5703125" style="173" customWidth="1"/>
    <col min="16131" max="16131" width="5.5703125" style="173" customWidth="1"/>
    <col min="16132" max="16132" width="5.7109375" style="173" customWidth="1"/>
    <col min="16133" max="16133" width="10.7109375" style="173" customWidth="1"/>
    <col min="16134" max="16134" width="11.140625" style="173" customWidth="1"/>
    <col min="16135" max="16384" width="9.140625" style="173"/>
  </cols>
  <sheetData>
    <row r="1" spans="1:8" s="82" customFormat="1">
      <c r="A1" s="78" t="s">
        <v>133</v>
      </c>
      <c r="B1" s="79" t="s">
        <v>134</v>
      </c>
      <c r="C1" s="80" t="s">
        <v>135</v>
      </c>
      <c r="D1" s="80" t="s">
        <v>136</v>
      </c>
      <c r="E1" s="210" t="s">
        <v>137</v>
      </c>
      <c r="F1" s="81" t="s">
        <v>138</v>
      </c>
    </row>
    <row r="2" spans="1:8" s="87" customFormat="1">
      <c r="A2" s="83"/>
      <c r="B2" s="84"/>
      <c r="C2" s="85"/>
      <c r="D2" s="85"/>
      <c r="E2" s="211" t="s">
        <v>139</v>
      </c>
      <c r="F2" s="86" t="s">
        <v>139</v>
      </c>
    </row>
    <row r="3" spans="1:8" s="87" customFormat="1">
      <c r="A3" s="88"/>
      <c r="B3" s="89"/>
      <c r="C3" s="90"/>
      <c r="D3" s="90"/>
      <c r="E3" s="212"/>
      <c r="F3" s="91"/>
    </row>
    <row r="4" spans="1:8" s="87" customFormat="1">
      <c r="A4" s="88"/>
      <c r="B4" s="92" t="s">
        <v>140</v>
      </c>
      <c r="C4" s="90"/>
      <c r="D4" s="90"/>
      <c r="E4" s="212"/>
      <c r="F4" s="91"/>
      <c r="H4" s="103"/>
    </row>
    <row r="5" spans="1:8" s="87" customFormat="1">
      <c r="A5" s="88"/>
      <c r="B5" s="92"/>
      <c r="C5" s="90"/>
      <c r="D5" s="90"/>
      <c r="E5" s="212"/>
      <c r="F5" s="91"/>
    </row>
    <row r="6" spans="1:8" s="87" customFormat="1">
      <c r="A6" s="93"/>
      <c r="B6" s="181" t="s">
        <v>269</v>
      </c>
      <c r="C6" s="95"/>
      <c r="D6" s="95"/>
      <c r="E6" s="213"/>
      <c r="F6" s="96"/>
    </row>
    <row r="7" spans="1:8" s="87" customFormat="1">
      <c r="A7" s="93"/>
      <c r="B7" s="94"/>
      <c r="C7" s="95"/>
      <c r="D7" s="95"/>
      <c r="E7" s="213"/>
      <c r="F7" s="96"/>
    </row>
    <row r="8" spans="1:8" s="87" customFormat="1" ht="33.75">
      <c r="A8" s="93"/>
      <c r="B8" s="97" t="s">
        <v>380</v>
      </c>
      <c r="C8" s="95"/>
      <c r="D8" s="95"/>
      <c r="E8" s="213"/>
      <c r="F8" s="96"/>
    </row>
    <row r="9" spans="1:8" s="87" customFormat="1" ht="22.5">
      <c r="A9" s="93">
        <v>1</v>
      </c>
      <c r="B9" s="97" t="s">
        <v>344</v>
      </c>
      <c r="C9" s="95" t="s">
        <v>130</v>
      </c>
      <c r="D9" s="95">
        <v>1</v>
      </c>
      <c r="E9" s="214">
        <v>0</v>
      </c>
      <c r="F9" s="99">
        <f>D9*E9</f>
        <v>0</v>
      </c>
    </row>
    <row r="10" spans="1:8" s="87" customFormat="1" ht="33.75">
      <c r="A10" s="93">
        <v>2</v>
      </c>
      <c r="B10" s="97" t="s">
        <v>343</v>
      </c>
      <c r="C10" s="95" t="s">
        <v>130</v>
      </c>
      <c r="D10" s="95">
        <v>1</v>
      </c>
      <c r="E10" s="214">
        <v>0</v>
      </c>
      <c r="F10" s="99">
        <f t="shared" ref="F10:F13" si="0">D10*E10</f>
        <v>0</v>
      </c>
    </row>
    <row r="11" spans="1:8" s="87" customFormat="1" ht="45">
      <c r="A11" s="93">
        <v>3</v>
      </c>
      <c r="B11" s="97" t="s">
        <v>397</v>
      </c>
      <c r="C11" s="95" t="s">
        <v>130</v>
      </c>
      <c r="D11" s="95">
        <v>1</v>
      </c>
      <c r="E11" s="214">
        <v>0</v>
      </c>
      <c r="F11" s="99">
        <f t="shared" si="0"/>
        <v>0</v>
      </c>
    </row>
    <row r="12" spans="1:8" s="87" customFormat="1" ht="22.5">
      <c r="A12" s="93">
        <v>4</v>
      </c>
      <c r="B12" s="97" t="s">
        <v>342</v>
      </c>
      <c r="C12" s="95" t="s">
        <v>130</v>
      </c>
      <c r="D12" s="95">
        <v>1</v>
      </c>
      <c r="E12" s="214">
        <v>0</v>
      </c>
      <c r="F12" s="99">
        <f t="shared" si="0"/>
        <v>0</v>
      </c>
    </row>
    <row r="13" spans="1:8" s="87" customFormat="1">
      <c r="A13" s="93">
        <v>5</v>
      </c>
      <c r="B13" s="98" t="s">
        <v>341</v>
      </c>
      <c r="C13" s="95" t="s">
        <v>130</v>
      </c>
      <c r="D13" s="95">
        <v>1</v>
      </c>
      <c r="E13" s="214">
        <v>0</v>
      </c>
      <c r="F13" s="99">
        <f t="shared" si="0"/>
        <v>0</v>
      </c>
    </row>
    <row r="14" spans="1:8" s="87" customFormat="1">
      <c r="A14" s="88"/>
      <c r="B14" s="92"/>
      <c r="C14" s="90"/>
      <c r="D14" s="90"/>
      <c r="E14" s="212"/>
      <c r="F14" s="91"/>
    </row>
    <row r="15" spans="1:8" s="103" customFormat="1">
      <c r="A15" s="100"/>
      <c r="B15" s="101" t="s">
        <v>270</v>
      </c>
      <c r="C15" s="102"/>
      <c r="D15" s="102"/>
      <c r="E15" s="212"/>
      <c r="F15" s="91"/>
    </row>
    <row r="16" spans="1:8" s="103" customFormat="1">
      <c r="A16" s="100"/>
      <c r="B16" s="101"/>
      <c r="C16" s="102"/>
      <c r="D16" s="102"/>
      <c r="E16" s="212"/>
      <c r="F16" s="91"/>
    </row>
    <row r="17" spans="1:6" s="103" customFormat="1" ht="56.25">
      <c r="A17" s="104">
        <v>6</v>
      </c>
      <c r="B17" s="105" t="s">
        <v>345</v>
      </c>
      <c r="C17" s="106" t="s">
        <v>130</v>
      </c>
      <c r="D17" s="107">
        <v>1</v>
      </c>
      <c r="E17" s="212">
        <v>0</v>
      </c>
      <c r="F17" s="91">
        <f>E17*D17</f>
        <v>0</v>
      </c>
    </row>
    <row r="18" spans="1:6" s="103" customFormat="1">
      <c r="A18" s="104"/>
      <c r="B18" s="105"/>
      <c r="C18" s="106"/>
      <c r="D18" s="107"/>
      <c r="E18" s="212"/>
      <c r="F18" s="91"/>
    </row>
    <row r="19" spans="1:6" s="103" customFormat="1" ht="57" customHeight="1">
      <c r="A19" s="104">
        <v>7</v>
      </c>
      <c r="B19" s="105" t="s">
        <v>346</v>
      </c>
      <c r="C19" s="106" t="s">
        <v>130</v>
      </c>
      <c r="D19" s="107">
        <v>1</v>
      </c>
      <c r="E19" s="212">
        <v>0</v>
      </c>
      <c r="F19" s="91">
        <f>E19*D19</f>
        <v>0</v>
      </c>
    </row>
    <row r="20" spans="1:6" s="103" customFormat="1">
      <c r="A20" s="100"/>
      <c r="B20" s="108"/>
      <c r="C20" s="102"/>
      <c r="D20" s="102"/>
      <c r="E20" s="212"/>
      <c r="F20" s="91"/>
    </row>
    <row r="21" spans="1:6" s="114" customFormat="1" ht="55.5" customHeight="1">
      <c r="A21" s="109">
        <v>8</v>
      </c>
      <c r="B21" s="110" t="s">
        <v>347</v>
      </c>
      <c r="C21" s="111"/>
      <c r="D21" s="112"/>
      <c r="E21" s="215"/>
      <c r="F21" s="113"/>
    </row>
    <row r="22" spans="1:6" s="114" customFormat="1" ht="11.85" customHeight="1">
      <c r="A22" s="109"/>
      <c r="B22" s="110" t="s">
        <v>141</v>
      </c>
      <c r="C22" s="111" t="s">
        <v>8</v>
      </c>
      <c r="D22" s="112">
        <v>1</v>
      </c>
      <c r="E22" s="216">
        <v>0</v>
      </c>
      <c r="F22" s="115">
        <f>E22*D22</f>
        <v>0</v>
      </c>
    </row>
    <row r="23" spans="1:6" s="114" customFormat="1" ht="11.85" customHeight="1">
      <c r="A23" s="116"/>
      <c r="B23" s="117"/>
      <c r="C23" s="118"/>
      <c r="D23" s="119"/>
      <c r="E23" s="217"/>
      <c r="F23" s="115"/>
    </row>
    <row r="24" spans="1:6" s="114" customFormat="1" ht="48" customHeight="1">
      <c r="A24" s="109">
        <v>9</v>
      </c>
      <c r="B24" s="110" t="s">
        <v>392</v>
      </c>
      <c r="C24" s="111"/>
      <c r="D24" s="112"/>
      <c r="E24" s="216"/>
      <c r="F24" s="115"/>
    </row>
    <row r="25" spans="1:6" s="114" customFormat="1" ht="22.5">
      <c r="A25" s="109"/>
      <c r="B25" s="121" t="s">
        <v>142</v>
      </c>
      <c r="C25" s="111" t="s">
        <v>143</v>
      </c>
      <c r="D25" s="112">
        <v>6</v>
      </c>
      <c r="E25" s="216">
        <v>0</v>
      </c>
      <c r="F25" s="115">
        <f t="shared" ref="F25:F32" si="1">E25*D25</f>
        <v>0</v>
      </c>
    </row>
    <row r="26" spans="1:6" s="114" customFormat="1" ht="11.25">
      <c r="A26" s="109"/>
      <c r="B26" s="121"/>
      <c r="C26" s="111"/>
      <c r="D26" s="112"/>
      <c r="E26" s="216"/>
      <c r="F26" s="115"/>
    </row>
    <row r="27" spans="1:6" s="114" customFormat="1" ht="22.5">
      <c r="A27" s="109">
        <v>10</v>
      </c>
      <c r="B27" s="110" t="s">
        <v>352</v>
      </c>
      <c r="C27" s="111"/>
      <c r="D27" s="112"/>
      <c r="E27" s="216"/>
      <c r="F27" s="115"/>
    </row>
    <row r="28" spans="1:6" s="114" customFormat="1" ht="11.25">
      <c r="A28" s="109"/>
      <c r="B28" s="110" t="s">
        <v>144</v>
      </c>
      <c r="C28" s="111" t="s">
        <v>8</v>
      </c>
      <c r="D28" s="112">
        <v>4</v>
      </c>
      <c r="E28" s="216">
        <v>0</v>
      </c>
      <c r="F28" s="115">
        <f t="shared" si="1"/>
        <v>0</v>
      </c>
    </row>
    <row r="29" spans="1:6" s="114" customFormat="1" ht="11.25">
      <c r="A29" s="109"/>
      <c r="B29" s="110" t="s">
        <v>145</v>
      </c>
      <c r="C29" s="111" t="s">
        <v>8</v>
      </c>
      <c r="D29" s="112">
        <v>2</v>
      </c>
      <c r="E29" s="216">
        <v>0</v>
      </c>
      <c r="F29" s="115">
        <f t="shared" si="1"/>
        <v>0</v>
      </c>
    </row>
    <row r="30" spans="1:6" s="114" customFormat="1" ht="11.25">
      <c r="A30" s="109"/>
      <c r="B30" s="117"/>
      <c r="C30" s="111"/>
      <c r="D30" s="112"/>
      <c r="E30" s="216"/>
      <c r="F30" s="115"/>
    </row>
    <row r="31" spans="1:6" s="114" customFormat="1" ht="33.75">
      <c r="A31" s="109">
        <v>11</v>
      </c>
      <c r="B31" s="110" t="s">
        <v>395</v>
      </c>
      <c r="C31" s="122"/>
      <c r="D31" s="122"/>
      <c r="E31" s="216"/>
      <c r="F31" s="115"/>
    </row>
    <row r="32" spans="1:6" s="114" customFormat="1" ht="11.25">
      <c r="A32" s="109"/>
      <c r="B32" s="123" t="s">
        <v>146</v>
      </c>
      <c r="C32" s="111" t="s">
        <v>130</v>
      </c>
      <c r="D32" s="112">
        <v>1</v>
      </c>
      <c r="E32" s="216">
        <v>0</v>
      </c>
      <c r="F32" s="115">
        <f t="shared" si="1"/>
        <v>0</v>
      </c>
    </row>
    <row r="33" spans="1:6" s="114" customFormat="1" ht="11.25">
      <c r="A33" s="109"/>
      <c r="B33" s="117"/>
      <c r="C33" s="111"/>
      <c r="D33" s="112"/>
      <c r="E33" s="216"/>
      <c r="F33" s="115"/>
    </row>
    <row r="34" spans="1:6" s="114" customFormat="1" ht="11.25">
      <c r="A34" s="109">
        <v>12</v>
      </c>
      <c r="B34" s="110" t="s">
        <v>348</v>
      </c>
      <c r="C34" s="111"/>
      <c r="D34" s="112"/>
      <c r="E34" s="216"/>
      <c r="F34" s="115"/>
    </row>
    <row r="35" spans="1:6" s="114" customFormat="1" ht="11.25">
      <c r="A35" s="109"/>
      <c r="B35" s="121" t="s">
        <v>147</v>
      </c>
      <c r="C35" s="111"/>
      <c r="D35" s="112"/>
      <c r="E35" s="216"/>
      <c r="F35" s="115"/>
    </row>
    <row r="36" spans="1:6" s="114" customFormat="1" ht="11.25">
      <c r="A36" s="109"/>
      <c r="B36" s="121" t="s">
        <v>148</v>
      </c>
      <c r="C36" s="111"/>
      <c r="D36" s="112"/>
      <c r="E36" s="216"/>
      <c r="F36" s="115"/>
    </row>
    <row r="37" spans="1:6" s="114" customFormat="1" ht="22.5">
      <c r="A37" s="109"/>
      <c r="B37" s="121" t="s">
        <v>263</v>
      </c>
      <c r="C37" s="111"/>
      <c r="D37" s="112"/>
      <c r="E37" s="216"/>
      <c r="F37" s="115"/>
    </row>
    <row r="38" spans="1:6" s="114" customFormat="1" ht="57.75" customHeight="1">
      <c r="A38" s="109"/>
      <c r="B38" s="121" t="s">
        <v>149</v>
      </c>
      <c r="C38" s="111"/>
      <c r="D38" s="112"/>
      <c r="E38" s="216"/>
      <c r="F38" s="115"/>
    </row>
    <row r="39" spans="1:6" s="114" customFormat="1" ht="11.25">
      <c r="A39" s="109"/>
      <c r="B39" s="121" t="s">
        <v>150</v>
      </c>
      <c r="C39" s="111"/>
      <c r="D39" s="112"/>
      <c r="E39" s="216"/>
      <c r="F39" s="115"/>
    </row>
    <row r="40" spans="1:6" s="114" customFormat="1" ht="25.5" customHeight="1">
      <c r="A40" s="109"/>
      <c r="B40" s="121" t="s">
        <v>151</v>
      </c>
      <c r="C40" s="111"/>
      <c r="D40" s="112"/>
      <c r="E40" s="216"/>
      <c r="F40" s="115"/>
    </row>
    <row r="41" spans="1:6" s="114" customFormat="1" ht="11.25">
      <c r="A41" s="109"/>
      <c r="B41" s="121" t="s">
        <v>152</v>
      </c>
      <c r="C41" s="111"/>
      <c r="D41" s="112"/>
      <c r="E41" s="216"/>
      <c r="F41" s="115"/>
    </row>
    <row r="42" spans="1:6" s="114" customFormat="1" ht="22.5">
      <c r="A42" s="109"/>
      <c r="B42" s="121" t="s">
        <v>153</v>
      </c>
      <c r="C42" s="111"/>
      <c r="D42" s="112"/>
      <c r="E42" s="216"/>
      <c r="F42" s="115"/>
    </row>
    <row r="43" spans="1:6" s="114" customFormat="1" ht="22.5">
      <c r="A43" s="109"/>
      <c r="B43" s="121" t="s">
        <v>154</v>
      </c>
      <c r="C43" s="111"/>
      <c r="D43" s="112"/>
      <c r="E43" s="216"/>
      <c r="F43" s="115"/>
    </row>
    <row r="44" spans="1:6" s="114" customFormat="1" ht="11.25">
      <c r="A44" s="109"/>
      <c r="B44" s="121" t="s">
        <v>155</v>
      </c>
      <c r="C44" s="111"/>
      <c r="D44" s="112"/>
      <c r="E44" s="216"/>
      <c r="F44" s="115"/>
    </row>
    <row r="45" spans="1:6" s="114" customFormat="1" ht="11.25">
      <c r="A45" s="109"/>
      <c r="B45" s="121" t="s">
        <v>156</v>
      </c>
      <c r="C45" s="111"/>
      <c r="D45" s="112"/>
      <c r="E45" s="216"/>
      <c r="F45" s="115"/>
    </row>
    <row r="46" spans="1:6" s="114" customFormat="1" ht="11.25">
      <c r="A46" s="109"/>
      <c r="B46" s="121" t="s">
        <v>157</v>
      </c>
      <c r="E46" s="218"/>
    </row>
    <row r="47" spans="1:6" s="114" customFormat="1" ht="11.25">
      <c r="A47" s="109"/>
      <c r="B47" s="124"/>
      <c r="C47" s="111" t="s">
        <v>130</v>
      </c>
      <c r="D47" s="112">
        <v>3</v>
      </c>
      <c r="E47" s="216">
        <v>0</v>
      </c>
      <c r="F47" s="115">
        <f>D47*E47</f>
        <v>0</v>
      </c>
    </row>
    <row r="48" spans="1:6" s="114" customFormat="1" ht="11.25">
      <c r="A48" s="109"/>
      <c r="B48" s="117"/>
      <c r="C48" s="111"/>
      <c r="D48" s="112"/>
      <c r="E48" s="216"/>
      <c r="F48" s="115"/>
    </row>
    <row r="49" spans="1:6" s="114" customFormat="1" ht="24.75" customHeight="1">
      <c r="A49" s="109">
        <v>13</v>
      </c>
      <c r="B49" s="110" t="s">
        <v>349</v>
      </c>
      <c r="C49" s="111"/>
      <c r="D49" s="112"/>
      <c r="E49" s="216"/>
      <c r="F49" s="115"/>
    </row>
    <row r="50" spans="1:6" s="114" customFormat="1" ht="22.5">
      <c r="A50" s="109"/>
      <c r="B50" s="121" t="s">
        <v>142</v>
      </c>
      <c r="C50" s="111" t="s">
        <v>143</v>
      </c>
      <c r="D50" s="112">
        <v>18</v>
      </c>
      <c r="E50" s="216">
        <v>0</v>
      </c>
      <c r="F50" s="115">
        <f>D50*E50</f>
        <v>0</v>
      </c>
    </row>
    <row r="51" spans="1:6" s="114" customFormat="1" ht="11.25">
      <c r="A51" s="109"/>
      <c r="B51" s="121"/>
      <c r="C51" s="111"/>
      <c r="D51" s="112"/>
      <c r="E51" s="216"/>
      <c r="F51" s="115"/>
    </row>
    <row r="52" spans="1:6" s="114" customFormat="1" ht="56.25">
      <c r="A52" s="109">
        <v>14</v>
      </c>
      <c r="B52" s="110" t="s">
        <v>350</v>
      </c>
      <c r="C52" s="111"/>
      <c r="D52" s="112"/>
      <c r="E52" s="215"/>
      <c r="F52" s="113"/>
    </row>
    <row r="53" spans="1:6" s="114" customFormat="1" ht="10.5" customHeight="1">
      <c r="A53" s="109"/>
      <c r="B53" s="110" t="s">
        <v>141</v>
      </c>
      <c r="C53" s="111" t="s">
        <v>8</v>
      </c>
      <c r="D53" s="112">
        <v>1</v>
      </c>
      <c r="E53" s="216">
        <v>0</v>
      </c>
      <c r="F53" s="115">
        <f>E53*D53</f>
        <v>0</v>
      </c>
    </row>
    <row r="54" spans="1:6" s="114" customFormat="1" ht="11.25">
      <c r="A54" s="109"/>
      <c r="B54" s="117"/>
      <c r="C54" s="111"/>
      <c r="D54" s="112"/>
      <c r="E54" s="216"/>
      <c r="F54" s="115"/>
    </row>
    <row r="55" spans="1:6" s="114" customFormat="1" ht="22.5">
      <c r="A55" s="109">
        <v>15</v>
      </c>
      <c r="B55" s="110" t="s">
        <v>351</v>
      </c>
      <c r="C55" s="111"/>
      <c r="D55" s="112"/>
      <c r="E55" s="216"/>
      <c r="F55" s="115"/>
    </row>
    <row r="56" spans="1:6" s="114" customFormat="1" ht="11.25">
      <c r="A56" s="109"/>
      <c r="B56" s="110" t="s">
        <v>158</v>
      </c>
      <c r="C56" s="111" t="s">
        <v>8</v>
      </c>
      <c r="D56" s="112">
        <v>2</v>
      </c>
      <c r="E56" s="216">
        <v>0</v>
      </c>
      <c r="F56" s="115">
        <f>D56*E56</f>
        <v>0</v>
      </c>
    </row>
    <row r="57" spans="1:6" s="114" customFormat="1" ht="11.25">
      <c r="A57" s="109"/>
      <c r="B57" s="110" t="s">
        <v>144</v>
      </c>
      <c r="C57" s="111" t="s">
        <v>8</v>
      </c>
      <c r="D57" s="112">
        <v>1</v>
      </c>
      <c r="E57" s="216">
        <v>0</v>
      </c>
      <c r="F57" s="115">
        <f>D57*E57</f>
        <v>0</v>
      </c>
    </row>
    <row r="58" spans="1:6" s="114" customFormat="1" ht="11.25">
      <c r="A58" s="116"/>
      <c r="B58" s="117"/>
      <c r="C58" s="118"/>
      <c r="D58" s="119"/>
      <c r="E58" s="216"/>
      <c r="F58" s="115"/>
    </row>
    <row r="59" spans="1:6" s="114" customFormat="1" ht="33.75">
      <c r="A59" s="125">
        <v>16</v>
      </c>
      <c r="B59" s="126" t="s">
        <v>353</v>
      </c>
      <c r="C59" s="127" t="s">
        <v>130</v>
      </c>
      <c r="D59" s="127">
        <v>1</v>
      </c>
      <c r="E59" s="219">
        <v>0</v>
      </c>
      <c r="F59" s="129">
        <f>D59*E59</f>
        <v>0</v>
      </c>
    </row>
    <row r="60" spans="1:6" s="114" customFormat="1" ht="11.25">
      <c r="A60" s="125"/>
      <c r="B60" s="130" t="s">
        <v>159</v>
      </c>
      <c r="C60" s="127"/>
      <c r="D60" s="127"/>
      <c r="E60" s="219"/>
      <c r="F60" s="129"/>
    </row>
    <row r="61" spans="1:6" s="114" customFormat="1" ht="11.25">
      <c r="A61" s="125"/>
      <c r="B61" s="130" t="s">
        <v>160</v>
      </c>
      <c r="C61" s="127"/>
      <c r="D61" s="127"/>
      <c r="E61" s="219"/>
      <c r="F61" s="129"/>
    </row>
    <row r="62" spans="1:6" s="114" customFormat="1" ht="11.25">
      <c r="A62" s="109"/>
      <c r="B62" s="130" t="s">
        <v>161</v>
      </c>
      <c r="C62" s="131"/>
      <c r="D62" s="112"/>
      <c r="E62" s="219"/>
      <c r="F62" s="91"/>
    </row>
    <row r="63" spans="1:6" s="114" customFormat="1" ht="22.5">
      <c r="A63" s="116"/>
      <c r="B63" s="130" t="s">
        <v>162</v>
      </c>
      <c r="C63" s="118"/>
      <c r="D63" s="119"/>
      <c r="E63" s="216"/>
      <c r="F63" s="115"/>
    </row>
    <row r="64" spans="1:6" s="114" customFormat="1" ht="11.25">
      <c r="A64" s="116"/>
      <c r="B64" s="117"/>
      <c r="C64" s="118"/>
      <c r="D64" s="119"/>
      <c r="E64" s="216"/>
      <c r="F64" s="115"/>
    </row>
    <row r="65" spans="1:6" s="114" customFormat="1" ht="56.25">
      <c r="A65" s="132">
        <v>17</v>
      </c>
      <c r="B65" s="123" t="s">
        <v>354</v>
      </c>
      <c r="C65" s="111"/>
      <c r="D65" s="133"/>
      <c r="E65" s="219"/>
      <c r="F65" s="129"/>
    </row>
    <row r="66" spans="1:6" s="114" customFormat="1" ht="11.25">
      <c r="A66" s="132"/>
      <c r="B66" s="123" t="s">
        <v>163</v>
      </c>
      <c r="C66" s="111" t="s">
        <v>130</v>
      </c>
      <c r="D66" s="133">
        <v>1</v>
      </c>
      <c r="E66" s="219">
        <v>0</v>
      </c>
      <c r="F66" s="129">
        <f>D66*E66</f>
        <v>0</v>
      </c>
    </row>
    <row r="67" spans="1:6" s="114" customFormat="1" ht="11.25">
      <c r="A67" s="116"/>
      <c r="B67" s="117"/>
      <c r="C67" s="118"/>
      <c r="D67" s="119"/>
      <c r="E67" s="216"/>
      <c r="F67" s="115"/>
    </row>
    <row r="68" spans="1:6" s="114" customFormat="1" ht="56.25">
      <c r="A68" s="109">
        <v>18</v>
      </c>
      <c r="B68" s="123" t="s">
        <v>355</v>
      </c>
      <c r="C68" s="131" t="s">
        <v>130</v>
      </c>
      <c r="D68" s="112">
        <v>1</v>
      </c>
      <c r="E68" s="219">
        <v>0</v>
      </c>
      <c r="F68" s="91">
        <f>E68*D68</f>
        <v>0</v>
      </c>
    </row>
    <row r="69" spans="1:6" s="114" customFormat="1" ht="11.25">
      <c r="A69" s="109"/>
      <c r="B69" s="123" t="s">
        <v>381</v>
      </c>
      <c r="C69" s="131"/>
      <c r="D69" s="112"/>
      <c r="E69" s="219"/>
      <c r="F69" s="91"/>
    </row>
    <row r="70" spans="1:6" s="114" customFormat="1" ht="11.25">
      <c r="A70" s="109"/>
      <c r="B70" s="134" t="s">
        <v>382</v>
      </c>
      <c r="C70" s="131"/>
      <c r="D70" s="112"/>
      <c r="E70" s="219"/>
      <c r="F70" s="91"/>
    </row>
    <row r="71" spans="1:6" s="114" customFormat="1" ht="11.25">
      <c r="A71" s="109"/>
      <c r="B71" s="110"/>
      <c r="C71" s="111"/>
      <c r="D71" s="112"/>
      <c r="E71" s="216"/>
      <c r="F71" s="91"/>
    </row>
    <row r="72" spans="1:6" s="114" customFormat="1" ht="56.25">
      <c r="A72" s="109">
        <v>19</v>
      </c>
      <c r="B72" s="135" t="s">
        <v>356</v>
      </c>
      <c r="C72" s="122"/>
      <c r="D72" s="122"/>
      <c r="E72" s="220"/>
      <c r="F72" s="122"/>
    </row>
    <row r="73" spans="1:6" s="114" customFormat="1" ht="11.25">
      <c r="A73" s="109"/>
      <c r="B73" s="98" t="s">
        <v>164</v>
      </c>
      <c r="C73" s="111" t="s">
        <v>143</v>
      </c>
      <c r="D73" s="112">
        <v>29</v>
      </c>
      <c r="E73" s="216">
        <v>0</v>
      </c>
      <c r="F73" s="115">
        <f>E73*D73</f>
        <v>0</v>
      </c>
    </row>
    <row r="74" spans="1:6" s="114" customFormat="1" ht="11.25">
      <c r="A74" s="109"/>
      <c r="B74" s="98" t="s">
        <v>165</v>
      </c>
      <c r="C74" s="95" t="s">
        <v>143</v>
      </c>
      <c r="D74" s="133">
        <v>11</v>
      </c>
      <c r="E74" s="221">
        <v>0</v>
      </c>
      <c r="F74" s="115">
        <f>E74*D74</f>
        <v>0</v>
      </c>
    </row>
    <row r="75" spans="1:6" s="114" customFormat="1" ht="11.25">
      <c r="A75" s="109"/>
      <c r="B75" s="98"/>
      <c r="C75" s="95"/>
      <c r="D75" s="133"/>
      <c r="E75" s="221"/>
      <c r="F75" s="115"/>
    </row>
    <row r="76" spans="1:6" s="114" customFormat="1" ht="67.5">
      <c r="A76" s="109">
        <v>20</v>
      </c>
      <c r="B76" s="135" t="s">
        <v>357</v>
      </c>
      <c r="C76" s="111"/>
      <c r="D76" s="112"/>
      <c r="E76" s="216"/>
      <c r="F76" s="115"/>
    </row>
    <row r="77" spans="1:6" s="114" customFormat="1" ht="11.25">
      <c r="A77" s="116"/>
      <c r="B77" s="137" t="s">
        <v>166</v>
      </c>
      <c r="C77" s="111" t="s">
        <v>130</v>
      </c>
      <c r="D77" s="112">
        <v>1</v>
      </c>
      <c r="E77" s="216">
        <v>0</v>
      </c>
      <c r="F77" s="115">
        <f t="shared" ref="F77:F84" si="2">E77*D77</f>
        <v>0</v>
      </c>
    </row>
    <row r="78" spans="1:6" s="114" customFormat="1" ht="11.25">
      <c r="A78" s="116"/>
      <c r="B78" s="138"/>
      <c r="C78" s="118"/>
      <c r="D78" s="119"/>
      <c r="E78" s="216"/>
      <c r="F78" s="115"/>
    </row>
    <row r="79" spans="1:6" s="114" customFormat="1" ht="56.25">
      <c r="A79" s="109">
        <v>21</v>
      </c>
      <c r="B79" s="135" t="s">
        <v>358</v>
      </c>
      <c r="C79" s="111"/>
      <c r="D79" s="112"/>
      <c r="E79" s="216"/>
      <c r="F79" s="115"/>
    </row>
    <row r="80" spans="1:6" s="114" customFormat="1" ht="11.25">
      <c r="A80" s="109"/>
      <c r="B80" s="121" t="s">
        <v>167</v>
      </c>
      <c r="C80" s="111" t="s">
        <v>130</v>
      </c>
      <c r="D80" s="112">
        <v>1</v>
      </c>
      <c r="E80" s="216">
        <v>0</v>
      </c>
      <c r="F80" s="115">
        <f t="shared" si="2"/>
        <v>0</v>
      </c>
    </row>
    <row r="81" spans="1:6" s="114" customFormat="1" ht="11.25">
      <c r="A81" s="109"/>
      <c r="B81" s="117"/>
      <c r="C81" s="111"/>
      <c r="D81" s="112"/>
      <c r="E81" s="216"/>
      <c r="F81" s="115"/>
    </row>
    <row r="82" spans="1:6" s="114" customFormat="1" ht="45">
      <c r="A82" s="109">
        <v>22</v>
      </c>
      <c r="B82" s="110" t="s">
        <v>359</v>
      </c>
      <c r="C82" s="111" t="s">
        <v>130</v>
      </c>
      <c r="D82" s="112">
        <v>1</v>
      </c>
      <c r="E82" s="216">
        <v>0</v>
      </c>
      <c r="F82" s="115">
        <f t="shared" si="2"/>
        <v>0</v>
      </c>
    </row>
    <row r="83" spans="1:6" s="114" customFormat="1" ht="11.25">
      <c r="A83" s="109"/>
      <c r="B83" s="117"/>
      <c r="C83" s="111"/>
      <c r="D83" s="112"/>
      <c r="E83" s="216"/>
      <c r="F83" s="115"/>
    </row>
    <row r="84" spans="1:6" s="114" customFormat="1" ht="33.75">
      <c r="A84" s="109">
        <v>23</v>
      </c>
      <c r="B84" s="110" t="s">
        <v>360</v>
      </c>
      <c r="C84" s="111" t="s">
        <v>130</v>
      </c>
      <c r="D84" s="119">
        <v>5</v>
      </c>
      <c r="E84" s="216">
        <v>0</v>
      </c>
      <c r="F84" s="115">
        <f t="shared" si="2"/>
        <v>0</v>
      </c>
    </row>
    <row r="85" spans="1:6" s="114" customFormat="1" ht="11.25" customHeight="1">
      <c r="A85" s="116"/>
      <c r="B85" s="139"/>
      <c r="C85" s="140"/>
      <c r="D85" s="119"/>
      <c r="E85" s="222"/>
      <c r="F85" s="120"/>
    </row>
    <row r="86" spans="1:6" s="114" customFormat="1" ht="22.5">
      <c r="A86" s="116"/>
      <c r="B86" s="142" t="s">
        <v>361</v>
      </c>
      <c r="C86" s="140"/>
      <c r="D86" s="119"/>
      <c r="E86" s="222"/>
      <c r="F86" s="120"/>
    </row>
    <row r="87" spans="1:6" s="114" customFormat="1" ht="11.25" customHeight="1">
      <c r="A87" s="141"/>
      <c r="B87" s="142"/>
      <c r="C87" s="143"/>
      <c r="D87" s="143"/>
      <c r="E87" s="222"/>
      <c r="F87" s="120"/>
    </row>
    <row r="88" spans="1:6" s="114" customFormat="1" ht="112.5">
      <c r="A88" s="125">
        <v>24</v>
      </c>
      <c r="B88" s="126" t="s">
        <v>391</v>
      </c>
      <c r="E88" s="218"/>
    </row>
    <row r="89" spans="1:6" s="114" customFormat="1" ht="11.25" customHeight="1">
      <c r="A89" s="125"/>
      <c r="B89" s="123" t="s">
        <v>168</v>
      </c>
      <c r="C89" s="111" t="s">
        <v>130</v>
      </c>
      <c r="D89" s="133">
        <v>12</v>
      </c>
      <c r="E89" s="221">
        <v>0</v>
      </c>
      <c r="F89" s="115">
        <f>E89*D89</f>
        <v>0</v>
      </c>
    </row>
    <row r="90" spans="1:6" s="114" customFormat="1" ht="11.25">
      <c r="A90" s="125"/>
      <c r="B90" s="123"/>
      <c r="C90" s="111"/>
      <c r="D90" s="133"/>
      <c r="E90" s="221"/>
      <c r="F90" s="115"/>
    </row>
    <row r="91" spans="1:6" s="114" customFormat="1" ht="157.5">
      <c r="A91" s="125">
        <v>25</v>
      </c>
      <c r="B91" s="144" t="s">
        <v>169</v>
      </c>
      <c r="C91" s="111" t="s">
        <v>130</v>
      </c>
      <c r="D91" s="133">
        <v>1</v>
      </c>
      <c r="E91" s="221">
        <v>0</v>
      </c>
      <c r="F91" s="115">
        <f>E91*D91</f>
        <v>0</v>
      </c>
    </row>
    <row r="92" spans="1:6" s="114" customFormat="1" ht="11.25" customHeight="1">
      <c r="A92" s="125"/>
      <c r="B92" s="123"/>
      <c r="C92" s="111"/>
      <c r="D92" s="133"/>
      <c r="E92" s="221"/>
      <c r="F92" s="115"/>
    </row>
    <row r="93" spans="1:6" s="114" customFormat="1" ht="70.5" customHeight="1">
      <c r="A93" s="125">
        <v>26</v>
      </c>
      <c r="B93" s="144" t="s">
        <v>170</v>
      </c>
      <c r="C93" s="111" t="s">
        <v>130</v>
      </c>
      <c r="D93" s="133">
        <v>1</v>
      </c>
      <c r="E93" s="219">
        <v>0</v>
      </c>
      <c r="F93" s="91">
        <f>E93*D93</f>
        <v>0</v>
      </c>
    </row>
    <row r="94" spans="1:6" s="114" customFormat="1" ht="11.25">
      <c r="A94" s="141"/>
      <c r="B94" s="145"/>
      <c r="C94" s="143"/>
      <c r="D94" s="143"/>
      <c r="E94" s="222"/>
      <c r="F94" s="91"/>
    </row>
    <row r="95" spans="1:6" s="114" customFormat="1" ht="78.75">
      <c r="A95" s="132">
        <v>27</v>
      </c>
      <c r="B95" s="123" t="s">
        <v>171</v>
      </c>
      <c r="C95" s="111" t="s">
        <v>130</v>
      </c>
      <c r="D95" s="133">
        <v>1</v>
      </c>
      <c r="E95" s="219">
        <v>0</v>
      </c>
      <c r="F95" s="91">
        <f>E95*D95</f>
        <v>0</v>
      </c>
    </row>
    <row r="96" spans="1:6" s="114" customFormat="1" ht="11.25" customHeight="1">
      <c r="A96" s="146"/>
      <c r="B96" s="145"/>
      <c r="E96" s="218"/>
    </row>
    <row r="97" spans="1:6" s="122" customFormat="1" ht="67.5">
      <c r="A97" s="132">
        <v>28</v>
      </c>
      <c r="B97" s="123" t="s">
        <v>172</v>
      </c>
      <c r="C97" s="147"/>
      <c r="D97" s="148"/>
      <c r="E97" s="219"/>
      <c r="F97" s="91"/>
    </row>
    <row r="98" spans="1:6" s="122" customFormat="1" ht="11.25" customHeight="1">
      <c r="A98" s="132"/>
      <c r="B98" s="149" t="s">
        <v>383</v>
      </c>
      <c r="C98" s="111" t="s">
        <v>8</v>
      </c>
      <c r="D98" s="133">
        <v>1</v>
      </c>
      <c r="E98" s="219">
        <v>0</v>
      </c>
      <c r="F98" s="91">
        <f>E98*D98</f>
        <v>0</v>
      </c>
    </row>
    <row r="99" spans="1:6" s="122" customFormat="1" ht="11.25" customHeight="1">
      <c r="A99" s="125"/>
      <c r="B99" s="110"/>
      <c r="C99" s="131"/>
      <c r="D99" s="150"/>
      <c r="E99" s="219"/>
      <c r="F99" s="91"/>
    </row>
    <row r="100" spans="1:6" s="114" customFormat="1" ht="56.25">
      <c r="A100" s="132">
        <v>29</v>
      </c>
      <c r="B100" s="123" t="s">
        <v>173</v>
      </c>
      <c r="C100" s="151"/>
      <c r="D100" s="151"/>
      <c r="E100" s="219"/>
      <c r="F100" s="91"/>
    </row>
    <row r="101" spans="1:6" s="114" customFormat="1" ht="11.25" customHeight="1">
      <c r="A101" s="151"/>
      <c r="B101" s="149" t="s">
        <v>174</v>
      </c>
      <c r="C101" s="111" t="s">
        <v>8</v>
      </c>
      <c r="D101" s="133">
        <v>2</v>
      </c>
      <c r="E101" s="219">
        <v>0</v>
      </c>
      <c r="F101" s="91">
        <f>E101*D101</f>
        <v>0</v>
      </c>
    </row>
    <row r="102" spans="1:6" s="114" customFormat="1" ht="11.25" customHeight="1">
      <c r="A102" s="152"/>
      <c r="B102" s="153"/>
      <c r="C102" s="118"/>
      <c r="D102" s="154"/>
      <c r="E102" s="222"/>
      <c r="F102" s="120"/>
    </row>
    <row r="103" spans="1:6" s="114" customFormat="1" ht="33.75">
      <c r="A103" s="132">
        <v>30</v>
      </c>
      <c r="B103" s="123" t="s">
        <v>175</v>
      </c>
      <c r="C103" s="111"/>
      <c r="D103" s="133"/>
      <c r="E103" s="219"/>
      <c r="F103" s="91"/>
    </row>
    <row r="104" spans="1:6" s="114" customFormat="1" ht="11.25" customHeight="1">
      <c r="A104" s="151"/>
      <c r="B104" s="149" t="s">
        <v>176</v>
      </c>
      <c r="C104" s="111" t="s">
        <v>8</v>
      </c>
      <c r="D104" s="133">
        <v>1</v>
      </c>
      <c r="E104" s="219">
        <v>0</v>
      </c>
      <c r="F104" s="91">
        <f>E104*D104</f>
        <v>0</v>
      </c>
    </row>
    <row r="105" spans="1:6" s="114" customFormat="1" ht="11.25" customHeight="1">
      <c r="A105" s="151"/>
      <c r="B105" s="149"/>
      <c r="C105" s="111"/>
      <c r="D105" s="133"/>
      <c r="E105" s="219"/>
      <c r="F105" s="91"/>
    </row>
    <row r="106" spans="1:6" s="114" customFormat="1" ht="33.75">
      <c r="A106" s="132">
        <v>31</v>
      </c>
      <c r="B106" s="123" t="s">
        <v>177</v>
      </c>
      <c r="C106" s="111"/>
      <c r="D106" s="133"/>
      <c r="E106" s="219"/>
      <c r="F106" s="91"/>
    </row>
    <row r="107" spans="1:6" s="114" customFormat="1" ht="11.25" customHeight="1">
      <c r="A107" s="151"/>
      <c r="B107" s="149" t="s">
        <v>176</v>
      </c>
      <c r="C107" s="111" t="s">
        <v>8</v>
      </c>
      <c r="D107" s="133">
        <v>1</v>
      </c>
      <c r="E107" s="219">
        <v>0</v>
      </c>
      <c r="F107" s="91">
        <f>E107*D107</f>
        <v>0</v>
      </c>
    </row>
    <row r="108" spans="1:6" s="114" customFormat="1" ht="11.25" customHeight="1">
      <c r="A108" s="151"/>
      <c r="B108" s="149"/>
      <c r="C108" s="111"/>
      <c r="D108" s="133"/>
      <c r="E108" s="219"/>
      <c r="F108" s="91"/>
    </row>
    <row r="109" spans="1:6" s="114" customFormat="1" ht="33.75">
      <c r="A109" s="132">
        <v>32</v>
      </c>
      <c r="B109" s="155" t="s">
        <v>178</v>
      </c>
      <c r="C109" s="111"/>
      <c r="D109" s="133"/>
      <c r="E109" s="219"/>
      <c r="F109" s="91"/>
    </row>
    <row r="110" spans="1:6" s="114" customFormat="1" ht="11.25" customHeight="1">
      <c r="A110" s="151"/>
      <c r="B110" s="149" t="s">
        <v>176</v>
      </c>
      <c r="C110" s="111" t="s">
        <v>8</v>
      </c>
      <c r="D110" s="154">
        <v>5</v>
      </c>
      <c r="E110" s="219">
        <v>0</v>
      </c>
      <c r="F110" s="91">
        <f>E110*D110</f>
        <v>0</v>
      </c>
    </row>
    <row r="111" spans="1:6" s="114" customFormat="1" ht="11.25" customHeight="1">
      <c r="A111" s="152"/>
      <c r="B111" s="153"/>
      <c r="C111" s="118"/>
      <c r="D111" s="154"/>
      <c r="E111" s="222"/>
      <c r="F111" s="120"/>
    </row>
    <row r="112" spans="1:6" s="114" customFormat="1" ht="33.75">
      <c r="A112" s="132">
        <v>33</v>
      </c>
      <c r="B112" s="123" t="s">
        <v>179</v>
      </c>
      <c r="C112" s="111"/>
      <c r="D112" s="133"/>
      <c r="E112" s="219"/>
      <c r="F112" s="91"/>
    </row>
    <row r="113" spans="1:6" s="114" customFormat="1" ht="11.25" customHeight="1">
      <c r="A113" s="151"/>
      <c r="B113" s="98" t="s">
        <v>180</v>
      </c>
      <c r="C113" s="95" t="s">
        <v>143</v>
      </c>
      <c r="D113" s="133">
        <v>98</v>
      </c>
      <c r="E113" s="219">
        <v>0</v>
      </c>
      <c r="F113" s="91">
        <f>E113*D113</f>
        <v>0</v>
      </c>
    </row>
    <row r="114" spans="1:6" s="114" customFormat="1" ht="11.25" customHeight="1">
      <c r="A114" s="151"/>
      <c r="B114" s="98"/>
      <c r="C114" s="95"/>
      <c r="D114" s="133"/>
      <c r="E114" s="219"/>
      <c r="F114" s="91"/>
    </row>
    <row r="115" spans="1:6" s="114" customFormat="1" ht="56.25">
      <c r="A115" s="132">
        <v>34</v>
      </c>
      <c r="B115" s="123" t="s">
        <v>181</v>
      </c>
      <c r="C115" s="95"/>
      <c r="D115" s="133"/>
      <c r="E115" s="219"/>
      <c r="F115" s="91"/>
    </row>
    <row r="116" spans="1:6" s="114" customFormat="1" ht="11.25" customHeight="1">
      <c r="A116" s="151"/>
      <c r="B116" s="149" t="s">
        <v>182</v>
      </c>
      <c r="C116" s="95" t="s">
        <v>143</v>
      </c>
      <c r="D116" s="133">
        <v>98</v>
      </c>
      <c r="E116" s="219">
        <v>0</v>
      </c>
      <c r="F116" s="91">
        <f>E116*D116</f>
        <v>0</v>
      </c>
    </row>
    <row r="117" spans="1:6" s="114" customFormat="1">
      <c r="A117" s="151"/>
      <c r="B117" s="98"/>
      <c r="C117" s="95"/>
      <c r="D117" s="133"/>
      <c r="E117" s="219"/>
      <c r="F117" s="91"/>
    </row>
    <row r="118" spans="1:6" s="114" customFormat="1" ht="45.75" customHeight="1">
      <c r="A118" s="132">
        <v>35</v>
      </c>
      <c r="B118" s="123" t="s">
        <v>183</v>
      </c>
      <c r="C118" s="111" t="s">
        <v>130</v>
      </c>
      <c r="D118" s="133">
        <v>1</v>
      </c>
      <c r="E118" s="219">
        <v>0</v>
      </c>
      <c r="F118" s="91">
        <f>E118*D118</f>
        <v>0</v>
      </c>
    </row>
    <row r="119" spans="1:6" s="114" customFormat="1" ht="11.25" customHeight="1">
      <c r="A119" s="141"/>
      <c r="B119" s="117"/>
      <c r="C119" s="140"/>
      <c r="D119" s="156"/>
      <c r="E119" s="222"/>
      <c r="F119" s="120"/>
    </row>
    <row r="120" spans="1:6" s="114" customFormat="1" ht="69" customHeight="1">
      <c r="A120" s="132">
        <v>36</v>
      </c>
      <c r="B120" s="123" t="s">
        <v>261</v>
      </c>
      <c r="C120" s="111" t="s">
        <v>130</v>
      </c>
      <c r="D120" s="133">
        <v>1</v>
      </c>
      <c r="E120" s="219">
        <v>0</v>
      </c>
      <c r="F120" s="91">
        <f>E120*D120</f>
        <v>0</v>
      </c>
    </row>
    <row r="121" spans="1:6" s="114" customFormat="1" ht="11.25">
      <c r="A121" s="132"/>
      <c r="B121" s="123" t="s">
        <v>184</v>
      </c>
      <c r="C121" s="111"/>
      <c r="D121" s="133"/>
      <c r="E121" s="219"/>
      <c r="F121" s="91"/>
    </row>
    <row r="122" spans="1:6" s="114" customFormat="1" ht="11.25">
      <c r="A122" s="132"/>
      <c r="B122" s="123" t="s">
        <v>185</v>
      </c>
      <c r="C122" s="111"/>
      <c r="D122" s="133"/>
      <c r="E122" s="219"/>
      <c r="F122" s="91"/>
    </row>
    <row r="123" spans="1:6" s="114" customFormat="1" ht="11.25">
      <c r="A123" s="132"/>
      <c r="B123" s="123" t="s">
        <v>186</v>
      </c>
      <c r="C123" s="111"/>
      <c r="D123" s="133"/>
      <c r="E123" s="219"/>
      <c r="F123" s="91"/>
    </row>
    <row r="124" spans="1:6" s="114" customFormat="1" ht="11.25">
      <c r="A124" s="132"/>
      <c r="B124" s="123"/>
      <c r="C124" s="111"/>
      <c r="D124" s="133"/>
      <c r="E124" s="219"/>
      <c r="F124" s="91"/>
    </row>
    <row r="125" spans="1:6" s="114" customFormat="1" ht="39" customHeight="1">
      <c r="A125" s="132">
        <v>37</v>
      </c>
      <c r="B125" s="123" t="s">
        <v>260</v>
      </c>
      <c r="C125" s="111" t="s">
        <v>130</v>
      </c>
      <c r="D125" s="154">
        <v>2</v>
      </c>
      <c r="E125" s="219">
        <v>0</v>
      </c>
      <c r="F125" s="91">
        <f>E125*D125</f>
        <v>0</v>
      </c>
    </row>
    <row r="126" spans="1:6" s="114" customFormat="1" ht="11.25">
      <c r="A126" s="132"/>
      <c r="B126" s="123"/>
      <c r="C126" s="111"/>
      <c r="D126" s="133"/>
      <c r="E126" s="219"/>
      <c r="F126" s="91"/>
    </row>
    <row r="127" spans="1:6" s="114" customFormat="1" ht="213.75">
      <c r="A127" s="132">
        <v>38</v>
      </c>
      <c r="B127" s="123" t="s">
        <v>396</v>
      </c>
      <c r="C127" s="111" t="s">
        <v>130</v>
      </c>
      <c r="D127" s="133">
        <v>2</v>
      </c>
      <c r="E127" s="219">
        <v>0</v>
      </c>
      <c r="F127" s="91">
        <f>E127*D127</f>
        <v>0</v>
      </c>
    </row>
    <row r="128" spans="1:6" s="114" customFormat="1" ht="11.25">
      <c r="A128" s="132"/>
      <c r="B128" s="123"/>
      <c r="C128" s="111"/>
      <c r="D128" s="133"/>
      <c r="E128" s="219"/>
      <c r="F128" s="91"/>
    </row>
    <row r="129" spans="1:6" s="114" customFormat="1" ht="11.25">
      <c r="A129" s="132">
        <v>39</v>
      </c>
      <c r="B129" s="123" t="s">
        <v>259</v>
      </c>
      <c r="C129" s="111"/>
      <c r="D129" s="133"/>
      <c r="E129" s="219"/>
      <c r="F129" s="91"/>
    </row>
    <row r="130" spans="1:6" s="114" customFormat="1" ht="56.25">
      <c r="A130" s="132"/>
      <c r="B130" s="123" t="s">
        <v>258</v>
      </c>
      <c r="C130" s="111" t="s">
        <v>130</v>
      </c>
      <c r="D130" s="133">
        <v>1</v>
      </c>
      <c r="E130" s="219">
        <v>0</v>
      </c>
      <c r="F130" s="91">
        <f>D130*E130</f>
        <v>0</v>
      </c>
    </row>
    <row r="131" spans="1:6" s="114" customFormat="1" ht="11.25">
      <c r="A131" s="132"/>
      <c r="B131" s="123"/>
      <c r="C131" s="111"/>
      <c r="D131" s="133"/>
      <c r="E131" s="219"/>
      <c r="F131" s="91"/>
    </row>
    <row r="132" spans="1:6" s="114" customFormat="1" ht="11.25">
      <c r="A132" s="132"/>
      <c r="B132" s="142" t="s">
        <v>362</v>
      </c>
      <c r="C132" s="111"/>
      <c r="D132" s="133"/>
      <c r="E132" s="219"/>
      <c r="F132" s="120"/>
    </row>
    <row r="133" spans="1:6" s="114" customFormat="1" ht="11.25">
      <c r="A133" s="132"/>
      <c r="B133" s="123"/>
      <c r="C133" s="111"/>
      <c r="D133" s="133"/>
      <c r="E133" s="219"/>
      <c r="F133" s="120"/>
    </row>
    <row r="134" spans="1:6" s="114" customFormat="1" ht="22.5">
      <c r="A134" s="132">
        <v>40</v>
      </c>
      <c r="B134" s="123" t="s">
        <v>187</v>
      </c>
      <c r="C134" s="111" t="s">
        <v>130</v>
      </c>
      <c r="D134" s="133">
        <v>1</v>
      </c>
      <c r="E134" s="219">
        <v>0</v>
      </c>
      <c r="F134" s="91">
        <f>D134*E134</f>
        <v>0</v>
      </c>
    </row>
    <row r="135" spans="1:6" s="114" customFormat="1" ht="11.25">
      <c r="A135" s="132"/>
      <c r="B135" s="123"/>
      <c r="C135" s="111"/>
      <c r="D135" s="133"/>
      <c r="E135" s="219"/>
      <c r="F135" s="120"/>
    </row>
    <row r="136" spans="1:6" s="114" customFormat="1" ht="56.25">
      <c r="A136" s="132">
        <v>41</v>
      </c>
      <c r="B136" s="123" t="s">
        <v>393</v>
      </c>
      <c r="C136" s="111"/>
      <c r="D136" s="133"/>
      <c r="E136" s="219"/>
      <c r="F136" s="120"/>
    </row>
    <row r="137" spans="1:6" s="114" customFormat="1" ht="11.25">
      <c r="A137" s="132"/>
      <c r="B137" s="123" t="s">
        <v>188</v>
      </c>
      <c r="C137" s="111" t="s">
        <v>143</v>
      </c>
      <c r="D137" s="133">
        <v>245</v>
      </c>
      <c r="E137" s="219">
        <v>0</v>
      </c>
      <c r="F137" s="91">
        <f>D137*E137</f>
        <v>0</v>
      </c>
    </row>
    <row r="138" spans="1:6" s="114" customFormat="1" ht="11.25">
      <c r="A138" s="132"/>
      <c r="B138" s="123" t="s">
        <v>189</v>
      </c>
      <c r="C138" s="111" t="s">
        <v>143</v>
      </c>
      <c r="D138" s="133">
        <v>4</v>
      </c>
      <c r="E138" s="219">
        <v>0</v>
      </c>
      <c r="F138" s="91">
        <f>D138*E138</f>
        <v>0</v>
      </c>
    </row>
    <row r="139" spans="1:6" s="114" customFormat="1" ht="11.25">
      <c r="A139" s="132"/>
      <c r="B139" s="123" t="s">
        <v>262</v>
      </c>
      <c r="C139" s="111" t="s">
        <v>143</v>
      </c>
      <c r="D139" s="154">
        <v>20</v>
      </c>
      <c r="E139" s="219">
        <v>0</v>
      </c>
      <c r="F139" s="91">
        <f>D139*E139</f>
        <v>0</v>
      </c>
    </row>
    <row r="140" spans="1:6" s="114" customFormat="1" ht="11.25">
      <c r="A140" s="132"/>
      <c r="B140" s="123"/>
      <c r="C140" s="111"/>
      <c r="D140" s="133"/>
      <c r="E140" s="219"/>
      <c r="F140" s="120"/>
    </row>
    <row r="141" spans="1:6" s="114" customFormat="1" ht="56.25">
      <c r="A141" s="132">
        <v>42</v>
      </c>
      <c r="B141" s="123" t="s">
        <v>190</v>
      </c>
      <c r="C141" s="111" t="s">
        <v>143</v>
      </c>
      <c r="D141" s="133">
        <v>62</v>
      </c>
      <c r="E141" s="219">
        <v>0</v>
      </c>
      <c r="F141" s="91">
        <f>D141*E141</f>
        <v>0</v>
      </c>
    </row>
    <row r="142" spans="1:6" s="114" customFormat="1" ht="11.25">
      <c r="A142" s="132"/>
      <c r="B142" s="123"/>
      <c r="C142" s="111"/>
      <c r="D142" s="133"/>
      <c r="E142" s="219"/>
      <c r="F142" s="91"/>
    </row>
    <row r="143" spans="1:6" s="114" customFormat="1" ht="45">
      <c r="A143" s="132">
        <v>43</v>
      </c>
      <c r="B143" s="123" t="s">
        <v>191</v>
      </c>
      <c r="C143" s="111" t="s">
        <v>130</v>
      </c>
      <c r="D143" s="133">
        <v>9</v>
      </c>
      <c r="E143" s="219">
        <v>0</v>
      </c>
      <c r="F143" s="91">
        <f>D143*E143</f>
        <v>0</v>
      </c>
    </row>
    <row r="144" spans="1:6" s="114" customFormat="1" ht="11.25">
      <c r="A144" s="132"/>
      <c r="B144" s="123"/>
      <c r="C144" s="111"/>
      <c r="D144" s="133"/>
      <c r="E144" s="219"/>
      <c r="F144" s="91"/>
    </row>
    <row r="145" spans="1:6" s="114" customFormat="1" ht="26.25" customHeight="1">
      <c r="A145" s="132">
        <v>44</v>
      </c>
      <c r="B145" s="123" t="s">
        <v>192</v>
      </c>
      <c r="C145" s="111" t="s">
        <v>130</v>
      </c>
      <c r="D145" s="133">
        <v>9</v>
      </c>
      <c r="E145" s="219">
        <v>0</v>
      </c>
      <c r="F145" s="91">
        <f>D145*E145</f>
        <v>0</v>
      </c>
    </row>
    <row r="146" spans="1:6" s="114" customFormat="1" ht="11.25">
      <c r="A146" s="132"/>
      <c r="B146" s="123"/>
      <c r="C146" s="111"/>
      <c r="D146" s="133"/>
      <c r="E146" s="219"/>
      <c r="F146" s="120"/>
    </row>
    <row r="147" spans="1:6" s="114" customFormat="1" ht="45">
      <c r="A147" s="132">
        <v>45</v>
      </c>
      <c r="B147" s="123" t="s">
        <v>193</v>
      </c>
      <c r="C147" s="111"/>
      <c r="D147" s="133"/>
      <c r="E147" s="219"/>
      <c r="F147" s="120"/>
    </row>
    <row r="148" spans="1:6" s="114" customFormat="1" ht="11.25">
      <c r="A148" s="132"/>
      <c r="B148" s="123" t="s">
        <v>145</v>
      </c>
      <c r="C148" s="111" t="s">
        <v>8</v>
      </c>
      <c r="D148" s="133">
        <v>3</v>
      </c>
      <c r="E148" s="219">
        <v>0</v>
      </c>
      <c r="F148" s="91">
        <f>D148*E148</f>
        <v>0</v>
      </c>
    </row>
    <row r="149" spans="1:6" s="114" customFormat="1" ht="11.25">
      <c r="A149" s="132"/>
      <c r="B149" s="123"/>
      <c r="C149" s="111"/>
      <c r="D149" s="133"/>
      <c r="E149" s="219"/>
      <c r="F149" s="91"/>
    </row>
    <row r="150" spans="1:6" s="114" customFormat="1" ht="22.5">
      <c r="A150" s="116">
        <v>46</v>
      </c>
      <c r="B150" s="117" t="s">
        <v>394</v>
      </c>
      <c r="C150" s="118" t="s">
        <v>130</v>
      </c>
      <c r="D150" s="119">
        <v>2</v>
      </c>
      <c r="E150" s="223">
        <v>0</v>
      </c>
      <c r="F150" s="187">
        <f t="shared" ref="F150" si="3">E150*D150</f>
        <v>0</v>
      </c>
    </row>
    <row r="151" spans="1:6" s="114" customFormat="1" ht="11.25">
      <c r="A151" s="132"/>
      <c r="B151" s="123"/>
      <c r="C151" s="111"/>
      <c r="D151" s="133"/>
      <c r="E151" s="219"/>
      <c r="F151" s="91"/>
    </row>
    <row r="152" spans="1:6" s="114" customFormat="1" ht="11.25">
      <c r="A152" s="132"/>
      <c r="B152" s="142" t="s">
        <v>363</v>
      </c>
      <c r="C152" s="111"/>
      <c r="D152" s="133"/>
      <c r="E152" s="219"/>
      <c r="F152" s="91"/>
    </row>
    <row r="153" spans="1:6" s="114" customFormat="1" ht="11.25">
      <c r="A153" s="132"/>
      <c r="B153" s="123"/>
      <c r="C153" s="111"/>
      <c r="D153" s="133"/>
      <c r="E153" s="219"/>
      <c r="F153" s="91"/>
    </row>
    <row r="154" spans="1:6" s="114" customFormat="1" ht="33.75">
      <c r="A154" s="132">
        <v>47</v>
      </c>
      <c r="B154" s="123" t="s">
        <v>194</v>
      </c>
      <c r="C154" s="111" t="s">
        <v>130</v>
      </c>
      <c r="D154" s="133">
        <v>1</v>
      </c>
      <c r="E154" s="219">
        <v>0</v>
      </c>
      <c r="F154" s="91">
        <f>D154*E154</f>
        <v>0</v>
      </c>
    </row>
    <row r="155" spans="1:6" s="114" customFormat="1" ht="11.25">
      <c r="A155" s="132"/>
      <c r="B155" s="123"/>
      <c r="C155" s="111"/>
      <c r="D155" s="133"/>
      <c r="E155" s="219"/>
      <c r="F155" s="91"/>
    </row>
    <row r="156" spans="1:6" s="114" customFormat="1" ht="101.25">
      <c r="A156" s="132">
        <v>48</v>
      </c>
      <c r="B156" s="123" t="s">
        <v>386</v>
      </c>
      <c r="C156" s="111"/>
      <c r="D156" s="133"/>
      <c r="E156" s="219"/>
      <c r="F156" s="91"/>
    </row>
    <row r="157" spans="1:6" s="114" customFormat="1" ht="11.25">
      <c r="A157" s="132"/>
      <c r="B157" s="123" t="s">
        <v>195</v>
      </c>
      <c r="C157" s="111" t="s">
        <v>130</v>
      </c>
      <c r="D157" s="133">
        <v>16</v>
      </c>
      <c r="E157" s="219">
        <v>0</v>
      </c>
      <c r="F157" s="91">
        <f>D157*E157</f>
        <v>0</v>
      </c>
    </row>
    <row r="158" spans="1:6" s="114" customFormat="1" ht="11.25">
      <c r="A158" s="132"/>
      <c r="B158" s="123" t="s">
        <v>196</v>
      </c>
      <c r="C158" s="111" t="s">
        <v>130</v>
      </c>
      <c r="D158" s="133">
        <v>2</v>
      </c>
      <c r="E158" s="219">
        <v>0</v>
      </c>
      <c r="F158" s="91">
        <f>D158*E158</f>
        <v>0</v>
      </c>
    </row>
    <row r="159" spans="1:6" s="114" customFormat="1" ht="11.25">
      <c r="A159" s="132"/>
      <c r="B159" s="123" t="s">
        <v>197</v>
      </c>
      <c r="C159" s="111" t="s">
        <v>130</v>
      </c>
      <c r="D159" s="133">
        <v>7</v>
      </c>
      <c r="E159" s="219">
        <v>0</v>
      </c>
      <c r="F159" s="91">
        <f>D159*E159</f>
        <v>0</v>
      </c>
    </row>
    <row r="160" spans="1:6" s="114" customFormat="1" ht="11.25">
      <c r="A160" s="132"/>
      <c r="B160" s="123"/>
      <c r="C160" s="111"/>
      <c r="D160" s="133"/>
      <c r="E160" s="219"/>
      <c r="F160" s="91"/>
    </row>
    <row r="161" spans="1:6" s="114" customFormat="1" ht="22.5">
      <c r="A161" s="132">
        <v>49</v>
      </c>
      <c r="B161" s="123" t="s">
        <v>265</v>
      </c>
      <c r="C161" s="111" t="s">
        <v>130</v>
      </c>
      <c r="D161" s="133">
        <v>1</v>
      </c>
      <c r="E161" s="219">
        <v>0</v>
      </c>
      <c r="F161" s="91">
        <f t="shared" ref="F161" si="4">D161*E161</f>
        <v>0</v>
      </c>
    </row>
    <row r="162" spans="1:6" s="114" customFormat="1" ht="11.25">
      <c r="A162" s="132"/>
      <c r="B162" s="123"/>
      <c r="C162" s="111"/>
      <c r="D162" s="133"/>
      <c r="E162" s="219"/>
      <c r="F162" s="120"/>
    </row>
    <row r="163" spans="1:6" s="114" customFormat="1" ht="11.85" customHeight="1">
      <c r="A163" s="116"/>
      <c r="B163" s="157"/>
      <c r="C163" s="140"/>
      <c r="D163" s="119"/>
      <c r="E163" s="222"/>
      <c r="F163" s="120"/>
    </row>
    <row r="164" spans="1:6" s="103" customFormat="1">
      <c r="A164" s="158"/>
      <c r="B164" s="142" t="s">
        <v>199</v>
      </c>
      <c r="C164" s="159"/>
      <c r="D164" s="160"/>
      <c r="E164" s="219"/>
      <c r="F164" s="128"/>
    </row>
    <row r="165" spans="1:6" s="103" customFormat="1" ht="78.75">
      <c r="A165" s="158">
        <v>50</v>
      </c>
      <c r="B165" s="110" t="s">
        <v>364</v>
      </c>
      <c r="C165" s="111" t="s">
        <v>130</v>
      </c>
      <c r="D165" s="112">
        <v>1</v>
      </c>
      <c r="E165" s="221">
        <v>0</v>
      </c>
      <c r="F165" s="136">
        <f>D165*E165</f>
        <v>0</v>
      </c>
    </row>
    <row r="166" spans="1:6" s="103" customFormat="1" ht="33.75">
      <c r="A166" s="158">
        <v>51</v>
      </c>
      <c r="B166" s="110" t="s">
        <v>365</v>
      </c>
      <c r="C166" s="111" t="s">
        <v>130</v>
      </c>
      <c r="D166" s="112">
        <v>12</v>
      </c>
      <c r="E166" s="221">
        <v>0</v>
      </c>
      <c r="F166" s="136">
        <f>D166*E166</f>
        <v>0</v>
      </c>
    </row>
    <row r="167" spans="1:6" s="103" customFormat="1" ht="33.75">
      <c r="A167" s="158">
        <v>52</v>
      </c>
      <c r="B167" s="110" t="s">
        <v>366</v>
      </c>
      <c r="C167" s="111" t="s">
        <v>130</v>
      </c>
      <c r="D167" s="112">
        <v>1</v>
      </c>
      <c r="E167" s="221">
        <v>0</v>
      </c>
      <c r="F167" s="136">
        <f>D167*E167</f>
        <v>0</v>
      </c>
    </row>
    <row r="168" spans="1:6" s="103" customFormat="1" ht="45">
      <c r="A168" s="158">
        <v>53</v>
      </c>
      <c r="B168" s="161" t="s">
        <v>367</v>
      </c>
      <c r="C168" s="159" t="s">
        <v>200</v>
      </c>
      <c r="D168" s="112">
        <v>1</v>
      </c>
      <c r="E168" s="219">
        <v>0</v>
      </c>
      <c r="F168" s="91">
        <f t="shared" ref="F168:F179" si="5">E168*D168</f>
        <v>0</v>
      </c>
    </row>
    <row r="169" spans="1:6" s="103" customFormat="1" ht="33.75">
      <c r="A169" s="158">
        <v>54</v>
      </c>
      <c r="B169" s="161" t="s">
        <v>368</v>
      </c>
      <c r="C169" s="159" t="s">
        <v>200</v>
      </c>
      <c r="D169" s="112">
        <v>1</v>
      </c>
      <c r="E169" s="219">
        <v>0</v>
      </c>
      <c r="F169" s="91">
        <f t="shared" si="5"/>
        <v>0</v>
      </c>
    </row>
    <row r="170" spans="1:6" s="103" customFormat="1" ht="33.75">
      <c r="A170" s="158">
        <v>55</v>
      </c>
      <c r="B170" s="161" t="s">
        <v>369</v>
      </c>
      <c r="C170" s="159" t="s">
        <v>130</v>
      </c>
      <c r="D170" s="112">
        <v>1</v>
      </c>
      <c r="E170" s="219">
        <v>0</v>
      </c>
      <c r="F170" s="91">
        <f t="shared" si="5"/>
        <v>0</v>
      </c>
    </row>
    <row r="171" spans="1:6" s="103" customFormat="1" ht="67.5">
      <c r="A171" s="158">
        <v>56</v>
      </c>
      <c r="B171" s="161" t="s">
        <v>370</v>
      </c>
      <c r="C171" s="159" t="s">
        <v>264</v>
      </c>
      <c r="D171" s="112">
        <v>1</v>
      </c>
      <c r="E171" s="219">
        <v>0</v>
      </c>
      <c r="F171" s="91">
        <f t="shared" si="5"/>
        <v>0</v>
      </c>
    </row>
    <row r="172" spans="1:6" s="103" customFormat="1" ht="22.5">
      <c r="A172" s="158">
        <v>57</v>
      </c>
      <c r="B172" s="161" t="s">
        <v>371</v>
      </c>
      <c r="C172" s="159" t="s">
        <v>200</v>
      </c>
      <c r="D172" s="112">
        <v>1</v>
      </c>
      <c r="E172" s="219">
        <v>0</v>
      </c>
      <c r="F172" s="91">
        <f t="shared" si="5"/>
        <v>0</v>
      </c>
    </row>
    <row r="173" spans="1:6" s="103" customFormat="1" ht="22.5">
      <c r="A173" s="158">
        <v>58</v>
      </c>
      <c r="B173" s="161" t="s">
        <v>372</v>
      </c>
      <c r="C173" s="159" t="s">
        <v>200</v>
      </c>
      <c r="D173" s="112">
        <v>1</v>
      </c>
      <c r="E173" s="219">
        <v>0</v>
      </c>
      <c r="F173" s="91">
        <f t="shared" si="5"/>
        <v>0</v>
      </c>
    </row>
    <row r="174" spans="1:6" s="103" customFormat="1" ht="22.5">
      <c r="A174" s="158">
        <v>59</v>
      </c>
      <c r="B174" s="161" t="s">
        <v>373</v>
      </c>
      <c r="C174" s="159" t="s">
        <v>200</v>
      </c>
      <c r="D174" s="112">
        <v>1</v>
      </c>
      <c r="E174" s="219">
        <v>0</v>
      </c>
      <c r="F174" s="91">
        <f t="shared" si="5"/>
        <v>0</v>
      </c>
    </row>
    <row r="175" spans="1:6" s="103" customFormat="1" ht="22.5">
      <c r="A175" s="158">
        <v>60</v>
      </c>
      <c r="B175" s="161" t="s">
        <v>374</v>
      </c>
      <c r="C175" s="159" t="s">
        <v>200</v>
      </c>
      <c r="D175" s="112">
        <v>1</v>
      </c>
      <c r="E175" s="219">
        <v>0</v>
      </c>
      <c r="F175" s="91">
        <f t="shared" si="5"/>
        <v>0</v>
      </c>
    </row>
    <row r="176" spans="1:6" s="103" customFormat="1" ht="33.75">
      <c r="A176" s="158">
        <v>61</v>
      </c>
      <c r="B176" s="161" t="s">
        <v>375</v>
      </c>
      <c r="C176" s="159" t="s">
        <v>200</v>
      </c>
      <c r="D176" s="112">
        <v>1</v>
      </c>
      <c r="E176" s="219">
        <v>0</v>
      </c>
      <c r="F176" s="91">
        <f t="shared" si="5"/>
        <v>0</v>
      </c>
    </row>
    <row r="177" spans="1:6" s="103" customFormat="1" ht="33.75">
      <c r="A177" s="158">
        <v>62</v>
      </c>
      <c r="B177" s="161" t="s">
        <v>376</v>
      </c>
      <c r="C177" s="159" t="s">
        <v>200</v>
      </c>
      <c r="D177" s="112">
        <v>1</v>
      </c>
      <c r="E177" s="219">
        <v>0</v>
      </c>
      <c r="F177" s="91">
        <f t="shared" si="5"/>
        <v>0</v>
      </c>
    </row>
    <row r="178" spans="1:6" s="103" customFormat="1" ht="67.5">
      <c r="A178" s="158">
        <v>63</v>
      </c>
      <c r="B178" s="161" t="s">
        <v>377</v>
      </c>
      <c r="C178" s="159" t="s">
        <v>200</v>
      </c>
      <c r="D178" s="95">
        <v>1</v>
      </c>
      <c r="E178" s="219">
        <v>0</v>
      </c>
      <c r="F178" s="91">
        <f t="shared" si="5"/>
        <v>0</v>
      </c>
    </row>
    <row r="179" spans="1:6" s="103" customFormat="1" ht="22.5">
      <c r="A179" s="158">
        <v>64</v>
      </c>
      <c r="B179" s="161" t="s">
        <v>378</v>
      </c>
      <c r="C179" s="159" t="s">
        <v>200</v>
      </c>
      <c r="D179" s="95">
        <v>1</v>
      </c>
      <c r="E179" s="219">
        <v>0</v>
      </c>
      <c r="F179" s="91">
        <f t="shared" si="5"/>
        <v>0</v>
      </c>
    </row>
    <row r="180" spans="1:6" s="166" customFormat="1" ht="11.25">
      <c r="A180" s="162"/>
      <c r="B180" s="163" t="s">
        <v>201</v>
      </c>
      <c r="C180" s="164"/>
      <c r="D180" s="164"/>
      <c r="E180" s="224" t="s">
        <v>202</v>
      </c>
      <c r="F180" s="165">
        <f>SUM(F9:F179)</f>
        <v>0</v>
      </c>
    </row>
    <row r="181" spans="1:6" s="166" customFormat="1" ht="11.25">
      <c r="A181" s="116"/>
      <c r="B181" s="167"/>
      <c r="C181" s="168"/>
      <c r="D181" s="168"/>
      <c r="E181" s="225"/>
      <c r="F181" s="169"/>
    </row>
    <row r="182" spans="1:6" s="171" customFormat="1">
      <c r="A182" s="170"/>
      <c r="E182" s="226"/>
    </row>
    <row r="183" spans="1:6" s="171" customFormat="1">
      <c r="A183" s="170"/>
      <c r="E183" s="226"/>
    </row>
    <row r="184" spans="1:6" s="171" customFormat="1">
      <c r="A184" s="170"/>
      <c r="E184" s="226"/>
    </row>
    <row r="185" spans="1:6" s="171" customFormat="1">
      <c r="A185" s="170"/>
      <c r="E185" s="226"/>
    </row>
  </sheetData>
  <sheetProtection password="CEDE" sheet="1" objects="1" scenarios="1"/>
  <pageMargins left="0.7" right="0.7" top="0.75" bottom="0.75" header="0.3" footer="0.3"/>
  <pageSetup paperSize="9" scale="98" orientation="portrait" horizontalDpi="4294967293" r:id="rId1"/>
  <headerFooter alignWithMargins="0"/>
  <rowBreaks count="6" manualBreakCount="6">
    <brk id="33" max="5" man="1"/>
    <brk id="71" max="5" man="1"/>
    <brk id="91" max="5" man="1"/>
    <brk id="119" max="5" man="1"/>
    <brk id="144" max="5" man="1"/>
    <brk id="162"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1"/>
  <sheetViews>
    <sheetView view="pageBreakPreview" zoomScaleNormal="100" zoomScaleSheetLayoutView="100" workbookViewId="0">
      <selection activeCell="E14" sqref="E14"/>
    </sheetView>
  </sheetViews>
  <sheetFormatPr defaultRowHeight="12.75"/>
  <cols>
    <col min="1" max="1" width="5.28515625" style="41" customWidth="1"/>
    <col min="2" max="2" width="35.28515625" style="11" customWidth="1"/>
    <col min="3" max="3" width="5.5703125" style="1" customWidth="1"/>
    <col min="4" max="4" width="11.7109375" style="24" customWidth="1"/>
    <col min="5" max="5" width="13.85546875" style="198" customWidth="1"/>
    <col min="6" max="6" width="15.42578125" style="23" customWidth="1"/>
    <col min="7" max="256" width="9.140625" style="38"/>
    <col min="257" max="257" width="5.28515625" style="38" customWidth="1"/>
    <col min="258" max="258" width="35.28515625" style="38" customWidth="1"/>
    <col min="259" max="259" width="5.5703125" style="38" customWidth="1"/>
    <col min="260" max="260" width="11.7109375" style="38" customWidth="1"/>
    <col min="261" max="261" width="13.85546875" style="38" customWidth="1"/>
    <col min="262" max="262" width="15.42578125" style="38" customWidth="1"/>
    <col min="263" max="512" width="9.140625" style="38"/>
    <col min="513" max="513" width="5.28515625" style="38" customWidth="1"/>
    <col min="514" max="514" width="35.28515625" style="38" customWidth="1"/>
    <col min="515" max="515" width="5.5703125" style="38" customWidth="1"/>
    <col min="516" max="516" width="11.7109375" style="38" customWidth="1"/>
    <col min="517" max="517" width="13.85546875" style="38" customWidth="1"/>
    <col min="518" max="518" width="15.42578125" style="38" customWidth="1"/>
    <col min="519" max="768" width="9.140625" style="38"/>
    <col min="769" max="769" width="5.28515625" style="38" customWidth="1"/>
    <col min="770" max="770" width="35.28515625" style="38" customWidth="1"/>
    <col min="771" max="771" width="5.5703125" style="38" customWidth="1"/>
    <col min="772" max="772" width="11.7109375" style="38" customWidth="1"/>
    <col min="773" max="773" width="13.85546875" style="38" customWidth="1"/>
    <col min="774" max="774" width="15.42578125" style="38" customWidth="1"/>
    <col min="775" max="1024" width="9.140625" style="38"/>
    <col min="1025" max="1025" width="5.28515625" style="38" customWidth="1"/>
    <col min="1026" max="1026" width="35.28515625" style="38" customWidth="1"/>
    <col min="1027" max="1027" width="5.5703125" style="38" customWidth="1"/>
    <col min="1028" max="1028" width="11.7109375" style="38" customWidth="1"/>
    <col min="1029" max="1029" width="13.85546875" style="38" customWidth="1"/>
    <col min="1030" max="1030" width="15.42578125" style="38" customWidth="1"/>
    <col min="1031" max="1280" width="9.140625" style="38"/>
    <col min="1281" max="1281" width="5.28515625" style="38" customWidth="1"/>
    <col min="1282" max="1282" width="35.28515625" style="38" customWidth="1"/>
    <col min="1283" max="1283" width="5.5703125" style="38" customWidth="1"/>
    <col min="1284" max="1284" width="11.7109375" style="38" customWidth="1"/>
    <col min="1285" max="1285" width="13.85546875" style="38" customWidth="1"/>
    <col min="1286" max="1286" width="15.42578125" style="38" customWidth="1"/>
    <col min="1287" max="1536" width="9.140625" style="38"/>
    <col min="1537" max="1537" width="5.28515625" style="38" customWidth="1"/>
    <col min="1538" max="1538" width="35.28515625" style="38" customWidth="1"/>
    <col min="1539" max="1539" width="5.5703125" style="38" customWidth="1"/>
    <col min="1540" max="1540" width="11.7109375" style="38" customWidth="1"/>
    <col min="1541" max="1541" width="13.85546875" style="38" customWidth="1"/>
    <col min="1542" max="1542" width="15.42578125" style="38" customWidth="1"/>
    <col min="1543" max="1792" width="9.140625" style="38"/>
    <col min="1793" max="1793" width="5.28515625" style="38" customWidth="1"/>
    <col min="1794" max="1794" width="35.28515625" style="38" customWidth="1"/>
    <col min="1795" max="1795" width="5.5703125" style="38" customWidth="1"/>
    <col min="1796" max="1796" width="11.7109375" style="38" customWidth="1"/>
    <col min="1797" max="1797" width="13.85546875" style="38" customWidth="1"/>
    <col min="1798" max="1798" width="15.42578125" style="38" customWidth="1"/>
    <col min="1799" max="2048" width="9.140625" style="38"/>
    <col min="2049" max="2049" width="5.28515625" style="38" customWidth="1"/>
    <col min="2050" max="2050" width="35.28515625" style="38" customWidth="1"/>
    <col min="2051" max="2051" width="5.5703125" style="38" customWidth="1"/>
    <col min="2052" max="2052" width="11.7109375" style="38" customWidth="1"/>
    <col min="2053" max="2053" width="13.85546875" style="38" customWidth="1"/>
    <col min="2054" max="2054" width="15.42578125" style="38" customWidth="1"/>
    <col min="2055" max="2304" width="9.140625" style="38"/>
    <col min="2305" max="2305" width="5.28515625" style="38" customWidth="1"/>
    <col min="2306" max="2306" width="35.28515625" style="38" customWidth="1"/>
    <col min="2307" max="2307" width="5.5703125" style="38" customWidth="1"/>
    <col min="2308" max="2308" width="11.7109375" style="38" customWidth="1"/>
    <col min="2309" max="2309" width="13.85546875" style="38" customWidth="1"/>
    <col min="2310" max="2310" width="15.42578125" style="38" customWidth="1"/>
    <col min="2311" max="2560" width="9.140625" style="38"/>
    <col min="2561" max="2561" width="5.28515625" style="38" customWidth="1"/>
    <col min="2562" max="2562" width="35.28515625" style="38" customWidth="1"/>
    <col min="2563" max="2563" width="5.5703125" style="38" customWidth="1"/>
    <col min="2564" max="2564" width="11.7109375" style="38" customWidth="1"/>
    <col min="2565" max="2565" width="13.85546875" style="38" customWidth="1"/>
    <col min="2566" max="2566" width="15.42578125" style="38" customWidth="1"/>
    <col min="2567" max="2816" width="9.140625" style="38"/>
    <col min="2817" max="2817" width="5.28515625" style="38" customWidth="1"/>
    <col min="2818" max="2818" width="35.28515625" style="38" customWidth="1"/>
    <col min="2819" max="2819" width="5.5703125" style="38" customWidth="1"/>
    <col min="2820" max="2820" width="11.7109375" style="38" customWidth="1"/>
    <col min="2821" max="2821" width="13.85546875" style="38" customWidth="1"/>
    <col min="2822" max="2822" width="15.42578125" style="38" customWidth="1"/>
    <col min="2823" max="3072" width="9.140625" style="38"/>
    <col min="3073" max="3073" width="5.28515625" style="38" customWidth="1"/>
    <col min="3074" max="3074" width="35.28515625" style="38" customWidth="1"/>
    <col min="3075" max="3075" width="5.5703125" style="38" customWidth="1"/>
    <col min="3076" max="3076" width="11.7109375" style="38" customWidth="1"/>
    <col min="3077" max="3077" width="13.85546875" style="38" customWidth="1"/>
    <col min="3078" max="3078" width="15.42578125" style="38" customWidth="1"/>
    <col min="3079" max="3328" width="9.140625" style="38"/>
    <col min="3329" max="3329" width="5.28515625" style="38" customWidth="1"/>
    <col min="3330" max="3330" width="35.28515625" style="38" customWidth="1"/>
    <col min="3331" max="3331" width="5.5703125" style="38" customWidth="1"/>
    <col min="3332" max="3332" width="11.7109375" style="38" customWidth="1"/>
    <col min="3333" max="3333" width="13.85546875" style="38" customWidth="1"/>
    <col min="3334" max="3334" width="15.42578125" style="38" customWidth="1"/>
    <col min="3335" max="3584" width="9.140625" style="38"/>
    <col min="3585" max="3585" width="5.28515625" style="38" customWidth="1"/>
    <col min="3586" max="3586" width="35.28515625" style="38" customWidth="1"/>
    <col min="3587" max="3587" width="5.5703125" style="38" customWidth="1"/>
    <col min="3588" max="3588" width="11.7109375" style="38" customWidth="1"/>
    <col min="3589" max="3589" width="13.85546875" style="38" customWidth="1"/>
    <col min="3590" max="3590" width="15.42578125" style="38" customWidth="1"/>
    <col min="3591" max="3840" width="9.140625" style="38"/>
    <col min="3841" max="3841" width="5.28515625" style="38" customWidth="1"/>
    <col min="3842" max="3842" width="35.28515625" style="38" customWidth="1"/>
    <col min="3843" max="3843" width="5.5703125" style="38" customWidth="1"/>
    <col min="3844" max="3844" width="11.7109375" style="38" customWidth="1"/>
    <col min="3845" max="3845" width="13.85546875" style="38" customWidth="1"/>
    <col min="3846" max="3846" width="15.42578125" style="38" customWidth="1"/>
    <col min="3847" max="4096" width="9.140625" style="38"/>
    <col min="4097" max="4097" width="5.28515625" style="38" customWidth="1"/>
    <col min="4098" max="4098" width="35.28515625" style="38" customWidth="1"/>
    <col min="4099" max="4099" width="5.5703125" style="38" customWidth="1"/>
    <col min="4100" max="4100" width="11.7109375" style="38" customWidth="1"/>
    <col min="4101" max="4101" width="13.85546875" style="38" customWidth="1"/>
    <col min="4102" max="4102" width="15.42578125" style="38" customWidth="1"/>
    <col min="4103" max="4352" width="9.140625" style="38"/>
    <col min="4353" max="4353" width="5.28515625" style="38" customWidth="1"/>
    <col min="4354" max="4354" width="35.28515625" style="38" customWidth="1"/>
    <col min="4355" max="4355" width="5.5703125" style="38" customWidth="1"/>
    <col min="4356" max="4356" width="11.7109375" style="38" customWidth="1"/>
    <col min="4357" max="4357" width="13.85546875" style="38" customWidth="1"/>
    <col min="4358" max="4358" width="15.42578125" style="38" customWidth="1"/>
    <col min="4359" max="4608" width="9.140625" style="38"/>
    <col min="4609" max="4609" width="5.28515625" style="38" customWidth="1"/>
    <col min="4610" max="4610" width="35.28515625" style="38" customWidth="1"/>
    <col min="4611" max="4611" width="5.5703125" style="38" customWidth="1"/>
    <col min="4612" max="4612" width="11.7109375" style="38" customWidth="1"/>
    <col min="4613" max="4613" width="13.85546875" style="38" customWidth="1"/>
    <col min="4614" max="4614" width="15.42578125" style="38" customWidth="1"/>
    <col min="4615" max="4864" width="9.140625" style="38"/>
    <col min="4865" max="4865" width="5.28515625" style="38" customWidth="1"/>
    <col min="4866" max="4866" width="35.28515625" style="38" customWidth="1"/>
    <col min="4867" max="4867" width="5.5703125" style="38" customWidth="1"/>
    <col min="4868" max="4868" width="11.7109375" style="38" customWidth="1"/>
    <col min="4869" max="4869" width="13.85546875" style="38" customWidth="1"/>
    <col min="4870" max="4870" width="15.42578125" style="38" customWidth="1"/>
    <col min="4871" max="5120" width="9.140625" style="38"/>
    <col min="5121" max="5121" width="5.28515625" style="38" customWidth="1"/>
    <col min="5122" max="5122" width="35.28515625" style="38" customWidth="1"/>
    <col min="5123" max="5123" width="5.5703125" style="38" customWidth="1"/>
    <col min="5124" max="5124" width="11.7109375" style="38" customWidth="1"/>
    <col min="5125" max="5125" width="13.85546875" style="38" customWidth="1"/>
    <col min="5126" max="5126" width="15.42578125" style="38" customWidth="1"/>
    <col min="5127" max="5376" width="9.140625" style="38"/>
    <col min="5377" max="5377" width="5.28515625" style="38" customWidth="1"/>
    <col min="5378" max="5378" width="35.28515625" style="38" customWidth="1"/>
    <col min="5379" max="5379" width="5.5703125" style="38" customWidth="1"/>
    <col min="5380" max="5380" width="11.7109375" style="38" customWidth="1"/>
    <col min="5381" max="5381" width="13.85546875" style="38" customWidth="1"/>
    <col min="5382" max="5382" width="15.42578125" style="38" customWidth="1"/>
    <col min="5383" max="5632" width="9.140625" style="38"/>
    <col min="5633" max="5633" width="5.28515625" style="38" customWidth="1"/>
    <col min="5634" max="5634" width="35.28515625" style="38" customWidth="1"/>
    <col min="5635" max="5635" width="5.5703125" style="38" customWidth="1"/>
    <col min="5636" max="5636" width="11.7109375" style="38" customWidth="1"/>
    <col min="5637" max="5637" width="13.85546875" style="38" customWidth="1"/>
    <col min="5638" max="5638" width="15.42578125" style="38" customWidth="1"/>
    <col min="5639" max="5888" width="9.140625" style="38"/>
    <col min="5889" max="5889" width="5.28515625" style="38" customWidth="1"/>
    <col min="5890" max="5890" width="35.28515625" style="38" customWidth="1"/>
    <col min="5891" max="5891" width="5.5703125" style="38" customWidth="1"/>
    <col min="5892" max="5892" width="11.7109375" style="38" customWidth="1"/>
    <col min="5893" max="5893" width="13.85546875" style="38" customWidth="1"/>
    <col min="5894" max="5894" width="15.42578125" style="38" customWidth="1"/>
    <col min="5895" max="6144" width="9.140625" style="38"/>
    <col min="6145" max="6145" width="5.28515625" style="38" customWidth="1"/>
    <col min="6146" max="6146" width="35.28515625" style="38" customWidth="1"/>
    <col min="6147" max="6147" width="5.5703125" style="38" customWidth="1"/>
    <col min="6148" max="6148" width="11.7109375" style="38" customWidth="1"/>
    <col min="6149" max="6149" width="13.85546875" style="38" customWidth="1"/>
    <col min="6150" max="6150" width="15.42578125" style="38" customWidth="1"/>
    <col min="6151" max="6400" width="9.140625" style="38"/>
    <col min="6401" max="6401" width="5.28515625" style="38" customWidth="1"/>
    <col min="6402" max="6402" width="35.28515625" style="38" customWidth="1"/>
    <col min="6403" max="6403" width="5.5703125" style="38" customWidth="1"/>
    <col min="6404" max="6404" width="11.7109375" style="38" customWidth="1"/>
    <col min="6405" max="6405" width="13.85546875" style="38" customWidth="1"/>
    <col min="6406" max="6406" width="15.42578125" style="38" customWidth="1"/>
    <col min="6407" max="6656" width="9.140625" style="38"/>
    <col min="6657" max="6657" width="5.28515625" style="38" customWidth="1"/>
    <col min="6658" max="6658" width="35.28515625" style="38" customWidth="1"/>
    <col min="6659" max="6659" width="5.5703125" style="38" customWidth="1"/>
    <col min="6660" max="6660" width="11.7109375" style="38" customWidth="1"/>
    <col min="6661" max="6661" width="13.85546875" style="38" customWidth="1"/>
    <col min="6662" max="6662" width="15.42578125" style="38" customWidth="1"/>
    <col min="6663" max="6912" width="9.140625" style="38"/>
    <col min="6913" max="6913" width="5.28515625" style="38" customWidth="1"/>
    <col min="6914" max="6914" width="35.28515625" style="38" customWidth="1"/>
    <col min="6915" max="6915" width="5.5703125" style="38" customWidth="1"/>
    <col min="6916" max="6916" width="11.7109375" style="38" customWidth="1"/>
    <col min="6917" max="6917" width="13.85546875" style="38" customWidth="1"/>
    <col min="6918" max="6918" width="15.42578125" style="38" customWidth="1"/>
    <col min="6919" max="7168" width="9.140625" style="38"/>
    <col min="7169" max="7169" width="5.28515625" style="38" customWidth="1"/>
    <col min="7170" max="7170" width="35.28515625" style="38" customWidth="1"/>
    <col min="7171" max="7171" width="5.5703125" style="38" customWidth="1"/>
    <col min="7172" max="7172" width="11.7109375" style="38" customWidth="1"/>
    <col min="7173" max="7173" width="13.85546875" style="38" customWidth="1"/>
    <col min="7174" max="7174" width="15.42578125" style="38" customWidth="1"/>
    <col min="7175" max="7424" width="9.140625" style="38"/>
    <col min="7425" max="7425" width="5.28515625" style="38" customWidth="1"/>
    <col min="7426" max="7426" width="35.28515625" style="38" customWidth="1"/>
    <col min="7427" max="7427" width="5.5703125" style="38" customWidth="1"/>
    <col min="7428" max="7428" width="11.7109375" style="38" customWidth="1"/>
    <col min="7429" max="7429" width="13.85546875" style="38" customWidth="1"/>
    <col min="7430" max="7430" width="15.42578125" style="38" customWidth="1"/>
    <col min="7431" max="7680" width="9.140625" style="38"/>
    <col min="7681" max="7681" width="5.28515625" style="38" customWidth="1"/>
    <col min="7682" max="7682" width="35.28515625" style="38" customWidth="1"/>
    <col min="7683" max="7683" width="5.5703125" style="38" customWidth="1"/>
    <col min="7684" max="7684" width="11.7109375" style="38" customWidth="1"/>
    <col min="7685" max="7685" width="13.85546875" style="38" customWidth="1"/>
    <col min="7686" max="7686" width="15.42578125" style="38" customWidth="1"/>
    <col min="7687" max="7936" width="9.140625" style="38"/>
    <col min="7937" max="7937" width="5.28515625" style="38" customWidth="1"/>
    <col min="7938" max="7938" width="35.28515625" style="38" customWidth="1"/>
    <col min="7939" max="7939" width="5.5703125" style="38" customWidth="1"/>
    <col min="7940" max="7940" width="11.7109375" style="38" customWidth="1"/>
    <col min="7941" max="7941" width="13.85546875" style="38" customWidth="1"/>
    <col min="7942" max="7942" width="15.42578125" style="38" customWidth="1"/>
    <col min="7943" max="8192" width="9.140625" style="38"/>
    <col min="8193" max="8193" width="5.28515625" style="38" customWidth="1"/>
    <col min="8194" max="8194" width="35.28515625" style="38" customWidth="1"/>
    <col min="8195" max="8195" width="5.5703125" style="38" customWidth="1"/>
    <col min="8196" max="8196" width="11.7109375" style="38" customWidth="1"/>
    <col min="8197" max="8197" width="13.85546875" style="38" customWidth="1"/>
    <col min="8198" max="8198" width="15.42578125" style="38" customWidth="1"/>
    <col min="8199" max="8448" width="9.140625" style="38"/>
    <col min="8449" max="8449" width="5.28515625" style="38" customWidth="1"/>
    <col min="8450" max="8450" width="35.28515625" style="38" customWidth="1"/>
    <col min="8451" max="8451" width="5.5703125" style="38" customWidth="1"/>
    <col min="8452" max="8452" width="11.7109375" style="38" customWidth="1"/>
    <col min="8453" max="8453" width="13.85546875" style="38" customWidth="1"/>
    <col min="8454" max="8454" width="15.42578125" style="38" customWidth="1"/>
    <col min="8455" max="8704" width="9.140625" style="38"/>
    <col min="8705" max="8705" width="5.28515625" style="38" customWidth="1"/>
    <col min="8706" max="8706" width="35.28515625" style="38" customWidth="1"/>
    <col min="8707" max="8707" width="5.5703125" style="38" customWidth="1"/>
    <col min="8708" max="8708" width="11.7109375" style="38" customWidth="1"/>
    <col min="8709" max="8709" width="13.85546875" style="38" customWidth="1"/>
    <col min="8710" max="8710" width="15.42578125" style="38" customWidth="1"/>
    <col min="8711" max="8960" width="9.140625" style="38"/>
    <col min="8961" max="8961" width="5.28515625" style="38" customWidth="1"/>
    <col min="8962" max="8962" width="35.28515625" style="38" customWidth="1"/>
    <col min="8963" max="8963" width="5.5703125" style="38" customWidth="1"/>
    <col min="8964" max="8964" width="11.7109375" style="38" customWidth="1"/>
    <col min="8965" max="8965" width="13.85546875" style="38" customWidth="1"/>
    <col min="8966" max="8966" width="15.42578125" style="38" customWidth="1"/>
    <col min="8967" max="9216" width="9.140625" style="38"/>
    <col min="9217" max="9217" width="5.28515625" style="38" customWidth="1"/>
    <col min="9218" max="9218" width="35.28515625" style="38" customWidth="1"/>
    <col min="9219" max="9219" width="5.5703125" style="38" customWidth="1"/>
    <col min="9220" max="9220" width="11.7109375" style="38" customWidth="1"/>
    <col min="9221" max="9221" width="13.85546875" style="38" customWidth="1"/>
    <col min="9222" max="9222" width="15.42578125" style="38" customWidth="1"/>
    <col min="9223" max="9472" width="9.140625" style="38"/>
    <col min="9473" max="9473" width="5.28515625" style="38" customWidth="1"/>
    <col min="9474" max="9474" width="35.28515625" style="38" customWidth="1"/>
    <col min="9475" max="9475" width="5.5703125" style="38" customWidth="1"/>
    <col min="9476" max="9476" width="11.7109375" style="38" customWidth="1"/>
    <col min="9477" max="9477" width="13.85546875" style="38" customWidth="1"/>
    <col min="9478" max="9478" width="15.42578125" style="38" customWidth="1"/>
    <col min="9479" max="9728" width="9.140625" style="38"/>
    <col min="9729" max="9729" width="5.28515625" style="38" customWidth="1"/>
    <col min="9730" max="9730" width="35.28515625" style="38" customWidth="1"/>
    <col min="9731" max="9731" width="5.5703125" style="38" customWidth="1"/>
    <col min="9732" max="9732" width="11.7109375" style="38" customWidth="1"/>
    <col min="9733" max="9733" width="13.85546875" style="38" customWidth="1"/>
    <col min="9734" max="9734" width="15.42578125" style="38" customWidth="1"/>
    <col min="9735" max="9984" width="9.140625" style="38"/>
    <col min="9985" max="9985" width="5.28515625" style="38" customWidth="1"/>
    <col min="9986" max="9986" width="35.28515625" style="38" customWidth="1"/>
    <col min="9987" max="9987" width="5.5703125" style="38" customWidth="1"/>
    <col min="9988" max="9988" width="11.7109375" style="38" customWidth="1"/>
    <col min="9989" max="9989" width="13.85546875" style="38" customWidth="1"/>
    <col min="9990" max="9990" width="15.42578125" style="38" customWidth="1"/>
    <col min="9991" max="10240" width="9.140625" style="38"/>
    <col min="10241" max="10241" width="5.28515625" style="38" customWidth="1"/>
    <col min="10242" max="10242" width="35.28515625" style="38" customWidth="1"/>
    <col min="10243" max="10243" width="5.5703125" style="38" customWidth="1"/>
    <col min="10244" max="10244" width="11.7109375" style="38" customWidth="1"/>
    <col min="10245" max="10245" width="13.85546875" style="38" customWidth="1"/>
    <col min="10246" max="10246" width="15.42578125" style="38" customWidth="1"/>
    <col min="10247" max="10496" width="9.140625" style="38"/>
    <col min="10497" max="10497" width="5.28515625" style="38" customWidth="1"/>
    <col min="10498" max="10498" width="35.28515625" style="38" customWidth="1"/>
    <col min="10499" max="10499" width="5.5703125" style="38" customWidth="1"/>
    <col min="10500" max="10500" width="11.7109375" style="38" customWidth="1"/>
    <col min="10501" max="10501" width="13.85546875" style="38" customWidth="1"/>
    <col min="10502" max="10502" width="15.42578125" style="38" customWidth="1"/>
    <col min="10503" max="10752" width="9.140625" style="38"/>
    <col min="10753" max="10753" width="5.28515625" style="38" customWidth="1"/>
    <col min="10754" max="10754" width="35.28515625" style="38" customWidth="1"/>
    <col min="10755" max="10755" width="5.5703125" style="38" customWidth="1"/>
    <col min="10756" max="10756" width="11.7109375" style="38" customWidth="1"/>
    <col min="10757" max="10757" width="13.85546875" style="38" customWidth="1"/>
    <col min="10758" max="10758" width="15.42578125" style="38" customWidth="1"/>
    <col min="10759" max="11008" width="9.140625" style="38"/>
    <col min="11009" max="11009" width="5.28515625" style="38" customWidth="1"/>
    <col min="11010" max="11010" width="35.28515625" style="38" customWidth="1"/>
    <col min="11011" max="11011" width="5.5703125" style="38" customWidth="1"/>
    <col min="11012" max="11012" width="11.7109375" style="38" customWidth="1"/>
    <col min="11013" max="11013" width="13.85546875" style="38" customWidth="1"/>
    <col min="11014" max="11014" width="15.42578125" style="38" customWidth="1"/>
    <col min="11015" max="11264" width="9.140625" style="38"/>
    <col min="11265" max="11265" width="5.28515625" style="38" customWidth="1"/>
    <col min="11266" max="11266" width="35.28515625" style="38" customWidth="1"/>
    <col min="11267" max="11267" width="5.5703125" style="38" customWidth="1"/>
    <col min="11268" max="11268" width="11.7109375" style="38" customWidth="1"/>
    <col min="11269" max="11269" width="13.85546875" style="38" customWidth="1"/>
    <col min="11270" max="11270" width="15.42578125" style="38" customWidth="1"/>
    <col min="11271" max="11520" width="9.140625" style="38"/>
    <col min="11521" max="11521" width="5.28515625" style="38" customWidth="1"/>
    <col min="11522" max="11522" width="35.28515625" style="38" customWidth="1"/>
    <col min="11523" max="11523" width="5.5703125" style="38" customWidth="1"/>
    <col min="11524" max="11524" width="11.7109375" style="38" customWidth="1"/>
    <col min="11525" max="11525" width="13.85546875" style="38" customWidth="1"/>
    <col min="11526" max="11526" width="15.42578125" style="38" customWidth="1"/>
    <col min="11527" max="11776" width="9.140625" style="38"/>
    <col min="11777" max="11777" width="5.28515625" style="38" customWidth="1"/>
    <col min="11778" max="11778" width="35.28515625" style="38" customWidth="1"/>
    <col min="11779" max="11779" width="5.5703125" style="38" customWidth="1"/>
    <col min="11780" max="11780" width="11.7109375" style="38" customWidth="1"/>
    <col min="11781" max="11781" width="13.85546875" style="38" customWidth="1"/>
    <col min="11782" max="11782" width="15.42578125" style="38" customWidth="1"/>
    <col min="11783" max="12032" width="9.140625" style="38"/>
    <col min="12033" max="12033" width="5.28515625" style="38" customWidth="1"/>
    <col min="12034" max="12034" width="35.28515625" style="38" customWidth="1"/>
    <col min="12035" max="12035" width="5.5703125" style="38" customWidth="1"/>
    <col min="12036" max="12036" width="11.7109375" style="38" customWidth="1"/>
    <col min="12037" max="12037" width="13.85546875" style="38" customWidth="1"/>
    <col min="12038" max="12038" width="15.42578125" style="38" customWidth="1"/>
    <col min="12039" max="12288" width="9.140625" style="38"/>
    <col min="12289" max="12289" width="5.28515625" style="38" customWidth="1"/>
    <col min="12290" max="12290" width="35.28515625" style="38" customWidth="1"/>
    <col min="12291" max="12291" width="5.5703125" style="38" customWidth="1"/>
    <col min="12292" max="12292" width="11.7109375" style="38" customWidth="1"/>
    <col min="12293" max="12293" width="13.85546875" style="38" customWidth="1"/>
    <col min="12294" max="12294" width="15.42578125" style="38" customWidth="1"/>
    <col min="12295" max="12544" width="9.140625" style="38"/>
    <col min="12545" max="12545" width="5.28515625" style="38" customWidth="1"/>
    <col min="12546" max="12546" width="35.28515625" style="38" customWidth="1"/>
    <col min="12547" max="12547" width="5.5703125" style="38" customWidth="1"/>
    <col min="12548" max="12548" width="11.7109375" style="38" customWidth="1"/>
    <col min="12549" max="12549" width="13.85546875" style="38" customWidth="1"/>
    <col min="12550" max="12550" width="15.42578125" style="38" customWidth="1"/>
    <col min="12551" max="12800" width="9.140625" style="38"/>
    <col min="12801" max="12801" width="5.28515625" style="38" customWidth="1"/>
    <col min="12802" max="12802" width="35.28515625" style="38" customWidth="1"/>
    <col min="12803" max="12803" width="5.5703125" style="38" customWidth="1"/>
    <col min="12804" max="12804" width="11.7109375" style="38" customWidth="1"/>
    <col min="12805" max="12805" width="13.85546875" style="38" customWidth="1"/>
    <col min="12806" max="12806" width="15.42578125" style="38" customWidth="1"/>
    <col min="12807" max="13056" width="9.140625" style="38"/>
    <col min="13057" max="13057" width="5.28515625" style="38" customWidth="1"/>
    <col min="13058" max="13058" width="35.28515625" style="38" customWidth="1"/>
    <col min="13059" max="13059" width="5.5703125" style="38" customWidth="1"/>
    <col min="13060" max="13060" width="11.7109375" style="38" customWidth="1"/>
    <col min="13061" max="13061" width="13.85546875" style="38" customWidth="1"/>
    <col min="13062" max="13062" width="15.42578125" style="38" customWidth="1"/>
    <col min="13063" max="13312" width="9.140625" style="38"/>
    <col min="13313" max="13313" width="5.28515625" style="38" customWidth="1"/>
    <col min="13314" max="13314" width="35.28515625" style="38" customWidth="1"/>
    <col min="13315" max="13315" width="5.5703125" style="38" customWidth="1"/>
    <col min="13316" max="13316" width="11.7109375" style="38" customWidth="1"/>
    <col min="13317" max="13317" width="13.85546875" style="38" customWidth="1"/>
    <col min="13318" max="13318" width="15.42578125" style="38" customWidth="1"/>
    <col min="13319" max="13568" width="9.140625" style="38"/>
    <col min="13569" max="13569" width="5.28515625" style="38" customWidth="1"/>
    <col min="13570" max="13570" width="35.28515625" style="38" customWidth="1"/>
    <col min="13571" max="13571" width="5.5703125" style="38" customWidth="1"/>
    <col min="13572" max="13572" width="11.7109375" style="38" customWidth="1"/>
    <col min="13573" max="13573" width="13.85546875" style="38" customWidth="1"/>
    <col min="13574" max="13574" width="15.42578125" style="38" customWidth="1"/>
    <col min="13575" max="13824" width="9.140625" style="38"/>
    <col min="13825" max="13825" width="5.28515625" style="38" customWidth="1"/>
    <col min="13826" max="13826" width="35.28515625" style="38" customWidth="1"/>
    <col min="13827" max="13827" width="5.5703125" style="38" customWidth="1"/>
    <col min="13828" max="13828" width="11.7109375" style="38" customWidth="1"/>
    <col min="13829" max="13829" width="13.85546875" style="38" customWidth="1"/>
    <col min="13830" max="13830" width="15.42578125" style="38" customWidth="1"/>
    <col min="13831" max="14080" width="9.140625" style="38"/>
    <col min="14081" max="14081" width="5.28515625" style="38" customWidth="1"/>
    <col min="14082" max="14082" width="35.28515625" style="38" customWidth="1"/>
    <col min="14083" max="14083" width="5.5703125" style="38" customWidth="1"/>
    <col min="14084" max="14084" width="11.7109375" style="38" customWidth="1"/>
    <col min="14085" max="14085" width="13.85546875" style="38" customWidth="1"/>
    <col min="14086" max="14086" width="15.42578125" style="38" customWidth="1"/>
    <col min="14087" max="14336" width="9.140625" style="38"/>
    <col min="14337" max="14337" width="5.28515625" style="38" customWidth="1"/>
    <col min="14338" max="14338" width="35.28515625" style="38" customWidth="1"/>
    <col min="14339" max="14339" width="5.5703125" style="38" customWidth="1"/>
    <col min="14340" max="14340" width="11.7109375" style="38" customWidth="1"/>
    <col min="14341" max="14341" width="13.85546875" style="38" customWidth="1"/>
    <col min="14342" max="14342" width="15.42578125" style="38" customWidth="1"/>
    <col min="14343" max="14592" width="9.140625" style="38"/>
    <col min="14593" max="14593" width="5.28515625" style="38" customWidth="1"/>
    <col min="14594" max="14594" width="35.28515625" style="38" customWidth="1"/>
    <col min="14595" max="14595" width="5.5703125" style="38" customWidth="1"/>
    <col min="14596" max="14596" width="11.7109375" style="38" customWidth="1"/>
    <col min="14597" max="14597" width="13.85546875" style="38" customWidth="1"/>
    <col min="14598" max="14598" width="15.42578125" style="38" customWidth="1"/>
    <col min="14599" max="14848" width="9.140625" style="38"/>
    <col min="14849" max="14849" width="5.28515625" style="38" customWidth="1"/>
    <col min="14850" max="14850" width="35.28515625" style="38" customWidth="1"/>
    <col min="14851" max="14851" width="5.5703125" style="38" customWidth="1"/>
    <col min="14852" max="14852" width="11.7109375" style="38" customWidth="1"/>
    <col min="14853" max="14853" width="13.85546875" style="38" customWidth="1"/>
    <col min="14854" max="14854" width="15.42578125" style="38" customWidth="1"/>
    <col min="14855" max="15104" width="9.140625" style="38"/>
    <col min="15105" max="15105" width="5.28515625" style="38" customWidth="1"/>
    <col min="15106" max="15106" width="35.28515625" style="38" customWidth="1"/>
    <col min="15107" max="15107" width="5.5703125" style="38" customWidth="1"/>
    <col min="15108" max="15108" width="11.7109375" style="38" customWidth="1"/>
    <col min="15109" max="15109" width="13.85546875" style="38" customWidth="1"/>
    <col min="15110" max="15110" width="15.42578125" style="38" customWidth="1"/>
    <col min="15111" max="15360" width="9.140625" style="38"/>
    <col min="15361" max="15361" width="5.28515625" style="38" customWidth="1"/>
    <col min="15362" max="15362" width="35.28515625" style="38" customWidth="1"/>
    <col min="15363" max="15363" width="5.5703125" style="38" customWidth="1"/>
    <col min="15364" max="15364" width="11.7109375" style="38" customWidth="1"/>
    <col min="15365" max="15365" width="13.85546875" style="38" customWidth="1"/>
    <col min="15366" max="15366" width="15.42578125" style="38" customWidth="1"/>
    <col min="15367" max="15616" width="9.140625" style="38"/>
    <col min="15617" max="15617" width="5.28515625" style="38" customWidth="1"/>
    <col min="15618" max="15618" width="35.28515625" style="38" customWidth="1"/>
    <col min="15619" max="15619" width="5.5703125" style="38" customWidth="1"/>
    <col min="15620" max="15620" width="11.7109375" style="38" customWidth="1"/>
    <col min="15621" max="15621" width="13.85546875" style="38" customWidth="1"/>
    <col min="15622" max="15622" width="15.42578125" style="38" customWidth="1"/>
    <col min="15623" max="15872" width="9.140625" style="38"/>
    <col min="15873" max="15873" width="5.28515625" style="38" customWidth="1"/>
    <col min="15874" max="15874" width="35.28515625" style="38" customWidth="1"/>
    <col min="15875" max="15875" width="5.5703125" style="38" customWidth="1"/>
    <col min="15876" max="15876" width="11.7109375" style="38" customWidth="1"/>
    <col min="15877" max="15877" width="13.85546875" style="38" customWidth="1"/>
    <col min="15878" max="15878" width="15.42578125" style="38" customWidth="1"/>
    <col min="15879" max="16128" width="9.140625" style="38"/>
    <col min="16129" max="16129" width="5.28515625" style="38" customWidth="1"/>
    <col min="16130" max="16130" width="35.28515625" style="38" customWidth="1"/>
    <col min="16131" max="16131" width="5.5703125" style="38" customWidth="1"/>
    <col min="16132" max="16132" width="11.7109375" style="38" customWidth="1"/>
    <col min="16133" max="16133" width="13.85546875" style="38" customWidth="1"/>
    <col min="16134" max="16134" width="15.42578125" style="38" customWidth="1"/>
    <col min="16135" max="16384" width="9.140625" style="38"/>
  </cols>
  <sheetData>
    <row r="2" spans="1:6" ht="25.5">
      <c r="B2" s="10" t="s">
        <v>379</v>
      </c>
    </row>
    <row r="3" spans="1:6">
      <c r="B3" s="10"/>
    </row>
    <row r="4" spans="1:6" s="39" customFormat="1">
      <c r="A4" s="12" t="s">
        <v>3</v>
      </c>
      <c r="B4" s="13" t="s">
        <v>2</v>
      </c>
      <c r="C4" s="14" t="s">
        <v>0</v>
      </c>
      <c r="D4" s="27" t="s">
        <v>1</v>
      </c>
      <c r="E4" s="199" t="s">
        <v>10</v>
      </c>
      <c r="F4" s="28" t="s">
        <v>11</v>
      </c>
    </row>
    <row r="5" spans="1:6">
      <c r="A5" s="46"/>
      <c r="B5" s="47"/>
      <c r="C5" s="45"/>
      <c r="D5" s="29"/>
      <c r="E5" s="200"/>
      <c r="F5" s="30"/>
    </row>
    <row r="6" spans="1:6">
      <c r="A6" s="51">
        <v>1</v>
      </c>
      <c r="B6" s="10" t="s">
        <v>203</v>
      </c>
      <c r="C6" s="45"/>
      <c r="D6" s="29"/>
      <c r="E6" s="200"/>
      <c r="F6" s="30"/>
    </row>
    <row r="7" spans="1:6">
      <c r="A7" s="51"/>
      <c r="B7" s="10"/>
      <c r="C7" s="45"/>
      <c r="D7" s="29"/>
      <c r="E7" s="200"/>
      <c r="F7" s="30"/>
    </row>
    <row r="8" spans="1:6">
      <c r="A8" s="51" t="s">
        <v>204</v>
      </c>
      <c r="B8" s="174" t="s">
        <v>205</v>
      </c>
      <c r="C8" s="66"/>
      <c r="D8" s="67"/>
      <c r="E8" s="201"/>
      <c r="F8" s="68"/>
    </row>
    <row r="9" spans="1:6">
      <c r="A9" s="64"/>
      <c r="B9" s="175" t="s">
        <v>206</v>
      </c>
      <c r="C9" s="66"/>
      <c r="D9" s="67"/>
      <c r="E9" s="201"/>
      <c r="F9" s="68"/>
    </row>
    <row r="10" spans="1:6">
      <c r="A10" s="64"/>
      <c r="B10" s="175" t="s">
        <v>207</v>
      </c>
      <c r="C10" s="66"/>
      <c r="D10" s="67"/>
      <c r="E10" s="201"/>
      <c r="F10" s="68"/>
    </row>
    <row r="11" spans="1:6">
      <c r="A11" s="64"/>
      <c r="B11" s="175" t="s">
        <v>208</v>
      </c>
      <c r="C11" s="66"/>
      <c r="D11" s="67"/>
      <c r="E11" s="201"/>
      <c r="F11" s="68"/>
    </row>
    <row r="12" spans="1:6" ht="25.5">
      <c r="A12" s="64"/>
      <c r="B12" s="175" t="s">
        <v>209</v>
      </c>
      <c r="C12" s="66"/>
      <c r="D12" s="67"/>
      <c r="E12" s="201"/>
      <c r="F12" s="68"/>
    </row>
    <row r="13" spans="1:6" ht="25.5">
      <c r="A13" s="64"/>
      <c r="B13" s="175" t="s">
        <v>210</v>
      </c>
      <c r="C13" s="66"/>
      <c r="D13" s="67"/>
      <c r="E13" s="201"/>
      <c r="F13" s="68"/>
    </row>
    <row r="14" spans="1:6">
      <c r="A14" s="64"/>
      <c r="B14" s="175" t="s">
        <v>211</v>
      </c>
      <c r="C14" s="66"/>
      <c r="D14" s="67"/>
      <c r="E14" s="201"/>
      <c r="F14" s="68"/>
    </row>
    <row r="15" spans="1:6">
      <c r="A15" s="64"/>
      <c r="B15" s="175" t="s">
        <v>212</v>
      </c>
      <c r="C15" s="66"/>
      <c r="D15" s="67"/>
      <c r="E15" s="201"/>
      <c r="F15" s="68"/>
    </row>
    <row r="16" spans="1:6" ht="25.5">
      <c r="A16" s="64"/>
      <c r="B16" s="175" t="s">
        <v>213</v>
      </c>
      <c r="C16" s="66"/>
      <c r="D16" s="67"/>
      <c r="E16" s="201"/>
      <c r="F16" s="68"/>
    </row>
    <row r="17" spans="1:6">
      <c r="A17" s="64"/>
      <c r="B17" s="26"/>
      <c r="C17" s="66" t="s">
        <v>214</v>
      </c>
      <c r="D17" s="67">
        <v>1</v>
      </c>
      <c r="E17" s="201">
        <v>0</v>
      </c>
      <c r="F17" s="68">
        <f>+D17*E17</f>
        <v>0</v>
      </c>
    </row>
    <row r="18" spans="1:6">
      <c r="A18" s="64"/>
      <c r="B18" s="26"/>
      <c r="C18" s="66"/>
      <c r="D18" s="67"/>
      <c r="E18" s="201"/>
      <c r="F18" s="68"/>
    </row>
    <row r="19" spans="1:6" ht="25.5">
      <c r="A19" s="51" t="s">
        <v>215</v>
      </c>
      <c r="B19" s="174" t="s">
        <v>216</v>
      </c>
      <c r="C19" s="66"/>
      <c r="D19" s="67"/>
      <c r="E19" s="201"/>
      <c r="F19" s="68"/>
    </row>
    <row r="20" spans="1:6" ht="127.5">
      <c r="A20" s="64"/>
      <c r="B20" s="26" t="s">
        <v>217</v>
      </c>
      <c r="C20" s="66" t="s">
        <v>143</v>
      </c>
      <c r="D20" s="67">
        <v>20</v>
      </c>
      <c r="E20" s="201">
        <v>0</v>
      </c>
      <c r="F20" s="68">
        <f>+D20*E20</f>
        <v>0</v>
      </c>
    </row>
    <row r="21" spans="1:6" ht="25.5">
      <c r="A21" s="64"/>
      <c r="B21" s="26" t="s">
        <v>218</v>
      </c>
      <c r="C21" s="66" t="s">
        <v>214</v>
      </c>
      <c r="D21" s="67">
        <v>2</v>
      </c>
      <c r="E21" s="201">
        <v>0</v>
      </c>
      <c r="F21" s="68">
        <f>+D21*E21</f>
        <v>0</v>
      </c>
    </row>
    <row r="22" spans="1:6">
      <c r="A22" s="64"/>
      <c r="B22" s="26"/>
      <c r="C22" s="66"/>
      <c r="D22" s="67"/>
      <c r="E22" s="201"/>
      <c r="F22" s="68"/>
    </row>
    <row r="23" spans="1:6" ht="25.5">
      <c r="A23" s="51" t="s">
        <v>215</v>
      </c>
      <c r="B23" s="174" t="s">
        <v>219</v>
      </c>
      <c r="C23" s="66"/>
      <c r="D23" s="67"/>
      <c r="E23" s="201"/>
      <c r="F23" s="68"/>
    </row>
    <row r="24" spans="1:6" ht="127.5">
      <c r="A24" s="64"/>
      <c r="B24" s="26" t="s">
        <v>220</v>
      </c>
      <c r="C24" s="66" t="s">
        <v>143</v>
      </c>
      <c r="D24" s="67">
        <v>30</v>
      </c>
      <c r="E24" s="201">
        <v>0</v>
      </c>
      <c r="F24" s="68">
        <f>+D24*E24</f>
        <v>0</v>
      </c>
    </row>
    <row r="25" spans="1:6" ht="25.5">
      <c r="A25" s="64"/>
      <c r="B25" s="26" t="s">
        <v>218</v>
      </c>
      <c r="C25" s="66" t="s">
        <v>214</v>
      </c>
      <c r="D25" s="67">
        <v>3</v>
      </c>
      <c r="E25" s="201">
        <v>0</v>
      </c>
      <c r="F25" s="68">
        <f>+D25*E25</f>
        <v>0</v>
      </c>
    </row>
    <row r="26" spans="1:6">
      <c r="A26" s="64"/>
      <c r="B26" s="26"/>
      <c r="C26" s="66"/>
      <c r="D26" s="67"/>
      <c r="E26" s="201"/>
      <c r="F26" s="68"/>
    </row>
    <row r="27" spans="1:6">
      <c r="A27" s="64"/>
      <c r="B27" s="26"/>
      <c r="C27" s="66"/>
      <c r="D27" s="67"/>
      <c r="E27" s="201"/>
      <c r="F27" s="68"/>
    </row>
    <row r="28" spans="1:6">
      <c r="A28" s="51">
        <v>2</v>
      </c>
      <c r="B28" s="10" t="s">
        <v>221</v>
      </c>
      <c r="C28" s="45"/>
      <c r="D28" s="29"/>
      <c r="E28" s="200"/>
      <c r="F28" s="30"/>
    </row>
    <row r="29" spans="1:6">
      <c r="A29" s="51" t="s">
        <v>222</v>
      </c>
      <c r="B29" s="174" t="s">
        <v>223</v>
      </c>
      <c r="C29" s="66"/>
      <c r="D29" s="67"/>
      <c r="E29" s="201"/>
      <c r="F29" s="68"/>
    </row>
    <row r="30" spans="1:6">
      <c r="A30" s="64"/>
      <c r="B30" s="175" t="s">
        <v>206</v>
      </c>
      <c r="C30" s="66"/>
      <c r="D30" s="67"/>
      <c r="E30" s="201"/>
      <c r="F30" s="68"/>
    </row>
    <row r="31" spans="1:6">
      <c r="A31" s="64"/>
      <c r="B31" s="175" t="s">
        <v>207</v>
      </c>
      <c r="C31" s="66"/>
      <c r="D31" s="67"/>
      <c r="E31" s="201"/>
      <c r="F31" s="68"/>
    </row>
    <row r="32" spans="1:6">
      <c r="A32" s="64"/>
      <c r="B32" s="175" t="s">
        <v>208</v>
      </c>
      <c r="C32" s="66"/>
      <c r="D32" s="67"/>
      <c r="E32" s="201"/>
      <c r="F32" s="68"/>
    </row>
    <row r="33" spans="1:6" ht="25.5">
      <c r="A33" s="64"/>
      <c r="B33" s="175" t="s">
        <v>209</v>
      </c>
      <c r="C33" s="66"/>
      <c r="D33" s="67"/>
      <c r="E33" s="201"/>
      <c r="F33" s="68"/>
    </row>
    <row r="34" spans="1:6" ht="25.5">
      <c r="A34" s="64"/>
      <c r="B34" s="175" t="s">
        <v>210</v>
      </c>
      <c r="C34" s="66"/>
      <c r="D34" s="67"/>
      <c r="E34" s="201"/>
      <c r="F34" s="68"/>
    </row>
    <row r="35" spans="1:6">
      <c r="A35" s="64"/>
      <c r="B35" s="175" t="s">
        <v>211</v>
      </c>
      <c r="C35" s="66"/>
      <c r="D35" s="67"/>
      <c r="E35" s="201"/>
      <c r="F35" s="68"/>
    </row>
    <row r="36" spans="1:6">
      <c r="A36" s="64"/>
      <c r="B36" s="175" t="s">
        <v>212</v>
      </c>
      <c r="C36" s="66"/>
      <c r="D36" s="67"/>
      <c r="E36" s="201"/>
      <c r="F36" s="68"/>
    </row>
    <row r="37" spans="1:6" ht="25.5">
      <c r="A37" s="64"/>
      <c r="B37" s="175" t="s">
        <v>213</v>
      </c>
      <c r="C37" s="66"/>
      <c r="D37" s="67"/>
      <c r="E37" s="201"/>
      <c r="F37" s="68"/>
    </row>
    <row r="38" spans="1:6">
      <c r="A38" s="64"/>
      <c r="B38" s="26"/>
      <c r="C38" s="66" t="s">
        <v>214</v>
      </c>
      <c r="D38" s="67">
        <v>1</v>
      </c>
      <c r="E38" s="201">
        <v>0</v>
      </c>
      <c r="F38" s="68">
        <f>+D38*E38</f>
        <v>0</v>
      </c>
    </row>
    <row r="39" spans="1:6">
      <c r="A39" s="64"/>
      <c r="B39" s="26"/>
      <c r="C39" s="66"/>
      <c r="D39" s="67"/>
      <c r="E39" s="201"/>
      <c r="F39" s="68"/>
    </row>
    <row r="40" spans="1:6">
      <c r="A40" s="64"/>
      <c r="B40" s="26"/>
      <c r="C40" s="66"/>
      <c r="D40" s="67"/>
      <c r="E40" s="201"/>
      <c r="F40" s="68"/>
    </row>
    <row r="41" spans="1:6" ht="25.5">
      <c r="A41" s="51" t="s">
        <v>224</v>
      </c>
      <c r="B41" s="174" t="s">
        <v>216</v>
      </c>
      <c r="C41" s="66"/>
      <c r="D41" s="67"/>
      <c r="E41" s="201"/>
      <c r="F41" s="68"/>
    </row>
    <row r="42" spans="1:6" ht="153">
      <c r="A42" s="64"/>
      <c r="B42" s="26" t="s">
        <v>225</v>
      </c>
      <c r="C42" s="66" t="s">
        <v>143</v>
      </c>
      <c r="D42" s="67">
        <v>60</v>
      </c>
      <c r="E42" s="201">
        <v>0</v>
      </c>
      <c r="F42" s="68">
        <f>+D42*E42</f>
        <v>0</v>
      </c>
    </row>
    <row r="43" spans="1:6" ht="25.5">
      <c r="A43" s="64"/>
      <c r="B43" s="26" t="s">
        <v>218</v>
      </c>
      <c r="C43" s="66" t="s">
        <v>214</v>
      </c>
      <c r="D43" s="67">
        <v>9</v>
      </c>
      <c r="E43" s="201">
        <v>0</v>
      </c>
      <c r="F43" s="68">
        <f>+D43*E43</f>
        <v>0</v>
      </c>
    </row>
    <row r="44" spans="1:6">
      <c r="A44" s="64"/>
      <c r="B44" s="26"/>
      <c r="C44" s="66"/>
      <c r="D44" s="67"/>
      <c r="E44" s="201"/>
      <c r="F44" s="68"/>
    </row>
    <row r="45" spans="1:6">
      <c r="A45" s="51">
        <v>3</v>
      </c>
      <c r="B45" s="10" t="s">
        <v>226</v>
      </c>
      <c r="C45" s="45"/>
      <c r="D45" s="29"/>
      <c r="E45" s="200"/>
      <c r="F45" s="30"/>
    </row>
    <row r="46" spans="1:6">
      <c r="A46" s="51" t="s">
        <v>227</v>
      </c>
      <c r="B46" s="174" t="s">
        <v>228</v>
      </c>
      <c r="C46" s="66"/>
      <c r="D46" s="67"/>
      <c r="E46" s="201"/>
      <c r="F46" s="68"/>
    </row>
    <row r="47" spans="1:6">
      <c r="A47" s="64"/>
      <c r="B47" s="175" t="s">
        <v>206</v>
      </c>
      <c r="C47" s="66"/>
      <c r="D47" s="67"/>
      <c r="E47" s="201"/>
      <c r="F47" s="68"/>
    </row>
    <row r="48" spans="1:6">
      <c r="A48" s="64"/>
      <c r="B48" s="175" t="s">
        <v>207</v>
      </c>
      <c r="C48" s="66"/>
      <c r="D48" s="67"/>
      <c r="E48" s="201"/>
      <c r="F48" s="68"/>
    </row>
    <row r="49" spans="1:6">
      <c r="A49" s="64"/>
      <c r="B49" s="175" t="s">
        <v>208</v>
      </c>
      <c r="C49" s="66"/>
      <c r="D49" s="67"/>
      <c r="E49" s="201"/>
      <c r="F49" s="68"/>
    </row>
    <row r="50" spans="1:6" ht="25.5">
      <c r="A50" s="64"/>
      <c r="B50" s="175" t="s">
        <v>209</v>
      </c>
      <c r="C50" s="66"/>
      <c r="D50" s="67"/>
      <c r="E50" s="201"/>
      <c r="F50" s="68"/>
    </row>
    <row r="51" spans="1:6" ht="25.5">
      <c r="A51" s="64"/>
      <c r="B51" s="175" t="s">
        <v>210</v>
      </c>
      <c r="C51" s="66"/>
      <c r="D51" s="67"/>
      <c r="E51" s="201"/>
      <c r="F51" s="68"/>
    </row>
    <row r="52" spans="1:6">
      <c r="A52" s="64"/>
      <c r="B52" s="175" t="s">
        <v>211</v>
      </c>
      <c r="C52" s="66"/>
      <c r="D52" s="67"/>
      <c r="E52" s="201"/>
      <c r="F52" s="68"/>
    </row>
    <row r="53" spans="1:6">
      <c r="A53" s="64"/>
      <c r="B53" s="175" t="s">
        <v>212</v>
      </c>
      <c r="C53" s="66"/>
      <c r="D53" s="67"/>
      <c r="E53" s="201"/>
      <c r="F53" s="68"/>
    </row>
    <row r="54" spans="1:6" ht="25.5">
      <c r="A54" s="64"/>
      <c r="B54" s="175" t="s">
        <v>213</v>
      </c>
      <c r="C54" s="66"/>
      <c r="D54" s="67"/>
      <c r="E54" s="201"/>
      <c r="F54" s="68"/>
    </row>
    <row r="55" spans="1:6">
      <c r="A55" s="64"/>
      <c r="B55" s="26"/>
      <c r="C55" s="66" t="s">
        <v>214</v>
      </c>
      <c r="D55" s="67">
        <v>1</v>
      </c>
      <c r="E55" s="201">
        <v>0</v>
      </c>
      <c r="F55" s="68">
        <f>+D55*E55</f>
        <v>0</v>
      </c>
    </row>
    <row r="56" spans="1:6">
      <c r="A56" s="64"/>
      <c r="B56" s="26"/>
      <c r="C56" s="66"/>
      <c r="D56" s="67"/>
      <c r="E56" s="201"/>
      <c r="F56" s="68"/>
    </row>
    <row r="57" spans="1:6" ht="25.5">
      <c r="A57" s="51" t="s">
        <v>229</v>
      </c>
      <c r="B57" s="174" t="s">
        <v>216</v>
      </c>
      <c r="C57" s="66"/>
      <c r="D57" s="67"/>
      <c r="E57" s="201"/>
      <c r="F57" s="68"/>
    </row>
    <row r="58" spans="1:6" ht="153">
      <c r="A58" s="64"/>
      <c r="B58" s="26" t="s">
        <v>230</v>
      </c>
      <c r="C58" s="66" t="s">
        <v>143</v>
      </c>
      <c r="D58" s="67">
        <v>80</v>
      </c>
      <c r="E58" s="201">
        <v>0</v>
      </c>
      <c r="F58" s="68">
        <f>+D58*E58</f>
        <v>0</v>
      </c>
    </row>
    <row r="59" spans="1:6" ht="25.5">
      <c r="A59" s="64"/>
      <c r="B59" s="26" t="s">
        <v>218</v>
      </c>
      <c r="C59" s="66" t="s">
        <v>214</v>
      </c>
      <c r="D59" s="67">
        <v>10</v>
      </c>
      <c r="E59" s="201">
        <v>0</v>
      </c>
      <c r="F59" s="68">
        <f>+D59*E59</f>
        <v>0</v>
      </c>
    </row>
    <row r="60" spans="1:6">
      <c r="A60" s="64"/>
      <c r="B60" s="26"/>
      <c r="C60" s="66"/>
      <c r="D60" s="67"/>
      <c r="E60" s="201"/>
      <c r="F60" s="68"/>
    </row>
    <row r="61" spans="1:6">
      <c r="A61" s="46"/>
      <c r="B61" s="47"/>
      <c r="C61" s="45"/>
      <c r="D61" s="29"/>
      <c r="E61" s="206"/>
      <c r="F61" s="30"/>
    </row>
    <row r="62" spans="1:6">
      <c r="A62" s="12"/>
      <c r="B62" s="19" t="s">
        <v>4</v>
      </c>
      <c r="C62" s="20"/>
      <c r="D62" s="34"/>
      <c r="E62" s="207"/>
      <c r="F62" s="35">
        <f>SUM(F5:F61)</f>
        <v>0</v>
      </c>
    </row>
    <row r="63" spans="1:6">
      <c r="A63" s="42"/>
      <c r="B63" s="10"/>
      <c r="C63" s="25"/>
      <c r="D63" s="36"/>
      <c r="E63" s="208"/>
      <c r="F63" s="37"/>
    </row>
    <row r="65" spans="6:6">
      <c r="F65" s="24"/>
    </row>
    <row r="66" spans="6:6">
      <c r="F66" s="24"/>
    </row>
    <row r="67" spans="6:6">
      <c r="F67" s="24"/>
    </row>
    <row r="68" spans="6:6">
      <c r="F68" s="24"/>
    </row>
    <row r="69" spans="6:6">
      <c r="F69" s="24"/>
    </row>
    <row r="70" spans="6:6">
      <c r="F70" s="24"/>
    </row>
    <row r="71" spans="6:6">
      <c r="F71" s="24"/>
    </row>
  </sheetData>
  <sheetProtection password="CEDE" sheet="1" objects="1" scenarios="1"/>
  <pageMargins left="0.98425196850393704" right="0.78740157480314965" top="0.98425196850393704" bottom="0.98425196850393704" header="0" footer="0"/>
  <pageSetup paperSize="9" scale="73" orientation="portrait" r:id="rId1"/>
  <headerFooter alignWithMargins="0"/>
  <rowBreaks count="1" manualBreakCount="1">
    <brk id="3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11</vt:i4>
      </vt:variant>
    </vt:vector>
  </HeadingPairs>
  <TitlesOfParts>
    <vt:vector size="17" baseType="lpstr">
      <vt:lpstr> REKAPITULACIJA</vt:lpstr>
      <vt:lpstr>A-00 - PRIPRAVLJALNA DELA</vt:lpstr>
      <vt:lpstr>A-01 - IZOLACIJA FASADE</vt:lpstr>
      <vt:lpstr>A-02 - IZOLACIJA PODSTREŠJA</vt:lpstr>
      <vt:lpstr>S-01 Strojne inštalacije</vt:lpstr>
      <vt:lpstr>E-01 Prezrač. ele. inštalacije</vt:lpstr>
      <vt:lpstr>' REKAPITULACIJA'!Področje_tiskanja</vt:lpstr>
      <vt:lpstr>'A-00 - PRIPRAVLJALNA DELA'!Področje_tiskanja</vt:lpstr>
      <vt:lpstr>'A-01 - IZOLACIJA FASADE'!Področje_tiskanja</vt:lpstr>
      <vt:lpstr>'A-02 - IZOLACIJA PODSTREŠJA'!Področje_tiskanja</vt:lpstr>
      <vt:lpstr>'E-01 Prezrač. ele. inštalacije'!Področje_tiskanja</vt:lpstr>
      <vt:lpstr>'S-01 Strojne inštalacije'!Področje_tiskanja</vt:lpstr>
      <vt:lpstr>' REKAPITULACIJA'!Tiskanje_naslovov</vt:lpstr>
      <vt:lpstr>'A-00 - PRIPRAVLJALNA DELA'!Tiskanje_naslovov</vt:lpstr>
      <vt:lpstr>'A-01 - IZOLACIJA FASADE'!Tiskanje_naslovov</vt:lpstr>
      <vt:lpstr>'A-02 - IZOLACIJA PODSTREŠJA'!Tiskanje_naslovov</vt:lpstr>
      <vt:lpstr>'E-01 Prezrač. ele. inštalacije'!Tiskanje_naslovov</vt:lpstr>
    </vt:vector>
  </TitlesOfParts>
  <Company>Vegrad PB d.o.o.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pb8</dc:creator>
  <cp:lastModifiedBy>Jernej</cp:lastModifiedBy>
  <cp:lastPrinted>2013-07-04T13:11:15Z</cp:lastPrinted>
  <dcterms:created xsi:type="dcterms:W3CDTF">2006-03-23T12:08:55Z</dcterms:created>
  <dcterms:modified xsi:type="dcterms:W3CDTF">2013-07-17T13:47:09Z</dcterms:modified>
</cp:coreProperties>
</file>