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1940" tabRatio="969"/>
  </bookViews>
  <sheets>
    <sheet name="REKAPITULACIJA" sheetId="7" r:id="rId1"/>
    <sheet name="PREDDELA" sheetId="1" r:id="rId2"/>
    <sheet name="ZEMELJSKA DELA" sheetId="2" r:id="rId3"/>
    <sheet name="ZGORNJI USTROJ" sheetId="3" r:id="rId4"/>
    <sheet name="ODVODNJAVANJE" sheetId="4" r:id="rId5"/>
    <sheet name="OBRTNIŠKA DELA" sheetId="5" r:id="rId6"/>
    <sheet name="OPREMA CESTE" sheetId="6" r:id="rId7"/>
    <sheet name="JAVNA RAZ" sheetId="9" r:id="rId8"/>
  </sheets>
  <definedNames>
    <definedName name="su_montdela">#REF!</definedName>
    <definedName name="SU_NABAVAMAT">#REF!</definedName>
  </definedNames>
  <calcPr calcId="145621"/>
</workbook>
</file>

<file path=xl/calcChain.xml><?xml version="1.0" encoding="utf-8"?>
<calcChain xmlns="http://schemas.openxmlformats.org/spreadsheetml/2006/main">
  <c r="J162" i="9" l="1"/>
  <c r="G162" i="9"/>
  <c r="J158" i="9"/>
  <c r="G158" i="9"/>
  <c r="J156" i="9"/>
  <c r="J154" i="9"/>
  <c r="J147" i="9"/>
  <c r="J145" i="9"/>
  <c r="J143" i="9"/>
  <c r="J141" i="9"/>
  <c r="J134" i="9"/>
  <c r="J132" i="9"/>
  <c r="J130" i="9"/>
  <c r="J124" i="9"/>
  <c r="J123" i="9"/>
  <c r="J120" i="9"/>
  <c r="J118" i="9"/>
  <c r="J110" i="9"/>
  <c r="J108" i="9"/>
  <c r="J106" i="9"/>
  <c r="J104" i="9"/>
  <c r="J102" i="9"/>
  <c r="J98" i="9"/>
  <c r="J188" i="9" s="1"/>
  <c r="J95" i="9"/>
  <c r="J34" i="9"/>
  <c r="J32" i="9"/>
  <c r="J19" i="9"/>
  <c r="J12" i="9"/>
  <c r="J10" i="9"/>
  <c r="J8" i="9"/>
  <c r="F30" i="1"/>
  <c r="F13" i="6"/>
  <c r="F23" i="6"/>
  <c r="F32" i="6"/>
  <c r="F41" i="6"/>
  <c r="F47" i="6"/>
  <c r="F17" i="5"/>
  <c r="F23" i="5"/>
  <c r="H16" i="7" s="1"/>
  <c r="F13" i="4"/>
  <c r="F22" i="4"/>
  <c r="F27" i="4"/>
  <c r="F32" i="4"/>
  <c r="F36" i="4"/>
  <c r="F47" i="4"/>
  <c r="F67" i="4"/>
  <c r="F73" i="4"/>
  <c r="F84" i="4"/>
  <c r="F92" i="4"/>
  <c r="F96" i="4"/>
  <c r="F15" i="3"/>
  <c r="F25" i="3"/>
  <c r="F36" i="3"/>
  <c r="F12" i="2"/>
  <c r="F18" i="2"/>
  <c r="F24" i="2"/>
  <c r="F32" i="2"/>
  <c r="F40" i="2"/>
  <c r="F45" i="2"/>
  <c r="F52" i="2"/>
  <c r="F11" i="1"/>
  <c r="F17" i="1"/>
  <c r="F24" i="1"/>
  <c r="F34" i="1"/>
  <c r="F39" i="1"/>
  <c r="F43" i="1"/>
  <c r="F49" i="1"/>
  <c r="F55" i="1"/>
  <c r="F62" i="1"/>
  <c r="F53" i="6"/>
  <c r="J135" i="9" l="1"/>
  <c r="J191" i="9" s="1"/>
  <c r="J38" i="9"/>
  <c r="J36" i="9"/>
  <c r="J40" i="9" s="1"/>
  <c r="J164" i="9"/>
  <c r="J195" i="9" s="1"/>
  <c r="J149" i="9"/>
  <c r="J193" i="9" s="1"/>
  <c r="J126" i="9"/>
  <c r="J190" i="9" s="1"/>
  <c r="J113" i="9"/>
  <c r="J189" i="9" s="1"/>
  <c r="J14" i="9"/>
  <c r="J182" i="9" s="1"/>
  <c r="F56" i="6"/>
  <c r="H17" i="7" s="1"/>
  <c r="F100" i="4"/>
  <c r="H15" i="7" s="1"/>
  <c r="F41" i="3"/>
  <c r="H14" i="7" s="1"/>
  <c r="F55" i="2"/>
  <c r="H13" i="7" s="1"/>
  <c r="F66" i="1"/>
  <c r="H12" i="7" s="1"/>
  <c r="H18" i="7" s="1"/>
  <c r="H20" i="7" l="1"/>
  <c r="H32" i="7" s="1"/>
  <c r="J184" i="9"/>
  <c r="J202" i="9" s="1"/>
  <c r="H26" i="7" s="1"/>
  <c r="H28" i="7" s="1"/>
  <c r="H33" i="7" l="1"/>
  <c r="H35" i="7" s="1"/>
</calcChain>
</file>

<file path=xl/sharedStrings.xml><?xml version="1.0" encoding="utf-8"?>
<sst xmlns="http://schemas.openxmlformats.org/spreadsheetml/2006/main" count="520" uniqueCount="340">
  <si>
    <t>enota</t>
  </si>
  <si>
    <t>količina</t>
  </si>
  <si>
    <t xml:space="preserve">cena </t>
  </si>
  <si>
    <t>znesek</t>
  </si>
  <si>
    <t>11 111</t>
  </si>
  <si>
    <t>Obnovitev in zavarovanje zakoličene</t>
  </si>
  <si>
    <t>trase z količki,železnimi klini ali barvo</t>
  </si>
  <si>
    <t>km</t>
  </si>
  <si>
    <t>11 121</t>
  </si>
  <si>
    <t>Postavitev in zavarovanje prečnih</t>
  </si>
  <si>
    <t>profilov z označbo naklonov, višine planuma,</t>
  </si>
  <si>
    <t>tampona in utrditve.</t>
  </si>
  <si>
    <t>kos</t>
  </si>
  <si>
    <t>m2</t>
  </si>
  <si>
    <t>m1</t>
  </si>
  <si>
    <t>m3</t>
  </si>
  <si>
    <t>SKUPAJ  PREDDELA</t>
  </si>
  <si>
    <t>cena</t>
  </si>
  <si>
    <t>SKUPAJ ZEMELJSKA DELA</t>
  </si>
  <si>
    <t>ZGORNJI USTROJ - SKUPAJ</t>
  </si>
  <si>
    <t>Izdelava tipskih vtočnih jaškov fi 60 in montažo</t>
  </si>
  <si>
    <t>lovilca olja ali maščob na iztok.Kompletno z</t>
  </si>
  <si>
    <t>45 111</t>
  </si>
  <si>
    <t>Izdelava prepustov krožnega prereza iz betonskih</t>
  </si>
  <si>
    <t>cevi položenih na pripravljeno betonsko podlogo in</t>
  </si>
  <si>
    <t>polno obbetonirani pod voziščem.</t>
  </si>
  <si>
    <t>45 211</t>
  </si>
  <si>
    <t xml:space="preserve">Izdelava vtočne ali iztočne glave prepusta krožnega </t>
  </si>
  <si>
    <t>prereza iz betona MB 30 z tlakovanjem vtoka in iztoka</t>
  </si>
  <si>
    <t>z lomljencem na betonski podlagi.</t>
  </si>
  <si>
    <t>SKUPAJ ODVODNJAVANJE</t>
  </si>
  <si>
    <t>6.0    OPREMA CESTE</t>
  </si>
  <si>
    <t>SKUPAJ OPREMA CESTE</t>
  </si>
  <si>
    <t>REKAPITULACIJA  GRADBENIH STROŠKOV</t>
  </si>
  <si>
    <t>1.0    PREDDELA</t>
  </si>
  <si>
    <t>2.0    ZEMELJSKA DELA</t>
  </si>
  <si>
    <t>3.0    ZGORNJI USTROJ - VOZIŠČNA KONSTR.</t>
  </si>
  <si>
    <t>4.0    ODVODNJAVANJE</t>
  </si>
  <si>
    <t>5.0    GRADBENA IN OBRTNIŠKA DELA</t>
  </si>
  <si>
    <t>znak iz vroče cinkane jeklene cevi 2".</t>
  </si>
  <si>
    <t>Dobava in postavitev stebriča za prometni</t>
  </si>
  <si>
    <t xml:space="preserve"> </t>
  </si>
  <si>
    <t>12 230</t>
  </si>
  <si>
    <t>12 111</t>
  </si>
  <si>
    <t>Rušenje vseh vrst obstoječih vozišč</t>
  </si>
  <si>
    <t>odvozom v deponijo izvajalca.</t>
  </si>
  <si>
    <t>12 226</t>
  </si>
  <si>
    <t>12 227</t>
  </si>
  <si>
    <t>12 231</t>
  </si>
  <si>
    <t>22 112</t>
  </si>
  <si>
    <t>42 163</t>
  </si>
  <si>
    <t>43 133</t>
  </si>
  <si>
    <t>Izdelava kanalizacije iz cevi polietilenskih mas</t>
  </si>
  <si>
    <t>PE, na posteljico iz peska, zasip iz gramoza</t>
  </si>
  <si>
    <t>dimenzije DN 250, SN10, z obetoniranjem</t>
  </si>
  <si>
    <t>DN 250, SN 10</t>
  </si>
  <si>
    <t>44 143</t>
  </si>
  <si>
    <t>45 100</t>
  </si>
  <si>
    <t>45 200</t>
  </si>
  <si>
    <t>54 215</t>
  </si>
  <si>
    <t>61 240</t>
  </si>
  <si>
    <t>61 246</t>
  </si>
  <si>
    <t>dolžina cevi 3000 mm</t>
  </si>
  <si>
    <t xml:space="preserve">Dobava in pritrditev okroglega prometnega </t>
  </si>
  <si>
    <t>znaka, podloga iz aluminijaste pločevine.</t>
  </si>
  <si>
    <t>premer 600 mm</t>
  </si>
  <si>
    <t>Znak z odsevno HI folijo 2. vrste.</t>
  </si>
  <si>
    <t>64 113</t>
  </si>
  <si>
    <t>Dobava in vgraditev stebrička za varovalno ograjo</t>
  </si>
  <si>
    <t>dolžina 1900 mm, jeklo C prereza (4,0 m)</t>
  </si>
  <si>
    <t>64 141</t>
  </si>
  <si>
    <t>Dobava in pritrditev odbojnika za varnosno ograjo</t>
  </si>
  <si>
    <t>vklučno z sredstvi za pritrditev, jeklena pločevina</t>
  </si>
  <si>
    <t>64 161</t>
  </si>
  <si>
    <t>Dobava in pritrditev vkopane zaklučnice</t>
  </si>
  <si>
    <t>dolžine 4.00 m.</t>
  </si>
  <si>
    <t>v debelini 7 cm.</t>
  </si>
  <si>
    <t>nakladanjem in odvozom v deponijo izvajalca</t>
  </si>
  <si>
    <t>36 111</t>
  </si>
  <si>
    <t>Izdelava bankine iz gramoza ali naravno</t>
  </si>
  <si>
    <t>zdrobljenega kamnitega materiala z</t>
  </si>
  <si>
    <t>posipanjem in uvaljanjem</t>
  </si>
  <si>
    <t>41 311</t>
  </si>
  <si>
    <t>Izdelava asfaltne mulde širine 50cm</t>
  </si>
  <si>
    <t>debelina asfalta 5cm</t>
  </si>
  <si>
    <t>obbetoniranjem. Globine 1,5m do 2,0m.</t>
  </si>
  <si>
    <t>44 642</t>
  </si>
  <si>
    <t>Montaža litoželezne rešetke za 25Mp</t>
  </si>
  <si>
    <t>61 650</t>
  </si>
  <si>
    <t>61 652</t>
  </si>
  <si>
    <t>Številka projekta:</t>
  </si>
  <si>
    <t xml:space="preserve">Projekt :                  </t>
  </si>
  <si>
    <t>nakladanjem in odvozom v deponijo izvajalca.do 5km</t>
  </si>
  <si>
    <t>Rušenje vtočnih jaškov</t>
  </si>
  <si>
    <t>ter premaz z dilaplast premazom.</t>
  </si>
  <si>
    <t>SKUPAJ GRADBENO OBRTNIŠKA DELA</t>
  </si>
  <si>
    <t>na pripravljen betonski venec vtočnega jaška.</t>
  </si>
  <si>
    <t>25 217</t>
  </si>
  <si>
    <t>Zaščita brežin s težko sidrano mrežo,</t>
  </si>
  <si>
    <t>1 sidro na 1 m2</t>
  </si>
  <si>
    <t>Posek in odstranitev grmovja, ter čiščenje</t>
  </si>
  <si>
    <t>Demontaža jeklene varnostne ograje</t>
  </si>
  <si>
    <t>cca 7 cm asfaltne izvedbe z ripanjem in</t>
  </si>
  <si>
    <t>12 322</t>
  </si>
  <si>
    <t>Rezanje asfaltnega roba s talno diamantno žago,</t>
  </si>
  <si>
    <t>debeline 6 do 10 cm</t>
  </si>
  <si>
    <t>13 311</t>
  </si>
  <si>
    <t>Organizacija gradbišča - postavitev začasnih objektov</t>
  </si>
  <si>
    <t>Rušenje objektov kanalizacije.</t>
  </si>
  <si>
    <t>Odvoz v deponijov izvajalca.</t>
  </si>
  <si>
    <t>21 243</t>
  </si>
  <si>
    <t>Široki izkop mehke kamenine - 4 kategorije</t>
  </si>
  <si>
    <t>21 253</t>
  </si>
  <si>
    <t>Široki izkop trde kamenine - 5 kategorije</t>
  </si>
  <si>
    <t>do 5 km.</t>
  </si>
  <si>
    <t>Ureditev planuma temeljnih tal vezljive zemljine</t>
  </si>
  <si>
    <t>25 281</t>
  </si>
  <si>
    <t>Izdelava nizkega parapetnega zidu za sanacijo</t>
  </si>
  <si>
    <t>erodiranega nasipnega robu od P15 do P15+10 m</t>
  </si>
  <si>
    <t>s podzidavanjem iz kamna v betonu (70/30%)</t>
  </si>
  <si>
    <t>v ceni je upoštevan tudi opaž</t>
  </si>
  <si>
    <t>Nosilne plasti</t>
  </si>
  <si>
    <t>ZGORNJI USTROJ - VOZIŠČNA KONSTRUKCIJA</t>
  </si>
  <si>
    <t xml:space="preserve">Nevezane nosilne plasti </t>
  </si>
  <si>
    <t>ZEMELJSKA DELA</t>
  </si>
  <si>
    <t>Izkopi</t>
  </si>
  <si>
    <t>Planum temeljnih tal</t>
  </si>
  <si>
    <t>PREDDELA</t>
  </si>
  <si>
    <t>Geodetska dela</t>
  </si>
  <si>
    <t>Čiščenje terena</t>
  </si>
  <si>
    <t>OSTALA PREDDELA</t>
  </si>
  <si>
    <t>31 112</t>
  </si>
  <si>
    <t>Dobava in izvedba nevezane nosilne plasti</t>
  </si>
  <si>
    <t>tamponskega drobljenca GW-GM =/32</t>
  </si>
  <si>
    <t>z razgrinjanjem in komprimiranjem</t>
  </si>
  <si>
    <t>32 273</t>
  </si>
  <si>
    <t>Vezane obrabne in zaporne plasti - bitumenski betoni</t>
  </si>
  <si>
    <t>Asfaltne obrabne in zaporne plasti</t>
  </si>
  <si>
    <t>Izdelava obrabne in zaporne plasti</t>
  </si>
  <si>
    <t>AC 16 surf B70/100 A4, Z2</t>
  </si>
  <si>
    <t>Širina bankine od 0,50 m do 1,00 m.</t>
  </si>
  <si>
    <t>ODVODNJAVANJE</t>
  </si>
  <si>
    <t>Površinsko odvodnjavanje</t>
  </si>
  <si>
    <t>Globinsko odvodnjavanje - drenaže</t>
  </si>
  <si>
    <t>Izdelava vzdolžne in prečne plitve drenaže</t>
  </si>
  <si>
    <t xml:space="preserve">do 1,0 m, na podložni plasti iz cementnega </t>
  </si>
  <si>
    <t>betona s trdimi plastičnimi cevmi premera 15 cm</t>
  </si>
  <si>
    <t>42 321</t>
  </si>
  <si>
    <t>Doplačilo za izkop in zasip vzdolžne in prečne drenaže,</t>
  </si>
  <si>
    <t>globoke 1 do 2 m</t>
  </si>
  <si>
    <t>42 332</t>
  </si>
  <si>
    <t xml:space="preserve">Zasip drenažnega rebra z zmesjo zrn </t>
  </si>
  <si>
    <t>drobljenih kamnitih zrn</t>
  </si>
  <si>
    <t>42 339</t>
  </si>
  <si>
    <t>Obvitje cevne drenaže z geosintetikom</t>
  </si>
  <si>
    <t>Globinsko odvodnjavanje - kanalizacija</t>
  </si>
  <si>
    <t>Vtočni in revizijski jaški</t>
  </si>
  <si>
    <t>rešetka s prerezom 600 mm</t>
  </si>
  <si>
    <t>dimenzije fi 50</t>
  </si>
  <si>
    <t>Betonska cev fi 50</t>
  </si>
  <si>
    <t>61 122</t>
  </si>
  <si>
    <t>Pokončna oprema ceste</t>
  </si>
  <si>
    <t>OPREMA CESTE</t>
  </si>
  <si>
    <t xml:space="preserve">Izdelava temelja iz cementnega betona C12/15, </t>
  </si>
  <si>
    <t>globine 80 cm, premera 30 cm,</t>
  </si>
  <si>
    <t>173-03-18</t>
  </si>
  <si>
    <t>brežine z odvozom v deponijo izvajalca.</t>
  </si>
  <si>
    <t>NASIPI , KLINI, ZASIPI, POSTELJICA IN GLINASTI NABOJ</t>
  </si>
  <si>
    <t>24 113</t>
  </si>
  <si>
    <t>Vgrajevanje posteljice iz kvalitetnega drobljenca</t>
  </si>
  <si>
    <t>GW-GM 0/63 do 0/100</t>
  </si>
  <si>
    <t>v debelino 30 cm</t>
  </si>
  <si>
    <t>25 121</t>
  </si>
  <si>
    <t xml:space="preserve">Humusiranje brežin in zelenic v debelini </t>
  </si>
  <si>
    <t xml:space="preserve">15 do 30 cm z dobavo in posejanjem travnega </t>
  </si>
  <si>
    <t xml:space="preserve">semena. </t>
  </si>
  <si>
    <t>Sanacija erodiranega nasipnega roba:</t>
  </si>
  <si>
    <t>s podzidavanjem v betonu (70/30%)</t>
  </si>
  <si>
    <t>v višini 1,00 m.</t>
  </si>
  <si>
    <t>45 300</t>
  </si>
  <si>
    <t>Izdelava tlakovane mulde pri iztoku cevi</t>
  </si>
  <si>
    <t>Bankine</t>
  </si>
  <si>
    <t xml:space="preserve">Zidarska in kamnoseška dela </t>
  </si>
  <si>
    <t>Oprema za zavarovanje prometa</t>
  </si>
  <si>
    <t>Brežine in zelenice</t>
  </si>
  <si>
    <t>Prepusti</t>
  </si>
  <si>
    <t>GRADBENO OBRTNIŠKA DELA</t>
  </si>
  <si>
    <t>Rekonstrukcija dela javne poti JP 753022  Dobeno – Studenec /PZI</t>
  </si>
  <si>
    <t xml:space="preserve">SKUPAJ                    </t>
  </si>
  <si>
    <t>12 112</t>
  </si>
  <si>
    <t xml:space="preserve">Posek in odstranitev dreves z debli </t>
  </si>
  <si>
    <t>od 15 do 50 cm premera, odstranitev vej</t>
  </si>
  <si>
    <t>in odvoz v deponijo izvajalca</t>
  </si>
  <si>
    <t>I. FAZA</t>
  </si>
  <si>
    <t>POPIS DEL</t>
  </si>
  <si>
    <t>SKUPAJ:</t>
  </si>
  <si>
    <t>cena/enoto</t>
  </si>
  <si>
    <t>kpl</t>
  </si>
  <si>
    <t>ur</t>
  </si>
  <si>
    <t>POPIS MATERIALA IN DEL</t>
  </si>
  <si>
    <t>JAVNA RAZSVETLJAVA  - 1. FAZA</t>
  </si>
  <si>
    <t>A/</t>
  </si>
  <si>
    <t>PRIPRAVLJALNA DELA</t>
  </si>
  <si>
    <t>Poz.</t>
  </si>
  <si>
    <t>Popis za dobavo in montažo</t>
  </si>
  <si>
    <t>m.e.</t>
  </si>
  <si>
    <t>kol.</t>
  </si>
  <si>
    <t>skupna cena</t>
  </si>
  <si>
    <t>1.</t>
  </si>
  <si>
    <t>Zakoličba predvidenih kabelskih tras, trasiranje (zarisovanje) (smerni kabli)</t>
  </si>
  <si>
    <t>m</t>
  </si>
  <si>
    <t>2.</t>
  </si>
  <si>
    <t>Zakoličba obstoječih kabelskih tras, trasiranje (optika, telefon, DEM kabli, elektro, KTV, kanalizacija, ...)</t>
  </si>
  <si>
    <t>3.</t>
  </si>
  <si>
    <t>Priprava del in materiala.</t>
  </si>
  <si>
    <t>B/</t>
  </si>
  <si>
    <t>GRADBENA DELA</t>
  </si>
  <si>
    <t>Dobava materiala in izdelava cevne kabelske kanalizacije preseka 1x iz PC cevi 110mm, izkop v zem. III. - IV. Ktg., v povozni površini, širina kanala 0,31m, globina kanala 0,81m, zaščita cevi z peskom, zasip kanala z tamponom z utrditvijo, nakladanje viška materiala in odvoz na deponijo, čiščenje trase</t>
  </si>
  <si>
    <t>količine za m1</t>
  </si>
  <si>
    <t>izkop strojni</t>
  </si>
  <si>
    <r>
      <t>m</t>
    </r>
    <r>
      <rPr>
        <sz val="10"/>
        <rFont val="Arial"/>
        <family val="2"/>
        <charset val="238"/>
      </rPr>
      <t>³</t>
    </r>
  </si>
  <si>
    <t>izkop ročni</t>
  </si>
  <si>
    <t>zasip s peskom okoli cevi</t>
  </si>
  <si>
    <t>tamponski zasip z utrditvijo</t>
  </si>
  <si>
    <t>cev 110 mm</t>
  </si>
  <si>
    <t>ozemljitveni valjanec-samo polaganje</t>
  </si>
  <si>
    <t>PVC distančnik</t>
  </si>
  <si>
    <t>PVC opozorilni trak</t>
  </si>
  <si>
    <t>odvoz odvečnega materiala na deponijo</t>
  </si>
  <si>
    <t>4.</t>
  </si>
  <si>
    <t>Izdelava kabelskega jaška dim. BC Ø60mm, strojni izkop v zemljišču III-IV. kategorije, jašek opremljen z LTŽ pokrovom 50×50cm, 125kN z napisom JAVNA RAZSVETLJAVA, nakladanje in odvoz materiala, čiščenje terena. Višina cevi je 1m.</t>
  </si>
  <si>
    <t>5.</t>
  </si>
  <si>
    <t>Razrez asfalta v širini 15cm, izkop materiala globine 80cm polaganje cevi fi 110 zasip in ponovno afaltiranje (povezava z obstoječo svetilko Javne razsvetljave)</t>
  </si>
  <si>
    <t>6.</t>
  </si>
  <si>
    <t>Drobna gradbena dela 5%.</t>
  </si>
  <si>
    <t>7.</t>
  </si>
  <si>
    <t>Nepredvidena dela po vpisu v G.D.s strani nadzornega organa se obračunajo po dejanskih stroških - predvideno. 5%.</t>
  </si>
  <si>
    <t>C/</t>
  </si>
  <si>
    <t>JAKI TOK</t>
  </si>
  <si>
    <t>I.</t>
  </si>
  <si>
    <t>RAZSVETLJAVA</t>
  </si>
  <si>
    <r>
      <t xml:space="preserve">Svetilka </t>
    </r>
    <r>
      <rPr>
        <b/>
        <sz val="10"/>
        <rFont val="Arial CE"/>
        <charset val="238"/>
      </rPr>
      <t>S…za natik na kandelaber</t>
    </r>
  </si>
  <si>
    <t>* svetlobna tehnika 1:</t>
  </si>
  <si>
    <t>- primarno usmerjanje svetlobe</t>
  </si>
  <si>
    <t xml:space="preserve">  3 zone facetted reflector, material:</t>
  </si>
  <si>
    <t xml:space="preserve">  plastic, silver coated, visok sijaj,</t>
  </si>
  <si>
    <t>- primarni svetlobnotehnični pokrov: pokrov,</t>
  </si>
  <si>
    <t xml:space="preserve">  material: varnostno kaljeno steklo (ESG),</t>
  </si>
  <si>
    <t xml:space="preserve">  delno natisnjeno s postopkom sitotiska,</t>
  </si>
  <si>
    <t xml:space="preserve">  prozoren material,</t>
  </si>
  <si>
    <t>- porazdelitev svetilnosti: ST1.2a,</t>
  </si>
  <si>
    <t>- primarna smer sevanja: navzdol,</t>
  </si>
  <si>
    <t>- primarni kot sevanja: široka porazdelitev,</t>
  </si>
  <si>
    <t>- izstop svetlobe: direktno sevajoče,</t>
  </si>
  <si>
    <t>- primarna svetlobna karakteristika: asimetrično,</t>
  </si>
  <si>
    <t>- 0% svetlobne emisije,</t>
  </si>
  <si>
    <t>* montaža:</t>
  </si>
  <si>
    <t>- način montaže: nastavek, nastavek,</t>
  </si>
  <si>
    <t>- mesto montaže: na kandelabru.</t>
  </si>
  <si>
    <t>* elektrika 1: LED, LED High Power,</t>
  </si>
  <si>
    <t>- nazivni svetlobni tok: 3.640 lm,</t>
  </si>
  <si>
    <t>- svetlobni izkoristek: 124lm/W,</t>
  </si>
  <si>
    <t>- barva svetlobe: 740,</t>
  </si>
  <si>
    <t>~ barvna temperatura: 3000K,</t>
  </si>
  <si>
    <t>- barvni videz: CRI &gt; 70,</t>
  </si>
  <si>
    <t>- predstikalna naprava: EVG Basic,</t>
  </si>
  <si>
    <t>- upravljanje: termična zaščita, redukcija moči,</t>
  </si>
  <si>
    <t>- elektronska redukcija moči, 50%,</t>
  </si>
  <si>
    <t>- priklop na omrežje: 220..240V, AC, 50/60Hz,</t>
  </si>
  <si>
    <t>- odpornost na udarno napetost: 6kV 1,2/50µs,</t>
  </si>
  <si>
    <t>- priključni vod v naprej montirano,</t>
  </si>
  <si>
    <t>- dolžina kabla: 6,5 m,</t>
  </si>
  <si>
    <t>- LED unit replaceable,</t>
  </si>
  <si>
    <t>- servisna življenjska doba 100.000h (L90/B10).</t>
  </si>
  <si>
    <t>* komponenta:</t>
  </si>
  <si>
    <t>- ohišje svetilke, material:</t>
  </si>
  <si>
    <t xml:space="preserve">  aluminij, tlačno ulito, prašno premazano,</t>
  </si>
  <si>
    <t xml:space="preserve">  v Siteco® kovinsko sivi barvi (DB 702S),</t>
  </si>
  <si>
    <t>- please order mast post-top element or mast</t>
  </si>
  <si>
    <t xml:space="preserve">  side-entry element separately,</t>
  </si>
  <si>
    <t>- inclination adjustable at 0°, 5°, 10°</t>
  </si>
  <si>
    <t xml:space="preserve">  (post-top) | 0°, -5°, -10°, -15° (side-entry),</t>
  </si>
  <si>
    <t>- flat surface for photocell mounting,</t>
  </si>
  <si>
    <t>- polno kovinsko ohišje za dober odvod toplote</t>
  </si>
  <si>
    <t>* moč:</t>
  </si>
  <si>
    <t>- začetek obratovalne dobe: 29 W,</t>
  </si>
  <si>
    <t>- konec obratovalne dobe: 29 W,</t>
  </si>
  <si>
    <t>- redukcija: 15 W.</t>
  </si>
  <si>
    <t>* proizvod: Siteco®,</t>
  </si>
  <si>
    <t xml:space="preserve">  DL® 50 mini.</t>
  </si>
  <si>
    <t>* tip: 5XA2482K1A08A2 ali enakovredno</t>
  </si>
  <si>
    <t>kom</t>
  </si>
  <si>
    <t>II.</t>
  </si>
  <si>
    <t>INSTALACIJSKI MATERIAL</t>
  </si>
  <si>
    <t>Dobava in montaža vroče cinkanega segmentnega kandelabra višine 6,5 m oz. 6 m nad tlemi v kovinsko sivi barvi (DB 702S), vrh streba prilagojem za direktno montažo svetilke pod kotom 0°, kandelaber naj zdrži tlak vetra 110daN/m2 in hitrost vetra 151 km/h (za cono vetra C) (vključno z vratci za dostop do PVE) v ceno vključen tudi strošek temelja.</t>
  </si>
  <si>
    <t>Električne veze PVE 5/25, ki se montirajo v kandelaber proizvajalca ELLUM-Celje ali podobno</t>
  </si>
  <si>
    <t>Nosilec PVE omarice v kandelabru - ELLUM Celje ali podobno</t>
  </si>
  <si>
    <t>Cevne varovalke tipa T - TRAGE - ELLUM Celje ali podobno</t>
  </si>
  <si>
    <t xml:space="preserve">Dobava in montaža trojne konzole nerjaveče za zastave, ki se montira na drog </t>
  </si>
  <si>
    <t>III.</t>
  </si>
  <si>
    <t>KABLI IN IZVODI</t>
  </si>
  <si>
    <t>Polaganje zemeljskega kabla 0,6 / 1kV, uvlečenega v zaščitne PVC cevi po celotni trasi jarka, komplet:</t>
  </si>
  <si>
    <t>NA2XY-J 4x16+1,5 Al mm2</t>
  </si>
  <si>
    <t>Polaganje kabla v kandelabru od PVE nosilca do svetilke, tip kabla NYY-J 3 x 2,5 mm2</t>
  </si>
  <si>
    <t>Izdelava priključkov na priključna mesta:</t>
  </si>
  <si>
    <t xml:space="preserve">do 16 mm2  </t>
  </si>
  <si>
    <t xml:space="preserve">do 2,5 mm2  </t>
  </si>
  <si>
    <t>IV.</t>
  </si>
  <si>
    <t>STRELOVOD - OZEMLJITVE</t>
  </si>
  <si>
    <t>Valjanec Fe-Zn 25x4mm, za povezavo kandelabrov, položen v zemljo nad napajalnim kablom, pri prečkanju ceste pod asfaltiranimi površinami pa nad cevjo v kateri je napajalni kabel, komplet</t>
  </si>
  <si>
    <t>Ploščica za spoj valjanca na kandelaber, dimenzij         120 x 25 x 6 mm po detajlu "A" za načrt spoja valjanca na kandelaber in zaščitena z antikorozijskim premazom</t>
  </si>
  <si>
    <t>Izvedba raznih spojeh ( križni, vijačni, ….)</t>
  </si>
  <si>
    <t>D/</t>
  </si>
  <si>
    <t>TRANSPORT</t>
  </si>
  <si>
    <t>Montažni material in oprema, komplet.                          ( nakladanje, razkladanje, prevozi )</t>
  </si>
  <si>
    <t>Mivka in gradbeni material :                                         (nakladanje, razkladanje, prevozi)</t>
  </si>
  <si>
    <t>Razvoz, raznos materiala po delovišču</t>
  </si>
  <si>
    <t xml:space="preserve">Prevoz gradbeno montažne skupine  km </t>
  </si>
  <si>
    <t>E/</t>
  </si>
  <si>
    <t>ZAKLJUČNA DELA</t>
  </si>
  <si>
    <t>Snemanje trase kablovoda in vris v kataster :</t>
  </si>
  <si>
    <t>Pregled in napetostni preizkus  NN kabla ter ostalih naprav, meritve instalacij, komplet.</t>
  </si>
  <si>
    <t>Kontrolne meritve:</t>
  </si>
  <si>
    <t>*osvetljenosti, svetlosti</t>
  </si>
  <si>
    <t>*galvanskih stikov, ozemljitve in izol. upornosti</t>
  </si>
  <si>
    <t>Pregled in preizkus javne razsvetljave</t>
  </si>
  <si>
    <t>REKAPITULACIJA - 1.FAZA</t>
  </si>
  <si>
    <t>V.</t>
  </si>
  <si>
    <t>F/</t>
  </si>
  <si>
    <t>IZDELAVA PROJEKTA IZVEDENIH DEL - PID</t>
  </si>
  <si>
    <t>G/</t>
  </si>
  <si>
    <t>PROJEKTANTSKI NADZOR IN SODELOVANJE</t>
  </si>
  <si>
    <t>PROJEKTANTA</t>
  </si>
  <si>
    <t>REKAPITULACIJA  JAVNA RAZSVETLJAVA</t>
  </si>
  <si>
    <t xml:space="preserve">      SKUPAJ JAVNA RAZSVETLJAVA</t>
  </si>
  <si>
    <t xml:space="preserve">DDV 22 %              </t>
  </si>
  <si>
    <t xml:space="preserve">SKUPAJ VSE Z DDV      </t>
  </si>
  <si>
    <t xml:space="preserve">SKUPAJ VSE              </t>
  </si>
  <si>
    <t>%</t>
  </si>
  <si>
    <t>7.0    NEPREDVIDENA DELA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</si>
</sst>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"/>
    <numFmt numFmtId="171" formatCode="#,##0.000"/>
    <numFmt numFmtId="172" formatCode="0.0%"/>
  </numFmts>
  <fonts count="42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 CE"/>
      <family val="2"/>
      <charset val="238"/>
    </font>
    <font>
      <b/>
      <sz val="12"/>
      <name val="Arial CE"/>
      <family val="2"/>
      <charset val="238"/>
    </font>
    <font>
      <sz val="12"/>
      <color indexed="8"/>
      <name val="Arial CE"/>
      <family val="2"/>
      <charset val="238"/>
    </font>
    <font>
      <b/>
      <sz val="10"/>
      <color indexed="8"/>
      <name val="Arial"/>
      <family val="2"/>
      <charset val="238"/>
    </font>
    <font>
      <b/>
      <sz val="11"/>
      <name val="Arial CE"/>
      <family val="2"/>
      <charset val="238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Arial CE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charset val="238"/>
    </font>
    <font>
      <b/>
      <sz val="10"/>
      <color indexed="10"/>
      <name val="Arial CE"/>
      <charset val="238"/>
    </font>
    <font>
      <b/>
      <sz val="10"/>
      <color indexed="10"/>
      <name val="Arial CE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 CE"/>
      <family val="2"/>
      <charset val="238"/>
    </font>
    <font>
      <sz val="11"/>
      <color indexed="8"/>
      <name val="Arial CE"/>
      <family val="2"/>
      <charset val="238"/>
    </font>
    <font>
      <b/>
      <sz val="10"/>
      <color indexed="8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sz val="12"/>
      <color indexed="10"/>
      <name val="Arial CE"/>
      <charset val="238"/>
    </font>
    <font>
      <b/>
      <sz val="12"/>
      <color indexed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10"/>
      <color indexed="9"/>
      <name val="Arial CE"/>
      <family val="2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sz val="10"/>
      <name val="Arial Unicode MS"/>
      <family val="2"/>
      <charset val="238"/>
    </font>
    <font>
      <b/>
      <sz val="10"/>
      <name val="Arial Unicode MS"/>
      <family val="2"/>
      <charset val="238"/>
    </font>
    <font>
      <b/>
      <sz val="14"/>
      <name val="Arial CE"/>
      <family val="2"/>
      <charset val="238"/>
    </font>
    <font>
      <b/>
      <sz val="12"/>
      <name val="Arial CE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9" fillId="0" borderId="0"/>
    <xf numFmtId="0" fontId="30" fillId="0" borderId="0"/>
  </cellStyleXfs>
  <cellXfs count="18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4" fontId="0" fillId="0" borderId="0" xfId="0" applyNumberFormat="1" applyAlignment="1">
      <alignment horizontal="right"/>
    </xf>
    <xf numFmtId="4" fontId="0" fillId="0" borderId="0" xfId="0" applyNumberFormat="1"/>
    <xf numFmtId="4" fontId="3" fillId="0" borderId="0" xfId="0" applyNumberFormat="1" applyFont="1"/>
    <xf numFmtId="4" fontId="7" fillId="0" borderId="0" xfId="0" applyNumberFormat="1" applyFont="1"/>
    <xf numFmtId="4" fontId="4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16" fontId="3" fillId="0" borderId="0" xfId="0" applyNumberFormat="1" applyFont="1"/>
    <xf numFmtId="0" fontId="11" fillId="0" borderId="0" xfId="0" applyFont="1"/>
    <xf numFmtId="4" fontId="6" fillId="0" borderId="0" xfId="0" applyNumberFormat="1" applyFont="1"/>
    <xf numFmtId="0" fontId="12" fillId="0" borderId="0" xfId="0" applyFont="1"/>
    <xf numFmtId="0" fontId="13" fillId="0" borderId="0" xfId="0" applyFont="1"/>
    <xf numFmtId="4" fontId="10" fillId="0" borderId="0" xfId="0" applyNumberFormat="1" applyFont="1"/>
    <xf numFmtId="0" fontId="15" fillId="0" borderId="0" xfId="0" applyFont="1"/>
    <xf numFmtId="4" fontId="2" fillId="0" borderId="0" xfId="0" applyNumberFormat="1" applyFont="1"/>
    <xf numFmtId="4" fontId="16" fillId="0" borderId="0" xfId="0" applyNumberFormat="1" applyFont="1"/>
    <xf numFmtId="0" fontId="2" fillId="0" borderId="0" xfId="0" applyFont="1"/>
    <xf numFmtId="4" fontId="18" fillId="0" borderId="0" xfId="0" applyNumberFormat="1" applyFont="1"/>
    <xf numFmtId="0" fontId="16" fillId="0" borderId="0" xfId="0" applyFont="1"/>
    <xf numFmtId="0" fontId="1" fillId="0" borderId="0" xfId="0" applyFont="1"/>
    <xf numFmtId="0" fontId="17" fillId="0" borderId="0" xfId="0" applyFont="1"/>
    <xf numFmtId="0" fontId="19" fillId="0" borderId="0" xfId="0" applyFont="1"/>
    <xf numFmtId="0" fontId="19" fillId="2" borderId="0" xfId="0" applyFont="1" applyFill="1"/>
    <xf numFmtId="4" fontId="19" fillId="2" borderId="0" xfId="0" applyNumberFormat="1" applyFont="1" applyFill="1"/>
    <xf numFmtId="0" fontId="20" fillId="0" borderId="0" xfId="0" applyFont="1"/>
    <xf numFmtId="4" fontId="19" fillId="0" borderId="0" xfId="0" applyNumberFormat="1" applyFont="1"/>
    <xf numFmtId="0" fontId="0" fillId="0" borderId="0" xfId="0" applyFill="1"/>
    <xf numFmtId="0" fontId="15" fillId="0" borderId="0" xfId="0" applyFont="1" applyFill="1"/>
    <xf numFmtId="0" fontId="0" fillId="0" borderId="0" xfId="0" applyNumberForma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2" fillId="0" borderId="0" xfId="0" applyFont="1" applyFill="1"/>
    <xf numFmtId="0" fontId="0" fillId="0" borderId="0" xfId="0" applyFont="1" applyFill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" fillId="0" borderId="0" xfId="0" applyNumberFormat="1" applyFont="1" applyFill="1" applyAlignment="1">
      <alignment horizontal="left"/>
    </xf>
    <xf numFmtId="0" fontId="1" fillId="0" borderId="0" xfId="0" applyFont="1" applyFill="1"/>
    <xf numFmtId="4" fontId="0" fillId="0" borderId="0" xfId="0" applyNumberFormat="1" applyFill="1"/>
    <xf numFmtId="0" fontId="3" fillId="0" borderId="0" xfId="0" applyFont="1" applyFill="1"/>
    <xf numFmtId="0" fontId="11" fillId="2" borderId="1" xfId="0" applyFont="1" applyFill="1" applyBorder="1"/>
    <xf numFmtId="0" fontId="14" fillId="2" borderId="1" xfId="0" applyFont="1" applyFill="1" applyBorder="1"/>
    <xf numFmtId="4" fontId="11" fillId="2" borderId="1" xfId="0" applyNumberFormat="1" applyFont="1" applyFill="1" applyBorder="1"/>
    <xf numFmtId="4" fontId="14" fillId="2" borderId="1" xfId="0" applyNumberFormat="1" applyFont="1" applyFill="1" applyBorder="1"/>
    <xf numFmtId="0" fontId="21" fillId="2" borderId="1" xfId="0" applyFont="1" applyFill="1" applyBorder="1"/>
    <xf numFmtId="4" fontId="20" fillId="2" borderId="1" xfId="0" applyNumberFormat="1" applyFont="1" applyFill="1" applyBorder="1"/>
    <xf numFmtId="0" fontId="20" fillId="2" borderId="1" xfId="0" applyFont="1" applyFill="1" applyBorder="1"/>
    <xf numFmtId="4" fontId="21" fillId="2" borderId="1" xfId="0" applyNumberFormat="1" applyFont="1" applyFill="1" applyBorder="1"/>
    <xf numFmtId="0" fontId="19" fillId="0" borderId="0" xfId="0" applyFont="1" applyFill="1"/>
    <xf numFmtId="0" fontId="19" fillId="0" borderId="0" xfId="0" applyFont="1" applyFill="1" applyAlignment="1">
      <alignment horizontal="left"/>
    </xf>
    <xf numFmtId="4" fontId="23" fillId="0" borderId="0" xfId="0" applyNumberFormat="1" applyFont="1"/>
    <xf numFmtId="0" fontId="23" fillId="0" borderId="0" xfId="0" applyFont="1"/>
    <xf numFmtId="0" fontId="11" fillId="0" borderId="0" xfId="0" applyFont="1" applyBorder="1"/>
    <xf numFmtId="0" fontId="24" fillId="0" borderId="0" xfId="0" applyFont="1"/>
    <xf numFmtId="0" fontId="25" fillId="0" borderId="0" xfId="0" applyFont="1"/>
    <xf numFmtId="0" fontId="27" fillId="0" borderId="0" xfId="0" applyFont="1"/>
    <xf numFmtId="0" fontId="19" fillId="2" borderId="1" xfId="0" applyFont="1" applyFill="1" applyBorder="1"/>
    <xf numFmtId="4" fontId="19" fillId="2" borderId="1" xfId="0" applyNumberFormat="1" applyFont="1" applyFill="1" applyBorder="1"/>
    <xf numFmtId="4" fontId="26" fillId="0" borderId="0" xfId="0" applyNumberFormat="1" applyFont="1" applyAlignment="1">
      <alignment horizontal="right"/>
    </xf>
    <xf numFmtId="0" fontId="28" fillId="0" borderId="0" xfId="0" applyFont="1"/>
    <xf numFmtId="0" fontId="32" fillId="3" borderId="0" xfId="0" applyFont="1" applyFill="1" applyBorder="1" applyAlignment="1">
      <alignment vertical="top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/>
    </xf>
    <xf numFmtId="165" fontId="15" fillId="0" borderId="0" xfId="0" applyNumberFormat="1" applyFont="1" applyBorder="1" applyAlignment="1">
      <alignment horizontal="center"/>
    </xf>
    <xf numFmtId="0" fontId="15" fillId="0" borderId="0" xfId="0" applyFont="1" applyFill="1" applyBorder="1"/>
    <xf numFmtId="2" fontId="15" fillId="0" borderId="0" xfId="1" applyNumberFormat="1" applyFont="1" applyBorder="1" applyAlignment="1">
      <alignment horizontal="center"/>
    </xf>
    <xf numFmtId="0" fontId="15" fillId="0" borderId="0" xfId="0" applyFont="1" applyBorder="1"/>
    <xf numFmtId="4" fontId="15" fillId="0" borderId="0" xfId="1" applyNumberFormat="1" applyFont="1" applyBorder="1" applyAlignment="1">
      <alignment horizontal="right"/>
    </xf>
    <xf numFmtId="0" fontId="33" fillId="0" borderId="0" xfId="0" applyFont="1" applyBorder="1" applyAlignment="1">
      <alignment vertical="top"/>
    </xf>
    <xf numFmtId="0" fontId="33" fillId="0" borderId="0" xfId="0" applyFont="1" applyBorder="1" applyAlignment="1"/>
    <xf numFmtId="0" fontId="33" fillId="0" borderId="0" xfId="0" applyFont="1" applyBorder="1" applyAlignment="1">
      <alignment wrapText="1"/>
    </xf>
    <xf numFmtId="0" fontId="33" fillId="0" borderId="0" xfId="0" applyFont="1" applyBorder="1" applyAlignment="1">
      <alignment horizontal="center"/>
    </xf>
    <xf numFmtId="165" fontId="33" fillId="0" borderId="0" xfId="0" applyNumberFormat="1" applyFont="1" applyBorder="1" applyAlignment="1">
      <alignment horizontal="center"/>
    </xf>
    <xf numFmtId="0" fontId="33" fillId="0" borderId="0" xfId="0" applyFont="1" applyFill="1" applyBorder="1"/>
    <xf numFmtId="2" fontId="34" fillId="0" borderId="0" xfId="1" applyNumberFormat="1" applyFont="1" applyBorder="1" applyAlignment="1">
      <alignment horizontal="center"/>
    </xf>
    <xf numFmtId="0" fontId="33" fillId="0" borderId="0" xfId="0" applyFont="1" applyBorder="1"/>
    <xf numFmtId="4" fontId="34" fillId="0" borderId="0" xfId="1" applyNumberFormat="1" applyFont="1" applyBorder="1" applyAlignment="1">
      <alignment horizontal="right"/>
    </xf>
    <xf numFmtId="0" fontId="34" fillId="0" borderId="0" xfId="0" applyFont="1" applyBorder="1"/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/>
    </xf>
    <xf numFmtId="0" fontId="35" fillId="0" borderId="0" xfId="0" applyFont="1" applyBorder="1" applyAlignment="1">
      <alignment vertical="top"/>
    </xf>
    <xf numFmtId="0" fontId="35" fillId="0" borderId="0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0" fontId="35" fillId="0" borderId="0" xfId="0" applyFont="1" applyFill="1" applyBorder="1"/>
    <xf numFmtId="2" fontId="35" fillId="0" borderId="0" xfId="1" applyNumberFormat="1" applyFont="1" applyBorder="1" applyAlignment="1">
      <alignment horizontal="center"/>
    </xf>
    <xf numFmtId="0" fontId="35" fillId="0" borderId="0" xfId="0" applyFont="1" applyBorder="1"/>
    <xf numFmtId="4" fontId="35" fillId="0" borderId="0" xfId="1" applyNumberFormat="1" applyFont="1" applyBorder="1" applyAlignment="1">
      <alignment horizontal="right"/>
    </xf>
    <xf numFmtId="0" fontId="15" fillId="0" borderId="0" xfId="0" applyFont="1" applyBorder="1" applyAlignment="1">
      <alignment vertical="top"/>
    </xf>
    <xf numFmtId="0" fontId="3" fillId="0" borderId="0" xfId="0" applyFont="1" applyBorder="1" applyAlignment="1">
      <alignment wrapText="1"/>
    </xf>
    <xf numFmtId="4" fontId="1" fillId="0" borderId="0" xfId="1" applyNumberFormat="1" applyFont="1" applyBorder="1" applyAlignment="1">
      <alignment horizontal="right"/>
    </xf>
    <xf numFmtId="1" fontId="29" fillId="0" borderId="0" xfId="0" applyNumberFormat="1" applyFont="1" applyFill="1" applyBorder="1" applyAlignment="1">
      <alignment horizontal="center" vertical="top"/>
    </xf>
    <xf numFmtId="0" fontId="29" fillId="0" borderId="0" xfId="3" applyFont="1" applyFill="1" applyBorder="1" applyAlignment="1">
      <alignment vertical="top" wrapText="1"/>
    </xf>
    <xf numFmtId="4" fontId="29" fillId="0" borderId="0" xfId="0" applyNumberFormat="1" applyFont="1" applyBorder="1" applyAlignment="1">
      <alignment horizontal="right"/>
    </xf>
    <xf numFmtId="4" fontId="29" fillId="0" borderId="0" xfId="0" applyNumberFormat="1" applyFont="1" applyBorder="1" applyAlignment="1">
      <alignment horizontal="center"/>
    </xf>
    <xf numFmtId="4" fontId="29" fillId="0" borderId="0" xfId="0" applyNumberFormat="1" applyFont="1" applyBorder="1" applyAlignment="1">
      <alignment horizontal="left"/>
    </xf>
    <xf numFmtId="4" fontId="29" fillId="0" borderId="0" xfId="0" applyNumberFormat="1" applyFont="1" applyBorder="1"/>
    <xf numFmtId="0" fontId="29" fillId="0" borderId="0" xfId="0" applyFont="1" applyBorder="1"/>
    <xf numFmtId="171" fontId="29" fillId="0" borderId="0" xfId="0" applyNumberFormat="1" applyFont="1" applyBorder="1" applyAlignment="1">
      <alignment horizontal="right"/>
    </xf>
    <xf numFmtId="4" fontId="36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1" fontId="29" fillId="0" borderId="0" xfId="0" applyNumberFormat="1" applyFont="1" applyBorder="1" applyAlignment="1">
      <alignment wrapText="1"/>
    </xf>
    <xf numFmtId="0" fontId="29" fillId="0" borderId="0" xfId="0" applyFont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29" fillId="0" borderId="0" xfId="0" applyFont="1" applyBorder="1" applyAlignment="1">
      <alignment vertical="top" wrapText="1"/>
    </xf>
    <xf numFmtId="4" fontId="15" fillId="0" borderId="0" xfId="1" applyNumberFormat="1" applyFont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1" fontId="29" fillId="0" borderId="0" xfId="0" applyNumberFormat="1" applyFont="1" applyBorder="1" applyAlignment="1">
      <alignment vertical="top" wrapText="1"/>
    </xf>
    <xf numFmtId="0" fontId="27" fillId="0" borderId="0" xfId="0" applyFont="1" applyBorder="1" applyAlignment="1">
      <alignment vertical="top"/>
    </xf>
    <xf numFmtId="0" fontId="27" fillId="0" borderId="0" xfId="0" applyFont="1" applyBorder="1" applyAlignment="1">
      <alignment wrapText="1"/>
    </xf>
    <xf numFmtId="0" fontId="3" fillId="0" borderId="0" xfId="0" applyFont="1" applyBorder="1" applyAlignment="1">
      <alignment vertical="top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7" fillId="0" borderId="0" xfId="0" applyFont="1"/>
    <xf numFmtId="0" fontId="15" fillId="0" borderId="0" xfId="0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0" fontId="3" fillId="0" borderId="0" xfId="0" applyFont="1" applyBorder="1"/>
    <xf numFmtId="0" fontId="39" fillId="0" borderId="0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3" fillId="0" borderId="0" xfId="0" applyFont="1" applyFill="1" applyBorder="1"/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Border="1"/>
    <xf numFmtId="4" fontId="1" fillId="0" borderId="2" xfId="1" applyNumberFormat="1" applyFont="1" applyBorder="1" applyAlignment="1">
      <alignment horizontal="right"/>
    </xf>
    <xf numFmtId="0" fontId="1" fillId="0" borderId="0" xfId="0" quotePrefix="1" applyFont="1" applyBorder="1" applyAlignment="1">
      <alignment wrapText="1"/>
    </xf>
    <xf numFmtId="0" fontId="40" fillId="0" borderId="0" xfId="0" applyFont="1" applyBorder="1"/>
    <xf numFmtId="0" fontId="40" fillId="0" borderId="0" xfId="0" applyFont="1" applyBorder="1" applyAlignment="1">
      <alignment wrapText="1"/>
    </xf>
    <xf numFmtId="0" fontId="19" fillId="2" borderId="0" xfId="0" applyFont="1" applyFill="1" applyBorder="1"/>
    <xf numFmtId="4" fontId="19" fillId="2" borderId="0" xfId="0" applyNumberFormat="1" applyFont="1" applyFill="1" applyBorder="1"/>
    <xf numFmtId="0" fontId="0" fillId="0" borderId="0" xfId="0" applyBorder="1"/>
    <xf numFmtId="4" fontId="6" fillId="0" borderId="0" xfId="0" applyNumberFormat="1" applyFont="1" applyBorder="1"/>
    <xf numFmtId="0" fontId="12" fillId="0" borderId="0" xfId="0" applyFont="1" applyBorder="1"/>
    <xf numFmtId="0" fontId="0" fillId="0" borderId="3" xfId="0" applyBorder="1"/>
    <xf numFmtId="4" fontId="6" fillId="0" borderId="3" xfId="0" applyNumberFormat="1" applyFont="1" applyBorder="1"/>
    <xf numFmtId="0" fontId="13" fillId="0" borderId="0" xfId="0" applyFont="1" applyProtection="1">
      <protection locked="0"/>
    </xf>
    <xf numFmtId="0" fontId="0" fillId="0" borderId="0" xfId="0" applyProtection="1">
      <protection locked="0"/>
    </xf>
    <xf numFmtId="0" fontId="19" fillId="2" borderId="1" xfId="0" applyFont="1" applyFill="1" applyBorder="1" applyProtection="1">
      <protection locked="0"/>
    </xf>
    <xf numFmtId="0" fontId="25" fillId="0" borderId="0" xfId="0" applyFont="1" applyProtection="1">
      <protection locked="0"/>
    </xf>
    <xf numFmtId="0" fontId="19" fillId="2" borderId="0" xfId="0" applyFont="1" applyFill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19" fillId="2" borderId="0" xfId="0" applyFont="1" applyFill="1" applyBorder="1" applyProtection="1">
      <protection locked="0"/>
    </xf>
    <xf numFmtId="4" fontId="0" fillId="0" borderId="0" xfId="0" applyNumberFormat="1" applyProtection="1">
      <protection locked="0"/>
    </xf>
    <xf numFmtId="4" fontId="2" fillId="0" borderId="0" xfId="0" applyNumberFormat="1" applyFont="1" applyProtection="1">
      <protection locked="0"/>
    </xf>
    <xf numFmtId="4" fontId="16" fillId="0" borderId="0" xfId="0" applyNumberFormat="1" applyFont="1" applyProtection="1">
      <protection locked="0"/>
    </xf>
    <xf numFmtId="4" fontId="3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7" fillId="0" borderId="0" xfId="0" applyNumberFormat="1" applyFont="1" applyProtection="1">
      <protection locked="0"/>
    </xf>
    <xf numFmtId="4" fontId="18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4" fontId="41" fillId="0" borderId="0" xfId="0" applyNumberFormat="1" applyFont="1" applyBorder="1"/>
    <xf numFmtId="172" fontId="15" fillId="0" borderId="0" xfId="0" applyNumberFormat="1" applyFont="1" applyBorder="1" applyAlignment="1">
      <alignment horizontal="center"/>
    </xf>
    <xf numFmtId="2" fontId="15" fillId="0" borderId="0" xfId="1" applyNumberFormat="1" applyFont="1" applyBorder="1" applyAlignment="1" applyProtection="1">
      <alignment horizontal="center"/>
      <protection locked="0"/>
    </xf>
    <xf numFmtId="2" fontId="3" fillId="0" borderId="0" xfId="1" applyNumberFormat="1" applyFont="1" applyBorder="1" applyAlignment="1" applyProtection="1">
      <alignment horizontal="center"/>
      <protection locked="0"/>
    </xf>
    <xf numFmtId="2" fontId="3" fillId="0" borderId="2" xfId="1" applyNumberFormat="1" applyFont="1" applyBorder="1" applyAlignment="1" applyProtection="1">
      <alignment horizontal="center"/>
      <protection locked="0"/>
    </xf>
    <xf numFmtId="2" fontId="15" fillId="0" borderId="0" xfId="0" applyNumberFormat="1" applyFont="1" applyBorder="1" applyAlignment="1" applyProtection="1">
      <alignment horizontal="center"/>
      <protection locked="0"/>
    </xf>
    <xf numFmtId="0" fontId="29" fillId="0" borderId="0" xfId="0" applyFont="1" applyBorder="1" applyProtection="1">
      <protection locked="0"/>
    </xf>
    <xf numFmtId="0" fontId="31" fillId="0" borderId="0" xfId="0" applyFont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alignment horizontal="center"/>
      <protection locked="0"/>
    </xf>
    <xf numFmtId="9" fontId="13" fillId="0" borderId="0" xfId="0" applyNumberFormat="1" applyFont="1"/>
  </cellXfs>
  <cellStyles count="4">
    <cellStyle name="Navadno" xfId="0" builtinId="0"/>
    <cellStyle name="Navadno 24" xfId="2"/>
    <cellStyle name="Normal_Sheet1" xfId="3"/>
    <cellStyle name="Vejica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7"/>
  <sheetViews>
    <sheetView tabSelected="1" workbookViewId="0">
      <selection activeCell="G24" sqref="G24"/>
    </sheetView>
  </sheetViews>
  <sheetFormatPr defaultRowHeight="12.75" x14ac:dyDescent="0.2"/>
  <cols>
    <col min="7" max="7" width="8.140625" customWidth="1"/>
    <col min="8" max="8" width="13.7109375" style="17" customWidth="1"/>
    <col min="9" max="9" width="12.7109375" customWidth="1"/>
  </cols>
  <sheetData>
    <row r="2" spans="1:8" ht="15" x14ac:dyDescent="0.25">
      <c r="A2" s="16" t="s">
        <v>90</v>
      </c>
      <c r="C2" s="16" t="s">
        <v>165</v>
      </c>
    </row>
    <row r="3" spans="1:8" ht="15" x14ac:dyDescent="0.25">
      <c r="B3" s="16"/>
      <c r="C3" s="16"/>
    </row>
    <row r="4" spans="1:8" ht="15" x14ac:dyDescent="0.25">
      <c r="A4" s="16" t="s">
        <v>91</v>
      </c>
      <c r="B4" s="67" t="s">
        <v>187</v>
      </c>
      <c r="C4" s="67"/>
    </row>
    <row r="5" spans="1:8" ht="15" x14ac:dyDescent="0.25">
      <c r="B5" s="73" t="s">
        <v>193</v>
      </c>
    </row>
    <row r="7" spans="1:8" ht="15.75" x14ac:dyDescent="0.25">
      <c r="B7" t="s">
        <v>41</v>
      </c>
      <c r="D7" s="69" t="s">
        <v>194</v>
      </c>
    </row>
    <row r="10" spans="1:8" s="29" customFormat="1" ht="15" x14ac:dyDescent="0.25">
      <c r="A10" s="30" t="s">
        <v>33</v>
      </c>
      <c r="B10" s="30"/>
      <c r="C10" s="30"/>
      <c r="D10" s="30"/>
      <c r="E10" s="30"/>
      <c r="F10" s="30"/>
      <c r="G10" s="30"/>
      <c r="H10" s="31"/>
    </row>
    <row r="12" spans="1:8" s="19" customFormat="1" x14ac:dyDescent="0.2">
      <c r="A12" s="19" t="s">
        <v>34</v>
      </c>
      <c r="G12" s="154"/>
      <c r="H12" s="20">
        <f>PREDDELA!$F$66</f>
        <v>0</v>
      </c>
    </row>
    <row r="13" spans="1:8" s="19" customFormat="1" x14ac:dyDescent="0.2">
      <c r="A13" s="19" t="s">
        <v>35</v>
      </c>
      <c r="G13" s="154"/>
      <c r="H13" s="20">
        <f>'ZEMELJSKA DELA'!$F$55</f>
        <v>0</v>
      </c>
    </row>
    <row r="14" spans="1:8" s="19" customFormat="1" x14ac:dyDescent="0.2">
      <c r="A14" s="19" t="s">
        <v>36</v>
      </c>
      <c r="G14" s="154"/>
      <c r="H14" s="20">
        <f>'ZGORNJI USTROJ'!$F$41</f>
        <v>0</v>
      </c>
    </row>
    <row r="15" spans="1:8" s="19" customFormat="1" x14ac:dyDescent="0.2">
      <c r="A15" s="19" t="s">
        <v>37</v>
      </c>
      <c r="G15" s="154"/>
      <c r="H15" s="20">
        <f>ODVODNJAVANJE!$F$100</f>
        <v>0</v>
      </c>
    </row>
    <row r="16" spans="1:8" s="19" customFormat="1" x14ac:dyDescent="0.2">
      <c r="A16" s="19" t="s">
        <v>38</v>
      </c>
      <c r="G16" s="154"/>
      <c r="H16" s="20">
        <f>'OBRTNIŠKA DELA'!$F$23</f>
        <v>0</v>
      </c>
    </row>
    <row r="17" spans="1:14" s="19" customFormat="1" x14ac:dyDescent="0.2">
      <c r="A17" s="19" t="s">
        <v>31</v>
      </c>
      <c r="G17" s="154"/>
      <c r="H17" s="20">
        <f>'OPREMA CESTE'!$F$56</f>
        <v>0</v>
      </c>
    </row>
    <row r="18" spans="1:14" s="19" customFormat="1" x14ac:dyDescent="0.2">
      <c r="A18" s="19" t="s">
        <v>339</v>
      </c>
      <c r="F18" s="179">
        <v>0.2</v>
      </c>
      <c r="G18" s="154"/>
      <c r="H18" s="20">
        <f>SUM(H12:H17)*F18</f>
        <v>0</v>
      </c>
    </row>
    <row r="19" spans="1:14" x14ac:dyDescent="0.2">
      <c r="G19" s="155"/>
    </row>
    <row r="20" spans="1:14" s="18" customFormat="1" ht="16.5" thickBot="1" x14ac:dyDescent="0.3">
      <c r="A20" s="70" t="s">
        <v>188</v>
      </c>
      <c r="B20" s="70"/>
      <c r="C20" s="70"/>
      <c r="D20" s="70"/>
      <c r="E20" s="70"/>
      <c r="F20" s="70"/>
      <c r="G20" s="156"/>
      <c r="H20" s="71">
        <f>SUM(H12:H19)</f>
        <v>0</v>
      </c>
    </row>
    <row r="21" spans="1:14" ht="13.5" thickTop="1" x14ac:dyDescent="0.2">
      <c r="G21" s="155"/>
    </row>
    <row r="22" spans="1:14" ht="15.75" x14ac:dyDescent="0.25">
      <c r="G22" s="157"/>
      <c r="H22" s="72"/>
      <c r="I22" s="68"/>
      <c r="J22" s="68"/>
      <c r="K22" s="68"/>
      <c r="L22" s="68"/>
      <c r="M22" s="68"/>
      <c r="N22" s="68"/>
    </row>
    <row r="23" spans="1:14" ht="15.75" x14ac:dyDescent="0.25">
      <c r="G23" s="157"/>
      <c r="H23" s="72"/>
      <c r="I23" s="68"/>
      <c r="J23" s="68"/>
      <c r="K23" s="68"/>
      <c r="L23" s="68"/>
      <c r="M23" s="68"/>
      <c r="N23" s="68"/>
    </row>
    <row r="24" spans="1:14" s="29" customFormat="1" ht="15" x14ac:dyDescent="0.25">
      <c r="A24" s="30" t="s">
        <v>333</v>
      </c>
      <c r="B24" s="30"/>
      <c r="C24" s="30"/>
      <c r="D24" s="30"/>
      <c r="E24" s="30"/>
      <c r="F24" s="30"/>
      <c r="G24" s="158"/>
      <c r="H24" s="31"/>
    </row>
    <row r="25" spans="1:14" x14ac:dyDescent="0.2">
      <c r="G25" s="155"/>
    </row>
    <row r="26" spans="1:14" s="19" customFormat="1" x14ac:dyDescent="0.2">
      <c r="A26" s="19" t="s">
        <v>334</v>
      </c>
      <c r="G26" s="154"/>
      <c r="H26" s="20">
        <f>+'JAVNA RAZ'!J202</f>
        <v>400</v>
      </c>
    </row>
    <row r="27" spans="1:14" x14ac:dyDescent="0.2">
      <c r="G27" s="155"/>
    </row>
    <row r="28" spans="1:14" s="18" customFormat="1" ht="16.5" thickBot="1" x14ac:dyDescent="0.3">
      <c r="A28" s="70" t="s">
        <v>188</v>
      </c>
      <c r="B28" s="70"/>
      <c r="C28" s="70"/>
      <c r="D28" s="70"/>
      <c r="E28" s="70"/>
      <c r="F28" s="70"/>
      <c r="G28" s="156"/>
      <c r="H28" s="71">
        <f>SUM(H26:H27)</f>
        <v>400</v>
      </c>
    </row>
    <row r="29" spans="1:14" ht="13.5" thickTop="1" x14ac:dyDescent="0.2">
      <c r="G29" s="155"/>
    </row>
    <row r="30" spans="1:14" ht="13.5" thickBot="1" x14ac:dyDescent="0.25">
      <c r="A30" s="152"/>
      <c r="B30" s="152"/>
      <c r="C30" s="152"/>
      <c r="D30" s="152"/>
      <c r="E30" s="152"/>
      <c r="F30" s="152"/>
      <c r="G30" s="159"/>
      <c r="H30" s="153"/>
    </row>
    <row r="31" spans="1:14" s="149" customFormat="1" x14ac:dyDescent="0.2">
      <c r="G31" s="160"/>
      <c r="H31" s="150"/>
    </row>
    <row r="32" spans="1:14" s="151" customFormat="1" ht="15.75" x14ac:dyDescent="0.25">
      <c r="A32" s="147" t="s">
        <v>337</v>
      </c>
      <c r="B32" s="147"/>
      <c r="C32" s="147"/>
      <c r="D32" s="147"/>
      <c r="E32" s="147"/>
      <c r="F32" s="147"/>
      <c r="G32" s="161"/>
      <c r="H32" s="148">
        <f>+H20+H28</f>
        <v>400</v>
      </c>
    </row>
    <row r="33" spans="1:8" s="151" customFormat="1" ht="15.75" x14ac:dyDescent="0.25">
      <c r="A33" s="147" t="s">
        <v>335</v>
      </c>
      <c r="B33" s="147"/>
      <c r="C33" s="147"/>
      <c r="D33" s="147"/>
      <c r="E33" s="147"/>
      <c r="F33" s="147"/>
      <c r="G33" s="161"/>
      <c r="H33" s="148">
        <f>+H32*0.22</f>
        <v>88</v>
      </c>
    </row>
    <row r="34" spans="1:8" s="151" customFormat="1" ht="15.75" x14ac:dyDescent="0.25">
      <c r="A34" s="147"/>
      <c r="B34" s="147"/>
      <c r="C34" s="147"/>
      <c r="D34" s="147"/>
      <c r="E34" s="147"/>
      <c r="F34" s="147"/>
      <c r="G34" s="161"/>
      <c r="H34" s="148"/>
    </row>
    <row r="35" spans="1:8" s="18" customFormat="1" ht="16.5" thickBot="1" x14ac:dyDescent="0.3">
      <c r="A35" s="70" t="s">
        <v>336</v>
      </c>
      <c r="B35" s="70"/>
      <c r="C35" s="70"/>
      <c r="D35" s="70"/>
      <c r="E35" s="70"/>
      <c r="F35" s="70"/>
      <c r="G35" s="156"/>
      <c r="H35" s="71">
        <f>SUM(H32:H34)</f>
        <v>488</v>
      </c>
    </row>
    <row r="36" spans="1:8" ht="13.5" thickTop="1" x14ac:dyDescent="0.2">
      <c r="G36" s="155"/>
    </row>
    <row r="37" spans="1:8" x14ac:dyDescent="0.2">
      <c r="G37" s="155"/>
    </row>
  </sheetData>
  <sheetProtection password="CF1D" sheet="1" objects="1" scenarios="1" selectLockedCells="1"/>
  <phoneticPr fontId="0" type="noConversion"/>
  <pageMargins left="1.5748031496062993" right="0.75" top="0.98425196850393704" bottom="0.98425196850393704" header="0.39370078740157483" footer="0"/>
  <pageSetup paperSize="9" orientation="portrait" r:id="rId1"/>
  <headerFooter alignWithMargins="0">
    <oddHeader>&amp;A</oddHeader>
    <oddFooter>Stran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3"/>
  <sheetViews>
    <sheetView workbookViewId="0">
      <pane ySplit="1" topLeftCell="A2" activePane="bottomLeft" state="frozen"/>
      <selection pane="bottomLeft" activeCell="D18" sqref="D18"/>
    </sheetView>
  </sheetViews>
  <sheetFormatPr defaultRowHeight="12.75" x14ac:dyDescent="0.2"/>
  <cols>
    <col min="2" max="2" width="5" customWidth="1"/>
    <col min="3" max="3" width="12.5703125" style="6" customWidth="1"/>
    <col min="4" max="4" width="15.7109375" style="8" customWidth="1"/>
    <col min="5" max="5" width="5.42578125" customWidth="1"/>
    <col min="6" max="6" width="19.140625" style="8" customWidth="1"/>
  </cols>
  <sheetData>
    <row r="1" spans="1:9" x14ac:dyDescent="0.2">
      <c r="B1" t="s">
        <v>0</v>
      </c>
      <c r="C1" s="12" t="s">
        <v>1</v>
      </c>
      <c r="D1" s="7" t="s">
        <v>2</v>
      </c>
      <c r="F1" s="7" t="s">
        <v>3</v>
      </c>
    </row>
    <row r="2" spans="1:9" x14ac:dyDescent="0.2">
      <c r="C2" s="12"/>
      <c r="D2" s="7"/>
      <c r="F2" s="7"/>
    </row>
    <row r="3" spans="1:9" x14ac:dyDescent="0.2">
      <c r="C3" s="12"/>
      <c r="D3" s="7"/>
      <c r="F3" s="7"/>
    </row>
    <row r="4" spans="1:9" s="29" customFormat="1" ht="15" x14ac:dyDescent="0.25">
      <c r="A4" s="41">
        <v>1</v>
      </c>
      <c r="B4" s="30" t="s">
        <v>127</v>
      </c>
      <c r="C4" s="30"/>
      <c r="D4" s="31"/>
      <c r="F4" s="33"/>
    </row>
    <row r="5" spans="1:9" x14ac:dyDescent="0.2">
      <c r="A5" s="43"/>
      <c r="B5" s="1"/>
      <c r="C5" s="2"/>
      <c r="D5" s="9"/>
    </row>
    <row r="6" spans="1:9" x14ac:dyDescent="0.2">
      <c r="A6" s="48">
        <v>11</v>
      </c>
      <c r="B6" s="48" t="s">
        <v>128</v>
      </c>
      <c r="C6" s="2"/>
      <c r="D6" s="9"/>
      <c r="E6" s="1"/>
      <c r="F6" s="9"/>
      <c r="G6" s="1"/>
      <c r="H6" s="1"/>
      <c r="I6" s="1"/>
    </row>
    <row r="7" spans="1:9" x14ac:dyDescent="0.2">
      <c r="A7" s="48"/>
      <c r="B7" s="1"/>
      <c r="C7" s="2"/>
      <c r="D7" s="9"/>
      <c r="E7" s="1"/>
      <c r="F7" s="9"/>
      <c r="G7" s="1"/>
      <c r="H7" s="1"/>
      <c r="I7" s="1"/>
    </row>
    <row r="8" spans="1:9" x14ac:dyDescent="0.2">
      <c r="A8" s="43" t="s">
        <v>4</v>
      </c>
      <c r="B8" t="s">
        <v>5</v>
      </c>
    </row>
    <row r="9" spans="1:9" x14ac:dyDescent="0.2">
      <c r="A9" s="43"/>
      <c r="B9" t="s">
        <v>6</v>
      </c>
    </row>
    <row r="10" spans="1:9" x14ac:dyDescent="0.2">
      <c r="A10" s="43"/>
      <c r="D10" s="162"/>
    </row>
    <row r="11" spans="1:9" x14ac:dyDescent="0.2">
      <c r="A11" s="43" t="s">
        <v>41</v>
      </c>
      <c r="B11" t="s">
        <v>7</v>
      </c>
      <c r="C11" s="6">
        <v>0.21826999999999999</v>
      </c>
      <c r="D11" s="162">
        <v>0</v>
      </c>
      <c r="F11" s="8">
        <f>C11*D11</f>
        <v>0</v>
      </c>
    </row>
    <row r="12" spans="1:9" x14ac:dyDescent="0.2">
      <c r="A12" s="43"/>
      <c r="D12" s="162"/>
    </row>
    <row r="13" spans="1:9" x14ac:dyDescent="0.2">
      <c r="A13" s="43" t="s">
        <v>8</v>
      </c>
      <c r="B13" t="s">
        <v>9</v>
      </c>
      <c r="D13" s="162"/>
    </row>
    <row r="14" spans="1:9" x14ac:dyDescent="0.2">
      <c r="A14" s="43"/>
      <c r="B14" t="s">
        <v>10</v>
      </c>
      <c r="D14" s="162"/>
    </row>
    <row r="15" spans="1:9" x14ac:dyDescent="0.2">
      <c r="A15" s="43"/>
      <c r="B15" t="s">
        <v>11</v>
      </c>
      <c r="D15" s="162"/>
    </row>
    <row r="16" spans="1:9" x14ac:dyDescent="0.2">
      <c r="A16" s="43"/>
      <c r="D16" s="162"/>
    </row>
    <row r="17" spans="1:11" x14ac:dyDescent="0.2">
      <c r="A17" s="43" t="s">
        <v>41</v>
      </c>
      <c r="B17" t="s">
        <v>12</v>
      </c>
      <c r="C17" s="6">
        <v>13</v>
      </c>
      <c r="D17" s="163">
        <v>0</v>
      </c>
      <c r="F17" s="8">
        <f>C17*D17</f>
        <v>0</v>
      </c>
    </row>
    <row r="18" spans="1:11" x14ac:dyDescent="0.2">
      <c r="A18" s="43"/>
      <c r="D18" s="162"/>
    </row>
    <row r="19" spans="1:11" x14ac:dyDescent="0.2">
      <c r="A19" s="44">
        <v>12</v>
      </c>
      <c r="B19" s="1" t="s">
        <v>129</v>
      </c>
      <c r="C19" s="2"/>
      <c r="D19" s="163"/>
    </row>
    <row r="20" spans="1:11" x14ac:dyDescent="0.2">
      <c r="A20" s="43"/>
      <c r="B20" s="1"/>
      <c r="C20" s="2"/>
      <c r="D20" s="163"/>
      <c r="H20" s="21"/>
    </row>
    <row r="21" spans="1:11" x14ac:dyDescent="0.2">
      <c r="A21" s="43" t="s">
        <v>43</v>
      </c>
      <c r="B21" t="s">
        <v>100</v>
      </c>
      <c r="D21" s="163"/>
      <c r="H21" s="21"/>
    </row>
    <row r="22" spans="1:11" x14ac:dyDescent="0.2">
      <c r="A22" s="43"/>
      <c r="B22" t="s">
        <v>166</v>
      </c>
      <c r="D22" s="163"/>
    </row>
    <row r="23" spans="1:11" x14ac:dyDescent="0.2">
      <c r="A23" s="43"/>
      <c r="D23" s="163"/>
    </row>
    <row r="24" spans="1:11" x14ac:dyDescent="0.2">
      <c r="A24" s="43"/>
      <c r="B24" t="s">
        <v>13</v>
      </c>
      <c r="C24" s="6">
        <v>321</v>
      </c>
      <c r="D24" s="163">
        <v>0</v>
      </c>
      <c r="F24" s="8">
        <f>C24*D24</f>
        <v>0</v>
      </c>
    </row>
    <row r="25" spans="1:11" x14ac:dyDescent="0.2">
      <c r="A25" s="43"/>
      <c r="D25" s="163"/>
    </row>
    <row r="26" spans="1:11" x14ac:dyDescent="0.2">
      <c r="A26" t="s">
        <v>189</v>
      </c>
      <c r="B26" t="s">
        <v>190</v>
      </c>
      <c r="D26" s="163"/>
    </row>
    <row r="27" spans="1:11" x14ac:dyDescent="0.2">
      <c r="B27" t="s">
        <v>191</v>
      </c>
      <c r="D27" s="163"/>
    </row>
    <row r="28" spans="1:11" x14ac:dyDescent="0.2">
      <c r="B28" t="s">
        <v>192</v>
      </c>
      <c r="D28" s="163"/>
    </row>
    <row r="29" spans="1:11" x14ac:dyDescent="0.2">
      <c r="D29" s="164"/>
    </row>
    <row r="30" spans="1:11" x14ac:dyDescent="0.2">
      <c r="B30" t="s">
        <v>12</v>
      </c>
      <c r="C30" s="6">
        <v>14</v>
      </c>
      <c r="D30" s="163">
        <v>0</v>
      </c>
      <c r="F30" s="8">
        <f>C30*D30</f>
        <v>0</v>
      </c>
    </row>
    <row r="31" spans="1:11" ht="15" customHeight="1" x14ac:dyDescent="0.2">
      <c r="A31" s="43"/>
      <c r="D31" s="163"/>
    </row>
    <row r="32" spans="1:11" x14ac:dyDescent="0.2">
      <c r="A32" s="46" t="s">
        <v>46</v>
      </c>
      <c r="B32" s="24" t="s">
        <v>93</v>
      </c>
      <c r="C32" s="24"/>
      <c r="D32" s="163"/>
      <c r="E32" s="24"/>
      <c r="F32" s="22"/>
      <c r="G32" s="24"/>
      <c r="H32" s="24"/>
      <c r="I32" s="24"/>
      <c r="J32" s="24"/>
      <c r="K32" s="24"/>
    </row>
    <row r="33" spans="1:11" x14ac:dyDescent="0.2">
      <c r="A33" s="46"/>
      <c r="B33" s="24"/>
      <c r="C33" s="24"/>
      <c r="D33" s="163"/>
      <c r="E33" s="24"/>
      <c r="F33" s="22"/>
      <c r="G33" s="24"/>
      <c r="H33" s="24"/>
      <c r="I33" s="24"/>
      <c r="J33" s="24"/>
      <c r="K33" s="24"/>
    </row>
    <row r="34" spans="1:11" x14ac:dyDescent="0.2">
      <c r="A34" s="46"/>
      <c r="B34" s="24" t="s">
        <v>12</v>
      </c>
      <c r="C34" s="24">
        <v>5</v>
      </c>
      <c r="D34" s="163">
        <v>0</v>
      </c>
      <c r="E34" s="24"/>
      <c r="F34" s="22">
        <f>C34*D34</f>
        <v>0</v>
      </c>
      <c r="G34" s="24"/>
      <c r="H34" s="24"/>
      <c r="I34" s="24"/>
      <c r="J34" s="24"/>
      <c r="K34" s="24"/>
    </row>
    <row r="35" spans="1:11" x14ac:dyDescent="0.2">
      <c r="A35" s="46"/>
      <c r="B35" s="24"/>
      <c r="C35" s="24"/>
      <c r="D35" s="163"/>
      <c r="E35" s="24"/>
      <c r="F35" s="22"/>
      <c r="G35" s="24"/>
      <c r="H35" s="24"/>
      <c r="I35" s="24"/>
      <c r="J35" s="24"/>
      <c r="K35" s="24"/>
    </row>
    <row r="36" spans="1:11" x14ac:dyDescent="0.2">
      <c r="A36" s="46" t="s">
        <v>47</v>
      </c>
      <c r="B36" s="24" t="s">
        <v>108</v>
      </c>
      <c r="C36" s="24"/>
      <c r="D36" s="163"/>
      <c r="E36" s="24"/>
      <c r="F36" s="22"/>
      <c r="G36" s="24"/>
      <c r="H36" s="24"/>
      <c r="I36" s="24"/>
      <c r="J36" s="24"/>
    </row>
    <row r="37" spans="1:11" x14ac:dyDescent="0.2">
      <c r="A37" s="46"/>
      <c r="B37" s="24" t="s">
        <v>109</v>
      </c>
      <c r="C37" s="24"/>
      <c r="D37" s="163"/>
      <c r="E37" s="24"/>
      <c r="F37" s="22"/>
      <c r="G37" s="24"/>
      <c r="H37" s="24"/>
      <c r="I37" s="24"/>
      <c r="J37" s="24"/>
    </row>
    <row r="38" spans="1:11" x14ac:dyDescent="0.2">
      <c r="A38" s="46"/>
      <c r="B38" s="24"/>
      <c r="C38" s="24"/>
      <c r="D38" s="163"/>
      <c r="E38" s="24"/>
      <c r="F38" s="22"/>
      <c r="G38" s="24"/>
      <c r="H38" s="24"/>
      <c r="I38" s="24"/>
      <c r="J38" s="24"/>
    </row>
    <row r="39" spans="1:11" x14ac:dyDescent="0.2">
      <c r="A39" s="46"/>
      <c r="B39" s="24" t="s">
        <v>14</v>
      </c>
      <c r="C39" s="24">
        <v>23</v>
      </c>
      <c r="D39" s="163">
        <v>0</v>
      </c>
      <c r="E39" s="24"/>
      <c r="F39" s="22">
        <f>C39*D39</f>
        <v>0</v>
      </c>
      <c r="G39" s="24"/>
      <c r="H39" s="24"/>
      <c r="I39" s="24"/>
      <c r="J39" s="24"/>
    </row>
    <row r="40" spans="1:11" x14ac:dyDescent="0.2">
      <c r="A40" s="46"/>
      <c r="B40" s="24"/>
      <c r="C40" s="24"/>
      <c r="D40" s="163"/>
      <c r="E40" s="24"/>
      <c r="F40" s="22"/>
      <c r="G40" s="24"/>
      <c r="H40" s="24"/>
      <c r="I40" s="24"/>
      <c r="J40" s="24"/>
    </row>
    <row r="41" spans="1:11" x14ac:dyDescent="0.2">
      <c r="A41" s="46" t="s">
        <v>48</v>
      </c>
      <c r="B41" s="34" t="s">
        <v>101</v>
      </c>
      <c r="C41" s="24"/>
      <c r="D41" s="163"/>
      <c r="E41" s="24"/>
      <c r="F41" s="22"/>
      <c r="G41" s="24"/>
      <c r="H41" s="24"/>
      <c r="I41" s="26"/>
    </row>
    <row r="42" spans="1:11" x14ac:dyDescent="0.2">
      <c r="A42" s="46"/>
      <c r="B42" s="24"/>
      <c r="C42" s="24"/>
      <c r="D42" s="163"/>
      <c r="E42" s="24"/>
      <c r="F42" s="22"/>
      <c r="G42" s="24"/>
      <c r="H42" s="24"/>
      <c r="I42" s="26"/>
    </row>
    <row r="43" spans="1:11" x14ac:dyDescent="0.2">
      <c r="A43" s="46"/>
      <c r="B43" s="24" t="s">
        <v>14</v>
      </c>
      <c r="C43" s="24">
        <v>66</v>
      </c>
      <c r="D43" s="163">
        <v>0</v>
      </c>
      <c r="E43" s="24"/>
      <c r="F43" s="22">
        <f>C43*D43</f>
        <v>0</v>
      </c>
      <c r="G43" s="24"/>
      <c r="H43" s="24"/>
      <c r="I43" s="26"/>
    </row>
    <row r="44" spans="1:11" x14ac:dyDescent="0.2">
      <c r="A44" s="46"/>
      <c r="B44" s="24"/>
      <c r="C44" s="24"/>
      <c r="D44" s="163"/>
      <c r="E44" s="24"/>
      <c r="F44" s="22"/>
      <c r="G44" s="24"/>
      <c r="H44" s="24"/>
      <c r="I44" s="26"/>
    </row>
    <row r="45" spans="1:11" x14ac:dyDescent="0.2">
      <c r="A45" s="46" t="s">
        <v>103</v>
      </c>
      <c r="B45" s="24" t="s">
        <v>44</v>
      </c>
      <c r="C45" s="24"/>
      <c r="D45" s="163"/>
      <c r="E45" s="24"/>
      <c r="F45" s="22"/>
      <c r="G45" s="24"/>
      <c r="I45" s="26"/>
    </row>
    <row r="46" spans="1:11" x14ac:dyDescent="0.2">
      <c r="A46" s="46"/>
      <c r="B46" s="24" t="s">
        <v>102</v>
      </c>
      <c r="C46" s="24"/>
      <c r="D46" s="163"/>
      <c r="E46" s="24"/>
      <c r="F46" s="22"/>
      <c r="G46" s="24"/>
      <c r="I46" s="26"/>
    </row>
    <row r="47" spans="1:11" x14ac:dyDescent="0.2">
      <c r="A47" s="46"/>
      <c r="B47" s="24" t="s">
        <v>45</v>
      </c>
      <c r="C47" s="24"/>
      <c r="D47" s="163"/>
      <c r="E47" s="24"/>
      <c r="F47" s="22"/>
      <c r="G47" s="24"/>
      <c r="H47" s="26"/>
      <c r="I47" s="26"/>
    </row>
    <row r="48" spans="1:11" x14ac:dyDescent="0.2">
      <c r="A48" s="46"/>
      <c r="B48" s="24"/>
      <c r="C48" s="24"/>
      <c r="D48" s="163"/>
      <c r="E48" s="24"/>
      <c r="F48" s="22"/>
      <c r="G48" s="24"/>
      <c r="H48" s="26"/>
      <c r="I48" s="26"/>
    </row>
    <row r="49" spans="1:10" x14ac:dyDescent="0.2">
      <c r="A49" s="46" t="s">
        <v>41</v>
      </c>
      <c r="B49" s="24" t="s">
        <v>13</v>
      </c>
      <c r="C49" s="24">
        <v>586</v>
      </c>
      <c r="D49" s="163">
        <v>0</v>
      </c>
      <c r="E49" s="24"/>
      <c r="F49" s="22">
        <f>C49*D49</f>
        <v>0</v>
      </c>
      <c r="G49" s="24"/>
      <c r="H49" s="26"/>
      <c r="I49" s="26"/>
    </row>
    <row r="50" spans="1:10" x14ac:dyDescent="0.2">
      <c r="A50" s="45"/>
      <c r="B50" s="26"/>
      <c r="C50" s="26"/>
      <c r="D50" s="164"/>
      <c r="E50" s="26"/>
      <c r="F50" s="23"/>
      <c r="G50" s="26"/>
      <c r="H50" s="26"/>
      <c r="I50" s="26"/>
    </row>
    <row r="51" spans="1:10" x14ac:dyDescent="0.2">
      <c r="A51" s="46" t="s">
        <v>42</v>
      </c>
      <c r="B51" s="35" t="s">
        <v>104</v>
      </c>
      <c r="C51" s="24"/>
      <c r="D51" s="163"/>
      <c r="E51" s="24"/>
      <c r="F51" s="22"/>
      <c r="G51" s="24"/>
      <c r="J51" s="26"/>
    </row>
    <row r="52" spans="1:10" x14ac:dyDescent="0.2">
      <c r="A52" s="46"/>
      <c r="B52" s="35" t="s">
        <v>105</v>
      </c>
      <c r="C52" s="24"/>
      <c r="D52" s="163"/>
      <c r="E52" s="24"/>
      <c r="F52" s="22"/>
      <c r="G52" s="24"/>
      <c r="J52" s="26"/>
    </row>
    <row r="53" spans="1:10" x14ac:dyDescent="0.2">
      <c r="A53" s="46"/>
      <c r="B53" s="24" t="s">
        <v>94</v>
      </c>
      <c r="C53" s="24"/>
      <c r="D53" s="163"/>
      <c r="E53" s="24"/>
      <c r="F53" s="22"/>
      <c r="G53" s="24"/>
      <c r="J53" s="26"/>
    </row>
    <row r="54" spans="1:10" x14ac:dyDescent="0.2">
      <c r="A54" s="46"/>
      <c r="B54" s="24"/>
      <c r="C54" s="24"/>
      <c r="D54" s="163"/>
      <c r="E54" s="24"/>
      <c r="F54" s="22"/>
      <c r="G54" s="24"/>
      <c r="J54" s="26"/>
    </row>
    <row r="55" spans="1:10" x14ac:dyDescent="0.2">
      <c r="A55" s="46" t="s">
        <v>41</v>
      </c>
      <c r="B55" s="24" t="s">
        <v>14</v>
      </c>
      <c r="C55" s="24">
        <v>20</v>
      </c>
      <c r="D55" s="163">
        <v>0</v>
      </c>
      <c r="E55" s="24"/>
      <c r="F55" s="22">
        <f>C55*D55</f>
        <v>0</v>
      </c>
      <c r="G55" s="24"/>
      <c r="J55" s="26"/>
    </row>
    <row r="56" spans="1:10" x14ac:dyDescent="0.2">
      <c r="A56" s="46"/>
      <c r="B56" s="24"/>
      <c r="C56" s="24"/>
      <c r="D56" s="163"/>
      <c r="E56" s="24"/>
      <c r="F56" s="22"/>
      <c r="G56" s="24"/>
      <c r="J56" s="26"/>
    </row>
    <row r="57" spans="1:10" x14ac:dyDescent="0.2">
      <c r="A57" s="46"/>
      <c r="B57" s="24"/>
      <c r="C57" s="24"/>
      <c r="D57" s="163"/>
      <c r="E57" s="24"/>
      <c r="F57" s="22"/>
      <c r="G57" s="24"/>
      <c r="J57" s="26"/>
    </row>
    <row r="58" spans="1:10" x14ac:dyDescent="0.2">
      <c r="A58" s="50">
        <v>13</v>
      </c>
      <c r="B58" s="51" t="s">
        <v>130</v>
      </c>
      <c r="C58" s="27"/>
      <c r="D58" s="163"/>
      <c r="E58" s="24"/>
      <c r="F58" s="22"/>
      <c r="G58" s="24"/>
      <c r="J58" s="26"/>
    </row>
    <row r="59" spans="1:10" x14ac:dyDescent="0.2">
      <c r="A59" s="46"/>
      <c r="B59" s="24"/>
      <c r="C59" s="24"/>
      <c r="D59" s="163"/>
      <c r="E59" s="24"/>
      <c r="F59" s="22"/>
      <c r="G59" s="24"/>
      <c r="J59" s="26"/>
    </row>
    <row r="60" spans="1:10" x14ac:dyDescent="0.2">
      <c r="A60" s="36" t="s">
        <v>106</v>
      </c>
      <c r="B60" s="35" t="s">
        <v>107</v>
      </c>
      <c r="C60" s="24"/>
      <c r="D60" s="163"/>
      <c r="E60" s="24"/>
      <c r="F60" s="22"/>
      <c r="G60" s="24"/>
      <c r="J60" s="26"/>
    </row>
    <row r="61" spans="1:10" x14ac:dyDescent="0.2">
      <c r="A61" s="46"/>
      <c r="B61" s="24"/>
      <c r="C61" s="24"/>
      <c r="D61" s="163"/>
      <c r="E61" s="24"/>
      <c r="F61" s="22"/>
      <c r="G61" s="24"/>
      <c r="J61" s="26"/>
    </row>
    <row r="62" spans="1:10" x14ac:dyDescent="0.2">
      <c r="A62" s="46"/>
      <c r="B62" s="24" t="s">
        <v>12</v>
      </c>
      <c r="C62" s="24">
        <v>1</v>
      </c>
      <c r="D62" s="163">
        <v>0</v>
      </c>
      <c r="E62" s="24"/>
      <c r="F62" s="22">
        <f>C62*D62</f>
        <v>0</v>
      </c>
      <c r="G62" s="24"/>
      <c r="J62" s="26"/>
    </row>
    <row r="63" spans="1:10" x14ac:dyDescent="0.2">
      <c r="A63" s="46"/>
      <c r="B63" s="24"/>
      <c r="C63" s="24"/>
      <c r="D63" s="22"/>
      <c r="E63" s="24"/>
      <c r="F63" s="22"/>
      <c r="G63" s="24"/>
      <c r="J63" s="26"/>
    </row>
    <row r="64" spans="1:10" x14ac:dyDescent="0.2">
      <c r="A64" s="43"/>
      <c r="D64" s="22"/>
    </row>
    <row r="65" spans="1:12" x14ac:dyDescent="0.2">
      <c r="A65" s="43"/>
      <c r="H65" s="24"/>
      <c r="I65" s="24"/>
    </row>
    <row r="66" spans="1:12" ht="15.75" thickBot="1" x14ac:dyDescent="0.3">
      <c r="A66" s="49"/>
      <c r="B66" s="54" t="s">
        <v>16</v>
      </c>
      <c r="C66" s="55"/>
      <c r="D66" s="56"/>
      <c r="E66" s="54"/>
      <c r="F66" s="57">
        <f>SUM(F6:F65)</f>
        <v>0</v>
      </c>
      <c r="G66" s="32"/>
      <c r="H66" s="24"/>
      <c r="I66" s="24"/>
    </row>
    <row r="67" spans="1:12" ht="13.5" thickTop="1" x14ac:dyDescent="0.2">
      <c r="A67" s="43"/>
      <c r="H67" s="24"/>
      <c r="I67" s="24"/>
    </row>
    <row r="68" spans="1:12" x14ac:dyDescent="0.2">
      <c r="A68" s="43"/>
      <c r="H68" s="24"/>
      <c r="I68" s="24"/>
    </row>
    <row r="69" spans="1:12" x14ac:dyDescent="0.2">
      <c r="A69" s="43"/>
    </row>
    <row r="70" spans="1:12" x14ac:dyDescent="0.2">
      <c r="A70" s="43"/>
    </row>
    <row r="71" spans="1:12" x14ac:dyDescent="0.2">
      <c r="A71" s="43"/>
      <c r="H71" s="24"/>
      <c r="I71" s="24"/>
    </row>
    <row r="72" spans="1:12" x14ac:dyDescent="0.2">
      <c r="A72" s="43"/>
      <c r="H72" s="24"/>
      <c r="I72" s="24"/>
    </row>
    <row r="73" spans="1:12" x14ac:dyDescent="0.2">
      <c r="A73" s="43"/>
      <c r="H73" s="24"/>
      <c r="I73" s="24"/>
    </row>
    <row r="74" spans="1:12" ht="15.75" x14ac:dyDescent="0.25">
      <c r="A74" s="43"/>
      <c r="H74" s="24"/>
      <c r="I74" s="24"/>
      <c r="L74" s="13"/>
    </row>
    <row r="75" spans="1:12" x14ac:dyDescent="0.2">
      <c r="A75" s="43"/>
      <c r="H75" s="24"/>
      <c r="I75" s="24"/>
    </row>
    <row r="76" spans="1:12" x14ac:dyDescent="0.2">
      <c r="A76" s="43"/>
      <c r="H76" s="24"/>
    </row>
    <row r="77" spans="1:12" x14ac:dyDescent="0.2">
      <c r="H77" s="24"/>
    </row>
    <row r="78" spans="1:12" x14ac:dyDescent="0.2">
      <c r="H78" s="24"/>
    </row>
    <row r="79" spans="1:12" x14ac:dyDescent="0.2">
      <c r="H79" s="24"/>
    </row>
    <row r="80" spans="1:12" x14ac:dyDescent="0.2">
      <c r="H80" s="24"/>
    </row>
    <row r="81" spans="8:9" x14ac:dyDescent="0.2">
      <c r="H81" s="24"/>
    </row>
    <row r="87" spans="8:9" x14ac:dyDescent="0.2">
      <c r="I87" s="24"/>
    </row>
    <row r="88" spans="8:9" x14ac:dyDescent="0.2">
      <c r="I88" s="24"/>
    </row>
    <row r="89" spans="8:9" x14ac:dyDescent="0.2">
      <c r="I89" s="24"/>
    </row>
    <row r="90" spans="8:9" x14ac:dyDescent="0.2">
      <c r="I90" s="24"/>
    </row>
    <row r="91" spans="8:9" x14ac:dyDescent="0.2">
      <c r="I91" s="24"/>
    </row>
    <row r="92" spans="8:9" x14ac:dyDescent="0.2">
      <c r="I92" s="24"/>
    </row>
    <row r="105" spans="8:9" x14ac:dyDescent="0.2">
      <c r="I105" s="24"/>
    </row>
    <row r="106" spans="8:9" x14ac:dyDescent="0.2">
      <c r="I106" s="24"/>
    </row>
    <row r="107" spans="8:9" x14ac:dyDescent="0.2">
      <c r="I107" s="24"/>
    </row>
    <row r="108" spans="8:9" ht="14.25" x14ac:dyDescent="0.2">
      <c r="H108" s="32"/>
      <c r="I108" s="32"/>
    </row>
    <row r="109" spans="8:9" x14ac:dyDescent="0.2">
      <c r="I109" s="24"/>
    </row>
    <row r="114" spans="1:12" s="13" customFormat="1" ht="15.75" x14ac:dyDescent="0.25">
      <c r="A114"/>
      <c r="B114"/>
      <c r="C114" s="6"/>
      <c r="D114" s="8"/>
      <c r="E114"/>
      <c r="F114" s="8"/>
      <c r="G114"/>
      <c r="H114"/>
      <c r="I114"/>
      <c r="J114"/>
      <c r="K114"/>
      <c r="L114"/>
    </row>
    <row r="142" spans="10:10" x14ac:dyDescent="0.2">
      <c r="J142" s="24"/>
    </row>
    <row r="143" spans="10:10" x14ac:dyDescent="0.2">
      <c r="J143" s="24"/>
    </row>
    <row r="144" spans="10:10" x14ac:dyDescent="0.2">
      <c r="J144" s="24"/>
    </row>
    <row r="145" spans="10:11" x14ac:dyDescent="0.2">
      <c r="J145" s="24"/>
    </row>
    <row r="146" spans="10:11" x14ac:dyDescent="0.2">
      <c r="J146" s="24"/>
    </row>
    <row r="156" spans="10:11" x14ac:dyDescent="0.2">
      <c r="K156" s="24"/>
    </row>
    <row r="157" spans="10:11" x14ac:dyDescent="0.2">
      <c r="K157" s="24"/>
    </row>
    <row r="158" spans="10:11" x14ac:dyDescent="0.2">
      <c r="K158" s="24"/>
    </row>
    <row r="159" spans="10:11" x14ac:dyDescent="0.2">
      <c r="K159" s="24"/>
    </row>
    <row r="160" spans="10:11" x14ac:dyDescent="0.2">
      <c r="K160" s="24"/>
    </row>
    <row r="174" spans="10:10" x14ac:dyDescent="0.2">
      <c r="J174" s="24"/>
    </row>
    <row r="175" spans="10:10" x14ac:dyDescent="0.2">
      <c r="J175" s="24"/>
    </row>
    <row r="176" spans="10:10" x14ac:dyDescent="0.2">
      <c r="J176" s="24"/>
    </row>
    <row r="177" spans="10:10" x14ac:dyDescent="0.2">
      <c r="J177" s="24"/>
    </row>
    <row r="178" spans="10:10" x14ac:dyDescent="0.2">
      <c r="J178" s="24"/>
    </row>
    <row r="179" spans="10:10" ht="14.25" x14ac:dyDescent="0.2">
      <c r="J179" s="32"/>
    </row>
    <row r="193" spans="11:12" ht="14.25" x14ac:dyDescent="0.2">
      <c r="K193" s="32"/>
      <c r="L193" s="32"/>
    </row>
    <row r="233" spans="1:12" s="32" customFormat="1" ht="14.25" x14ac:dyDescent="0.2">
      <c r="A233"/>
      <c r="B233"/>
      <c r="C233" s="6"/>
      <c r="D233" s="8"/>
      <c r="E233"/>
      <c r="F233" s="8"/>
      <c r="G233"/>
      <c r="H233"/>
      <c r="I233"/>
      <c r="J233"/>
      <c r="K233"/>
      <c r="L233"/>
    </row>
  </sheetData>
  <sheetProtection password="CF09" sheet="1" objects="1" scenarios="1" selectLockedCells="1"/>
  <phoneticPr fontId="0" type="noConversion"/>
  <pageMargins left="1.5748031496062993" right="0.75" top="0.98425196850393704" bottom="0.98425196850393704" header="0.39370078740157483" footer="0"/>
  <pageSetup paperSize="9" orientation="portrait" horizontalDpi="300" verticalDpi="300" r:id="rId1"/>
  <headerFooter alignWithMargins="0">
    <oddHeader>&amp;A</oddHeader>
    <oddFooter>Stran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workbookViewId="0">
      <pane ySplit="1" topLeftCell="A2" activePane="bottomLeft" state="frozen"/>
      <selection pane="bottomLeft" activeCell="D15" sqref="D15"/>
    </sheetView>
  </sheetViews>
  <sheetFormatPr defaultRowHeight="12.75" x14ac:dyDescent="0.2"/>
  <cols>
    <col min="2" max="2" width="5.42578125" customWidth="1"/>
    <col min="3" max="3" width="12.7109375" style="5" customWidth="1"/>
    <col min="4" max="4" width="15.5703125" style="8" customWidth="1"/>
    <col min="5" max="5" width="5.5703125" customWidth="1"/>
    <col min="6" max="6" width="19.42578125" style="8" customWidth="1"/>
  </cols>
  <sheetData>
    <row r="1" spans="1:8" x14ac:dyDescent="0.2">
      <c r="B1" t="s">
        <v>0</v>
      </c>
      <c r="C1" s="4" t="s">
        <v>1</v>
      </c>
      <c r="D1" s="7" t="s">
        <v>17</v>
      </c>
      <c r="F1" s="7" t="s">
        <v>3</v>
      </c>
    </row>
    <row r="2" spans="1:8" x14ac:dyDescent="0.2">
      <c r="C2" s="4"/>
      <c r="D2" s="7"/>
      <c r="F2" s="7"/>
    </row>
    <row r="4" spans="1:8" s="29" customFormat="1" ht="15" x14ac:dyDescent="0.25">
      <c r="A4" s="63">
        <v>2</v>
      </c>
      <c r="B4" s="30" t="s">
        <v>124</v>
      </c>
      <c r="C4" s="30"/>
      <c r="D4" s="31"/>
      <c r="E4" s="30"/>
      <c r="F4" s="31"/>
    </row>
    <row r="5" spans="1:8" x14ac:dyDescent="0.2">
      <c r="A5" s="43"/>
    </row>
    <row r="6" spans="1:8" x14ac:dyDescent="0.2">
      <c r="A6" s="44">
        <v>21</v>
      </c>
      <c r="B6" s="1" t="s">
        <v>125</v>
      </c>
      <c r="C6" s="2"/>
    </row>
    <row r="7" spans="1:8" x14ac:dyDescent="0.2">
      <c r="A7" s="43"/>
    </row>
    <row r="8" spans="1:8" x14ac:dyDescent="0.2">
      <c r="A8" s="43"/>
    </row>
    <row r="9" spans="1:8" x14ac:dyDescent="0.2">
      <c r="A9" s="36" t="s">
        <v>110</v>
      </c>
      <c r="B9" s="34" t="s">
        <v>111</v>
      </c>
    </row>
    <row r="10" spans="1:8" x14ac:dyDescent="0.2">
      <c r="A10" s="43"/>
      <c r="B10" t="s">
        <v>92</v>
      </c>
    </row>
    <row r="11" spans="1:8" x14ac:dyDescent="0.2">
      <c r="A11" s="43"/>
      <c r="C11" s="6"/>
    </row>
    <row r="12" spans="1:8" x14ac:dyDescent="0.2">
      <c r="A12" s="43" t="s">
        <v>41</v>
      </c>
      <c r="B12" t="s">
        <v>15</v>
      </c>
      <c r="C12" s="6">
        <v>310</v>
      </c>
      <c r="D12" s="162">
        <v>0</v>
      </c>
      <c r="F12" s="8">
        <f>C12*D12</f>
        <v>0</v>
      </c>
    </row>
    <row r="13" spans="1:8" x14ac:dyDescent="0.2">
      <c r="A13" s="45"/>
      <c r="B13" s="26"/>
      <c r="C13" s="26"/>
      <c r="D13" s="164"/>
      <c r="E13" s="26"/>
      <c r="F13" s="23"/>
      <c r="G13" s="26"/>
    </row>
    <row r="14" spans="1:8" x14ac:dyDescent="0.2">
      <c r="A14" s="37" t="s">
        <v>112</v>
      </c>
      <c r="B14" s="38" t="s">
        <v>113</v>
      </c>
      <c r="C14" s="24"/>
      <c r="D14" s="163"/>
      <c r="E14" s="24"/>
      <c r="F14" s="22"/>
      <c r="G14" s="24"/>
      <c r="H14" s="24"/>
    </row>
    <row r="15" spans="1:8" x14ac:dyDescent="0.2">
      <c r="A15" s="46"/>
      <c r="B15" s="24" t="s">
        <v>77</v>
      </c>
      <c r="C15" s="24"/>
      <c r="D15" s="163"/>
      <c r="E15" s="24"/>
      <c r="F15" s="22"/>
      <c r="G15" s="24"/>
      <c r="H15" s="24"/>
    </row>
    <row r="16" spans="1:8" x14ac:dyDescent="0.2">
      <c r="A16" s="46"/>
      <c r="B16" s="24" t="s">
        <v>114</v>
      </c>
      <c r="C16" s="24"/>
      <c r="D16" s="163"/>
      <c r="E16" s="24"/>
      <c r="F16" s="22"/>
      <c r="G16" s="24"/>
      <c r="H16" s="24"/>
    </row>
    <row r="17" spans="1:9" x14ac:dyDescent="0.2">
      <c r="A17" s="46"/>
      <c r="B17" s="24"/>
      <c r="C17" s="24"/>
      <c r="D17" s="163"/>
      <c r="E17" s="24"/>
      <c r="F17" s="22"/>
      <c r="G17" s="24"/>
      <c r="H17" s="24"/>
    </row>
    <row r="18" spans="1:9" x14ac:dyDescent="0.2">
      <c r="A18" s="46" t="s">
        <v>41</v>
      </c>
      <c r="B18" s="24" t="s">
        <v>15</v>
      </c>
      <c r="C18" s="24">
        <v>432</v>
      </c>
      <c r="D18" s="163">
        <v>0</v>
      </c>
      <c r="E18" s="24"/>
      <c r="F18" s="22">
        <f>C18*D18</f>
        <v>0</v>
      </c>
      <c r="G18" s="24"/>
      <c r="H18" s="24"/>
    </row>
    <row r="19" spans="1:9" x14ac:dyDescent="0.2">
      <c r="A19" s="45"/>
      <c r="B19" s="26"/>
      <c r="C19" s="26"/>
      <c r="D19" s="164"/>
      <c r="E19" s="26"/>
      <c r="F19" s="23"/>
      <c r="G19" s="26"/>
    </row>
    <row r="20" spans="1:9" x14ac:dyDescent="0.2">
      <c r="A20" s="44">
        <v>22</v>
      </c>
      <c r="B20" s="1" t="s">
        <v>126</v>
      </c>
      <c r="C20" s="2"/>
      <c r="D20" s="165"/>
    </row>
    <row r="21" spans="1:9" x14ac:dyDescent="0.2">
      <c r="A21" s="43"/>
      <c r="D21" s="162"/>
    </row>
    <row r="22" spans="1:9" x14ac:dyDescent="0.2">
      <c r="A22" s="46" t="s">
        <v>49</v>
      </c>
      <c r="B22" s="38" t="s">
        <v>115</v>
      </c>
      <c r="C22" s="24"/>
      <c r="D22" s="163"/>
      <c r="E22" s="24"/>
      <c r="F22" s="22"/>
      <c r="G22" s="24"/>
      <c r="H22" s="26"/>
      <c r="I22" s="24"/>
    </row>
    <row r="23" spans="1:9" x14ac:dyDescent="0.2">
      <c r="A23" s="46"/>
      <c r="B23" s="24"/>
      <c r="C23" s="24"/>
      <c r="D23" s="163"/>
      <c r="E23" s="24"/>
      <c r="F23" s="22"/>
      <c r="G23" s="24"/>
      <c r="H23" s="26"/>
      <c r="I23" s="24"/>
    </row>
    <row r="24" spans="1:9" x14ac:dyDescent="0.2">
      <c r="A24" s="46" t="s">
        <v>41</v>
      </c>
      <c r="B24" s="24" t="s">
        <v>13</v>
      </c>
      <c r="C24" s="24">
        <v>870</v>
      </c>
      <c r="D24" s="163">
        <v>0</v>
      </c>
      <c r="E24" s="24"/>
      <c r="F24" s="22">
        <f>C24*D24</f>
        <v>0</v>
      </c>
      <c r="G24" s="24"/>
      <c r="H24" s="26"/>
      <c r="I24" s="24"/>
    </row>
    <row r="25" spans="1:9" x14ac:dyDescent="0.2">
      <c r="A25" s="46"/>
      <c r="B25" s="24"/>
      <c r="C25" s="24"/>
      <c r="D25" s="163"/>
      <c r="E25" s="24"/>
      <c r="F25" s="22"/>
      <c r="G25" s="24"/>
      <c r="H25" s="26"/>
      <c r="I25" s="24"/>
    </row>
    <row r="26" spans="1:9" x14ac:dyDescent="0.2">
      <c r="A26" s="44">
        <v>24</v>
      </c>
      <c r="B26" s="53" t="s">
        <v>167</v>
      </c>
      <c r="C26" s="24"/>
      <c r="D26" s="163"/>
      <c r="E26" s="24"/>
      <c r="F26" s="22"/>
      <c r="G26" s="24"/>
      <c r="H26" s="26"/>
      <c r="I26" s="24"/>
    </row>
    <row r="27" spans="1:9" x14ac:dyDescent="0.2">
      <c r="A27" s="46"/>
      <c r="B27" s="24"/>
      <c r="C27" s="24"/>
      <c r="D27" s="163"/>
      <c r="E27" s="24"/>
      <c r="F27" s="22"/>
      <c r="G27" s="24"/>
      <c r="H27" s="26"/>
      <c r="I27" s="24"/>
    </row>
    <row r="28" spans="1:9" x14ac:dyDescent="0.2">
      <c r="A28" s="36" t="s">
        <v>168</v>
      </c>
      <c r="B28" s="34" t="s">
        <v>169</v>
      </c>
      <c r="C28" s="24"/>
      <c r="D28" s="163"/>
      <c r="E28" s="24"/>
      <c r="F28" s="22"/>
      <c r="G28" s="24"/>
      <c r="H28" s="26"/>
      <c r="I28" s="24"/>
    </row>
    <row r="29" spans="1:9" x14ac:dyDescent="0.2">
      <c r="A29" s="46"/>
      <c r="B29" s="24" t="s">
        <v>170</v>
      </c>
      <c r="C29" s="24"/>
      <c r="D29" s="163"/>
      <c r="E29" s="24"/>
      <c r="F29" s="22"/>
      <c r="G29" s="24"/>
      <c r="H29" s="26"/>
      <c r="I29" s="24"/>
    </row>
    <row r="30" spans="1:9" x14ac:dyDescent="0.2">
      <c r="A30" s="46"/>
      <c r="B30" s="24" t="s">
        <v>171</v>
      </c>
      <c r="C30" s="24"/>
      <c r="D30" s="163"/>
      <c r="E30" s="24"/>
      <c r="F30" s="22"/>
      <c r="G30" s="24"/>
      <c r="H30" s="26"/>
      <c r="I30" s="24"/>
    </row>
    <row r="31" spans="1:9" x14ac:dyDescent="0.2">
      <c r="A31" s="46"/>
      <c r="B31" s="24"/>
      <c r="C31" s="24"/>
      <c r="D31" s="163"/>
      <c r="E31" s="24"/>
      <c r="F31" s="22"/>
      <c r="G31" s="24"/>
      <c r="H31" s="26"/>
      <c r="I31" s="24"/>
    </row>
    <row r="32" spans="1:9" x14ac:dyDescent="0.2">
      <c r="A32" s="46" t="s">
        <v>41</v>
      </c>
      <c r="B32" s="24" t="s">
        <v>15</v>
      </c>
      <c r="C32" s="24">
        <v>101</v>
      </c>
      <c r="D32" s="163">
        <v>0</v>
      </c>
      <c r="E32" s="24"/>
      <c r="F32" s="22">
        <f>C32*D32</f>
        <v>0</v>
      </c>
      <c r="G32" s="24"/>
      <c r="H32" s="24"/>
      <c r="I32" s="24"/>
    </row>
    <row r="33" spans="1:9" x14ac:dyDescent="0.2">
      <c r="A33" s="46"/>
      <c r="B33" s="24"/>
      <c r="C33" s="24"/>
      <c r="D33" s="163"/>
      <c r="E33" s="24"/>
      <c r="F33" s="22"/>
      <c r="G33" s="24"/>
      <c r="H33" s="26"/>
      <c r="I33" s="24"/>
    </row>
    <row r="34" spans="1:9" x14ac:dyDescent="0.2">
      <c r="A34" s="44">
        <v>25</v>
      </c>
      <c r="B34" s="1" t="s">
        <v>184</v>
      </c>
      <c r="C34" s="2"/>
      <c r="D34" s="165"/>
    </row>
    <row r="35" spans="1:9" x14ac:dyDescent="0.2">
      <c r="A35" s="43"/>
      <c r="B35" s="1"/>
      <c r="C35" s="2"/>
      <c r="D35" s="165"/>
    </row>
    <row r="36" spans="1:9" x14ac:dyDescent="0.2">
      <c r="A36" s="24" t="s">
        <v>172</v>
      </c>
      <c r="B36" s="24" t="s">
        <v>173</v>
      </c>
      <c r="C36" s="24"/>
      <c r="D36" s="163"/>
      <c r="E36" s="24"/>
      <c r="F36" s="22"/>
    </row>
    <row r="37" spans="1:9" x14ac:dyDescent="0.2">
      <c r="A37" s="24"/>
      <c r="B37" s="24" t="s">
        <v>174</v>
      </c>
      <c r="C37" s="24"/>
      <c r="D37" s="163"/>
      <c r="E37" s="24"/>
      <c r="F37" s="22"/>
    </row>
    <row r="38" spans="1:9" x14ac:dyDescent="0.2">
      <c r="A38" s="24"/>
      <c r="B38" s="24" t="s">
        <v>175</v>
      </c>
      <c r="C38" s="24"/>
      <c r="D38" s="163"/>
      <c r="E38" s="24"/>
      <c r="F38" s="22"/>
    </row>
    <row r="39" spans="1:9" x14ac:dyDescent="0.2">
      <c r="A39" s="43"/>
      <c r="B39" s="1"/>
      <c r="C39" s="2"/>
      <c r="D39" s="165"/>
    </row>
    <row r="40" spans="1:9" x14ac:dyDescent="0.2">
      <c r="A40" s="46"/>
      <c r="B40" s="24" t="s">
        <v>13</v>
      </c>
      <c r="C40" s="24">
        <v>148</v>
      </c>
      <c r="D40" s="163">
        <v>0</v>
      </c>
      <c r="E40" s="24"/>
      <c r="F40" s="22">
        <f>C40*D40</f>
        <v>0</v>
      </c>
      <c r="G40" s="24"/>
    </row>
    <row r="41" spans="1:9" x14ac:dyDescent="0.2">
      <c r="A41" s="43"/>
      <c r="B41" s="1"/>
      <c r="C41" s="2"/>
      <c r="D41" s="165"/>
    </row>
    <row r="42" spans="1:9" x14ac:dyDescent="0.2">
      <c r="A42" s="46" t="s">
        <v>97</v>
      </c>
      <c r="B42" s="24" t="s">
        <v>98</v>
      </c>
      <c r="C42" s="24"/>
      <c r="D42" s="163"/>
      <c r="E42" s="24"/>
      <c r="F42" s="22"/>
      <c r="G42" s="24"/>
      <c r="H42" s="26"/>
    </row>
    <row r="43" spans="1:9" x14ac:dyDescent="0.2">
      <c r="A43" s="46"/>
      <c r="B43" s="24" t="s">
        <v>99</v>
      </c>
      <c r="C43" s="24"/>
      <c r="D43" s="163"/>
      <c r="E43" s="24"/>
      <c r="F43" s="22"/>
      <c r="G43" s="24"/>
      <c r="H43" s="26"/>
    </row>
    <row r="44" spans="1:9" x14ac:dyDescent="0.2">
      <c r="A44" s="46"/>
      <c r="B44" s="24"/>
      <c r="C44" s="24"/>
      <c r="D44" s="163"/>
      <c r="E44" s="24"/>
      <c r="F44" s="22"/>
      <c r="G44" s="24"/>
      <c r="H44" s="26"/>
    </row>
    <row r="45" spans="1:9" x14ac:dyDescent="0.2">
      <c r="A45" s="46"/>
      <c r="B45" s="24" t="s">
        <v>13</v>
      </c>
      <c r="C45" s="24">
        <v>321</v>
      </c>
      <c r="D45" s="163">
        <v>0</v>
      </c>
      <c r="E45" s="24"/>
      <c r="F45" s="22">
        <f>C45*D45</f>
        <v>0</v>
      </c>
      <c r="G45" s="24"/>
      <c r="H45" s="26"/>
    </row>
    <row r="46" spans="1:9" x14ac:dyDescent="0.2">
      <c r="A46" s="46"/>
      <c r="B46" s="24"/>
      <c r="C46" s="24"/>
      <c r="D46" s="163"/>
      <c r="E46" s="24"/>
      <c r="F46" s="22"/>
      <c r="G46" s="24"/>
      <c r="H46" s="26"/>
    </row>
    <row r="47" spans="1:9" x14ac:dyDescent="0.2">
      <c r="A47" s="36" t="s">
        <v>116</v>
      </c>
      <c r="B47" s="34" t="s">
        <v>117</v>
      </c>
      <c r="C47" s="24"/>
      <c r="D47" s="163"/>
      <c r="E47" s="24"/>
      <c r="F47" s="22"/>
      <c r="G47" s="24"/>
      <c r="H47" s="26"/>
    </row>
    <row r="48" spans="1:9" x14ac:dyDescent="0.2">
      <c r="A48" s="46"/>
      <c r="B48" s="34" t="s">
        <v>118</v>
      </c>
      <c r="C48" s="24"/>
      <c r="D48" s="163"/>
      <c r="E48" s="24"/>
      <c r="F48" s="22"/>
      <c r="G48" s="24"/>
      <c r="H48" s="26"/>
    </row>
    <row r="49" spans="1:8" ht="13.5" customHeight="1" x14ac:dyDescent="0.2">
      <c r="A49" s="46"/>
      <c r="B49" s="39" t="s">
        <v>119</v>
      </c>
      <c r="C49" s="24"/>
      <c r="D49" s="163"/>
      <c r="E49" s="24"/>
      <c r="F49" s="22"/>
      <c r="G49" s="24"/>
      <c r="H49" s="26"/>
    </row>
    <row r="50" spans="1:8" ht="13.5" customHeight="1" x14ac:dyDescent="0.2">
      <c r="A50" s="46"/>
      <c r="B50" s="39" t="s">
        <v>120</v>
      </c>
      <c r="C50" s="24"/>
      <c r="D50" s="163"/>
      <c r="E50" s="24"/>
      <c r="F50" s="22"/>
      <c r="G50" s="24"/>
      <c r="H50" s="26"/>
    </row>
    <row r="51" spans="1:8" x14ac:dyDescent="0.2">
      <c r="A51" s="45"/>
      <c r="B51" s="26"/>
      <c r="C51" s="26"/>
      <c r="D51" s="164"/>
      <c r="E51" s="26"/>
      <c r="F51" s="23"/>
      <c r="G51" s="26"/>
      <c r="H51" s="26"/>
    </row>
    <row r="52" spans="1:8" x14ac:dyDescent="0.2">
      <c r="A52" s="45"/>
      <c r="B52" t="s">
        <v>15</v>
      </c>
      <c r="C52" s="6">
        <v>7</v>
      </c>
      <c r="D52" s="163">
        <v>0</v>
      </c>
      <c r="F52" s="8">
        <f>C52*D52</f>
        <v>0</v>
      </c>
      <c r="H52" s="26"/>
    </row>
    <row r="53" spans="1:8" ht="13.5" customHeight="1" x14ac:dyDescent="0.2">
      <c r="A53" s="45"/>
      <c r="B53" s="26"/>
      <c r="C53" s="26"/>
      <c r="D53" s="23"/>
      <c r="E53" s="26"/>
      <c r="F53" s="23"/>
      <c r="G53" s="26"/>
      <c r="H53" s="26"/>
    </row>
    <row r="54" spans="1:8" x14ac:dyDescent="0.2">
      <c r="A54" s="43"/>
    </row>
    <row r="55" spans="1:8" ht="15.75" thickBot="1" x14ac:dyDescent="0.3">
      <c r="A55" s="47"/>
      <c r="B55" s="54" t="s">
        <v>18</v>
      </c>
      <c r="C55" s="58"/>
      <c r="D55" s="59"/>
      <c r="E55" s="60"/>
      <c r="F55" s="57">
        <f>SUM(F4:F54)</f>
        <v>0</v>
      </c>
      <c r="G55" s="32"/>
      <c r="H55" s="32"/>
    </row>
    <row r="56" spans="1:8" ht="13.5" thickTop="1" x14ac:dyDescent="0.2">
      <c r="A56" s="43"/>
    </row>
    <row r="57" spans="1:8" x14ac:dyDescent="0.2">
      <c r="A57" s="43"/>
    </row>
    <row r="58" spans="1:8" x14ac:dyDescent="0.2">
      <c r="A58" s="43"/>
    </row>
    <row r="59" spans="1:8" x14ac:dyDescent="0.2">
      <c r="A59" s="43"/>
    </row>
    <row r="60" spans="1:8" x14ac:dyDescent="0.2">
      <c r="A60" s="43"/>
    </row>
    <row r="61" spans="1:8" x14ac:dyDescent="0.2">
      <c r="A61" s="43"/>
    </row>
    <row r="62" spans="1:8" x14ac:dyDescent="0.2">
      <c r="A62" s="43"/>
    </row>
    <row r="63" spans="1:8" x14ac:dyDescent="0.2">
      <c r="A63" s="43"/>
    </row>
    <row r="64" spans="1:8" x14ac:dyDescent="0.2">
      <c r="A64" s="43"/>
    </row>
    <row r="65" spans="1:1" x14ac:dyDescent="0.2">
      <c r="A65" s="43"/>
    </row>
    <row r="66" spans="1:1" x14ac:dyDescent="0.2">
      <c r="A66" s="43"/>
    </row>
    <row r="67" spans="1:1" x14ac:dyDescent="0.2">
      <c r="A67" s="43"/>
    </row>
    <row r="68" spans="1:1" x14ac:dyDescent="0.2">
      <c r="A68" s="43"/>
    </row>
    <row r="69" spans="1:1" x14ac:dyDescent="0.2">
      <c r="A69" s="43"/>
    </row>
    <row r="70" spans="1:1" x14ac:dyDescent="0.2">
      <c r="A70" s="43"/>
    </row>
    <row r="71" spans="1:1" x14ac:dyDescent="0.2">
      <c r="A71" s="43"/>
    </row>
    <row r="72" spans="1:1" x14ac:dyDescent="0.2">
      <c r="A72" s="43"/>
    </row>
    <row r="73" spans="1:1" x14ac:dyDescent="0.2">
      <c r="A73" s="43"/>
    </row>
    <row r="74" spans="1:1" x14ac:dyDescent="0.2">
      <c r="A74" s="43"/>
    </row>
    <row r="75" spans="1:1" x14ac:dyDescent="0.2">
      <c r="A75" s="43"/>
    </row>
    <row r="76" spans="1:1" x14ac:dyDescent="0.2">
      <c r="A76" s="43"/>
    </row>
    <row r="77" spans="1:1" x14ac:dyDescent="0.2">
      <c r="A77" s="43"/>
    </row>
    <row r="78" spans="1:1" x14ac:dyDescent="0.2">
      <c r="A78" s="43"/>
    </row>
    <row r="79" spans="1:1" x14ac:dyDescent="0.2">
      <c r="A79" s="43"/>
    </row>
    <row r="118" spans="9:9" ht="14.25" x14ac:dyDescent="0.2">
      <c r="I118" s="32"/>
    </row>
    <row r="130" spans="1:9" s="32" customFormat="1" ht="14.25" x14ac:dyDescent="0.2">
      <c r="A130"/>
      <c r="B130"/>
      <c r="C130" s="5"/>
      <c r="D130" s="8"/>
      <c r="E130"/>
      <c r="F130" s="8"/>
      <c r="G130"/>
      <c r="H130"/>
      <c r="I130"/>
    </row>
  </sheetData>
  <sheetProtection password="CF09" sheet="1" objects="1" scenarios="1" selectLockedCells="1"/>
  <phoneticPr fontId="0" type="noConversion"/>
  <pageMargins left="1.5748031496062993" right="0.75" top="0.98425196850393704" bottom="0.98425196850393704" header="0.39370078740157483" footer="0"/>
  <pageSetup paperSize="9" orientation="portrait" horizontalDpi="300" verticalDpi="300" r:id="rId1"/>
  <headerFooter alignWithMargins="0">
    <oddHeader>&amp;A</oddHeader>
    <oddFooter>Stran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workbookViewId="0">
      <pane ySplit="1" topLeftCell="A2" activePane="bottomLeft" state="frozen"/>
      <selection pane="bottomLeft" activeCell="D15" sqref="D15"/>
    </sheetView>
  </sheetViews>
  <sheetFormatPr defaultRowHeight="12.75" x14ac:dyDescent="0.2"/>
  <cols>
    <col min="2" max="2" width="5.140625" customWidth="1"/>
    <col min="3" max="3" width="13" style="5" customWidth="1"/>
    <col min="4" max="4" width="16" style="8" customWidth="1"/>
    <col min="5" max="5" width="5.5703125" customWidth="1"/>
    <col min="6" max="6" width="19.28515625" style="8" customWidth="1"/>
  </cols>
  <sheetData>
    <row r="1" spans="1:8" x14ac:dyDescent="0.2">
      <c r="B1" t="s">
        <v>0</v>
      </c>
      <c r="C1" s="4" t="s">
        <v>1</v>
      </c>
      <c r="D1" s="7" t="s">
        <v>17</v>
      </c>
      <c r="F1" s="7" t="s">
        <v>3</v>
      </c>
    </row>
    <row r="5" spans="1:8" s="29" customFormat="1" ht="15" x14ac:dyDescent="0.25">
      <c r="A5" s="41">
        <v>3</v>
      </c>
      <c r="B5" s="30" t="s">
        <v>122</v>
      </c>
      <c r="C5" s="30"/>
      <c r="D5" s="31"/>
      <c r="E5" s="30"/>
      <c r="F5" s="31"/>
      <c r="G5" s="62"/>
    </row>
    <row r="6" spans="1:8" s="6" customFormat="1" x14ac:dyDescent="0.2">
      <c r="A6" s="42"/>
      <c r="D6" s="10"/>
      <c r="F6" s="10"/>
    </row>
    <row r="7" spans="1:8" s="6" customFormat="1" x14ac:dyDescent="0.2">
      <c r="A7" s="40">
        <v>31</v>
      </c>
      <c r="B7" s="40" t="s">
        <v>121</v>
      </c>
      <c r="C7" s="40"/>
      <c r="D7" s="10"/>
      <c r="F7" s="10"/>
    </row>
    <row r="8" spans="1:8" x14ac:dyDescent="0.2">
      <c r="A8" s="44"/>
      <c r="H8" s="6"/>
    </row>
    <row r="9" spans="1:8" x14ac:dyDescent="0.2">
      <c r="A9" s="40">
        <v>311</v>
      </c>
      <c r="B9" s="2" t="s">
        <v>123</v>
      </c>
      <c r="C9" s="2"/>
      <c r="D9" s="11"/>
      <c r="E9" s="6"/>
      <c r="F9" s="10"/>
    </row>
    <row r="10" spans="1:8" x14ac:dyDescent="0.2">
      <c r="D10" s="23"/>
    </row>
    <row r="11" spans="1:8" x14ac:dyDescent="0.2">
      <c r="A11" t="s">
        <v>131</v>
      </c>
      <c r="B11" t="s">
        <v>132</v>
      </c>
      <c r="D11" s="23"/>
    </row>
    <row r="12" spans="1:8" x14ac:dyDescent="0.2">
      <c r="B12" t="s">
        <v>133</v>
      </c>
      <c r="D12" s="23"/>
    </row>
    <row r="13" spans="1:8" x14ac:dyDescent="0.2">
      <c r="B13" t="s">
        <v>134</v>
      </c>
      <c r="D13" s="23"/>
    </row>
    <row r="14" spans="1:8" x14ac:dyDescent="0.2">
      <c r="D14" s="23"/>
    </row>
    <row r="15" spans="1:8" x14ac:dyDescent="0.2">
      <c r="A15" t="s">
        <v>41</v>
      </c>
      <c r="B15" t="s">
        <v>15</v>
      </c>
      <c r="C15" s="6">
        <v>291</v>
      </c>
      <c r="D15" s="163">
        <v>0</v>
      </c>
      <c r="F15" s="8">
        <f>C15*D15</f>
        <v>0</v>
      </c>
    </row>
    <row r="16" spans="1:8" x14ac:dyDescent="0.2">
      <c r="C16" s="6"/>
      <c r="D16" s="164"/>
    </row>
    <row r="17" spans="1:7" x14ac:dyDescent="0.2">
      <c r="A17" s="44">
        <v>32</v>
      </c>
      <c r="B17" s="27" t="s">
        <v>137</v>
      </c>
      <c r="C17" s="6"/>
      <c r="D17" s="164"/>
    </row>
    <row r="18" spans="1:7" x14ac:dyDescent="0.2">
      <c r="D18" s="162"/>
    </row>
    <row r="19" spans="1:7" x14ac:dyDescent="0.2">
      <c r="A19" s="44">
        <v>322</v>
      </c>
      <c r="B19" s="27" t="s">
        <v>136</v>
      </c>
      <c r="C19" s="27"/>
      <c r="D19" s="166"/>
      <c r="E19" s="24"/>
      <c r="F19" s="22"/>
      <c r="G19" s="24"/>
    </row>
    <row r="20" spans="1:7" x14ac:dyDescent="0.2">
      <c r="A20" s="45"/>
      <c r="B20" s="28"/>
      <c r="C20" s="28"/>
      <c r="D20" s="167"/>
      <c r="E20" s="26"/>
      <c r="F20" s="23"/>
      <c r="G20" s="26"/>
    </row>
    <row r="21" spans="1:7" x14ac:dyDescent="0.2">
      <c r="A21" s="36" t="s">
        <v>135</v>
      </c>
      <c r="B21" t="s">
        <v>138</v>
      </c>
      <c r="D21" s="162"/>
    </row>
    <row r="22" spans="1:7" x14ac:dyDescent="0.2">
      <c r="A22" s="43"/>
      <c r="B22" t="s">
        <v>139</v>
      </c>
      <c r="D22" s="164"/>
    </row>
    <row r="23" spans="1:7" x14ac:dyDescent="0.2">
      <c r="A23" s="43"/>
      <c r="B23" t="s">
        <v>76</v>
      </c>
      <c r="D23" s="164"/>
    </row>
    <row r="24" spans="1:7" x14ac:dyDescent="0.2">
      <c r="A24" s="43"/>
      <c r="D24" s="164"/>
    </row>
    <row r="25" spans="1:7" x14ac:dyDescent="0.2">
      <c r="A25" s="43"/>
      <c r="B25" t="s">
        <v>13</v>
      </c>
      <c r="C25" s="6">
        <v>595</v>
      </c>
      <c r="D25" s="163">
        <v>0</v>
      </c>
      <c r="F25" s="22">
        <f>C25*D25</f>
        <v>0</v>
      </c>
    </row>
    <row r="26" spans="1:7" ht="12" customHeight="1" x14ac:dyDescent="0.2">
      <c r="A26" s="43"/>
      <c r="C26" s="6"/>
      <c r="D26" s="163"/>
      <c r="F26" s="22"/>
    </row>
    <row r="27" spans="1:7" x14ac:dyDescent="0.2">
      <c r="C27" s="6"/>
      <c r="D27" s="164"/>
    </row>
    <row r="28" spans="1:7" x14ac:dyDescent="0.2">
      <c r="D28" s="162"/>
    </row>
    <row r="29" spans="1:7" x14ac:dyDescent="0.2">
      <c r="A29" s="44">
        <v>36</v>
      </c>
      <c r="B29" s="27" t="s">
        <v>181</v>
      </c>
      <c r="C29" s="27"/>
      <c r="D29" s="163"/>
      <c r="E29" s="24"/>
      <c r="F29" s="22"/>
      <c r="G29" s="26"/>
    </row>
    <row r="30" spans="1:7" x14ac:dyDescent="0.2">
      <c r="B30" s="1"/>
      <c r="C30" s="2"/>
      <c r="D30" s="162"/>
    </row>
    <row r="31" spans="1:7" x14ac:dyDescent="0.2">
      <c r="A31" t="s">
        <v>78</v>
      </c>
      <c r="B31" t="s">
        <v>79</v>
      </c>
      <c r="D31" s="162"/>
    </row>
    <row r="32" spans="1:7" x14ac:dyDescent="0.2">
      <c r="B32" t="s">
        <v>80</v>
      </c>
      <c r="D32" s="162"/>
    </row>
    <row r="33" spans="1:7" x14ac:dyDescent="0.2">
      <c r="B33" t="s">
        <v>81</v>
      </c>
      <c r="D33" s="162"/>
    </row>
    <row r="34" spans="1:7" x14ac:dyDescent="0.2">
      <c r="B34" t="s">
        <v>140</v>
      </c>
      <c r="D34" s="162"/>
    </row>
    <row r="35" spans="1:7" x14ac:dyDescent="0.2">
      <c r="A35" t="s">
        <v>41</v>
      </c>
      <c r="D35" s="162"/>
    </row>
    <row r="36" spans="1:7" x14ac:dyDescent="0.2">
      <c r="B36" t="s">
        <v>13</v>
      </c>
      <c r="C36" s="6">
        <v>256</v>
      </c>
      <c r="D36" s="162">
        <v>0</v>
      </c>
      <c r="F36" s="8">
        <f>C36*D36</f>
        <v>0</v>
      </c>
    </row>
    <row r="37" spans="1:7" x14ac:dyDescent="0.2">
      <c r="B37" s="1"/>
      <c r="C37" s="2"/>
    </row>
    <row r="39" spans="1:7" x14ac:dyDescent="0.2">
      <c r="C39" s="6"/>
    </row>
    <row r="41" spans="1:7" ht="15.75" thickBot="1" x14ac:dyDescent="0.3">
      <c r="A41" s="32"/>
      <c r="B41" s="54" t="s">
        <v>19</v>
      </c>
      <c r="C41" s="58"/>
      <c r="D41" s="59"/>
      <c r="E41" s="60"/>
      <c r="F41" s="57">
        <f>SUM(F9:F40)</f>
        <v>0</v>
      </c>
      <c r="G41" s="32"/>
    </row>
    <row r="42" spans="1:7" ht="13.5" thickTop="1" x14ac:dyDescent="0.2"/>
    <row r="50" spans="8:9" x14ac:dyDescent="0.2">
      <c r="H50" s="26"/>
      <c r="I50" s="26"/>
    </row>
    <row r="65" spans="8:9" x14ac:dyDescent="0.2">
      <c r="I65" s="26"/>
    </row>
    <row r="77" spans="8:9" ht="14.25" x14ac:dyDescent="0.2">
      <c r="H77" s="32"/>
    </row>
    <row r="92" spans="9:10" ht="14.25" x14ac:dyDescent="0.2">
      <c r="I92" s="32"/>
      <c r="J92" s="32"/>
    </row>
    <row r="121" spans="11:11" ht="14.25" x14ac:dyDescent="0.2">
      <c r="K121" s="32"/>
    </row>
    <row r="135" spans="1:11" s="32" customFormat="1" ht="14.25" x14ac:dyDescent="0.2">
      <c r="A135"/>
      <c r="B135"/>
      <c r="C135" s="5"/>
      <c r="D135" s="8"/>
      <c r="E135"/>
      <c r="F135" s="8"/>
      <c r="G135"/>
      <c r="H135"/>
      <c r="I135"/>
      <c r="J135"/>
      <c r="K135"/>
    </row>
  </sheetData>
  <sheetProtection password="CF09" sheet="1" objects="1" scenarios="1" selectLockedCells="1"/>
  <phoneticPr fontId="0" type="noConversion"/>
  <pageMargins left="1.5748031496062993" right="0.75" top="0.98425196850393704" bottom="0.98425196850393704" header="0.39370078740157483" footer="0"/>
  <pageSetup paperSize="9" orientation="portrait" horizontalDpi="300" verticalDpi="300" r:id="rId1"/>
  <headerFooter alignWithMargins="0">
    <oddHeader>&amp;A</oddHeader>
    <oddFooter>Stran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6"/>
  <sheetViews>
    <sheetView workbookViewId="0">
      <pane ySplit="1" topLeftCell="A53" activePane="bottomLeft" state="frozen"/>
      <selection pane="bottomLeft" activeCell="D97" sqref="D97"/>
    </sheetView>
  </sheetViews>
  <sheetFormatPr defaultRowHeight="12.75" x14ac:dyDescent="0.2"/>
  <cols>
    <col min="2" max="2" width="5.85546875" customWidth="1"/>
    <col min="3" max="3" width="12.5703125" style="5" customWidth="1"/>
    <col min="4" max="4" width="16.140625" style="8" customWidth="1"/>
    <col min="5" max="5" width="5" customWidth="1"/>
    <col min="6" max="6" width="19.28515625" style="8" customWidth="1"/>
  </cols>
  <sheetData>
    <row r="1" spans="1:7" x14ac:dyDescent="0.2">
      <c r="B1" t="s">
        <v>0</v>
      </c>
      <c r="C1" s="4" t="s">
        <v>1</v>
      </c>
      <c r="D1" s="7" t="s">
        <v>17</v>
      </c>
      <c r="F1" s="7" t="s">
        <v>3</v>
      </c>
    </row>
    <row r="2" spans="1:7" x14ac:dyDescent="0.2">
      <c r="C2" s="4"/>
      <c r="D2" s="7"/>
      <c r="F2" s="7"/>
    </row>
    <row r="4" spans="1:7" s="29" customFormat="1" ht="15" customHeight="1" x14ac:dyDescent="0.25">
      <c r="A4" s="41">
        <v>4</v>
      </c>
      <c r="B4" s="30" t="s">
        <v>141</v>
      </c>
      <c r="C4" s="30"/>
      <c r="D4" s="31"/>
      <c r="E4" s="30"/>
      <c r="F4" s="31"/>
    </row>
    <row r="5" spans="1:7" x14ac:dyDescent="0.2">
      <c r="A5" s="43"/>
    </row>
    <row r="6" spans="1:7" x14ac:dyDescent="0.2">
      <c r="A6" s="43"/>
      <c r="C6" s="6"/>
    </row>
    <row r="7" spans="1:7" x14ac:dyDescent="0.2">
      <c r="A7" s="44">
        <v>41</v>
      </c>
      <c r="B7" s="1" t="s">
        <v>142</v>
      </c>
      <c r="C7" s="2"/>
      <c r="D7" s="25"/>
    </row>
    <row r="8" spans="1:7" x14ac:dyDescent="0.2">
      <c r="A8" s="43"/>
      <c r="B8" s="1"/>
      <c r="C8" s="2"/>
      <c r="D8" s="25"/>
    </row>
    <row r="9" spans="1:7" x14ac:dyDescent="0.2">
      <c r="B9" s="1"/>
      <c r="C9" s="2"/>
      <c r="D9" s="25"/>
    </row>
    <row r="10" spans="1:7" x14ac:dyDescent="0.2">
      <c r="A10" t="s">
        <v>82</v>
      </c>
      <c r="B10" t="s">
        <v>83</v>
      </c>
      <c r="D10" s="23"/>
    </row>
    <row r="11" spans="1:7" x14ac:dyDescent="0.2">
      <c r="B11" t="s">
        <v>84</v>
      </c>
      <c r="D11" s="23"/>
    </row>
    <row r="12" spans="1:7" x14ac:dyDescent="0.2">
      <c r="D12" s="23"/>
    </row>
    <row r="13" spans="1:7" x14ac:dyDescent="0.2">
      <c r="A13" t="s">
        <v>41</v>
      </c>
      <c r="B13" t="s">
        <v>14</v>
      </c>
      <c r="C13" s="6">
        <v>204</v>
      </c>
      <c r="D13" s="163">
        <v>0</v>
      </c>
      <c r="F13" s="8">
        <f>C13*D13</f>
        <v>0</v>
      </c>
    </row>
    <row r="14" spans="1:7" x14ac:dyDescent="0.2">
      <c r="B14" s="1"/>
      <c r="C14" s="2"/>
      <c r="D14" s="168"/>
    </row>
    <row r="15" spans="1:7" x14ac:dyDescent="0.2">
      <c r="C15" s="6"/>
      <c r="D15" s="164"/>
    </row>
    <row r="16" spans="1:7" x14ac:dyDescent="0.2">
      <c r="A16" s="44">
        <v>42</v>
      </c>
      <c r="B16" s="27" t="s">
        <v>143</v>
      </c>
      <c r="C16" s="27"/>
      <c r="D16" s="166"/>
      <c r="E16" s="24"/>
      <c r="F16" s="22"/>
      <c r="G16" s="24"/>
    </row>
    <row r="17" spans="1:7" x14ac:dyDescent="0.2">
      <c r="A17" s="24"/>
      <c r="B17" s="27"/>
      <c r="C17" s="27"/>
      <c r="D17" s="166"/>
      <c r="E17" s="24"/>
      <c r="F17" s="22"/>
      <c r="G17" s="24"/>
    </row>
    <row r="18" spans="1:7" x14ac:dyDescent="0.2">
      <c r="A18" s="36" t="s">
        <v>50</v>
      </c>
      <c r="B18" s="34" t="s">
        <v>144</v>
      </c>
      <c r="C18" s="34"/>
      <c r="D18" s="169"/>
      <c r="E18" s="52"/>
      <c r="F18" s="34"/>
      <c r="G18" s="24"/>
    </row>
    <row r="19" spans="1:7" x14ac:dyDescent="0.2">
      <c r="A19" s="36"/>
      <c r="B19" s="34" t="s">
        <v>145</v>
      </c>
      <c r="C19" s="34"/>
      <c r="D19" s="169"/>
      <c r="E19" s="52"/>
      <c r="F19" s="34"/>
      <c r="G19" s="24"/>
    </row>
    <row r="20" spans="1:7" x14ac:dyDescent="0.2">
      <c r="A20" s="36"/>
      <c r="B20" s="34" t="s">
        <v>146</v>
      </c>
      <c r="C20" s="34"/>
      <c r="D20" s="169"/>
      <c r="E20" s="52"/>
      <c r="F20" s="34"/>
      <c r="G20" s="24"/>
    </row>
    <row r="21" spans="1:7" x14ac:dyDescent="0.2">
      <c r="A21" s="24"/>
      <c r="B21" s="27"/>
      <c r="C21" s="27"/>
      <c r="D21" s="166"/>
      <c r="E21" s="24"/>
      <c r="F21" s="22"/>
      <c r="G21" s="24"/>
    </row>
    <row r="22" spans="1:7" x14ac:dyDescent="0.2">
      <c r="A22" s="24"/>
      <c r="B22" t="s">
        <v>14</v>
      </c>
      <c r="C22" s="6">
        <v>85</v>
      </c>
      <c r="D22" s="163">
        <v>0</v>
      </c>
      <c r="F22" s="8">
        <f>C22*D22</f>
        <v>0</v>
      </c>
      <c r="G22" s="24"/>
    </row>
    <row r="23" spans="1:7" x14ac:dyDescent="0.2">
      <c r="A23" s="24"/>
      <c r="B23" s="27"/>
      <c r="C23" s="27"/>
      <c r="D23" s="166"/>
      <c r="E23" s="24"/>
      <c r="F23" s="22"/>
      <c r="G23" s="24"/>
    </row>
    <row r="24" spans="1:7" x14ac:dyDescent="0.2">
      <c r="A24" s="36" t="s">
        <v>147</v>
      </c>
      <c r="B24" s="34" t="s">
        <v>148</v>
      </c>
      <c r="C24" s="34"/>
      <c r="D24" s="169"/>
      <c r="E24" s="52"/>
      <c r="F24" s="34"/>
      <c r="G24" s="52"/>
    </row>
    <row r="25" spans="1:7" x14ac:dyDescent="0.2">
      <c r="A25" s="36"/>
      <c r="B25" s="34" t="s">
        <v>149</v>
      </c>
      <c r="C25" s="34"/>
      <c r="D25" s="169"/>
      <c r="E25" s="52"/>
      <c r="F25" s="34"/>
      <c r="G25" s="52"/>
    </row>
    <row r="26" spans="1:7" x14ac:dyDescent="0.2">
      <c r="A26" s="24"/>
      <c r="B26" s="27"/>
      <c r="C26" s="27"/>
      <c r="D26" s="166"/>
      <c r="E26" s="24"/>
      <c r="F26" s="22"/>
      <c r="G26" s="24"/>
    </row>
    <row r="27" spans="1:7" x14ac:dyDescent="0.2">
      <c r="A27" s="24"/>
      <c r="B27" t="s">
        <v>14</v>
      </c>
      <c r="C27" s="6">
        <v>85</v>
      </c>
      <c r="D27" s="163">
        <v>0</v>
      </c>
      <c r="F27" s="8">
        <f>C27*D27</f>
        <v>0</v>
      </c>
      <c r="G27" s="24"/>
    </row>
    <row r="28" spans="1:7" x14ac:dyDescent="0.2">
      <c r="A28" s="24"/>
      <c r="B28" s="27"/>
      <c r="C28" s="27"/>
      <c r="D28" s="166"/>
      <c r="E28" s="24"/>
      <c r="F28" s="22"/>
      <c r="G28" s="24"/>
    </row>
    <row r="29" spans="1:7" x14ac:dyDescent="0.2">
      <c r="A29" s="36" t="s">
        <v>150</v>
      </c>
      <c r="B29" s="34" t="s">
        <v>151</v>
      </c>
      <c r="C29" s="34"/>
      <c r="D29" s="169"/>
      <c r="E29" s="52"/>
      <c r="F29" s="34"/>
      <c r="G29" s="52"/>
    </row>
    <row r="30" spans="1:7" x14ac:dyDescent="0.2">
      <c r="A30" s="36"/>
      <c r="B30" s="34" t="s">
        <v>152</v>
      </c>
      <c r="C30" s="34"/>
      <c r="D30" s="169"/>
      <c r="E30" s="52"/>
      <c r="F30" s="34"/>
      <c r="G30" s="52"/>
    </row>
    <row r="31" spans="1:7" x14ac:dyDescent="0.2">
      <c r="A31" s="24"/>
      <c r="B31" s="27"/>
      <c r="C31" s="27"/>
      <c r="D31" s="166"/>
      <c r="E31" s="24"/>
      <c r="F31" s="22"/>
      <c r="G31" s="24"/>
    </row>
    <row r="32" spans="1:7" x14ac:dyDescent="0.2">
      <c r="A32" s="24"/>
      <c r="B32" t="s">
        <v>15</v>
      </c>
      <c r="C32" s="6">
        <v>43</v>
      </c>
      <c r="D32" s="163">
        <v>0</v>
      </c>
      <c r="F32" s="8">
        <f>C32*D32</f>
        <v>0</v>
      </c>
      <c r="G32" s="24"/>
    </row>
    <row r="33" spans="1:7" x14ac:dyDescent="0.2">
      <c r="A33" s="24"/>
      <c r="B33" s="27"/>
      <c r="C33" s="27"/>
      <c r="D33" s="166"/>
      <c r="E33" s="24"/>
      <c r="F33" s="22"/>
      <c r="G33" s="24"/>
    </row>
    <row r="34" spans="1:7" x14ac:dyDescent="0.2">
      <c r="A34" s="36" t="s">
        <v>153</v>
      </c>
      <c r="B34" s="34" t="s">
        <v>154</v>
      </c>
      <c r="C34" s="34"/>
      <c r="D34" s="169"/>
      <c r="E34" s="52"/>
      <c r="F34" s="34"/>
      <c r="G34" s="52"/>
    </row>
    <row r="35" spans="1:7" x14ac:dyDescent="0.2">
      <c r="A35" s="24"/>
      <c r="B35" s="27"/>
      <c r="C35" s="27"/>
      <c r="D35" s="166"/>
      <c r="E35" s="24"/>
      <c r="F35" s="22"/>
      <c r="G35" s="24"/>
    </row>
    <row r="36" spans="1:7" x14ac:dyDescent="0.2">
      <c r="A36" s="24"/>
      <c r="B36" t="s">
        <v>14</v>
      </c>
      <c r="C36" s="6">
        <v>85</v>
      </c>
      <c r="D36" s="163">
        <v>0</v>
      </c>
      <c r="F36" s="8">
        <f>C36*D36</f>
        <v>0</v>
      </c>
      <c r="G36" s="24"/>
    </row>
    <row r="37" spans="1:7" x14ac:dyDescent="0.2">
      <c r="A37" s="24"/>
      <c r="B37" s="27"/>
      <c r="C37" s="27"/>
      <c r="D37" s="166"/>
      <c r="E37" s="24"/>
      <c r="F37" s="22"/>
      <c r="G37" s="24"/>
    </row>
    <row r="38" spans="1:7" x14ac:dyDescent="0.2">
      <c r="D38" s="164"/>
    </row>
    <row r="39" spans="1:7" x14ac:dyDescent="0.2">
      <c r="A39" s="44">
        <v>43</v>
      </c>
      <c r="B39" s="27" t="s">
        <v>155</v>
      </c>
      <c r="C39" s="27"/>
      <c r="D39" s="166"/>
      <c r="E39" s="27"/>
      <c r="F39" s="22"/>
      <c r="G39" s="24"/>
    </row>
    <row r="40" spans="1:7" x14ac:dyDescent="0.2">
      <c r="B40" s="1"/>
      <c r="C40" s="2"/>
      <c r="D40" s="168"/>
      <c r="E40" s="1"/>
    </row>
    <row r="41" spans="1:7" x14ac:dyDescent="0.2">
      <c r="B41" s="1"/>
      <c r="C41" s="2"/>
      <c r="D41" s="168"/>
      <c r="E41" s="1"/>
    </row>
    <row r="42" spans="1:7" x14ac:dyDescent="0.2">
      <c r="A42" t="s">
        <v>51</v>
      </c>
      <c r="B42" t="s">
        <v>52</v>
      </c>
      <c r="D42" s="162"/>
    </row>
    <row r="43" spans="1:7" x14ac:dyDescent="0.2">
      <c r="B43" t="s">
        <v>53</v>
      </c>
      <c r="D43" s="162"/>
    </row>
    <row r="44" spans="1:7" x14ac:dyDescent="0.2">
      <c r="B44" t="s">
        <v>54</v>
      </c>
      <c r="D44" s="162"/>
    </row>
    <row r="45" spans="1:7" x14ac:dyDescent="0.2">
      <c r="B45" t="s">
        <v>55</v>
      </c>
      <c r="D45" s="162"/>
    </row>
    <row r="46" spans="1:7" x14ac:dyDescent="0.2">
      <c r="D46" s="162"/>
    </row>
    <row r="47" spans="1:7" x14ac:dyDescent="0.2">
      <c r="B47" s="24" t="s">
        <v>14</v>
      </c>
      <c r="C47" s="24">
        <v>94</v>
      </c>
      <c r="D47" s="163">
        <v>0</v>
      </c>
      <c r="E47" s="26"/>
      <c r="F47" s="22">
        <f>C47*D47</f>
        <v>0</v>
      </c>
    </row>
    <row r="48" spans="1:7" x14ac:dyDescent="0.2">
      <c r="B48" s="24"/>
      <c r="C48" s="24"/>
      <c r="D48" s="163"/>
      <c r="E48" s="26"/>
      <c r="F48" s="22"/>
    </row>
    <row r="49" spans="1:11" x14ac:dyDescent="0.2">
      <c r="B49" s="24"/>
      <c r="C49" s="24"/>
      <c r="D49" s="163"/>
      <c r="E49" s="26"/>
      <c r="F49" s="22"/>
    </row>
    <row r="50" spans="1:11" x14ac:dyDescent="0.2">
      <c r="B50" s="24"/>
      <c r="C50" s="24"/>
      <c r="D50" s="163"/>
      <c r="E50" s="26"/>
      <c r="F50" s="22"/>
    </row>
    <row r="51" spans="1:11" x14ac:dyDescent="0.2">
      <c r="B51" s="24"/>
      <c r="C51" s="24"/>
      <c r="D51" s="163"/>
      <c r="E51" s="26"/>
      <c r="F51" s="22"/>
    </row>
    <row r="52" spans="1:11" x14ac:dyDescent="0.2">
      <c r="B52" s="24"/>
      <c r="C52" s="24"/>
      <c r="D52" s="163"/>
      <c r="E52" s="26"/>
      <c r="F52" s="22"/>
    </row>
    <row r="53" spans="1:11" x14ac:dyDescent="0.2">
      <c r="B53" s="24"/>
      <c r="C53" s="24"/>
      <c r="D53" s="163"/>
      <c r="E53" s="26"/>
      <c r="F53" s="22"/>
    </row>
    <row r="54" spans="1:11" x14ac:dyDescent="0.2">
      <c r="B54" s="24"/>
      <c r="C54" s="24"/>
      <c r="D54" s="163"/>
      <c r="E54" s="26"/>
      <c r="F54" s="22"/>
    </row>
    <row r="55" spans="1:11" x14ac:dyDescent="0.2">
      <c r="B55" s="24"/>
      <c r="C55" s="24"/>
      <c r="D55" s="163"/>
      <c r="E55" s="26"/>
      <c r="F55" s="22"/>
    </row>
    <row r="56" spans="1:11" x14ac:dyDescent="0.2">
      <c r="B56" s="24"/>
      <c r="C56" s="24"/>
      <c r="D56" s="163"/>
      <c r="E56" s="26"/>
      <c r="F56" s="22"/>
    </row>
    <row r="57" spans="1:11" x14ac:dyDescent="0.2">
      <c r="B57" s="24"/>
      <c r="C57" s="24"/>
      <c r="D57" s="163"/>
      <c r="E57" s="26"/>
      <c r="F57" s="22"/>
    </row>
    <row r="58" spans="1:11" x14ac:dyDescent="0.2">
      <c r="C58" s="6"/>
      <c r="D58" s="162"/>
    </row>
    <row r="59" spans="1:11" x14ac:dyDescent="0.2">
      <c r="D59" s="164"/>
    </row>
    <row r="60" spans="1:11" x14ac:dyDescent="0.2">
      <c r="A60" s="44">
        <v>44</v>
      </c>
      <c r="B60" s="1" t="s">
        <v>156</v>
      </c>
      <c r="C60" s="2"/>
      <c r="D60" s="168"/>
    </row>
    <row r="61" spans="1:11" x14ac:dyDescent="0.2">
      <c r="B61" s="1"/>
      <c r="C61" s="2"/>
      <c r="D61" s="168"/>
    </row>
    <row r="62" spans="1:11" x14ac:dyDescent="0.2">
      <c r="D62" s="164"/>
    </row>
    <row r="63" spans="1:11" x14ac:dyDescent="0.2">
      <c r="A63" t="s">
        <v>56</v>
      </c>
      <c r="B63" t="s">
        <v>20</v>
      </c>
      <c r="D63" s="164"/>
    </row>
    <row r="64" spans="1:11" x14ac:dyDescent="0.2">
      <c r="B64" t="s">
        <v>21</v>
      </c>
      <c r="D64" s="164"/>
      <c r="K64" s="24"/>
    </row>
    <row r="65" spans="1:9" x14ac:dyDescent="0.2">
      <c r="B65" t="s">
        <v>85</v>
      </c>
      <c r="D65" s="164"/>
    </row>
    <row r="66" spans="1:9" x14ac:dyDescent="0.2">
      <c r="D66" s="164"/>
    </row>
    <row r="67" spans="1:9" x14ac:dyDescent="0.2">
      <c r="A67" t="s">
        <v>41</v>
      </c>
      <c r="B67" t="s">
        <v>12</v>
      </c>
      <c r="C67" s="6">
        <v>8</v>
      </c>
      <c r="D67" s="163">
        <v>0</v>
      </c>
      <c r="F67" s="8">
        <f>C67*D67</f>
        <v>0</v>
      </c>
    </row>
    <row r="68" spans="1:9" x14ac:dyDescent="0.2">
      <c r="C68" s="6"/>
      <c r="D68" s="164"/>
    </row>
    <row r="69" spans="1:9" x14ac:dyDescent="0.2">
      <c r="A69" t="s">
        <v>86</v>
      </c>
      <c r="B69" t="s">
        <v>87</v>
      </c>
      <c r="D69" s="164"/>
    </row>
    <row r="70" spans="1:9" x14ac:dyDescent="0.2">
      <c r="B70" t="s">
        <v>96</v>
      </c>
      <c r="D70" s="164"/>
    </row>
    <row r="71" spans="1:9" x14ac:dyDescent="0.2">
      <c r="B71" t="s">
        <v>157</v>
      </c>
      <c r="D71" s="164"/>
    </row>
    <row r="72" spans="1:9" x14ac:dyDescent="0.2">
      <c r="D72" s="164"/>
    </row>
    <row r="73" spans="1:9" ht="15.75" x14ac:dyDescent="0.25">
      <c r="B73" t="s">
        <v>12</v>
      </c>
      <c r="C73" s="6">
        <v>8</v>
      </c>
      <c r="D73" s="163">
        <v>0</v>
      </c>
      <c r="F73" s="8">
        <f>C73*D73</f>
        <v>0</v>
      </c>
      <c r="I73" s="13"/>
    </row>
    <row r="74" spans="1:9" x14ac:dyDescent="0.2">
      <c r="C74" s="6"/>
      <c r="D74" s="164"/>
    </row>
    <row r="75" spans="1:9" x14ac:dyDescent="0.2">
      <c r="D75" s="164"/>
    </row>
    <row r="76" spans="1:9" x14ac:dyDescent="0.2">
      <c r="A76" s="44">
        <v>45</v>
      </c>
      <c r="B76" s="1" t="s">
        <v>185</v>
      </c>
      <c r="C76" s="2"/>
      <c r="D76" s="164"/>
    </row>
    <row r="77" spans="1:9" x14ac:dyDescent="0.2">
      <c r="D77" s="164"/>
    </row>
    <row r="78" spans="1:9" x14ac:dyDescent="0.2">
      <c r="A78" t="s">
        <v>57</v>
      </c>
      <c r="B78" t="s">
        <v>23</v>
      </c>
      <c r="D78" s="164"/>
    </row>
    <row r="79" spans="1:9" x14ac:dyDescent="0.2">
      <c r="B79" t="s">
        <v>24</v>
      </c>
      <c r="D79" s="164"/>
    </row>
    <row r="80" spans="1:9" x14ac:dyDescent="0.2">
      <c r="B80" t="s">
        <v>25</v>
      </c>
      <c r="D80" s="164"/>
    </row>
    <row r="81" spans="1:6" x14ac:dyDescent="0.2">
      <c r="D81" s="164"/>
    </row>
    <row r="82" spans="1:6" x14ac:dyDescent="0.2">
      <c r="A82" t="s">
        <v>22</v>
      </c>
      <c r="B82" t="s">
        <v>158</v>
      </c>
      <c r="D82" s="164"/>
    </row>
    <row r="83" spans="1:6" x14ac:dyDescent="0.2">
      <c r="D83" s="164"/>
    </row>
    <row r="84" spans="1:6" x14ac:dyDescent="0.2">
      <c r="B84" t="s">
        <v>14</v>
      </c>
      <c r="C84" s="6">
        <v>17</v>
      </c>
      <c r="D84" s="163">
        <v>0</v>
      </c>
      <c r="F84" s="8">
        <f>C84*D84</f>
        <v>0</v>
      </c>
    </row>
    <row r="85" spans="1:6" x14ac:dyDescent="0.2">
      <c r="C85" s="6"/>
      <c r="D85" s="164"/>
    </row>
    <row r="86" spans="1:6" x14ac:dyDescent="0.2">
      <c r="A86" t="s">
        <v>58</v>
      </c>
      <c r="B86" t="s">
        <v>27</v>
      </c>
      <c r="D86" s="164"/>
    </row>
    <row r="87" spans="1:6" x14ac:dyDescent="0.2">
      <c r="B87" t="s">
        <v>28</v>
      </c>
      <c r="D87" s="164"/>
    </row>
    <row r="88" spans="1:6" x14ac:dyDescent="0.2">
      <c r="B88" t="s">
        <v>29</v>
      </c>
      <c r="D88" s="164"/>
    </row>
    <row r="89" spans="1:6" x14ac:dyDescent="0.2">
      <c r="D89" s="164"/>
    </row>
    <row r="90" spans="1:6" x14ac:dyDescent="0.2">
      <c r="A90" t="s">
        <v>26</v>
      </c>
      <c r="B90" t="s">
        <v>159</v>
      </c>
      <c r="D90" s="164"/>
    </row>
    <row r="91" spans="1:6" x14ac:dyDescent="0.2">
      <c r="D91" s="164"/>
    </row>
    <row r="92" spans="1:6" x14ac:dyDescent="0.2">
      <c r="B92" t="s">
        <v>12</v>
      </c>
      <c r="C92" s="6">
        <v>4</v>
      </c>
      <c r="D92" s="163">
        <v>0</v>
      </c>
      <c r="F92" s="8">
        <f>C92*D92</f>
        <v>0</v>
      </c>
    </row>
    <row r="93" spans="1:6" x14ac:dyDescent="0.2">
      <c r="D93" s="164"/>
    </row>
    <row r="94" spans="1:6" x14ac:dyDescent="0.2">
      <c r="A94" t="s">
        <v>179</v>
      </c>
      <c r="B94" t="s">
        <v>180</v>
      </c>
      <c r="D94" s="164"/>
    </row>
    <row r="95" spans="1:6" x14ac:dyDescent="0.2">
      <c r="D95" s="164"/>
    </row>
    <row r="96" spans="1:6" x14ac:dyDescent="0.2">
      <c r="A96" t="s">
        <v>41</v>
      </c>
      <c r="B96" t="s">
        <v>13</v>
      </c>
      <c r="C96" s="6">
        <v>32</v>
      </c>
      <c r="D96" s="163">
        <v>0</v>
      </c>
      <c r="F96" s="8">
        <f>C96*D96</f>
        <v>0</v>
      </c>
    </row>
    <row r="97" spans="1:10" ht="12" customHeight="1" x14ac:dyDescent="0.2">
      <c r="D97" s="164"/>
    </row>
    <row r="98" spans="1:10" x14ac:dyDescent="0.2">
      <c r="C98" s="6"/>
      <c r="H98" s="26"/>
      <c r="I98" s="26"/>
    </row>
    <row r="99" spans="1:10" x14ac:dyDescent="0.2">
      <c r="H99" s="26"/>
      <c r="I99" s="26"/>
    </row>
    <row r="100" spans="1:10" ht="15.75" thickBot="1" x14ac:dyDescent="0.3">
      <c r="A100" s="16"/>
      <c r="B100" s="54" t="s">
        <v>30</v>
      </c>
      <c r="C100" s="55"/>
      <c r="D100" s="56"/>
      <c r="E100" s="54"/>
      <c r="F100" s="57">
        <f>SUM(F6:F99)</f>
        <v>0</v>
      </c>
      <c r="G100" s="32"/>
    </row>
    <row r="101" spans="1:10" ht="13.5" thickTop="1" x14ac:dyDescent="0.2"/>
    <row r="103" spans="1:10" ht="15.75" x14ac:dyDescent="0.25">
      <c r="J103" s="13"/>
    </row>
    <row r="128" spans="8:9" ht="14.25" x14ac:dyDescent="0.2">
      <c r="H128" s="32"/>
      <c r="I128" s="32"/>
    </row>
    <row r="163" spans="1:11" s="13" customFormat="1" ht="15.75" x14ac:dyDescent="0.25">
      <c r="A163"/>
      <c r="B163"/>
      <c r="C163" s="5"/>
      <c r="D163" s="8"/>
      <c r="E163"/>
      <c r="F163" s="8"/>
      <c r="G163"/>
      <c r="H163"/>
      <c r="I163"/>
      <c r="J163"/>
      <c r="K163"/>
    </row>
    <row r="194" spans="11:11" ht="15.75" x14ac:dyDescent="0.25">
      <c r="K194" s="13"/>
    </row>
    <row r="221" spans="10:10" ht="14.25" x14ac:dyDescent="0.2">
      <c r="J221" s="32"/>
    </row>
    <row r="326" spans="1:10" s="32" customFormat="1" ht="14.25" x14ac:dyDescent="0.2">
      <c r="A326"/>
      <c r="B326"/>
      <c r="C326" s="5"/>
      <c r="D326" s="8"/>
      <c r="E326"/>
      <c r="F326" s="8"/>
      <c r="G326"/>
      <c r="H326"/>
      <c r="I326"/>
      <c r="J326"/>
    </row>
  </sheetData>
  <sheetProtection password="CF09" sheet="1" objects="1" scenarios="1" selectLockedCells="1"/>
  <phoneticPr fontId="0" type="noConversion"/>
  <pageMargins left="1.5748031496062993" right="0.75" top="0.98425196850393704" bottom="0.98425196850393704" header="0.39370078740157483" footer="0"/>
  <pageSetup paperSize="9" orientation="portrait" horizontalDpi="300" verticalDpi="300" r:id="rId1"/>
  <headerFooter alignWithMargins="0">
    <oddHeader>&amp;A</oddHeader>
    <oddFooter>Stran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pane ySplit="1" topLeftCell="A2" activePane="bottomLeft" state="frozen"/>
      <selection pane="bottomLeft" activeCell="D17" sqref="D17"/>
    </sheetView>
  </sheetViews>
  <sheetFormatPr defaultRowHeight="12.75" x14ac:dyDescent="0.2"/>
  <cols>
    <col min="2" max="2" width="5.42578125" customWidth="1"/>
    <col min="3" max="3" width="13" style="5" customWidth="1"/>
    <col min="4" max="4" width="15.7109375" style="8" customWidth="1"/>
    <col min="5" max="5" width="10" customWidth="1"/>
    <col min="6" max="6" width="9.5703125" style="8" customWidth="1"/>
  </cols>
  <sheetData>
    <row r="1" spans="1:6" x14ac:dyDescent="0.2">
      <c r="B1" t="s">
        <v>0</v>
      </c>
      <c r="C1" s="4" t="s">
        <v>1</v>
      </c>
      <c r="D1" s="7" t="s">
        <v>17</v>
      </c>
      <c r="F1" s="7" t="s">
        <v>3</v>
      </c>
    </row>
    <row r="7" spans="1:6" s="29" customFormat="1" ht="15" x14ac:dyDescent="0.25">
      <c r="A7" s="41">
        <v>5</v>
      </c>
      <c r="B7" s="30" t="s">
        <v>186</v>
      </c>
      <c r="C7" s="30"/>
      <c r="D7" s="31"/>
      <c r="E7" s="30"/>
      <c r="F7" s="31"/>
    </row>
    <row r="9" spans="1:6" x14ac:dyDescent="0.2">
      <c r="C9" s="6"/>
    </row>
    <row r="10" spans="1:6" x14ac:dyDescent="0.2">
      <c r="A10" s="44">
        <v>54</v>
      </c>
      <c r="B10" s="1" t="s">
        <v>182</v>
      </c>
      <c r="C10" s="2"/>
      <c r="D10" s="9"/>
    </row>
    <row r="11" spans="1:6" x14ac:dyDescent="0.2">
      <c r="A11" s="44"/>
      <c r="B11" s="1"/>
      <c r="C11" s="2"/>
      <c r="D11" s="9"/>
    </row>
    <row r="12" spans="1:6" x14ac:dyDescent="0.2">
      <c r="B12" s="1"/>
      <c r="C12" s="2"/>
      <c r="D12" s="9"/>
    </row>
    <row r="13" spans="1:6" x14ac:dyDescent="0.2">
      <c r="A13" t="s">
        <v>59</v>
      </c>
      <c r="B13" s="24" t="s">
        <v>176</v>
      </c>
      <c r="D13" s="64"/>
      <c r="E13" s="65"/>
    </row>
    <row r="14" spans="1:6" x14ac:dyDescent="0.2">
      <c r="B14" t="s">
        <v>177</v>
      </c>
    </row>
    <row r="15" spans="1:6" x14ac:dyDescent="0.2">
      <c r="B15" t="s">
        <v>178</v>
      </c>
      <c r="D15" s="162"/>
    </row>
    <row r="16" spans="1:6" x14ac:dyDescent="0.2">
      <c r="D16" s="162"/>
    </row>
    <row r="17" spans="1:9" x14ac:dyDescent="0.2">
      <c r="B17" t="s">
        <v>15</v>
      </c>
      <c r="C17" s="6">
        <v>7</v>
      </c>
      <c r="D17" s="163">
        <v>0</v>
      </c>
      <c r="F17" s="8">
        <f>C17*D17</f>
        <v>0</v>
      </c>
    </row>
    <row r="18" spans="1:9" x14ac:dyDescent="0.2">
      <c r="B18" s="1"/>
      <c r="C18" s="2"/>
      <c r="D18" s="9"/>
    </row>
    <row r="20" spans="1:9" x14ac:dyDescent="0.2">
      <c r="C20" s="6"/>
      <c r="I20" s="24"/>
    </row>
    <row r="21" spans="1:9" x14ac:dyDescent="0.2">
      <c r="C21" s="6"/>
      <c r="I21" s="24"/>
    </row>
    <row r="22" spans="1:9" x14ac:dyDescent="0.2">
      <c r="I22" s="24"/>
    </row>
    <row r="23" spans="1:9" ht="16.5" thickBot="1" x14ac:dyDescent="0.3">
      <c r="A23" s="14"/>
      <c r="B23" s="55" t="s">
        <v>95</v>
      </c>
      <c r="C23" s="58"/>
      <c r="D23" s="61"/>
      <c r="E23" s="58"/>
      <c r="F23" s="57">
        <f>SUM(F7:F22)</f>
        <v>0</v>
      </c>
      <c r="I23" s="24"/>
    </row>
    <row r="24" spans="1:9" ht="13.5" thickTop="1" x14ac:dyDescent="0.2">
      <c r="I24" s="24"/>
    </row>
    <row r="25" spans="1:9" x14ac:dyDescent="0.2">
      <c r="I25" s="24"/>
    </row>
    <row r="26" spans="1:9" x14ac:dyDescent="0.2">
      <c r="I26" s="24"/>
    </row>
    <row r="27" spans="1:9" x14ac:dyDescent="0.2">
      <c r="I27" s="24"/>
    </row>
    <row r="28" spans="1:9" x14ac:dyDescent="0.2">
      <c r="I28" s="24"/>
    </row>
    <row r="29" spans="1:9" x14ac:dyDescent="0.2">
      <c r="I29" s="24"/>
    </row>
    <row r="30" spans="1:9" x14ac:dyDescent="0.2">
      <c r="I30" s="24"/>
    </row>
    <row r="31" spans="1:9" x14ac:dyDescent="0.2">
      <c r="I31" s="24"/>
    </row>
    <row r="32" spans="1:9" x14ac:dyDescent="0.2">
      <c r="I32" s="24"/>
    </row>
    <row r="33" spans="9:9" x14ac:dyDescent="0.2">
      <c r="I33" s="24"/>
    </row>
    <row r="34" spans="9:9" x14ac:dyDescent="0.2">
      <c r="I34" s="24"/>
    </row>
    <row r="55" spans="1:12" s="14" customFormat="1" ht="15" x14ac:dyDescent="0.2">
      <c r="A55"/>
      <c r="B55"/>
      <c r="C55" s="5"/>
      <c r="D55" s="8"/>
      <c r="E55"/>
      <c r="F55" s="8"/>
      <c r="G55"/>
      <c r="H55"/>
      <c r="I55"/>
      <c r="J55"/>
      <c r="K55"/>
      <c r="L55"/>
    </row>
    <row r="87" spans="10:12" ht="15" x14ac:dyDescent="0.2">
      <c r="L87" s="14"/>
    </row>
    <row r="95" spans="10:12" ht="15" x14ac:dyDescent="0.2">
      <c r="J95" s="14"/>
      <c r="K95" s="14"/>
    </row>
  </sheetData>
  <sheetProtection password="CF09" sheet="1" objects="1" scenarios="1" selectLockedCells="1"/>
  <phoneticPr fontId="0" type="noConversion"/>
  <pageMargins left="1.5748031496062993" right="0.75" top="0.98425196850393704" bottom="0.98425196850393704" header="0.39370078740157483" footer="0"/>
  <pageSetup paperSize="9" orientation="portrait" horizontalDpi="300" verticalDpi="300" r:id="rId1"/>
  <headerFooter alignWithMargins="0">
    <oddHeader>&amp;A</oddHeader>
    <oddFooter>Stran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7"/>
  <sheetViews>
    <sheetView workbookViewId="0">
      <pane ySplit="1" topLeftCell="A2" activePane="bottomLeft" state="frozen"/>
      <selection pane="bottomLeft" activeCell="D12" sqref="D12"/>
    </sheetView>
  </sheetViews>
  <sheetFormatPr defaultRowHeight="12.75" x14ac:dyDescent="0.2"/>
  <cols>
    <col min="2" max="2" width="6" customWidth="1"/>
    <col min="3" max="3" width="13.140625" style="5" customWidth="1"/>
    <col min="4" max="4" width="15.140625" style="8" customWidth="1"/>
    <col min="5" max="5" width="5.140625" customWidth="1"/>
    <col min="6" max="6" width="19.85546875" style="8" customWidth="1"/>
  </cols>
  <sheetData>
    <row r="1" spans="1:6" x14ac:dyDescent="0.2">
      <c r="B1" t="s">
        <v>0</v>
      </c>
      <c r="C1" s="4" t="s">
        <v>1</v>
      </c>
      <c r="D1" s="7" t="s">
        <v>17</v>
      </c>
      <c r="F1" s="7" t="s">
        <v>3</v>
      </c>
    </row>
    <row r="5" spans="1:6" s="3" customFormat="1" ht="18" x14ac:dyDescent="0.25">
      <c r="A5" s="41">
        <v>6</v>
      </c>
      <c r="B5" s="30" t="s">
        <v>162</v>
      </c>
      <c r="C5" s="30"/>
      <c r="D5" s="31"/>
      <c r="E5" s="30"/>
      <c r="F5" s="31"/>
    </row>
    <row r="6" spans="1:6" ht="13.5" customHeight="1" x14ac:dyDescent="0.2"/>
    <row r="7" spans="1:6" x14ac:dyDescent="0.2">
      <c r="A7" s="44">
        <v>61</v>
      </c>
      <c r="B7" s="15" t="s">
        <v>161</v>
      </c>
      <c r="C7" s="2"/>
      <c r="D7" s="9"/>
    </row>
    <row r="8" spans="1:6" x14ac:dyDescent="0.2">
      <c r="B8" s="15"/>
      <c r="C8" s="2"/>
      <c r="D8" s="9"/>
    </row>
    <row r="10" spans="1:6" x14ac:dyDescent="0.2">
      <c r="A10" s="36" t="s">
        <v>160</v>
      </c>
      <c r="B10" s="34" t="s">
        <v>163</v>
      </c>
    </row>
    <row r="11" spans="1:6" x14ac:dyDescent="0.2">
      <c r="B11" s="34" t="s">
        <v>164</v>
      </c>
    </row>
    <row r="12" spans="1:6" x14ac:dyDescent="0.2">
      <c r="D12" s="162"/>
    </row>
    <row r="13" spans="1:6" x14ac:dyDescent="0.2">
      <c r="A13" t="s">
        <v>41</v>
      </c>
      <c r="B13" t="s">
        <v>12</v>
      </c>
      <c r="C13" s="6">
        <v>1</v>
      </c>
      <c r="D13" s="163">
        <v>0</v>
      </c>
      <c r="F13" s="8">
        <f>C13*D13</f>
        <v>0</v>
      </c>
    </row>
    <row r="14" spans="1:6" hidden="1" x14ac:dyDescent="0.2">
      <c r="C14" s="6"/>
      <c r="D14" s="164"/>
    </row>
    <row r="15" spans="1:6" x14ac:dyDescent="0.2">
      <c r="C15" s="6"/>
      <c r="D15" s="164"/>
    </row>
    <row r="16" spans="1:6" x14ac:dyDescent="0.2">
      <c r="D16" s="162"/>
    </row>
    <row r="17" spans="1:6" x14ac:dyDescent="0.2">
      <c r="A17" t="s">
        <v>60</v>
      </c>
      <c r="B17" t="s">
        <v>40</v>
      </c>
      <c r="D17" s="162"/>
    </row>
    <row r="18" spans="1:6" x14ac:dyDescent="0.2">
      <c r="B18" t="s">
        <v>39</v>
      </c>
      <c r="D18" s="162"/>
    </row>
    <row r="19" spans="1:6" x14ac:dyDescent="0.2">
      <c r="D19" s="162"/>
    </row>
    <row r="20" spans="1:6" x14ac:dyDescent="0.2">
      <c r="D20" s="162"/>
    </row>
    <row r="21" spans="1:6" x14ac:dyDescent="0.2">
      <c r="A21" s="36" t="s">
        <v>61</v>
      </c>
      <c r="B21" t="s">
        <v>62</v>
      </c>
      <c r="D21" s="162"/>
    </row>
    <row r="22" spans="1:6" x14ac:dyDescent="0.2">
      <c r="D22" s="162"/>
    </row>
    <row r="23" spans="1:6" x14ac:dyDescent="0.2">
      <c r="B23" t="s">
        <v>12</v>
      </c>
      <c r="C23" s="6">
        <v>1</v>
      </c>
      <c r="D23" s="162">
        <v>0</v>
      </c>
      <c r="F23" s="8">
        <f>C23*D23</f>
        <v>0</v>
      </c>
    </row>
    <row r="24" spans="1:6" x14ac:dyDescent="0.2">
      <c r="C24" s="6"/>
      <c r="D24" s="162"/>
    </row>
    <row r="25" spans="1:6" x14ac:dyDescent="0.2">
      <c r="C25" s="6"/>
      <c r="D25" s="162"/>
    </row>
    <row r="26" spans="1:6" x14ac:dyDescent="0.2">
      <c r="A26" t="s">
        <v>88</v>
      </c>
      <c r="B26" t="s">
        <v>63</v>
      </c>
      <c r="D26" s="162"/>
    </row>
    <row r="27" spans="1:6" x14ac:dyDescent="0.2">
      <c r="B27" t="s">
        <v>64</v>
      </c>
      <c r="D27" s="162"/>
    </row>
    <row r="28" spans="1:6" x14ac:dyDescent="0.2">
      <c r="B28" t="s">
        <v>66</v>
      </c>
      <c r="D28" s="162"/>
    </row>
    <row r="29" spans="1:6" x14ac:dyDescent="0.2">
      <c r="D29" s="162"/>
    </row>
    <row r="30" spans="1:6" x14ac:dyDescent="0.2">
      <c r="A30" t="s">
        <v>89</v>
      </c>
      <c r="B30" t="s">
        <v>65</v>
      </c>
      <c r="D30" s="162"/>
    </row>
    <row r="31" spans="1:6" x14ac:dyDescent="0.2">
      <c r="C31" s="6"/>
      <c r="D31" s="162"/>
    </row>
    <row r="32" spans="1:6" x14ac:dyDescent="0.2">
      <c r="B32" t="s">
        <v>12</v>
      </c>
      <c r="C32" s="6">
        <v>1</v>
      </c>
      <c r="D32" s="163">
        <v>0</v>
      </c>
      <c r="F32" s="8">
        <f>C32*D32</f>
        <v>0</v>
      </c>
    </row>
    <row r="33" spans="1:6" x14ac:dyDescent="0.2">
      <c r="C33" s="6"/>
      <c r="D33" s="162"/>
    </row>
    <row r="34" spans="1:6" x14ac:dyDescent="0.2">
      <c r="D34" s="162"/>
    </row>
    <row r="35" spans="1:6" x14ac:dyDescent="0.2">
      <c r="A35" s="44">
        <v>64</v>
      </c>
      <c r="B35" s="1" t="s">
        <v>183</v>
      </c>
      <c r="C35" s="2"/>
      <c r="D35" s="165"/>
    </row>
    <row r="36" spans="1:6" x14ac:dyDescent="0.2">
      <c r="B36" s="1"/>
      <c r="C36" s="2"/>
      <c r="D36" s="165"/>
    </row>
    <row r="37" spans="1:6" x14ac:dyDescent="0.2">
      <c r="D37" s="162"/>
    </row>
    <row r="38" spans="1:6" x14ac:dyDescent="0.2">
      <c r="A38" t="s">
        <v>67</v>
      </c>
      <c r="B38" t="s">
        <v>68</v>
      </c>
      <c r="D38" s="162"/>
    </row>
    <row r="39" spans="1:6" x14ac:dyDescent="0.2">
      <c r="B39" t="s">
        <v>69</v>
      </c>
      <c r="D39" s="162"/>
    </row>
    <row r="40" spans="1:6" x14ac:dyDescent="0.2">
      <c r="D40" s="162"/>
    </row>
    <row r="41" spans="1:6" x14ac:dyDescent="0.2">
      <c r="B41" t="s">
        <v>12</v>
      </c>
      <c r="C41" s="6">
        <v>31</v>
      </c>
      <c r="D41" s="162">
        <v>0</v>
      </c>
      <c r="F41" s="8">
        <f>C41*D41</f>
        <v>0</v>
      </c>
    </row>
    <row r="42" spans="1:6" x14ac:dyDescent="0.2">
      <c r="C42" s="6"/>
      <c r="D42" s="162"/>
    </row>
    <row r="43" spans="1:6" x14ac:dyDescent="0.2">
      <c r="D43" s="162"/>
    </row>
    <row r="44" spans="1:6" x14ac:dyDescent="0.2">
      <c r="A44" t="s">
        <v>70</v>
      </c>
      <c r="B44" t="s">
        <v>71</v>
      </c>
      <c r="D44" s="162"/>
    </row>
    <row r="45" spans="1:6" x14ac:dyDescent="0.2">
      <c r="B45" t="s">
        <v>72</v>
      </c>
      <c r="D45" s="162"/>
    </row>
    <row r="46" spans="1:6" x14ac:dyDescent="0.2">
      <c r="D46" s="162"/>
    </row>
    <row r="47" spans="1:6" x14ac:dyDescent="0.2">
      <c r="B47" t="s">
        <v>14</v>
      </c>
      <c r="C47" s="6">
        <v>107</v>
      </c>
      <c r="D47" s="162">
        <v>0</v>
      </c>
      <c r="F47" s="8">
        <f>C47*D47</f>
        <v>0</v>
      </c>
    </row>
    <row r="48" spans="1:6" x14ac:dyDescent="0.2">
      <c r="D48" s="162"/>
    </row>
    <row r="49" spans="1:6" x14ac:dyDescent="0.2">
      <c r="D49" s="162"/>
    </row>
    <row r="50" spans="1:6" x14ac:dyDescent="0.2">
      <c r="A50" t="s">
        <v>73</v>
      </c>
      <c r="B50" t="s">
        <v>74</v>
      </c>
      <c r="D50" s="162"/>
    </row>
    <row r="51" spans="1:6" x14ac:dyDescent="0.2">
      <c r="B51" t="s">
        <v>75</v>
      </c>
      <c r="D51" s="162"/>
    </row>
    <row r="52" spans="1:6" x14ac:dyDescent="0.2">
      <c r="D52" s="162"/>
    </row>
    <row r="53" spans="1:6" x14ac:dyDescent="0.2">
      <c r="B53" t="s">
        <v>14</v>
      </c>
      <c r="C53" s="6">
        <v>2</v>
      </c>
      <c r="D53" s="162">
        <v>0</v>
      </c>
      <c r="F53" s="8">
        <f>C53*D53</f>
        <v>0</v>
      </c>
    </row>
    <row r="54" spans="1:6" x14ac:dyDescent="0.2">
      <c r="C54" s="6"/>
    </row>
    <row r="56" spans="1:6" ht="15.75" thickBot="1" x14ac:dyDescent="0.3">
      <c r="A56" s="66"/>
      <c r="B56" s="54" t="s">
        <v>32</v>
      </c>
      <c r="C56" s="55"/>
      <c r="D56" s="56"/>
      <c r="E56" s="54"/>
      <c r="F56" s="57">
        <f>SUM(F5:F55)</f>
        <v>0</v>
      </c>
    </row>
    <row r="57" spans="1:6" ht="13.5" thickTop="1" x14ac:dyDescent="0.2"/>
    <row r="59" spans="1:6" ht="15" customHeight="1" x14ac:dyDescent="0.2"/>
    <row r="61" spans="1:6" x14ac:dyDescent="0.2">
      <c r="C61"/>
      <c r="D61"/>
      <c r="F61"/>
    </row>
    <row r="62" spans="1:6" x14ac:dyDescent="0.2">
      <c r="C62"/>
      <c r="D62"/>
      <c r="F62"/>
    </row>
    <row r="63" spans="1:6" x14ac:dyDescent="0.2">
      <c r="C63"/>
      <c r="D63"/>
      <c r="F63"/>
    </row>
    <row r="64" spans="1:6" x14ac:dyDescent="0.2">
      <c r="C64"/>
      <c r="D64"/>
      <c r="F64"/>
    </row>
    <row r="65" spans="3:6" x14ac:dyDescent="0.2">
      <c r="C65"/>
      <c r="D65"/>
      <c r="F65"/>
    </row>
    <row r="66" spans="3:6" x14ac:dyDescent="0.2">
      <c r="C66"/>
      <c r="D66"/>
      <c r="F66"/>
    </row>
    <row r="67" spans="3:6" x14ac:dyDescent="0.2">
      <c r="C67"/>
      <c r="D67"/>
      <c r="F67"/>
    </row>
    <row r="68" spans="3:6" x14ac:dyDescent="0.2">
      <c r="C68"/>
      <c r="D68"/>
      <c r="F68"/>
    </row>
    <row r="69" spans="3:6" x14ac:dyDescent="0.2">
      <c r="C69"/>
      <c r="D69"/>
      <c r="F69"/>
    </row>
    <row r="70" spans="3:6" x14ac:dyDescent="0.2">
      <c r="C70"/>
      <c r="D70"/>
      <c r="F70"/>
    </row>
    <row r="71" spans="3:6" x14ac:dyDescent="0.2">
      <c r="C71"/>
      <c r="D71"/>
      <c r="F71"/>
    </row>
    <row r="72" spans="3:6" x14ac:dyDescent="0.2">
      <c r="C72"/>
      <c r="D72"/>
      <c r="F72"/>
    </row>
    <row r="73" spans="3:6" x14ac:dyDescent="0.2">
      <c r="C73"/>
      <c r="D73"/>
      <c r="F73"/>
    </row>
    <row r="74" spans="3:6" x14ac:dyDescent="0.2">
      <c r="C74"/>
      <c r="D74"/>
      <c r="F74"/>
    </row>
    <row r="75" spans="3:6" x14ac:dyDescent="0.2">
      <c r="C75"/>
      <c r="D75"/>
      <c r="F75"/>
    </row>
    <row r="76" spans="3:6" x14ac:dyDescent="0.2">
      <c r="C76"/>
      <c r="D76"/>
      <c r="F76"/>
    </row>
    <row r="77" spans="3:6" x14ac:dyDescent="0.2">
      <c r="C77"/>
      <c r="D77"/>
      <c r="F77"/>
    </row>
    <row r="78" spans="3:6" x14ac:dyDescent="0.2">
      <c r="C78"/>
      <c r="D78"/>
      <c r="F78"/>
    </row>
    <row r="79" spans="3:6" x14ac:dyDescent="0.2">
      <c r="C79"/>
      <c r="D79"/>
      <c r="F79"/>
    </row>
    <row r="80" spans="3:6" x14ac:dyDescent="0.2">
      <c r="C80"/>
      <c r="D80"/>
      <c r="F80"/>
    </row>
    <row r="81" spans="3:6" x14ac:dyDescent="0.2">
      <c r="C81"/>
      <c r="D81"/>
      <c r="F81"/>
    </row>
    <row r="82" spans="3:6" x14ac:dyDescent="0.2">
      <c r="C82"/>
      <c r="D82"/>
      <c r="F82"/>
    </row>
    <row r="113" spans="1:13" s="13" customFormat="1" ht="12.75" customHeight="1" x14ac:dyDescent="0.25">
      <c r="A113"/>
      <c r="B113"/>
      <c r="C113" s="5"/>
      <c r="D113" s="8"/>
      <c r="E113"/>
      <c r="F113" s="8"/>
      <c r="G113"/>
      <c r="H113"/>
      <c r="I113"/>
      <c r="J113"/>
      <c r="K113"/>
      <c r="L113"/>
      <c r="M113"/>
    </row>
    <row r="123" spans="1:13" ht="13.5" customHeight="1" x14ac:dyDescent="0.2"/>
    <row r="125" spans="1:13" ht="15.75" x14ac:dyDescent="0.25">
      <c r="M125" s="13"/>
    </row>
    <row r="130" spans="12:12" ht="12" customHeight="1" x14ac:dyDescent="0.25">
      <c r="L130" s="13"/>
    </row>
    <row r="162" spans="11:11" ht="15.75" x14ac:dyDescent="0.25">
      <c r="K162" s="13"/>
    </row>
    <row r="217" spans="10:10" ht="15.75" x14ac:dyDescent="0.25">
      <c r="J217" s="13"/>
    </row>
  </sheetData>
  <sheetProtection password="CF09" sheet="1" objects="1" scenarios="1" selectLockedCells="1"/>
  <phoneticPr fontId="0" type="noConversion"/>
  <pageMargins left="1.5748031496062993" right="0.75" top="0.98425196850393704" bottom="0.98425196850393704" header="0.39370078740157483" footer="0"/>
  <pageSetup paperSize="9" orientation="portrait" horizontalDpi="300" verticalDpi="300" r:id="rId1"/>
  <headerFooter alignWithMargins="0">
    <oddHeader>&amp;A</oddHeader>
    <oddFooter>Stran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2"/>
  <sheetViews>
    <sheetView zoomScale="75" zoomScaleNormal="75" workbookViewId="0">
      <selection activeCell="H164" sqref="H164"/>
    </sheetView>
  </sheetViews>
  <sheetFormatPr defaultRowHeight="12.75" x14ac:dyDescent="0.2"/>
  <cols>
    <col min="1" max="1" width="4.140625" style="103" customWidth="1"/>
    <col min="2" max="2" width="46.28515625" style="75" customWidth="1"/>
    <col min="3" max="3" width="0.140625" style="75" hidden="1" customWidth="1"/>
    <col min="4" max="4" width="0.42578125" style="75" hidden="1" customWidth="1"/>
    <col min="5" max="5" width="5" style="76" customWidth="1"/>
    <col min="6" max="6" width="6.85546875" style="77" customWidth="1"/>
    <col min="7" max="7" width="1.5703125" style="78" hidden="1" customWidth="1"/>
    <col min="8" max="8" width="12.28515625" style="79" customWidth="1"/>
    <col min="9" max="9" width="6.5703125" style="80" hidden="1" customWidth="1"/>
    <col min="10" max="10" width="14.7109375" style="81" customWidth="1"/>
    <col min="11" max="16384" width="9.140625" style="80"/>
  </cols>
  <sheetData>
    <row r="1" spans="1:10" x14ac:dyDescent="0.2">
      <c r="A1" s="74">
        <v>1.1000000000000001</v>
      </c>
    </row>
    <row r="2" spans="1:10" s="91" customFormat="1" ht="20.25" x14ac:dyDescent="0.3">
      <c r="A2" s="82"/>
      <c r="B2" s="83" t="s">
        <v>199</v>
      </c>
      <c r="C2" s="84"/>
      <c r="D2" s="84"/>
      <c r="E2" s="85"/>
      <c r="F2" s="86"/>
      <c r="G2" s="87"/>
      <c r="H2" s="88"/>
      <c r="I2" s="89"/>
      <c r="J2" s="90"/>
    </row>
    <row r="3" spans="1:10" ht="15.75" x14ac:dyDescent="0.25">
      <c r="A3" s="92" t="s">
        <v>41</v>
      </c>
      <c r="B3" s="93" t="s">
        <v>200</v>
      </c>
      <c r="C3" s="93"/>
      <c r="D3" s="93"/>
      <c r="E3" s="94"/>
    </row>
    <row r="4" spans="1:10" ht="15.75" x14ac:dyDescent="0.25">
      <c r="A4" s="92"/>
      <c r="B4" s="93"/>
      <c r="C4" s="93"/>
      <c r="D4" s="93"/>
      <c r="E4" s="94"/>
    </row>
    <row r="5" spans="1:10" ht="15.75" x14ac:dyDescent="0.25">
      <c r="A5" s="92" t="s">
        <v>201</v>
      </c>
      <c r="B5" s="93" t="s">
        <v>202</v>
      </c>
      <c r="C5" s="93"/>
      <c r="D5" s="93"/>
    </row>
    <row r="6" spans="1:10" x14ac:dyDescent="0.2">
      <c r="A6" s="95" t="s">
        <v>203</v>
      </c>
      <c r="B6" s="96" t="s">
        <v>204</v>
      </c>
      <c r="C6" s="96"/>
      <c r="D6" s="96"/>
      <c r="E6" s="97" t="s">
        <v>205</v>
      </c>
      <c r="F6" s="98" t="s">
        <v>206</v>
      </c>
      <c r="G6" s="99"/>
      <c r="H6" s="100" t="s">
        <v>196</v>
      </c>
      <c r="I6" s="101"/>
      <c r="J6" s="102" t="s">
        <v>207</v>
      </c>
    </row>
    <row r="7" spans="1:10" x14ac:dyDescent="0.2">
      <c r="A7" s="95"/>
      <c r="B7" s="96"/>
      <c r="C7" s="96"/>
      <c r="D7" s="96"/>
      <c r="E7" s="97"/>
      <c r="F7" s="98"/>
      <c r="G7" s="99"/>
      <c r="H7" s="100"/>
      <c r="I7" s="101"/>
      <c r="J7" s="102"/>
    </row>
    <row r="8" spans="1:10" ht="25.5" x14ac:dyDescent="0.2">
      <c r="A8" s="103" t="s">
        <v>208</v>
      </c>
      <c r="B8" s="75" t="s">
        <v>209</v>
      </c>
      <c r="E8" s="76" t="s">
        <v>210</v>
      </c>
      <c r="F8" s="77">
        <v>194</v>
      </c>
      <c r="G8" s="78">
        <v>12000</v>
      </c>
      <c r="H8" s="172">
        <v>0</v>
      </c>
      <c r="J8" s="81">
        <f>F8*H8</f>
        <v>0</v>
      </c>
    </row>
    <row r="9" spans="1:10" x14ac:dyDescent="0.2">
      <c r="H9" s="172"/>
    </row>
    <row r="10" spans="1:10" ht="29.25" customHeight="1" x14ac:dyDescent="0.2">
      <c r="A10" s="103" t="s">
        <v>211</v>
      </c>
      <c r="B10" s="75" t="s">
        <v>212</v>
      </c>
      <c r="E10" s="76" t="s">
        <v>210</v>
      </c>
      <c r="F10" s="77">
        <v>194</v>
      </c>
      <c r="G10" s="78">
        <v>12000</v>
      </c>
      <c r="H10" s="172">
        <v>0</v>
      </c>
      <c r="J10" s="81">
        <f>F10*H10</f>
        <v>0</v>
      </c>
    </row>
    <row r="11" spans="1:10" x14ac:dyDescent="0.2">
      <c r="H11" s="172"/>
    </row>
    <row r="12" spans="1:10" x14ac:dyDescent="0.2">
      <c r="A12" s="103" t="s">
        <v>213</v>
      </c>
      <c r="B12" s="75" t="s">
        <v>214</v>
      </c>
      <c r="E12" s="76" t="s">
        <v>198</v>
      </c>
      <c r="F12" s="77">
        <v>12</v>
      </c>
      <c r="G12" s="78">
        <v>1200</v>
      </c>
      <c r="H12" s="172">
        <v>0</v>
      </c>
      <c r="J12" s="81">
        <f>F12*H12</f>
        <v>0</v>
      </c>
    </row>
    <row r="14" spans="1:10" x14ac:dyDescent="0.2">
      <c r="B14" s="104" t="s">
        <v>195</v>
      </c>
      <c r="C14" s="104"/>
      <c r="D14" s="104"/>
      <c r="J14" s="105">
        <f>SUM(J8:J13)</f>
        <v>0</v>
      </c>
    </row>
    <row r="15" spans="1:10" x14ac:dyDescent="0.2">
      <c r="B15" s="104"/>
      <c r="C15" s="104"/>
      <c r="D15" s="104"/>
      <c r="J15" s="105"/>
    </row>
    <row r="16" spans="1:10" ht="15.75" x14ac:dyDescent="0.25">
      <c r="A16" s="92" t="s">
        <v>215</v>
      </c>
      <c r="B16" s="93" t="s">
        <v>216</v>
      </c>
      <c r="C16" s="93"/>
      <c r="D16" s="93"/>
    </row>
    <row r="17" spans="1:10" x14ac:dyDescent="0.2">
      <c r="A17" s="95" t="s">
        <v>203</v>
      </c>
      <c r="B17" s="96" t="s">
        <v>204</v>
      </c>
      <c r="C17" s="96"/>
      <c r="D17" s="96"/>
      <c r="E17" s="97" t="s">
        <v>205</v>
      </c>
      <c r="F17" s="98" t="s">
        <v>206</v>
      </c>
      <c r="G17" s="99"/>
      <c r="H17" s="100" t="s">
        <v>196</v>
      </c>
      <c r="I17" s="101"/>
      <c r="J17" s="102" t="s">
        <v>207</v>
      </c>
    </row>
    <row r="18" spans="1:10" x14ac:dyDescent="0.2">
      <c r="A18" s="95"/>
      <c r="B18" s="96"/>
      <c r="C18" s="96"/>
      <c r="D18" s="96"/>
      <c r="E18" s="97"/>
      <c r="F18" s="98"/>
      <c r="G18" s="99"/>
      <c r="H18" s="100"/>
      <c r="I18" s="101"/>
      <c r="J18" s="102"/>
    </row>
    <row r="19" spans="1:10" s="112" customFormat="1" ht="80.25" customHeight="1" x14ac:dyDescent="0.2">
      <c r="A19" s="106" t="s">
        <v>208</v>
      </c>
      <c r="B19" s="107" t="s">
        <v>217</v>
      </c>
      <c r="C19" s="108">
        <v>167</v>
      </c>
      <c r="D19" s="109" t="s">
        <v>210</v>
      </c>
      <c r="E19" s="110" t="s">
        <v>210</v>
      </c>
      <c r="F19" s="170">
        <v>194</v>
      </c>
      <c r="H19" s="172">
        <v>0</v>
      </c>
      <c r="J19" s="81">
        <f>F19*H19</f>
        <v>0</v>
      </c>
    </row>
    <row r="20" spans="1:10" s="112" customFormat="1" x14ac:dyDescent="0.2">
      <c r="A20" s="106"/>
      <c r="B20" s="107" t="s">
        <v>218</v>
      </c>
      <c r="C20" s="108"/>
      <c r="D20" s="109"/>
      <c r="H20" s="176"/>
    </row>
    <row r="21" spans="1:10" s="112" customFormat="1" x14ac:dyDescent="0.2">
      <c r="A21" s="106"/>
      <c r="B21" s="107" t="s">
        <v>219</v>
      </c>
      <c r="C21" s="113">
        <v>0.25</v>
      </c>
      <c r="D21" s="109" t="s">
        <v>220</v>
      </c>
      <c r="E21" s="110" t="s">
        <v>220</v>
      </c>
      <c r="F21" s="113">
        <v>0.25</v>
      </c>
      <c r="H21" s="176"/>
    </row>
    <row r="22" spans="1:10" s="112" customFormat="1" x14ac:dyDescent="0.2">
      <c r="A22" s="106"/>
      <c r="B22" s="107" t="s">
        <v>221</v>
      </c>
      <c r="C22" s="113">
        <v>0.06</v>
      </c>
      <c r="D22" s="109" t="s">
        <v>220</v>
      </c>
      <c r="E22" s="110" t="s">
        <v>220</v>
      </c>
      <c r="F22" s="113">
        <v>0.06</v>
      </c>
      <c r="H22" s="176"/>
    </row>
    <row r="23" spans="1:10" s="115" customFormat="1" x14ac:dyDescent="0.2">
      <c r="A23" s="106"/>
      <c r="B23" s="107" t="s">
        <v>222</v>
      </c>
      <c r="C23" s="113">
        <v>5.8000000000000003E-2</v>
      </c>
      <c r="D23" s="109" t="s">
        <v>220</v>
      </c>
      <c r="E23" s="110" t="s">
        <v>220</v>
      </c>
      <c r="F23" s="113">
        <v>5.8000000000000003E-2</v>
      </c>
      <c r="G23" s="114"/>
      <c r="H23" s="177"/>
    </row>
    <row r="24" spans="1:10" s="115" customFormat="1" x14ac:dyDescent="0.2">
      <c r="A24" s="106"/>
      <c r="B24" s="116" t="s">
        <v>223</v>
      </c>
      <c r="C24" s="113">
        <v>0.186</v>
      </c>
      <c r="D24" s="109" t="s">
        <v>220</v>
      </c>
      <c r="E24" s="110" t="s">
        <v>220</v>
      </c>
      <c r="F24" s="113">
        <v>0.186</v>
      </c>
      <c r="G24" s="111"/>
      <c r="H24" s="178"/>
    </row>
    <row r="25" spans="1:10" s="112" customFormat="1" x14ac:dyDescent="0.2">
      <c r="A25" s="106"/>
      <c r="B25" s="107" t="s">
        <v>224</v>
      </c>
      <c r="C25" s="113">
        <v>1</v>
      </c>
      <c r="D25" s="109" t="s">
        <v>14</v>
      </c>
      <c r="E25" s="110" t="s">
        <v>210</v>
      </c>
      <c r="F25" s="113">
        <v>1</v>
      </c>
      <c r="H25" s="176"/>
    </row>
    <row r="26" spans="1:10" s="112" customFormat="1" x14ac:dyDescent="0.2">
      <c r="A26" s="106"/>
      <c r="B26" s="107" t="s">
        <v>225</v>
      </c>
      <c r="C26" s="113">
        <v>1</v>
      </c>
      <c r="D26" s="109" t="s">
        <v>14</v>
      </c>
      <c r="E26" s="110" t="s">
        <v>210</v>
      </c>
      <c r="F26" s="113">
        <v>1</v>
      </c>
      <c r="H26" s="176"/>
    </row>
    <row r="27" spans="1:10" s="112" customFormat="1" x14ac:dyDescent="0.2">
      <c r="A27" s="106"/>
      <c r="B27" s="107" t="s">
        <v>226</v>
      </c>
      <c r="C27" s="113">
        <v>0</v>
      </c>
      <c r="D27" s="109" t="s">
        <v>12</v>
      </c>
      <c r="E27" s="110" t="s">
        <v>12</v>
      </c>
      <c r="F27" s="113">
        <v>0</v>
      </c>
      <c r="H27" s="176"/>
    </row>
    <row r="28" spans="1:10" s="112" customFormat="1" x14ac:dyDescent="0.2">
      <c r="A28" s="106"/>
      <c r="B28" s="107" t="s">
        <v>227</v>
      </c>
      <c r="C28" s="113">
        <v>1</v>
      </c>
      <c r="D28" s="109" t="s">
        <v>210</v>
      </c>
      <c r="E28" s="110" t="s">
        <v>210</v>
      </c>
      <c r="F28" s="113">
        <v>1</v>
      </c>
      <c r="H28" s="176"/>
    </row>
    <row r="29" spans="1:10" s="112" customFormat="1" x14ac:dyDescent="0.2">
      <c r="A29" s="106"/>
      <c r="B29" s="107" t="s">
        <v>228</v>
      </c>
      <c r="C29" s="113">
        <v>0.31</v>
      </c>
      <c r="D29" s="109" t="s">
        <v>220</v>
      </c>
      <c r="E29" s="110" t="s">
        <v>220</v>
      </c>
      <c r="F29" s="113">
        <v>0.31</v>
      </c>
      <c r="H29" s="176"/>
    </row>
    <row r="30" spans="1:10" s="112" customFormat="1" x14ac:dyDescent="0.2">
      <c r="A30" s="106"/>
      <c r="B30" s="107"/>
      <c r="C30" s="113"/>
      <c r="D30" s="109"/>
      <c r="E30" s="110"/>
      <c r="F30" s="113"/>
      <c r="H30" s="176"/>
    </row>
    <row r="31" spans="1:10" s="112" customFormat="1" x14ac:dyDescent="0.2">
      <c r="A31" s="106"/>
      <c r="B31" s="107"/>
      <c r="C31" s="113"/>
      <c r="D31" s="109"/>
      <c r="E31" s="110"/>
      <c r="F31" s="113"/>
      <c r="H31" s="176"/>
    </row>
    <row r="32" spans="1:10" ht="63.75" x14ac:dyDescent="0.2">
      <c r="A32" s="103" t="s">
        <v>229</v>
      </c>
      <c r="B32" s="117" t="s">
        <v>230</v>
      </c>
      <c r="C32" s="118"/>
      <c r="D32" s="118"/>
      <c r="E32" s="76" t="s">
        <v>12</v>
      </c>
      <c r="F32" s="77">
        <v>6</v>
      </c>
      <c r="G32" s="78">
        <v>2500</v>
      </c>
      <c r="H32" s="172">
        <v>0</v>
      </c>
      <c r="J32" s="81">
        <f>F32*H32</f>
        <v>0</v>
      </c>
    </row>
    <row r="33" spans="1:10" x14ac:dyDescent="0.2">
      <c r="B33" s="117"/>
      <c r="C33" s="118"/>
      <c r="D33" s="118"/>
      <c r="H33" s="172"/>
    </row>
    <row r="34" spans="1:10" ht="51" x14ac:dyDescent="0.2">
      <c r="A34" s="103" t="s">
        <v>231</v>
      </c>
      <c r="B34" s="119" t="s">
        <v>232</v>
      </c>
      <c r="C34" s="118"/>
      <c r="D34" s="118"/>
      <c r="E34" s="76" t="s">
        <v>14</v>
      </c>
      <c r="F34" s="77">
        <v>5</v>
      </c>
      <c r="G34" s="78">
        <v>2500</v>
      </c>
      <c r="H34" s="172">
        <v>0</v>
      </c>
      <c r="J34" s="81">
        <f>F34*H34</f>
        <v>0</v>
      </c>
    </row>
    <row r="35" spans="1:10" x14ac:dyDescent="0.2">
      <c r="B35" s="117"/>
      <c r="C35" s="118"/>
      <c r="D35" s="118"/>
    </row>
    <row r="36" spans="1:10" x14ac:dyDescent="0.2">
      <c r="A36" s="103" t="s">
        <v>233</v>
      </c>
      <c r="B36" s="75" t="s">
        <v>234</v>
      </c>
      <c r="E36" s="76" t="s">
        <v>338</v>
      </c>
      <c r="F36" s="171">
        <v>0.05</v>
      </c>
      <c r="H36" s="120"/>
      <c r="J36" s="81">
        <f>SUM(J18:J35)*F36</f>
        <v>0</v>
      </c>
    </row>
    <row r="37" spans="1:10" x14ac:dyDescent="0.2">
      <c r="H37" s="121"/>
    </row>
    <row r="38" spans="1:10" ht="38.25" x14ac:dyDescent="0.2">
      <c r="A38" s="103" t="s">
        <v>235</v>
      </c>
      <c r="B38" s="122" t="s">
        <v>236</v>
      </c>
      <c r="E38" s="76" t="s">
        <v>338</v>
      </c>
      <c r="F38" s="171">
        <v>0.05</v>
      </c>
      <c r="H38" s="120"/>
      <c r="J38" s="81">
        <f>SUM(J19:J34)*F38</f>
        <v>0</v>
      </c>
    </row>
    <row r="39" spans="1:10" x14ac:dyDescent="0.2">
      <c r="B39" s="122"/>
      <c r="H39" s="121"/>
    </row>
    <row r="40" spans="1:10" x14ac:dyDescent="0.2">
      <c r="B40" s="104" t="s">
        <v>195</v>
      </c>
      <c r="C40" s="104"/>
      <c r="D40" s="104"/>
      <c r="H40" s="121"/>
      <c r="J40" s="105">
        <f>SUM(J19:J38)</f>
        <v>0</v>
      </c>
    </row>
    <row r="41" spans="1:10" ht="15.75" x14ac:dyDescent="0.25">
      <c r="A41" s="123" t="s">
        <v>237</v>
      </c>
      <c r="B41" s="124" t="s">
        <v>238</v>
      </c>
      <c r="C41" s="124"/>
      <c r="D41" s="124"/>
    </row>
    <row r="42" spans="1:10" x14ac:dyDescent="0.2">
      <c r="A42" s="95" t="s">
        <v>203</v>
      </c>
      <c r="B42" s="96" t="s">
        <v>204</v>
      </c>
      <c r="C42" s="96"/>
      <c r="D42" s="96"/>
      <c r="E42" s="97" t="s">
        <v>205</v>
      </c>
      <c r="F42" s="98" t="s">
        <v>206</v>
      </c>
      <c r="G42" s="99"/>
      <c r="H42" s="100" t="s">
        <v>196</v>
      </c>
      <c r="I42" s="101"/>
      <c r="J42" s="102" t="s">
        <v>207</v>
      </c>
    </row>
    <row r="43" spans="1:10" x14ac:dyDescent="0.2">
      <c r="A43" s="95"/>
      <c r="B43" s="96"/>
      <c r="C43" s="96"/>
      <c r="D43" s="96"/>
      <c r="E43" s="97"/>
      <c r="F43" s="98"/>
      <c r="G43" s="99"/>
      <c r="H43" s="100"/>
      <c r="I43" s="101"/>
      <c r="J43" s="102"/>
    </row>
    <row r="44" spans="1:10" x14ac:dyDescent="0.2">
      <c r="A44" s="125" t="s">
        <v>239</v>
      </c>
      <c r="B44" s="104" t="s">
        <v>240</v>
      </c>
      <c r="C44" s="104"/>
      <c r="D44" s="104"/>
    </row>
    <row r="46" spans="1:10" x14ac:dyDescent="0.2">
      <c r="A46" s="103" t="s">
        <v>208</v>
      </c>
      <c r="B46" s="75" t="s">
        <v>241</v>
      </c>
      <c r="H46" s="175"/>
    </row>
    <row r="47" spans="1:10" ht="15" x14ac:dyDescent="0.2">
      <c r="B47" s="126" t="s">
        <v>242</v>
      </c>
      <c r="H47" s="175"/>
    </row>
    <row r="48" spans="1:10" ht="15" x14ac:dyDescent="0.2">
      <c r="B48" s="126" t="s">
        <v>243</v>
      </c>
      <c r="H48" s="175"/>
    </row>
    <row r="49" spans="2:8" ht="15" x14ac:dyDescent="0.2">
      <c r="B49" s="126" t="s">
        <v>244</v>
      </c>
      <c r="H49" s="175"/>
    </row>
    <row r="50" spans="2:8" ht="15" x14ac:dyDescent="0.2">
      <c r="B50" s="126" t="s">
        <v>245</v>
      </c>
      <c r="H50" s="175"/>
    </row>
    <row r="51" spans="2:8" ht="15" x14ac:dyDescent="0.2">
      <c r="B51" s="126" t="s">
        <v>246</v>
      </c>
      <c r="H51" s="175"/>
    </row>
    <row r="52" spans="2:8" ht="15" x14ac:dyDescent="0.2">
      <c r="B52" s="126" t="s">
        <v>247</v>
      </c>
      <c r="H52" s="175"/>
    </row>
    <row r="53" spans="2:8" ht="15" x14ac:dyDescent="0.2">
      <c r="B53" s="126" t="s">
        <v>248</v>
      </c>
      <c r="H53" s="175"/>
    </row>
    <row r="54" spans="2:8" ht="15" x14ac:dyDescent="0.2">
      <c r="B54" s="126" t="s">
        <v>249</v>
      </c>
      <c r="H54" s="175"/>
    </row>
    <row r="55" spans="2:8" ht="15" x14ac:dyDescent="0.2">
      <c r="B55" s="126" t="s">
        <v>250</v>
      </c>
      <c r="H55" s="175"/>
    </row>
    <row r="56" spans="2:8" ht="15" x14ac:dyDescent="0.2">
      <c r="B56" s="126" t="s">
        <v>251</v>
      </c>
      <c r="H56" s="175"/>
    </row>
    <row r="57" spans="2:8" ht="15" x14ac:dyDescent="0.2">
      <c r="B57" s="126" t="s">
        <v>252</v>
      </c>
      <c r="H57" s="175"/>
    </row>
    <row r="58" spans="2:8" ht="15" x14ac:dyDescent="0.2">
      <c r="B58" s="126" t="s">
        <v>253</v>
      </c>
      <c r="H58" s="175"/>
    </row>
    <row r="59" spans="2:8" ht="15" x14ac:dyDescent="0.2">
      <c r="B59" s="126" t="s">
        <v>254</v>
      </c>
      <c r="H59" s="175"/>
    </row>
    <row r="60" spans="2:8" ht="15" x14ac:dyDescent="0.2">
      <c r="B60" s="126" t="s">
        <v>255</v>
      </c>
      <c r="H60" s="175"/>
    </row>
    <row r="61" spans="2:8" ht="15" x14ac:dyDescent="0.2">
      <c r="B61" s="127" t="s">
        <v>256</v>
      </c>
      <c r="H61" s="175"/>
    </row>
    <row r="62" spans="2:8" ht="15" x14ac:dyDescent="0.2">
      <c r="B62" s="126" t="s">
        <v>257</v>
      </c>
      <c r="H62" s="175"/>
    </row>
    <row r="63" spans="2:8" ht="15" x14ac:dyDescent="0.2">
      <c r="B63" s="126" t="s">
        <v>258</v>
      </c>
      <c r="H63" s="175"/>
    </row>
    <row r="64" spans="2:8" ht="15" x14ac:dyDescent="0.2">
      <c r="B64" s="127" t="s">
        <v>259</v>
      </c>
      <c r="H64" s="175"/>
    </row>
    <row r="65" spans="2:8" ht="15" x14ac:dyDescent="0.2">
      <c r="B65" s="126" t="s">
        <v>260</v>
      </c>
      <c r="H65" s="175"/>
    </row>
    <row r="66" spans="2:8" ht="15" x14ac:dyDescent="0.2">
      <c r="B66" s="126" t="s">
        <v>261</v>
      </c>
      <c r="H66" s="175"/>
    </row>
    <row r="67" spans="2:8" ht="15" x14ac:dyDescent="0.2">
      <c r="B67" s="126" t="s">
        <v>262</v>
      </c>
      <c r="H67" s="175"/>
    </row>
    <row r="68" spans="2:8" ht="15" x14ac:dyDescent="0.2">
      <c r="B68" s="127" t="s">
        <v>263</v>
      </c>
      <c r="H68" s="175"/>
    </row>
    <row r="69" spans="2:8" ht="15" x14ac:dyDescent="0.2">
      <c r="B69" s="126" t="s">
        <v>264</v>
      </c>
      <c r="H69" s="175"/>
    </row>
    <row r="70" spans="2:8" ht="15" x14ac:dyDescent="0.2">
      <c r="B70" s="126" t="s">
        <v>265</v>
      </c>
      <c r="H70" s="175"/>
    </row>
    <row r="71" spans="2:8" ht="15" x14ac:dyDescent="0.2">
      <c r="B71" s="126" t="s">
        <v>266</v>
      </c>
      <c r="H71" s="175"/>
    </row>
    <row r="72" spans="2:8" ht="15" x14ac:dyDescent="0.2">
      <c r="B72" s="126" t="s">
        <v>267</v>
      </c>
      <c r="H72" s="175"/>
    </row>
    <row r="73" spans="2:8" ht="15" x14ac:dyDescent="0.2">
      <c r="B73" s="126" t="s">
        <v>268</v>
      </c>
      <c r="H73" s="175"/>
    </row>
    <row r="74" spans="2:8" ht="15" x14ac:dyDescent="0.2">
      <c r="B74" s="126" t="s">
        <v>269</v>
      </c>
      <c r="H74" s="175"/>
    </row>
    <row r="75" spans="2:8" ht="15" x14ac:dyDescent="0.2">
      <c r="B75" s="126" t="s">
        <v>270</v>
      </c>
      <c r="H75" s="175"/>
    </row>
    <row r="76" spans="2:8" ht="15" x14ac:dyDescent="0.2">
      <c r="B76" s="126" t="s">
        <v>271</v>
      </c>
      <c r="H76" s="175"/>
    </row>
    <row r="77" spans="2:8" ht="15" x14ac:dyDescent="0.2">
      <c r="B77" s="126" t="s">
        <v>272</v>
      </c>
      <c r="H77" s="175"/>
    </row>
    <row r="78" spans="2:8" ht="15" x14ac:dyDescent="0.2">
      <c r="B78" s="126" t="s">
        <v>273</v>
      </c>
      <c r="H78" s="175"/>
    </row>
    <row r="79" spans="2:8" ht="15" x14ac:dyDescent="0.2">
      <c r="B79" s="127" t="s">
        <v>274</v>
      </c>
      <c r="H79" s="175"/>
    </row>
    <row r="80" spans="2:8" ht="15" x14ac:dyDescent="0.2">
      <c r="B80" s="126" t="s">
        <v>275</v>
      </c>
      <c r="H80" s="175"/>
    </row>
    <row r="81" spans="2:10" ht="15" x14ac:dyDescent="0.2">
      <c r="B81" s="126" t="s">
        <v>276</v>
      </c>
      <c r="H81" s="175"/>
    </row>
    <row r="82" spans="2:10" ht="15" x14ac:dyDescent="0.2">
      <c r="B82" s="126" t="s">
        <v>277</v>
      </c>
      <c r="H82" s="175"/>
    </row>
    <row r="83" spans="2:10" ht="15" x14ac:dyDescent="0.2">
      <c r="B83" s="126" t="s">
        <v>278</v>
      </c>
      <c r="H83" s="175"/>
    </row>
    <row r="84" spans="2:10" ht="15" x14ac:dyDescent="0.2">
      <c r="B84" s="126" t="s">
        <v>279</v>
      </c>
      <c r="H84" s="175"/>
    </row>
    <row r="85" spans="2:10" ht="15" x14ac:dyDescent="0.2">
      <c r="B85" s="126" t="s">
        <v>280</v>
      </c>
      <c r="H85" s="175"/>
    </row>
    <row r="86" spans="2:10" ht="15" x14ac:dyDescent="0.2">
      <c r="B86" s="126" t="s">
        <v>281</v>
      </c>
      <c r="H86" s="175"/>
    </row>
    <row r="87" spans="2:10" ht="15" x14ac:dyDescent="0.2">
      <c r="B87" s="126" t="s">
        <v>282</v>
      </c>
      <c r="H87" s="175"/>
    </row>
    <row r="88" spans="2:10" ht="15" x14ac:dyDescent="0.3">
      <c r="B88" s="128" t="s">
        <v>283</v>
      </c>
      <c r="H88" s="175"/>
    </row>
    <row r="89" spans="2:10" ht="15" x14ac:dyDescent="0.2">
      <c r="B89" s="127" t="s">
        <v>284</v>
      </c>
      <c r="H89" s="175"/>
    </row>
    <row r="90" spans="2:10" ht="15" x14ac:dyDescent="0.2">
      <c r="B90" s="126" t="s">
        <v>285</v>
      </c>
      <c r="H90" s="175"/>
    </row>
    <row r="91" spans="2:10" ht="15" x14ac:dyDescent="0.2">
      <c r="B91" s="126" t="s">
        <v>286</v>
      </c>
      <c r="H91" s="175"/>
    </row>
    <row r="92" spans="2:10" ht="15" x14ac:dyDescent="0.2">
      <c r="B92" s="126" t="s">
        <v>287</v>
      </c>
      <c r="H92" s="175"/>
    </row>
    <row r="93" spans="2:10" ht="15" x14ac:dyDescent="0.2">
      <c r="B93" s="126" t="s">
        <v>288</v>
      </c>
      <c r="H93" s="175"/>
    </row>
    <row r="94" spans="2:10" ht="15" x14ac:dyDescent="0.2">
      <c r="B94" s="126" t="s">
        <v>289</v>
      </c>
      <c r="H94" s="175"/>
    </row>
    <row r="95" spans="2:10" ht="15" x14ac:dyDescent="0.3">
      <c r="B95" s="128" t="s">
        <v>290</v>
      </c>
      <c r="E95" s="76" t="s">
        <v>291</v>
      </c>
      <c r="F95" s="77">
        <v>6</v>
      </c>
      <c r="H95" s="175">
        <v>0</v>
      </c>
      <c r="J95" s="81">
        <f>F95*H95</f>
        <v>0</v>
      </c>
    </row>
    <row r="96" spans="2:10" x14ac:dyDescent="0.2">
      <c r="H96" s="121"/>
    </row>
    <row r="97" spans="1:10" x14ac:dyDescent="0.2">
      <c r="H97" s="121"/>
    </row>
    <row r="98" spans="1:10" x14ac:dyDescent="0.2">
      <c r="A98" s="125"/>
      <c r="B98" s="104" t="s">
        <v>195</v>
      </c>
      <c r="C98" s="104"/>
      <c r="D98" s="104"/>
      <c r="H98" s="121"/>
      <c r="J98" s="105">
        <f>SUM(J46:J97)</f>
        <v>0</v>
      </c>
    </row>
    <row r="99" spans="1:10" ht="15.75" x14ac:dyDescent="0.25">
      <c r="A99" s="123"/>
      <c r="B99" s="124"/>
      <c r="C99" s="124"/>
      <c r="D99" s="124"/>
      <c r="H99" s="121"/>
    </row>
    <row r="100" spans="1:10" x14ac:dyDescent="0.2">
      <c r="A100" s="125" t="s">
        <v>292</v>
      </c>
      <c r="B100" s="104" t="s">
        <v>293</v>
      </c>
      <c r="C100" s="104"/>
      <c r="D100" s="104"/>
      <c r="H100" s="121"/>
    </row>
    <row r="101" spans="1:10" x14ac:dyDescent="0.2">
      <c r="H101" s="121"/>
    </row>
    <row r="102" spans="1:10" ht="89.25" x14ac:dyDescent="0.2">
      <c r="A102" s="103" t="s">
        <v>208</v>
      </c>
      <c r="B102" s="129" t="s">
        <v>294</v>
      </c>
      <c r="E102" s="76" t="s">
        <v>291</v>
      </c>
      <c r="F102" s="77">
        <v>6</v>
      </c>
      <c r="H102" s="175">
        <v>0</v>
      </c>
      <c r="J102" s="81">
        <f>F102*H102</f>
        <v>0</v>
      </c>
    </row>
    <row r="103" spans="1:10" x14ac:dyDescent="0.2">
      <c r="H103" s="175"/>
    </row>
    <row r="104" spans="1:10" ht="39" customHeight="1" x14ac:dyDescent="0.2">
      <c r="A104" s="103" t="s">
        <v>211</v>
      </c>
      <c r="B104" s="75" t="s">
        <v>295</v>
      </c>
      <c r="E104" s="76" t="s">
        <v>291</v>
      </c>
      <c r="F104" s="77">
        <v>6</v>
      </c>
      <c r="H104" s="175">
        <v>0</v>
      </c>
      <c r="J104" s="81">
        <f t="shared" ref="J104:J110" si="0">F104*H104</f>
        <v>0</v>
      </c>
    </row>
    <row r="105" spans="1:10" x14ac:dyDescent="0.2">
      <c r="B105" s="130"/>
      <c r="C105" s="130"/>
      <c r="D105" s="130"/>
      <c r="H105" s="175"/>
    </row>
    <row r="106" spans="1:10" ht="25.5" x14ac:dyDescent="0.2">
      <c r="A106" s="103" t="s">
        <v>213</v>
      </c>
      <c r="B106" s="130" t="s">
        <v>296</v>
      </c>
      <c r="C106" s="130"/>
      <c r="D106" s="130"/>
      <c r="E106" s="76" t="s">
        <v>291</v>
      </c>
      <c r="F106" s="77">
        <v>6</v>
      </c>
      <c r="H106" s="175">
        <v>0</v>
      </c>
      <c r="J106" s="81">
        <f t="shared" si="0"/>
        <v>0</v>
      </c>
    </row>
    <row r="107" spans="1:10" x14ac:dyDescent="0.2">
      <c r="B107" s="130"/>
      <c r="C107" s="130"/>
      <c r="D107" s="130"/>
      <c r="H107" s="175"/>
    </row>
    <row r="108" spans="1:10" ht="25.5" x14ac:dyDescent="0.2">
      <c r="A108" s="103" t="s">
        <v>229</v>
      </c>
      <c r="B108" s="130" t="s">
        <v>297</v>
      </c>
      <c r="C108" s="130"/>
      <c r="D108" s="130"/>
      <c r="E108" s="76" t="s">
        <v>291</v>
      </c>
      <c r="F108" s="77">
        <v>6</v>
      </c>
      <c r="H108" s="175">
        <v>0</v>
      </c>
      <c r="J108" s="81">
        <f t="shared" si="0"/>
        <v>0</v>
      </c>
    </row>
    <row r="109" spans="1:10" x14ac:dyDescent="0.2">
      <c r="B109" s="130"/>
      <c r="C109" s="130"/>
      <c r="D109" s="130"/>
      <c r="H109" s="175"/>
    </row>
    <row r="110" spans="1:10" ht="25.5" x14ac:dyDescent="0.2">
      <c r="A110" s="103" t="s">
        <v>231</v>
      </c>
      <c r="B110" s="130" t="s">
        <v>298</v>
      </c>
      <c r="C110" s="130"/>
      <c r="D110" s="130"/>
      <c r="E110" s="76" t="s">
        <v>291</v>
      </c>
      <c r="F110" s="77">
        <v>6</v>
      </c>
      <c r="H110" s="175">
        <v>0</v>
      </c>
      <c r="J110" s="81">
        <f t="shared" si="0"/>
        <v>0</v>
      </c>
    </row>
    <row r="111" spans="1:10" x14ac:dyDescent="0.2">
      <c r="B111" s="130"/>
      <c r="C111" s="130"/>
      <c r="D111" s="130"/>
      <c r="H111" s="175"/>
    </row>
    <row r="112" spans="1:10" x14ac:dyDescent="0.2">
      <c r="B112" s="130"/>
      <c r="C112" s="130"/>
      <c r="D112" s="130"/>
      <c r="H112" s="175"/>
    </row>
    <row r="113" spans="1:10" x14ac:dyDescent="0.2">
      <c r="B113" s="131" t="s">
        <v>195</v>
      </c>
      <c r="C113" s="131"/>
      <c r="D113" s="131"/>
      <c r="H113" s="172"/>
      <c r="J113" s="105">
        <f>SUM(J102:J111)</f>
        <v>0</v>
      </c>
    </row>
    <row r="114" spans="1:10" x14ac:dyDescent="0.2">
      <c r="H114" s="172"/>
    </row>
    <row r="115" spans="1:10" x14ac:dyDescent="0.2">
      <c r="A115" s="125" t="s">
        <v>299</v>
      </c>
      <c r="B115" s="104" t="s">
        <v>300</v>
      </c>
      <c r="C115" s="104"/>
      <c r="D115" s="104"/>
      <c r="H115" s="172"/>
    </row>
    <row r="116" spans="1:10" x14ac:dyDescent="0.2">
      <c r="H116" s="172"/>
    </row>
    <row r="117" spans="1:10" ht="25.5" x14ac:dyDescent="0.2">
      <c r="A117" s="103" t="s">
        <v>208</v>
      </c>
      <c r="B117" s="118" t="s">
        <v>301</v>
      </c>
      <c r="C117" s="118"/>
      <c r="D117" s="118"/>
      <c r="H117" s="172"/>
    </row>
    <row r="118" spans="1:10" x14ac:dyDescent="0.2">
      <c r="B118" s="75" t="s">
        <v>302</v>
      </c>
      <c r="E118" s="76" t="s">
        <v>210</v>
      </c>
      <c r="F118" s="77">
        <v>200</v>
      </c>
      <c r="H118" s="172">
        <v>0</v>
      </c>
      <c r="J118" s="81">
        <f>F118*H118</f>
        <v>0</v>
      </c>
    </row>
    <row r="119" spans="1:10" x14ac:dyDescent="0.2">
      <c r="H119" s="172"/>
    </row>
    <row r="120" spans="1:10" ht="25.5" x14ac:dyDescent="0.2">
      <c r="A120" s="103" t="s">
        <v>211</v>
      </c>
      <c r="B120" s="75" t="s">
        <v>303</v>
      </c>
      <c r="E120" s="76" t="s">
        <v>210</v>
      </c>
      <c r="F120" s="77">
        <v>50</v>
      </c>
      <c r="H120" s="172">
        <v>0</v>
      </c>
      <c r="J120" s="81">
        <f>F120*H120</f>
        <v>0</v>
      </c>
    </row>
    <row r="121" spans="1:10" x14ac:dyDescent="0.2">
      <c r="H121" s="172"/>
    </row>
    <row r="122" spans="1:10" x14ac:dyDescent="0.2">
      <c r="A122" s="103" t="s">
        <v>213</v>
      </c>
      <c r="B122" s="75" t="s">
        <v>304</v>
      </c>
      <c r="H122" s="172"/>
    </row>
    <row r="123" spans="1:10" x14ac:dyDescent="0.2">
      <c r="B123" s="75" t="s">
        <v>305</v>
      </c>
      <c r="E123" s="76" t="s">
        <v>291</v>
      </c>
      <c r="F123" s="77">
        <v>6</v>
      </c>
      <c r="H123" s="172">
        <v>0</v>
      </c>
      <c r="J123" s="81">
        <f>F123*H123</f>
        <v>0</v>
      </c>
    </row>
    <row r="124" spans="1:10" x14ac:dyDescent="0.2">
      <c r="B124" s="75" t="s">
        <v>306</v>
      </c>
      <c r="E124" s="76" t="s">
        <v>291</v>
      </c>
      <c r="F124" s="77">
        <v>6</v>
      </c>
      <c r="H124" s="172">
        <v>0</v>
      </c>
      <c r="J124" s="81">
        <f>F124*H124</f>
        <v>0</v>
      </c>
    </row>
    <row r="125" spans="1:10" x14ac:dyDescent="0.2">
      <c r="H125" s="172"/>
    </row>
    <row r="126" spans="1:10" x14ac:dyDescent="0.2">
      <c r="B126" s="104" t="s">
        <v>195</v>
      </c>
      <c r="C126" s="104"/>
      <c r="D126" s="104"/>
      <c r="H126" s="172"/>
      <c r="J126" s="105">
        <f>SUM(J118:J124)</f>
        <v>0</v>
      </c>
    </row>
    <row r="127" spans="1:10" ht="12" customHeight="1" x14ac:dyDescent="0.2">
      <c r="H127" s="172"/>
    </row>
    <row r="128" spans="1:10" x14ac:dyDescent="0.2">
      <c r="A128" s="125" t="s">
        <v>307</v>
      </c>
      <c r="B128" s="104" t="s">
        <v>308</v>
      </c>
      <c r="C128" s="104"/>
      <c r="D128" s="104"/>
      <c r="H128" s="172"/>
    </row>
    <row r="129" spans="1:10" x14ac:dyDescent="0.2">
      <c r="H129" s="172"/>
    </row>
    <row r="130" spans="1:10" ht="50.45" customHeight="1" x14ac:dyDescent="0.2">
      <c r="A130" s="103" t="s">
        <v>208</v>
      </c>
      <c r="B130" s="75" t="s">
        <v>309</v>
      </c>
      <c r="E130" s="76" t="s">
        <v>210</v>
      </c>
      <c r="F130" s="77">
        <v>220</v>
      </c>
      <c r="H130" s="172">
        <v>0</v>
      </c>
      <c r="J130" s="81">
        <f>H130*F130</f>
        <v>0</v>
      </c>
    </row>
    <row r="131" spans="1:10" x14ac:dyDescent="0.2">
      <c r="H131" s="172"/>
    </row>
    <row r="132" spans="1:10" ht="52.9" customHeight="1" x14ac:dyDescent="0.2">
      <c r="A132" s="103" t="s">
        <v>211</v>
      </c>
      <c r="B132" s="130" t="s">
        <v>310</v>
      </c>
      <c r="C132" s="130"/>
      <c r="D132" s="130"/>
      <c r="E132" s="76" t="s">
        <v>291</v>
      </c>
      <c r="F132" s="77">
        <v>6</v>
      </c>
      <c r="H132" s="172">
        <v>0</v>
      </c>
      <c r="J132" s="81">
        <f>H132*F132</f>
        <v>0</v>
      </c>
    </row>
    <row r="133" spans="1:10" ht="13.15" customHeight="1" x14ac:dyDescent="0.2">
      <c r="B133" s="130"/>
      <c r="C133" s="130"/>
      <c r="D133" s="130"/>
      <c r="H133" s="172"/>
    </row>
    <row r="134" spans="1:10" x14ac:dyDescent="0.2">
      <c r="A134" s="103" t="s">
        <v>213</v>
      </c>
      <c r="B134" s="75" t="s">
        <v>311</v>
      </c>
      <c r="E134" s="76" t="s">
        <v>291</v>
      </c>
      <c r="F134" s="77">
        <v>12</v>
      </c>
      <c r="H134" s="172">
        <v>0</v>
      </c>
      <c r="J134" s="81">
        <f>H134*F134</f>
        <v>0</v>
      </c>
    </row>
    <row r="135" spans="1:10" x14ac:dyDescent="0.2">
      <c r="B135" s="104" t="s">
        <v>195</v>
      </c>
      <c r="C135" s="104"/>
      <c r="D135" s="104"/>
      <c r="H135" s="172"/>
      <c r="J135" s="105">
        <f>SUM(J130:J134)</f>
        <v>0</v>
      </c>
    </row>
    <row r="136" spans="1:10" x14ac:dyDescent="0.2">
      <c r="B136" s="104"/>
      <c r="C136" s="104"/>
      <c r="D136" s="104"/>
      <c r="J136" s="105"/>
    </row>
    <row r="137" spans="1:10" x14ac:dyDescent="0.2">
      <c r="B137" s="104"/>
      <c r="C137" s="104"/>
      <c r="D137" s="104"/>
      <c r="J137" s="105"/>
    </row>
    <row r="138" spans="1:10" ht="15.75" x14ac:dyDescent="0.25">
      <c r="A138" s="92" t="s">
        <v>312</v>
      </c>
      <c r="B138" s="93" t="s">
        <v>313</v>
      </c>
      <c r="C138" s="93"/>
      <c r="D138" s="93"/>
    </row>
    <row r="140" spans="1:10" x14ac:dyDescent="0.2">
      <c r="A140" s="95" t="s">
        <v>203</v>
      </c>
      <c r="B140" s="96" t="s">
        <v>204</v>
      </c>
      <c r="C140" s="96"/>
      <c r="D140" s="96"/>
      <c r="E140" s="97" t="s">
        <v>205</v>
      </c>
      <c r="F140" s="98" t="s">
        <v>206</v>
      </c>
      <c r="G140" s="99"/>
      <c r="H140" s="100" t="s">
        <v>196</v>
      </c>
      <c r="I140" s="101"/>
      <c r="J140" s="102" t="s">
        <v>207</v>
      </c>
    </row>
    <row r="141" spans="1:10" ht="25.5" x14ac:dyDescent="0.2">
      <c r="A141" s="103" t="s">
        <v>208</v>
      </c>
      <c r="B141" s="75" t="s">
        <v>314</v>
      </c>
      <c r="E141" s="76" t="s">
        <v>197</v>
      </c>
      <c r="F141" s="77">
        <v>1</v>
      </c>
      <c r="H141" s="172">
        <v>0</v>
      </c>
      <c r="J141" s="81">
        <f>F141*H141</f>
        <v>0</v>
      </c>
    </row>
    <row r="142" spans="1:10" x14ac:dyDescent="0.2">
      <c r="H142" s="172"/>
    </row>
    <row r="143" spans="1:10" ht="25.5" x14ac:dyDescent="0.2">
      <c r="A143" s="103" t="s">
        <v>211</v>
      </c>
      <c r="B143" s="75" t="s">
        <v>315</v>
      </c>
      <c r="E143" s="76" t="s">
        <v>15</v>
      </c>
      <c r="F143" s="77">
        <v>6</v>
      </c>
      <c r="H143" s="172">
        <v>0</v>
      </c>
      <c r="J143" s="81">
        <f>F143*H143</f>
        <v>0</v>
      </c>
    </row>
    <row r="144" spans="1:10" x14ac:dyDescent="0.2">
      <c r="H144" s="172"/>
    </row>
    <row r="145" spans="1:10" x14ac:dyDescent="0.2">
      <c r="A145" s="103" t="s">
        <v>213</v>
      </c>
      <c r="B145" s="75" t="s">
        <v>316</v>
      </c>
      <c r="E145" s="76" t="s">
        <v>197</v>
      </c>
      <c r="F145" s="77">
        <v>1</v>
      </c>
      <c r="H145" s="172">
        <v>0</v>
      </c>
      <c r="J145" s="81">
        <f>F145*H145</f>
        <v>0</v>
      </c>
    </row>
    <row r="146" spans="1:10" x14ac:dyDescent="0.2">
      <c r="H146" s="172"/>
    </row>
    <row r="147" spans="1:10" x14ac:dyDescent="0.2">
      <c r="A147" s="103" t="s">
        <v>229</v>
      </c>
      <c r="B147" s="75" t="s">
        <v>317</v>
      </c>
      <c r="E147" s="76" t="s">
        <v>7</v>
      </c>
      <c r="F147" s="77">
        <v>30</v>
      </c>
      <c r="H147" s="172">
        <v>0</v>
      </c>
      <c r="J147" s="81">
        <f>F147*H147</f>
        <v>0</v>
      </c>
    </row>
    <row r="149" spans="1:10" x14ac:dyDescent="0.2">
      <c r="B149" s="104" t="s">
        <v>195</v>
      </c>
      <c r="C149" s="104"/>
      <c r="D149" s="104"/>
      <c r="J149" s="105">
        <f>SUM(J141:J147)</f>
        <v>0</v>
      </c>
    </row>
    <row r="151" spans="1:10" ht="15.75" x14ac:dyDescent="0.25">
      <c r="A151" s="92" t="s">
        <v>318</v>
      </c>
      <c r="B151" s="93" t="s">
        <v>319</v>
      </c>
      <c r="C151" s="93"/>
      <c r="D151" s="93"/>
    </row>
    <row r="152" spans="1:10" x14ac:dyDescent="0.2">
      <c r="A152" s="95" t="s">
        <v>203</v>
      </c>
      <c r="B152" s="96" t="s">
        <v>204</v>
      </c>
      <c r="C152" s="96"/>
      <c r="D152" s="96"/>
      <c r="E152" s="97" t="s">
        <v>205</v>
      </c>
      <c r="F152" s="98" t="s">
        <v>206</v>
      </c>
      <c r="G152" s="99"/>
      <c r="H152" s="100" t="s">
        <v>196</v>
      </c>
      <c r="I152" s="101"/>
      <c r="J152" s="102" t="s">
        <v>207</v>
      </c>
    </row>
    <row r="153" spans="1:10" x14ac:dyDescent="0.2">
      <c r="A153" s="95"/>
      <c r="B153" s="96"/>
      <c r="C153" s="96"/>
      <c r="D153" s="96"/>
      <c r="E153" s="97"/>
      <c r="F153" s="98"/>
      <c r="G153" s="99"/>
      <c r="H153" s="100"/>
      <c r="I153" s="101"/>
      <c r="J153" s="102"/>
    </row>
    <row r="154" spans="1:10" x14ac:dyDescent="0.2">
      <c r="A154" s="103" t="s">
        <v>208</v>
      </c>
      <c r="B154" s="75" t="s">
        <v>320</v>
      </c>
      <c r="E154" s="76" t="s">
        <v>210</v>
      </c>
      <c r="F154" s="77">
        <v>194</v>
      </c>
      <c r="G154" s="78">
        <v>25000</v>
      </c>
      <c r="H154" s="172">
        <v>0</v>
      </c>
      <c r="J154" s="81">
        <f>F154*H154</f>
        <v>0</v>
      </c>
    </row>
    <row r="155" spans="1:10" x14ac:dyDescent="0.2">
      <c r="H155" s="172"/>
    </row>
    <row r="156" spans="1:10" ht="25.5" x14ac:dyDescent="0.2">
      <c r="A156" s="103" t="s">
        <v>211</v>
      </c>
      <c r="B156" s="75" t="s">
        <v>321</v>
      </c>
      <c r="E156" s="76" t="s">
        <v>197</v>
      </c>
      <c r="F156" s="77">
        <v>1</v>
      </c>
      <c r="G156" s="78">
        <v>33000</v>
      </c>
      <c r="H156" s="172">
        <v>0</v>
      </c>
      <c r="J156" s="81">
        <f>F156*H156</f>
        <v>0</v>
      </c>
    </row>
    <row r="157" spans="1:10" x14ac:dyDescent="0.2">
      <c r="H157" s="172"/>
    </row>
    <row r="158" spans="1:10" x14ac:dyDescent="0.2">
      <c r="A158" s="103" t="s">
        <v>213</v>
      </c>
      <c r="B158" s="75" t="s">
        <v>322</v>
      </c>
      <c r="E158" s="76" t="s">
        <v>197</v>
      </c>
      <c r="F158" s="77">
        <v>1</v>
      </c>
      <c r="G158" s="78">
        <f>1200*8</f>
        <v>9600</v>
      </c>
      <c r="H158" s="172">
        <v>0</v>
      </c>
      <c r="J158" s="81">
        <f>F158*H158</f>
        <v>0</v>
      </c>
    </row>
    <row r="159" spans="1:10" x14ac:dyDescent="0.2">
      <c r="B159" s="75" t="s">
        <v>323</v>
      </c>
      <c r="H159" s="172"/>
    </row>
    <row r="160" spans="1:10" s="132" customFormat="1" x14ac:dyDescent="0.2">
      <c r="A160" s="103"/>
      <c r="B160" s="75" t="s">
        <v>324</v>
      </c>
      <c r="C160" s="75"/>
      <c r="D160" s="75"/>
      <c r="E160" s="76"/>
      <c r="F160" s="77"/>
      <c r="G160" s="78"/>
      <c r="H160" s="172"/>
      <c r="I160" s="80"/>
      <c r="J160" s="81"/>
    </row>
    <row r="161" spans="1:10" x14ac:dyDescent="0.2">
      <c r="H161" s="172"/>
    </row>
    <row r="162" spans="1:10" x14ac:dyDescent="0.2">
      <c r="A162" s="103" t="s">
        <v>229</v>
      </c>
      <c r="B162" s="75" t="s">
        <v>325</v>
      </c>
      <c r="E162" s="76" t="s">
        <v>198</v>
      </c>
      <c r="F162" s="77">
        <v>6</v>
      </c>
      <c r="G162" s="78">
        <f>1200*8</f>
        <v>9600</v>
      </c>
      <c r="H162" s="172">
        <v>0</v>
      </c>
      <c r="J162" s="81">
        <f>F162*H162</f>
        <v>0</v>
      </c>
    </row>
    <row r="163" spans="1:10" x14ac:dyDescent="0.2">
      <c r="H163" s="172"/>
    </row>
    <row r="164" spans="1:10" x14ac:dyDescent="0.2">
      <c r="B164" s="104" t="s">
        <v>195</v>
      </c>
      <c r="C164" s="104"/>
      <c r="D164" s="104"/>
      <c r="H164" s="172"/>
      <c r="J164" s="105">
        <f>SUM(J154:J162)</f>
        <v>0</v>
      </c>
    </row>
    <row r="165" spans="1:10" ht="15.75" x14ac:dyDescent="0.25">
      <c r="B165" s="93"/>
      <c r="C165" s="93"/>
      <c r="D165" s="93"/>
      <c r="H165" s="172"/>
    </row>
    <row r="166" spans="1:10" ht="18.75" customHeight="1" x14ac:dyDescent="0.2">
      <c r="H166" s="172"/>
    </row>
    <row r="167" spans="1:10" ht="18.75" customHeight="1" x14ac:dyDescent="0.2">
      <c r="H167" s="172"/>
    </row>
    <row r="168" spans="1:10" ht="18.75" customHeight="1" x14ac:dyDescent="0.2">
      <c r="H168" s="172"/>
    </row>
    <row r="169" spans="1:10" ht="18.75" customHeight="1" x14ac:dyDescent="0.2">
      <c r="H169" s="172"/>
    </row>
    <row r="170" spans="1:10" ht="18.75" customHeight="1" x14ac:dyDescent="0.2">
      <c r="H170" s="172"/>
    </row>
    <row r="171" spans="1:10" ht="18.75" customHeight="1" x14ac:dyDescent="0.2">
      <c r="H171" s="172"/>
    </row>
    <row r="172" spans="1:10" ht="18.75" customHeight="1" x14ac:dyDescent="0.2">
      <c r="H172" s="172"/>
    </row>
    <row r="173" spans="1:10" ht="18.75" customHeight="1" x14ac:dyDescent="0.2">
      <c r="H173" s="172"/>
    </row>
    <row r="174" spans="1:10" ht="18.75" customHeight="1" x14ac:dyDescent="0.2">
      <c r="H174" s="172"/>
    </row>
    <row r="175" spans="1:10" ht="18.75" customHeight="1" x14ac:dyDescent="0.2">
      <c r="H175" s="172"/>
    </row>
    <row r="176" spans="1:10" ht="18.75" customHeight="1" x14ac:dyDescent="0.2">
      <c r="H176" s="172"/>
    </row>
    <row r="177" spans="1:10" x14ac:dyDescent="0.2">
      <c r="H177" s="172"/>
    </row>
    <row r="178" spans="1:10" x14ac:dyDescent="0.2">
      <c r="H178" s="172"/>
    </row>
    <row r="179" spans="1:10" x14ac:dyDescent="0.2">
      <c r="H179" s="172"/>
      <c r="J179" s="105"/>
    </row>
    <row r="180" spans="1:10" ht="18" x14ac:dyDescent="0.25">
      <c r="B180" s="133" t="s">
        <v>326</v>
      </c>
      <c r="C180" s="133"/>
      <c r="D180" s="133"/>
      <c r="H180" s="172"/>
      <c r="J180" s="105"/>
    </row>
    <row r="181" spans="1:10" x14ac:dyDescent="0.2">
      <c r="H181" s="172"/>
      <c r="J181" s="105"/>
    </row>
    <row r="182" spans="1:10" x14ac:dyDescent="0.2">
      <c r="A182" s="125" t="s">
        <v>201</v>
      </c>
      <c r="B182" s="104" t="s">
        <v>202</v>
      </c>
      <c r="C182" s="104"/>
      <c r="D182" s="104"/>
      <c r="E182" s="134"/>
      <c r="F182" s="135"/>
      <c r="G182" s="136"/>
      <c r="H182" s="173"/>
      <c r="I182" s="132"/>
      <c r="J182" s="105">
        <f>J14</f>
        <v>0</v>
      </c>
    </row>
    <row r="183" spans="1:10" x14ac:dyDescent="0.2">
      <c r="H183" s="172"/>
      <c r="J183" s="105"/>
    </row>
    <row r="184" spans="1:10" x14ac:dyDescent="0.2">
      <c r="A184" s="125" t="s">
        <v>215</v>
      </c>
      <c r="B184" s="104" t="s">
        <v>216</v>
      </c>
      <c r="C184" s="104"/>
      <c r="D184" s="104"/>
      <c r="E184" s="134"/>
      <c r="F184" s="135"/>
      <c r="G184" s="136"/>
      <c r="H184" s="173"/>
      <c r="I184" s="132"/>
      <c r="J184" s="105">
        <f>J40</f>
        <v>0</v>
      </c>
    </row>
    <row r="185" spans="1:10" x14ac:dyDescent="0.2">
      <c r="H185" s="172"/>
      <c r="J185" s="105"/>
    </row>
    <row r="186" spans="1:10" s="132" customFormat="1" x14ac:dyDescent="0.2">
      <c r="A186" s="125" t="s">
        <v>237</v>
      </c>
      <c r="B186" s="104" t="s">
        <v>238</v>
      </c>
      <c r="C186" s="104"/>
      <c r="D186" s="104"/>
      <c r="E186" s="134"/>
      <c r="F186" s="135"/>
      <c r="G186" s="136"/>
      <c r="H186" s="173"/>
      <c r="J186" s="105"/>
    </row>
    <row r="187" spans="1:10" x14ac:dyDescent="0.2">
      <c r="H187" s="172"/>
      <c r="J187" s="105"/>
    </row>
    <row r="188" spans="1:10" s="132" customFormat="1" x14ac:dyDescent="0.2">
      <c r="A188" s="103" t="s">
        <v>239</v>
      </c>
      <c r="B188" s="75" t="s">
        <v>240</v>
      </c>
      <c r="C188" s="75"/>
      <c r="D188" s="75"/>
      <c r="E188" s="76"/>
      <c r="F188" s="77"/>
      <c r="G188" s="78"/>
      <c r="H188" s="172"/>
      <c r="I188" s="80"/>
      <c r="J188" s="105">
        <f>J98</f>
        <v>0</v>
      </c>
    </row>
    <row r="189" spans="1:10" s="132" customFormat="1" x14ac:dyDescent="0.2">
      <c r="A189" s="103" t="s">
        <v>292</v>
      </c>
      <c r="B189" s="75" t="s">
        <v>293</v>
      </c>
      <c r="C189" s="75"/>
      <c r="D189" s="75"/>
      <c r="E189" s="76"/>
      <c r="F189" s="77"/>
      <c r="G189" s="78"/>
      <c r="H189" s="172"/>
      <c r="I189" s="80"/>
      <c r="J189" s="105">
        <f>J113</f>
        <v>0</v>
      </c>
    </row>
    <row r="190" spans="1:10" s="132" customFormat="1" x14ac:dyDescent="0.2">
      <c r="A190" s="103" t="s">
        <v>299</v>
      </c>
      <c r="B190" s="75" t="s">
        <v>300</v>
      </c>
      <c r="C190" s="75"/>
      <c r="D190" s="75"/>
      <c r="E190" s="76"/>
      <c r="F190" s="77"/>
      <c r="G190" s="78"/>
      <c r="H190" s="172"/>
      <c r="I190" s="80"/>
      <c r="J190" s="105">
        <f>J126</f>
        <v>0</v>
      </c>
    </row>
    <row r="191" spans="1:10" s="132" customFormat="1" x14ac:dyDescent="0.2">
      <c r="A191" s="103" t="s">
        <v>327</v>
      </c>
      <c r="B191" s="75" t="s">
        <v>308</v>
      </c>
      <c r="C191" s="75"/>
      <c r="D191" s="75"/>
      <c r="E191" s="76"/>
      <c r="F191" s="77"/>
      <c r="G191" s="78"/>
      <c r="H191" s="172"/>
      <c r="I191" s="80"/>
      <c r="J191" s="105">
        <f>J135</f>
        <v>0</v>
      </c>
    </row>
    <row r="192" spans="1:10" s="132" customFormat="1" x14ac:dyDescent="0.2">
      <c r="A192" s="103"/>
      <c r="B192" s="75"/>
      <c r="C192" s="75"/>
      <c r="D192" s="75"/>
      <c r="E192" s="76"/>
      <c r="F192" s="77"/>
      <c r="G192" s="78"/>
      <c r="H192" s="172"/>
      <c r="I192" s="80"/>
      <c r="J192" s="105"/>
    </row>
    <row r="193" spans="1:10" s="132" customFormat="1" x14ac:dyDescent="0.2">
      <c r="A193" s="125" t="s">
        <v>312</v>
      </c>
      <c r="B193" s="104" t="s">
        <v>313</v>
      </c>
      <c r="C193" s="104"/>
      <c r="D193" s="104"/>
      <c r="E193" s="134"/>
      <c r="F193" s="135"/>
      <c r="G193" s="136"/>
      <c r="H193" s="173"/>
      <c r="J193" s="105">
        <f>J149</f>
        <v>0</v>
      </c>
    </row>
    <row r="194" spans="1:10" s="132" customFormat="1" x14ac:dyDescent="0.2">
      <c r="A194" s="103"/>
      <c r="B194" s="75"/>
      <c r="C194" s="75"/>
      <c r="D194" s="75"/>
      <c r="E194" s="76"/>
      <c r="F194" s="77"/>
      <c r="G194" s="78"/>
      <c r="H194" s="172"/>
      <c r="I194" s="80"/>
      <c r="J194" s="105"/>
    </row>
    <row r="195" spans="1:10" s="132" customFormat="1" x14ac:dyDescent="0.2">
      <c r="A195" s="125" t="s">
        <v>318</v>
      </c>
      <c r="B195" s="104" t="s">
        <v>319</v>
      </c>
      <c r="C195" s="104"/>
      <c r="D195" s="104"/>
      <c r="E195" s="134"/>
      <c r="F195" s="135"/>
      <c r="G195" s="136"/>
      <c r="H195" s="173"/>
      <c r="J195" s="105">
        <f>J164</f>
        <v>0</v>
      </c>
    </row>
    <row r="196" spans="1:10" s="132" customFormat="1" x14ac:dyDescent="0.2">
      <c r="A196" s="125"/>
      <c r="B196" s="104"/>
      <c r="C196" s="104"/>
      <c r="D196" s="104"/>
      <c r="E196" s="134"/>
      <c r="F196" s="135"/>
      <c r="G196" s="136"/>
      <c r="H196" s="173"/>
      <c r="J196" s="105"/>
    </row>
    <row r="197" spans="1:10" x14ac:dyDescent="0.2">
      <c r="A197" s="125" t="s">
        <v>328</v>
      </c>
      <c r="B197" s="104" t="s">
        <v>329</v>
      </c>
      <c r="C197" s="104"/>
      <c r="D197" s="104"/>
      <c r="E197" s="134"/>
      <c r="F197" s="135"/>
      <c r="G197" s="136"/>
      <c r="H197" s="173"/>
      <c r="I197" s="132"/>
      <c r="J197" s="105">
        <v>300</v>
      </c>
    </row>
    <row r="198" spans="1:10" x14ac:dyDescent="0.2">
      <c r="A198" s="125"/>
      <c r="B198" s="104"/>
      <c r="C198" s="104"/>
      <c r="D198" s="104"/>
      <c r="E198" s="134"/>
      <c r="F198" s="135"/>
      <c r="G198" s="136"/>
      <c r="H198" s="173"/>
      <c r="I198" s="132"/>
    </row>
    <row r="199" spans="1:10" x14ac:dyDescent="0.2">
      <c r="A199" s="125" t="s">
        <v>330</v>
      </c>
      <c r="B199" s="104" t="s">
        <v>331</v>
      </c>
      <c r="C199" s="104"/>
      <c r="D199" s="104"/>
      <c r="E199" s="134"/>
      <c r="F199" s="135"/>
      <c r="G199" s="136"/>
      <c r="H199" s="173"/>
      <c r="I199" s="132"/>
      <c r="J199" s="105">
        <v>100</v>
      </c>
    </row>
    <row r="200" spans="1:10" ht="13.5" thickBot="1" x14ac:dyDescent="0.25">
      <c r="A200" s="137"/>
      <c r="B200" s="138" t="s">
        <v>332</v>
      </c>
      <c r="C200" s="138"/>
      <c r="D200" s="138"/>
      <c r="E200" s="139"/>
      <c r="F200" s="140"/>
      <c r="G200" s="141"/>
      <c r="H200" s="174"/>
      <c r="I200" s="142"/>
      <c r="J200" s="143"/>
    </row>
    <row r="201" spans="1:10" ht="13.5" thickTop="1" x14ac:dyDescent="0.2">
      <c r="A201" s="125"/>
      <c r="B201" s="104"/>
      <c r="C201" s="104"/>
      <c r="D201" s="104"/>
      <c r="E201" s="134"/>
      <c r="F201" s="135"/>
      <c r="G201" s="136"/>
      <c r="H201" s="173"/>
      <c r="I201" s="132"/>
    </row>
    <row r="202" spans="1:10" x14ac:dyDescent="0.2">
      <c r="A202" s="125"/>
      <c r="B202" s="104" t="s">
        <v>195</v>
      </c>
      <c r="C202" s="104"/>
      <c r="D202" s="104"/>
      <c r="E202" s="134"/>
      <c r="F202" s="135"/>
      <c r="G202" s="136"/>
      <c r="H202" s="173"/>
      <c r="I202" s="132"/>
      <c r="J202" s="105">
        <f>SUM(J182:J199)</f>
        <v>400</v>
      </c>
    </row>
    <row r="203" spans="1:10" x14ac:dyDescent="0.2">
      <c r="H203" s="172"/>
    </row>
    <row r="205" spans="1:10" x14ac:dyDescent="0.2">
      <c r="B205" s="144"/>
      <c r="C205" s="144"/>
      <c r="D205" s="144"/>
    </row>
    <row r="219" spans="1:10" s="145" customFormat="1" ht="15.75" x14ac:dyDescent="0.25">
      <c r="A219" s="103"/>
      <c r="B219" s="75"/>
      <c r="C219" s="75"/>
      <c r="D219" s="75"/>
      <c r="E219" s="76"/>
      <c r="F219" s="77"/>
      <c r="G219" s="78"/>
      <c r="H219" s="79"/>
      <c r="I219" s="80"/>
      <c r="J219" s="81"/>
    </row>
    <row r="222" spans="1:10" ht="15.75" x14ac:dyDescent="0.25">
      <c r="B222" s="146"/>
      <c r="C222" s="146"/>
      <c r="D222" s="146"/>
    </row>
  </sheetData>
  <sheetProtection password="CF09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REKAPITULACIJA</vt:lpstr>
      <vt:lpstr>PREDDELA</vt:lpstr>
      <vt:lpstr>ZEMELJSKA DELA</vt:lpstr>
      <vt:lpstr>ZGORNJI USTROJ</vt:lpstr>
      <vt:lpstr>ODVODNJAVANJE</vt:lpstr>
      <vt:lpstr>OBRTNIŠKA DELA</vt:lpstr>
      <vt:lpstr>OPREMA CESTE</vt:lpstr>
      <vt:lpstr>JAVNA RAZ</vt:lpstr>
    </vt:vector>
  </TitlesOfParts>
  <Company>KPL OE Inženiring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Mitja Dolinšek</dc:creator>
  <cp:lastModifiedBy>Uroš Drobež</cp:lastModifiedBy>
  <cp:lastPrinted>2018-09-11T06:18:16Z</cp:lastPrinted>
  <dcterms:created xsi:type="dcterms:W3CDTF">1998-02-28T07:09:49Z</dcterms:created>
  <dcterms:modified xsi:type="dcterms:W3CDTF">2019-05-23T12:27:15Z</dcterms:modified>
</cp:coreProperties>
</file>