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Popisi_Kokorici_Logarovci\"/>
    </mc:Choice>
  </mc:AlternateContent>
  <xr:revisionPtr revIDLastSave="0" documentId="13_ncr:1_{6F883699-D292-43C9-8223-951E9801E7B9}" xr6:coauthVersionLast="46" xr6:coauthVersionMax="46" xr10:uidLastSave="{00000000-0000-0000-0000-000000000000}"/>
  <bookViews>
    <workbookView xWindow="90" yWindow="0" windowWidth="28695" windowHeight="15600" tabRatio="957" xr2:uid="{00000000-000D-0000-FFFF-FFFF00000000}"/>
  </bookViews>
  <sheets>
    <sheet name="Naslovna stran" sheetId="21" r:id="rId1"/>
    <sheet name="0_Rekapitulacija" sheetId="16" r:id="rId2"/>
    <sheet name="1_Pripravljalna dela " sheetId="6" r:id="rId3"/>
    <sheet name="2_Ureditev javne poti" sheetId="8" r:id="rId4"/>
    <sheet name="3_Meteorna kanalizacija" sheetId="23" r:id="rId5"/>
    <sheet name="3_Ostala dela" sheetId="5" r:id="rId6"/>
  </sheets>
  <definedNames>
    <definedName name="CENA">'1_Pripravljalna dela '!#REF!</definedName>
    <definedName name="KOLIC">'1_Pripravljalna dela '!#REF!</definedName>
    <definedName name="_xlnm.Print_Area" localSheetId="1">'0_Rekapitulacija'!$A$1:$D$16</definedName>
    <definedName name="_xlnm.Print_Area" localSheetId="0">'Naslovna stran'!$A$1:$F$38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  <c r="F6" i="8"/>
  <c r="F7" i="8"/>
  <c r="F53" i="8" s="1"/>
  <c r="C5" i="16" s="1"/>
  <c r="F8" i="8"/>
  <c r="F9" i="8"/>
  <c r="F11" i="8"/>
  <c r="F12" i="8"/>
  <c r="F13" i="8"/>
  <c r="F14" i="8"/>
  <c r="F15" i="8"/>
  <c r="F16" i="8"/>
  <c r="F17" i="8"/>
  <c r="F18" i="8"/>
  <c r="F19" i="8"/>
  <c r="F21" i="8"/>
  <c r="F23" i="8"/>
  <c r="F25" i="8"/>
  <c r="F27" i="8"/>
  <c r="F28" i="8"/>
  <c r="F29" i="8"/>
  <c r="F30" i="8"/>
  <c r="F31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2" i="8"/>
  <c r="G5" i="6"/>
  <c r="G14" i="6" s="1"/>
  <c r="C3" i="16" s="1"/>
  <c r="G6" i="6"/>
  <c r="G7" i="6"/>
  <c r="G8" i="6"/>
  <c r="G9" i="6"/>
  <c r="G10" i="6"/>
  <c r="G11" i="6"/>
  <c r="G13" i="6"/>
  <c r="F5" i="23"/>
  <c r="F88" i="23" s="1"/>
  <c r="C7" i="16" s="1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4" i="23"/>
  <c r="F46" i="23"/>
  <c r="F47" i="23"/>
  <c r="F48" i="23"/>
  <c r="F49" i="23"/>
  <c r="F50" i="23"/>
  <c r="F51" i="23"/>
  <c r="F52" i="23"/>
  <c r="F53" i="23"/>
  <c r="F54" i="23"/>
  <c r="F55" i="23"/>
  <c r="F56" i="23"/>
  <c r="F58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6" i="5"/>
  <c r="F8" i="5"/>
  <c r="F10" i="5"/>
  <c r="F14" i="5" s="1"/>
  <c r="C9" i="16" s="1"/>
  <c r="F12" i="5"/>
  <c r="F7" i="5"/>
  <c r="F9" i="5"/>
  <c r="F13" i="5" l="1"/>
  <c r="C11" i="16"/>
  <c r="C13" i="16" s="1"/>
  <c r="C14" i="16" l="1"/>
  <c r="C16" i="16"/>
</calcChain>
</file>

<file path=xl/sharedStrings.xml><?xml version="1.0" encoding="utf-8"?>
<sst xmlns="http://schemas.openxmlformats.org/spreadsheetml/2006/main" count="210" uniqueCount="117">
  <si>
    <t>Naprava geodetskega posnetka končnega stanja</t>
  </si>
  <si>
    <t>Rekapitulacija</t>
  </si>
  <si>
    <t>kom</t>
  </si>
  <si>
    <t>skupaj</t>
  </si>
  <si>
    <t>količina</t>
  </si>
  <si>
    <t>enota mere</t>
  </si>
  <si>
    <t>m3</t>
  </si>
  <si>
    <t>m2</t>
  </si>
  <si>
    <t>Skupaj</t>
  </si>
  <si>
    <t>m</t>
  </si>
  <si>
    <t>Pripravljalna dela</t>
  </si>
  <si>
    <t>Postavitev gradbiščne table</t>
  </si>
  <si>
    <t>Izdelava in valjanje planuma platoja in vozišča do potrebne zbitosti in do natančnosti + - 5 cm</t>
  </si>
  <si>
    <t>kpl</t>
  </si>
  <si>
    <t>Ostala dela</t>
  </si>
  <si>
    <t>cena</t>
  </si>
  <si>
    <t>PROGRIN d.o.o.</t>
  </si>
  <si>
    <t>9250 Gornja Radgona</t>
  </si>
  <si>
    <t>E-pošta: biro@progrin.si</t>
  </si>
  <si>
    <t>Splet: www.progrin.si</t>
  </si>
  <si>
    <t>POPIS MATERIALA IN DEL</t>
  </si>
  <si>
    <t>INVESTITOR:</t>
  </si>
  <si>
    <t>NAROČNIK:</t>
  </si>
  <si>
    <t>OBJEKT:</t>
  </si>
  <si>
    <t>LOKACIJA:</t>
  </si>
  <si>
    <t>PROJEKTANT:</t>
  </si>
  <si>
    <t xml:space="preserve">ProGrIn d.o.o., </t>
  </si>
  <si>
    <t>Lackova ulica 23, 
9250 Gornja Radgona</t>
  </si>
  <si>
    <t>ODGOVORNI VODJA PROJEKTA:</t>
  </si>
  <si>
    <t xml:space="preserve">kraj in datum izdelave projekta:                             </t>
  </si>
  <si>
    <t>Gornja Radgona</t>
  </si>
  <si>
    <t>DDV 22%</t>
  </si>
  <si>
    <t>Skupaj z DDV</t>
  </si>
  <si>
    <t>Geomehanski nadzor s poročilom</t>
  </si>
  <si>
    <t>Skupaj ostala dela:</t>
  </si>
  <si>
    <t>pogodba</t>
  </si>
  <si>
    <t>Skupaj:</t>
  </si>
  <si>
    <t>Borut Bobovec d.i.g.</t>
  </si>
  <si>
    <t>IZS G-3587</t>
  </si>
  <si>
    <t>Zavarovanje gradbišča s postavitvijo in odstranitvijo  ustrezne prometne signalizacije Obračun po dejanskih stroških</t>
  </si>
  <si>
    <t>Zakoličba in zavarovanje vseh obstoječih podzemnih vodov z navodili upravljavca posameznega komunalnega voda. Obračun po dejanski stroških</t>
  </si>
  <si>
    <t>Rezanje asfaltne plasti s talno diamantno žago deb. 6-10 cm</t>
  </si>
  <si>
    <t>Porušitev  in odstranitev asfaltne plasti v debelini 6-10cm vključno z odvozom na trajno deponijo proti plačilu takse</t>
  </si>
  <si>
    <t>Zavarovanje gradbišča v času gradnje s polovično zaporo ceste</t>
  </si>
  <si>
    <t>Širok strojni izkop zemljine I. kat (humus) z odrivom v začasno deponijo za kasnejšo uporabo. Deb sloja 20 cm</t>
  </si>
  <si>
    <t>Širok strojni izkop zemljine III. kat z odrivom v začasno deponijo za kasnejšo uporabo. Pred ponovno uporabo potrebna potrditev geomehanika o ustreznosti zemljine</t>
  </si>
  <si>
    <t>Čiščenje površine in pobrizg z emulzijo (0,5 kg/m2)</t>
  </si>
  <si>
    <t>Nakladanje na kamione in odvoz odvečnega materiala v trajno deponijo na razdaljo do 10 km vključno z razpostiranjem</t>
  </si>
  <si>
    <t>Izdelava in utrjevanje brežine vključno z zatravitvijo</t>
  </si>
  <si>
    <t>Komplet postavitev cestnega znaka s temeljem in drogom tip  2102</t>
  </si>
  <si>
    <t>Ureditev javne poti</t>
  </si>
  <si>
    <t>OBČINA KRIŽEVCI
KRIŽEVCI 11
9242 KRIŽEVCI PRI LJUTOMERU</t>
  </si>
  <si>
    <t>Porušitev  in odstranitev obstoječe metorne kanalizacije fi 50-60, vključno z odvozom na trajno deponijo proti plačilu takse</t>
  </si>
  <si>
    <t>Izdelava in utrjevanje bankine v širini do 75 cm</t>
  </si>
  <si>
    <t>Meteorna kanalizacija</t>
  </si>
  <si>
    <t>Zakoličba in zavarovanje trase</t>
  </si>
  <si>
    <t>Postavitev prečnih profilov</t>
  </si>
  <si>
    <t>Strojni ročni izkop jarka v III. ktg. zemljine za kanale. Z odvozom v gradbiščno deponijo. Globina izkopa do 1,10m. Povprečna globina 0.80m</t>
  </si>
  <si>
    <t>Ročni izkop</t>
  </si>
  <si>
    <t>Planiranje dna izkopa s pripravo posteljice za položitev cevi s točnostjo +-1cm s komprimiranjem do zbitosti 97% SPP</t>
  </si>
  <si>
    <t>Dobava in vgrajevanje frakcije 4-8 mm za izdelavo posteljice stopnja zgoščenosti 97% standardnega Proctorja</t>
  </si>
  <si>
    <t>Dobava in vgrajevanje frakcije 4-8 mm za zasip okrog cevi in 30cm nad cevmi</t>
  </si>
  <si>
    <t>Dobava, montaža in polaganje PVC cevi (standard EN 1410-1) SN 8, 8kN temenskega pritiska in polaganje - vgraditev (standard SIST EN 1610) na pripravljeno posteljico TIP 1, komplet s tesnili</t>
  </si>
  <si>
    <t xml:space="preserve">  -cevi PVC DN 160 SN 8</t>
  </si>
  <si>
    <t>m1</t>
  </si>
  <si>
    <t xml:space="preserve">Dobava in vgrajevnje peskolovov z LTŽ rešetko nosilnosti 400kN globine do 1.5m peskolov </t>
  </si>
  <si>
    <t>Zasip kanalskega rova z material. od izkopa s komprimiranjem v plasteh po 25cm do zbitosti do 40 Mpa</t>
  </si>
  <si>
    <t xml:space="preserve">  -cevi betonske cevi fi 50</t>
  </si>
  <si>
    <t>Dobava in montaža pokrova po standardu SIST-en 124 razred D 40t 600×600, 800x800 z vgrajenim protihrupnim vložkom, prostor za vzvod s katerim dvignemo zaklenjen pokrov, z napisom kanalizacija, pokrov mora biti zaščiten z antikorozijsko zaščito - bitumen.</t>
  </si>
  <si>
    <t xml:space="preserve">  -cevi betonske cevi fi 60</t>
  </si>
  <si>
    <t>Razpiranje sten izkopanega kanalskega rova globine 1.0 - 1.20m sred. pritiska zemljine</t>
  </si>
  <si>
    <t>Dobava na mesto vgradnje in izddelava betonske posteljice iz cementnega betona 20/25;XC1, min. debeline 10 cm</t>
  </si>
  <si>
    <t>Strojni ročni izkop jarka v III. ktg. zemljine za kanale. Z odvozom v gradbiščno deponijo. Globina izkopa do 1.00m. Povprečna globina 0.80m</t>
  </si>
  <si>
    <t xml:space="preserve">  -cevi betonske cevi fi 30</t>
  </si>
  <si>
    <t xml:space="preserve"> - jašek DN 1000 globine do 1.00 m</t>
  </si>
  <si>
    <t>Porušitev  in odstranitev obstoječega  prepusta fi 40-60 v dolžini 30m vključno z odvozom na trajno deponijo proti plačilu takse</t>
  </si>
  <si>
    <t>Dobava in izdelava nevezane nosilne plasti enakomerno zrnatega drobljenca (TD 0/32) iz kamnine v debelini 25 cm pod voziščem komprimacija Ev2&gt;80 Mpa</t>
  </si>
  <si>
    <t>kg</t>
  </si>
  <si>
    <t>Izdelava kamnitega tlaka debeline 10 cm položitev na svež beton OSMO C20/25</t>
  </si>
  <si>
    <t>Izdelava praga v širini 30 cm z svežim betonom OSMO C20/25</t>
  </si>
  <si>
    <t xml:space="preserve">Dobava in vgrajevanje betona C25/30 za  talno ploščo debeline 10 cm in temeljev </t>
  </si>
  <si>
    <t>Dobava in vgradnja armeturnih mrež Q-283 v talne plošče</t>
  </si>
  <si>
    <t>Dobava, montaža in polaganje betonskih cevi,komplet s tesnili</t>
  </si>
  <si>
    <t xml:space="preserve">  -cevi betonske cevi fi 40</t>
  </si>
  <si>
    <t>21-005</t>
  </si>
  <si>
    <t>REKONSTRUKCIJA</t>
  </si>
  <si>
    <t>Ureditev javne poti JP 724071, JP 724061</t>
  </si>
  <si>
    <t>KOKORIČI, KRIŽEVCI</t>
  </si>
  <si>
    <t>Februar 2021</t>
  </si>
  <si>
    <t>proj.št.: 21-005</t>
  </si>
  <si>
    <t>Razpiranje sten izkopanega kanalskega rova globine 1.0 - 1.5m sred. pritiska zemljine</t>
  </si>
  <si>
    <t xml:space="preserve">Dobava na mesto vgradnje in obbetoniranje cevovoda iz cementnega betona OSMO C25, min. debelina 20 cm iznad oboda cevi. </t>
  </si>
  <si>
    <t>Strojni ročni izkop jarka v III. ktg. zemljine za kanale. Z odvozom v gradbiščno deponijo. Globina izkopa do 1,20m. Povprečna globina 0.80m</t>
  </si>
  <si>
    <r>
      <t xml:space="preserve">Vtočno in iztočna </t>
    </r>
    <r>
      <rPr>
        <sz val="10"/>
        <rFont val="Arial CE"/>
      </rPr>
      <t>glava</t>
    </r>
    <r>
      <rPr>
        <sz val="10"/>
        <rFont val="Arial CE"/>
      </rPr>
      <t xml:space="preserve"> za prepuste - dobava in vgraditev betona OSMO C30/37</t>
    </r>
  </si>
  <si>
    <t>Vtočno in iztočna glava - enostranski opaž</t>
  </si>
  <si>
    <r>
      <t>Vtočno in iztočn</t>
    </r>
    <r>
      <rPr>
        <sz val="10"/>
        <rFont val="Arial CE"/>
      </rPr>
      <t>a glava</t>
    </r>
    <r>
      <rPr>
        <sz val="10"/>
        <rFont val="Arial CE"/>
      </rPr>
      <t xml:space="preserve"> - dobava in vgraditev armature mreže Q-283</t>
    </r>
  </si>
  <si>
    <r>
      <t>Vtočno in iztočn</t>
    </r>
    <r>
      <rPr>
        <sz val="10"/>
        <rFont val="Arial CE"/>
      </rPr>
      <t>a glava</t>
    </r>
    <r>
      <rPr>
        <sz val="10"/>
        <rFont val="Arial CE"/>
      </rPr>
      <t xml:space="preserve"> - dvostranski opaž s podpiranjem</t>
    </r>
  </si>
  <si>
    <t>Strojno čiščenje obstoječega obcestnega jarka</t>
  </si>
  <si>
    <t>Dobava in postavitev stebrov za žičnato ograjo</t>
  </si>
  <si>
    <t>Dobava in napenjanje žičnate ograje na novo postavljene stebre</t>
  </si>
  <si>
    <t>Izdelava asfaltne mulde širine 50 cm</t>
  </si>
  <si>
    <t xml:space="preserve">Izkop za temelj zidu do širine 0,75m in do globine 0,60m, v dolžini 29 m v zemljini III.kat.z odvozom na gradbiščno deponijo za poznejšo ponovno uporabo .Kompletna izdelava in demontaža opaža za zid širine 0,25m in višine 0,60m; priprava in postavitev armature iz rebrastih žic preprezov do fi 14mm.Priprava in vgraditev mešanice navadnega cemet.betona C20/25.Zasip kanalnega rova z materialom od izkopa s komprimiranjem. </t>
  </si>
  <si>
    <t xml:space="preserve">Dobava in izdelava opaža za škatlasti objekt pri prepustu med profilom P8 in P9; d=1,1m;š=1,8m;v=1,5m; debelina sten 25 cm.Priprava in vgraditev armaturne mreže Q283 in mešanice betona OSMO C25/30. Zasip objekta z materialom od izkopa s komprimiranjem. </t>
  </si>
  <si>
    <t>Dobava in montaža zaščitne cevi PVC 110 za vso gospodarsko javno infrastrukturo, ki se nahaja v območju predvidenega cestnega telesa.</t>
  </si>
  <si>
    <t>Dobava in izdelava nevezane nosilne plasti enakomerno zrnatega drobljenca (TD 0/32) iz kamnine v debelini 25 cm pod voziščem komprimacija Ev2&gt;100 Mpa</t>
  </si>
  <si>
    <t>Položitev geotekstila 250g/m2 pod kamnito posteljico</t>
  </si>
  <si>
    <t xml:space="preserve">Dobava in izdelava planuma povoznega platoja iz nevezanih materialov na raščene glinasto melje zemljine v debelini od 15 do 25 cm pod voziščem komprimacija Ev2&gt;50 Mpa. Pred zasutjem preverba s strani geomehanika. </t>
  </si>
  <si>
    <t>Izdelava PID dokumentacije</t>
  </si>
  <si>
    <t>Radgonska cesta 9g</t>
  </si>
  <si>
    <t>Telefon: 02/ 820 40 10</t>
  </si>
  <si>
    <t>Dobava in izdelava nevezane nosilne plasti enakomerno zrnatega drobljenca (TD 0/32) iz kamnine v debelini 20 cm pod voziščem komprimacija Ev2&gt;100 Mpa</t>
  </si>
  <si>
    <t xml:space="preserve">Izdelava kamnite posteljice v debelini plasti 30 cm iz gramoza 0/64 pod voziščem komprimacija Ev2&gt;80 Mpa.
</t>
  </si>
  <si>
    <t xml:space="preserve">                             V ceni zajeti:                                                      - dobava in montaža betonskega jaška DN 800 - 1000                                 - dobava in izvedba zasipa z gram. Materialom 0 - 32  v širini 50cm okrog jaška, nabijanje v plasteh po 30cm do zgostitve 97% po Proctorju </t>
  </si>
  <si>
    <t>Dobava, montaža in polaganje betonskih cevi</t>
  </si>
  <si>
    <t>Dobava in izdelava zgornje nosilne plasti bituminiziranega drobljenca zrnavosti AC 22 base B50/70 A4 iz zmesi zrn peska iz karbonatnih kamnin in drobirja iz silikatnih kamnin in cestnogradnega bitumna v debelini 6cm, v ceni zajeta vsa možna dela v skladu s TSC 06.300/06.410.2009</t>
  </si>
  <si>
    <t xml:space="preserve">Dobava in izdelava obrabno zaporne oz. zaščitne plasti bitumenskega betona AC 11 surf B50/70 A4  iz karbonatnih kamnin in drobirja iz silikatnih kamnin in cestnogradnega bitumna v debelini 4cm, v ceni zajeta vsa možna dela v skladu s TSC 06.300/06.410:2009 </t>
  </si>
  <si>
    <t>Dobava na mesto vgradnje in obbetoniranje cevovoda iz cementnega betona C25/30;XC3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</si>
</sst>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[Red]\-#,##0.00\ "/>
    <numFmt numFmtId="166" formatCode="0.00;;&quot;&quot;"/>
  </numFmts>
  <fonts count="25">
    <font>
      <sz val="10"/>
      <name val="Arial CE"/>
    </font>
    <font>
      <sz val="10"/>
      <name val="Arial CE"/>
    </font>
    <font>
      <sz val="8"/>
      <name val="Arial CE"/>
    </font>
    <font>
      <sz val="10"/>
      <name val="Arial"/>
      <family val="2"/>
    </font>
    <font>
      <b/>
      <sz val="14"/>
      <name val="Arial CE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 CE"/>
      <family val="2"/>
    </font>
    <font>
      <sz val="10"/>
      <name val="Arial CE"/>
    </font>
    <font>
      <b/>
      <sz val="11"/>
      <name val="Arial CE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indexed="18"/>
      <name val="Arial"/>
      <family val="2"/>
    </font>
    <font>
      <sz val="12"/>
      <color indexed="8"/>
      <name val="Calibri"/>
      <family val="2"/>
    </font>
    <font>
      <b/>
      <sz val="11"/>
      <color indexed="18"/>
      <name val="Arial"/>
      <family val="2"/>
    </font>
    <font>
      <sz val="8"/>
      <color indexed="8"/>
      <name val="Arial Rounded MT Bold"/>
      <family val="2"/>
    </font>
    <font>
      <sz val="7"/>
      <color indexed="8"/>
      <name val="Arial Rounded MT Bold"/>
      <family val="2"/>
    </font>
    <font>
      <sz val="6"/>
      <color indexed="8"/>
      <name val="Arial Rounded MT Bold"/>
      <family val="2"/>
    </font>
    <font>
      <b/>
      <sz val="24"/>
      <color indexed="23"/>
      <name val="Swis721 BdOul BT"/>
      <family val="5"/>
    </font>
    <font>
      <b/>
      <sz val="10"/>
      <name val="Arial CE"/>
      <family val="2"/>
    </font>
    <font>
      <sz val="10"/>
      <name val="Arial"/>
      <family val="2"/>
    </font>
    <font>
      <sz val="10"/>
      <name val="Arial CE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NumberFormat="1" applyFill="1"/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23" fillId="0" borderId="0" xfId="2"/>
    <xf numFmtId="0" fontId="23" fillId="0" borderId="0" xfId="2" applyAlignment="1">
      <alignment vertical="top"/>
    </xf>
    <xf numFmtId="0" fontId="23" fillId="0" borderId="0" xfId="2" applyAlignment="1">
      <alignment wrapText="1"/>
    </xf>
    <xf numFmtId="0" fontId="12" fillId="0" borderId="0" xfId="2" applyFont="1" applyAlignment="1">
      <alignment horizontal="left" vertical="top"/>
    </xf>
    <xf numFmtId="0" fontId="12" fillId="0" borderId="0" xfId="2" applyFont="1" applyAlignment="1">
      <alignment horizontal="left" vertical="top" wrapText="1"/>
    </xf>
    <xf numFmtId="0" fontId="13" fillId="0" borderId="0" xfId="2" applyFont="1" applyAlignment="1">
      <alignment horizontal="left" vertical="top"/>
    </xf>
    <xf numFmtId="0" fontId="14" fillId="0" borderId="0" xfId="2" applyFont="1"/>
    <xf numFmtId="0" fontId="11" fillId="0" borderId="0" xfId="2" applyFont="1"/>
    <xf numFmtId="44" fontId="23" fillId="0" borderId="0" xfId="2" applyNumberFormat="1"/>
    <xf numFmtId="165" fontId="23" fillId="0" borderId="0" xfId="2" applyNumberFormat="1"/>
    <xf numFmtId="49" fontId="14" fillId="0" borderId="0" xfId="2" applyNumberFormat="1" applyFont="1" applyAlignment="1">
      <alignment horizontal="left" vertical="top"/>
    </xf>
    <xf numFmtId="2" fontId="0" fillId="0" borderId="0" xfId="0" applyNumberFormat="1"/>
    <xf numFmtId="4" fontId="0" fillId="0" borderId="0" xfId="0" applyNumberFormat="1"/>
    <xf numFmtId="166" fontId="10" fillId="0" borderId="1" xfId="0" applyNumberFormat="1" applyFont="1" applyBorder="1"/>
    <xf numFmtId="164" fontId="10" fillId="0" borderId="1" xfId="3" applyFont="1" applyBorder="1"/>
    <xf numFmtId="0" fontId="9" fillId="0" borderId="1" xfId="0" applyFont="1" applyFill="1" applyBorder="1"/>
    <xf numFmtId="0" fontId="4" fillId="0" borderId="1" xfId="0" applyFont="1" applyFill="1" applyBorder="1"/>
    <xf numFmtId="0" fontId="15" fillId="0" borderId="0" xfId="2" applyFont="1" applyAlignment="1">
      <alignment horizontal="right"/>
    </xf>
    <xf numFmtId="0" fontId="16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24" fillId="0" borderId="0" xfId="1" applyAlignment="1" applyProtection="1">
      <alignment horizontal="right"/>
    </xf>
    <xf numFmtId="166" fontId="3" fillId="0" borderId="0" xfId="0" applyNumberFormat="1" applyFont="1" applyBorder="1"/>
    <xf numFmtId="166" fontId="6" fillId="0" borderId="0" xfId="0" applyNumberFormat="1" applyFont="1" applyBorder="1"/>
    <xf numFmtId="49" fontId="0" fillId="0" borderId="0" xfId="0" applyNumberFormat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/>
    <xf numFmtId="166" fontId="10" fillId="0" borderId="2" xfId="0" applyNumberFormat="1" applyFont="1" applyBorder="1"/>
    <xf numFmtId="2" fontId="0" fillId="0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2" fontId="0" fillId="0" borderId="0" xfId="0" applyNumberFormat="1" applyFill="1" applyProtection="1">
      <protection hidden="1"/>
    </xf>
    <xf numFmtId="0" fontId="0" fillId="0" borderId="0" xfId="0" applyFont="1" applyFill="1" applyBorder="1" applyAlignment="1">
      <alignment horizontal="left" vertical="top" wrapText="1"/>
    </xf>
    <xf numFmtId="49" fontId="0" fillId="2" borderId="0" xfId="0" applyNumberFormat="1" applyFill="1" applyBorder="1" applyAlignment="1">
      <alignment horizontal="left" vertical="top" wrapText="1"/>
    </xf>
    <xf numFmtId="166" fontId="20" fillId="0" borderId="0" xfId="0" applyNumberFormat="1" applyFont="1" applyBorder="1"/>
    <xf numFmtId="0" fontId="21" fillId="0" borderId="0" xfId="0" applyFont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1" fillId="0" borderId="0" xfId="0" applyFont="1" applyBorder="1"/>
    <xf numFmtId="0" fontId="21" fillId="2" borderId="0" xfId="0" applyFont="1" applyFill="1" applyBorder="1" applyAlignment="1">
      <alignment horizontal="left" vertical="top" wrapText="1"/>
    </xf>
    <xf numFmtId="0" fontId="21" fillId="0" borderId="0" xfId="0" applyFont="1" applyFill="1" applyBorder="1"/>
    <xf numFmtId="166" fontId="0" fillId="0" borderId="0" xfId="0" applyNumberFormat="1"/>
    <xf numFmtId="0" fontId="0" fillId="0" borderId="0" xfId="0" applyBorder="1" applyAlignment="1">
      <alignment horizontal="left" vertical="top" wrapText="1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9" fillId="0" borderId="0" xfId="0" applyFont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0" fillId="2" borderId="0" xfId="0" applyFill="1" applyBorder="1"/>
    <xf numFmtId="2" fontId="0" fillId="2" borderId="0" xfId="0" applyNumberFormat="1" applyFill="1" applyBorder="1"/>
    <xf numFmtId="0" fontId="0" fillId="2" borderId="0" xfId="0" applyFill="1"/>
    <xf numFmtId="0" fontId="7" fillId="0" borderId="0" xfId="0" applyFont="1" applyFill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6" fontId="22" fillId="0" borderId="0" xfId="0" applyNumberFormat="1" applyFont="1" applyBorder="1"/>
    <xf numFmtId="164" fontId="0" fillId="0" borderId="0" xfId="0" applyNumberFormat="1"/>
    <xf numFmtId="0" fontId="0" fillId="2" borderId="0" xfId="0" applyFill="1" applyBorder="1" applyAlignment="1">
      <alignment wrapText="1"/>
    </xf>
    <xf numFmtId="164" fontId="5" fillId="0" borderId="1" xfId="3" applyFont="1" applyBorder="1" applyAlignment="1">
      <alignment horizontal="right" vertical="center"/>
    </xf>
    <xf numFmtId="0" fontId="18" fillId="0" borderId="0" xfId="2" applyFont="1" applyAlignment="1">
      <alignment horizontal="center"/>
    </xf>
  </cellXfs>
  <cellStyles count="4">
    <cellStyle name="Hiperpovezava" xfId="1" builtinId="8"/>
    <cellStyle name="Navadno" xfId="0" builtinId="0"/>
    <cellStyle name="Navadno 2" xfId="2" xr:uid="{00000000-0005-0000-0000-000002000000}"/>
    <cellStyle name="Vejic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4</xdr:col>
      <xdr:colOff>638175</xdr:colOff>
      <xdr:row>4</xdr:row>
      <xdr:rowOff>180975</xdr:rowOff>
    </xdr:to>
    <xdr:pic>
      <xdr:nvPicPr>
        <xdr:cNvPr id="7591" name="Slika 4" descr="Logo moder.jpg">
          <a:extLst>
            <a:ext uri="{FF2B5EF4-FFF2-40B4-BE49-F238E27FC236}">
              <a16:creationId xmlns:a16="http://schemas.microsoft.com/office/drawing/2014/main" id="{F8EA411B-D271-4445-A255-25B44FDA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38576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rogrin.si/" TargetMode="External"/><Relationship Id="rId1" Type="http://schemas.openxmlformats.org/officeDocument/2006/relationships/hyperlink" Target="mailto:biro@progrin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59"/>
  <sheetViews>
    <sheetView tabSelected="1" zoomScaleNormal="100" zoomScaleSheetLayoutView="100" workbookViewId="0">
      <selection activeCell="E8" sqref="E8"/>
    </sheetView>
  </sheetViews>
  <sheetFormatPr defaultColWidth="11.42578125" defaultRowHeight="15"/>
  <cols>
    <col min="1" max="1" width="7.140625" style="11" customWidth="1"/>
    <col min="2" max="2" width="10.28515625" style="11" customWidth="1"/>
    <col min="3" max="3" width="20.85546875" style="11" customWidth="1"/>
    <col min="4" max="4" width="13" style="11" customWidth="1"/>
    <col min="5" max="5" width="28.28515625" style="11" customWidth="1"/>
    <col min="6" max="6" width="8.42578125" style="11" customWidth="1"/>
    <col min="7" max="16384" width="11.42578125" style="11"/>
  </cols>
  <sheetData>
    <row r="2" spans="3:5">
      <c r="E2" s="28" t="s">
        <v>16</v>
      </c>
    </row>
    <row r="3" spans="3:5">
      <c r="E3" s="29" t="s">
        <v>108</v>
      </c>
    </row>
    <row r="4" spans="3:5">
      <c r="E4" s="29" t="s">
        <v>17</v>
      </c>
    </row>
    <row r="5" spans="3:5">
      <c r="E5" s="30" t="s">
        <v>109</v>
      </c>
    </row>
    <row r="6" spans="3:5">
      <c r="E6" s="31" t="s">
        <v>18</v>
      </c>
    </row>
    <row r="7" spans="3:5">
      <c r="E7" s="31" t="s">
        <v>19</v>
      </c>
    </row>
    <row r="10" spans="3:5" ht="30">
      <c r="C10" s="86" t="s">
        <v>20</v>
      </c>
      <c r="D10" s="86"/>
      <c r="E10" s="86"/>
    </row>
    <row r="12" spans="3:5">
      <c r="E12" s="11" t="s">
        <v>84</v>
      </c>
    </row>
    <row r="14" spans="3:5">
      <c r="E14" s="11" t="s">
        <v>85</v>
      </c>
    </row>
    <row r="16" spans="3:5" ht="45">
      <c r="C16" s="12" t="s">
        <v>21</v>
      </c>
      <c r="E16" s="13" t="s">
        <v>51</v>
      </c>
    </row>
    <row r="17" spans="3:5">
      <c r="C17" s="12"/>
      <c r="E17" s="13"/>
    </row>
    <row r="18" spans="3:5" ht="45">
      <c r="C18" s="12" t="s">
        <v>22</v>
      </c>
      <c r="E18" s="13" t="s">
        <v>51</v>
      </c>
    </row>
    <row r="19" spans="3:5">
      <c r="C19" s="12"/>
      <c r="E19" s="13"/>
    </row>
    <row r="20" spans="3:5" ht="30" customHeight="1">
      <c r="C20" s="11" t="s">
        <v>23</v>
      </c>
      <c r="E20" s="13" t="s">
        <v>86</v>
      </c>
    </row>
    <row r="22" spans="3:5">
      <c r="C22" s="12" t="s">
        <v>24</v>
      </c>
      <c r="E22" s="13" t="s">
        <v>87</v>
      </c>
    </row>
    <row r="24" spans="3:5" ht="15.75">
      <c r="C24" s="12" t="s">
        <v>25</v>
      </c>
      <c r="E24" s="14" t="s">
        <v>26</v>
      </c>
    </row>
    <row r="25" spans="3:5" ht="31.5">
      <c r="E25" s="15" t="s">
        <v>27</v>
      </c>
    </row>
    <row r="31" spans="3:5" ht="15.75">
      <c r="C31" s="11" t="s">
        <v>28</v>
      </c>
      <c r="E31" s="14" t="s">
        <v>37</v>
      </c>
    </row>
    <row r="32" spans="3:5" ht="15.75">
      <c r="E32" s="14" t="s">
        <v>38</v>
      </c>
    </row>
    <row r="36" spans="3:5" ht="15.75">
      <c r="C36" s="16" t="s">
        <v>29</v>
      </c>
      <c r="E36" s="17" t="s">
        <v>30</v>
      </c>
    </row>
    <row r="37" spans="3:5">
      <c r="E37" s="21" t="s">
        <v>88</v>
      </c>
    </row>
    <row r="38" spans="3:5">
      <c r="E38" s="17" t="s">
        <v>89</v>
      </c>
    </row>
    <row r="45" spans="3:5">
      <c r="C45" s="18"/>
      <c r="E45" s="19"/>
    </row>
    <row r="46" spans="3:5">
      <c r="C46" s="18"/>
      <c r="E46" s="19"/>
    </row>
    <row r="47" spans="3:5">
      <c r="C47" s="18"/>
      <c r="E47" s="19"/>
    </row>
    <row r="48" spans="3:5">
      <c r="C48" s="18"/>
      <c r="E48" s="19"/>
    </row>
    <row r="49" spans="3:5">
      <c r="C49" s="18"/>
      <c r="E49" s="19"/>
    </row>
    <row r="50" spans="3:5">
      <c r="C50" s="18"/>
      <c r="E50" s="19"/>
    </row>
    <row r="51" spans="3:5">
      <c r="C51" s="18"/>
      <c r="E51" s="19"/>
    </row>
    <row r="52" spans="3:5">
      <c r="C52" s="18"/>
      <c r="E52" s="19"/>
    </row>
    <row r="53" spans="3:5">
      <c r="C53" s="18"/>
      <c r="E53" s="19"/>
    </row>
    <row r="54" spans="3:5">
      <c r="C54" s="18"/>
      <c r="E54" s="19"/>
    </row>
    <row r="55" spans="3:5">
      <c r="E55" s="19"/>
    </row>
    <row r="57" spans="3:5">
      <c r="C57" s="19"/>
      <c r="E57" s="19"/>
    </row>
    <row r="59" spans="3:5">
      <c r="E59" s="20"/>
    </row>
  </sheetData>
  <mergeCells count="1">
    <mergeCell ref="C10:E10"/>
  </mergeCells>
  <phoneticPr fontId="2" type="noConversion"/>
  <hyperlinks>
    <hyperlink ref="E6" r:id="rId1" display="mailto:biro@progrin.si" xr:uid="{00000000-0004-0000-0000-000000000000}"/>
    <hyperlink ref="E7" r:id="rId2" display="http://www.progrin.si/" xr:uid="{00000000-0004-0000-0000-000001000000}"/>
  </hyperlinks>
  <pageMargins left="0.74803149606299213" right="0.74803149606299213" top="0.98425196850393704" bottom="0.98425196850393704" header="0" footer="0.19685039370078741"/>
  <pageSetup paperSize="9" orientation="portrait"/>
  <headerFooter alignWithMargins="0">
    <oddHeader>&amp;CCesta proti Nedoku</oddHeader>
    <oddFooter>&amp;R&amp;P/&amp;N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zoomScaleNormal="100" zoomScaleSheetLayoutView="100" workbookViewId="0">
      <selection activeCell="C16" sqref="C16"/>
    </sheetView>
  </sheetViews>
  <sheetFormatPr defaultColWidth="8.7109375" defaultRowHeight="12.75"/>
  <cols>
    <col min="1" max="1" width="5" customWidth="1"/>
    <col min="2" max="2" width="51.5703125" customWidth="1"/>
    <col min="3" max="3" width="19.5703125" customWidth="1"/>
    <col min="5" max="5" width="12.28515625" customWidth="1"/>
  </cols>
  <sheetData>
    <row r="1" spans="1:6" ht="18">
      <c r="A1" s="7" t="s">
        <v>1</v>
      </c>
      <c r="C1" s="8"/>
    </row>
    <row r="3" spans="1:6" ht="15">
      <c r="A3" s="9">
        <v>1</v>
      </c>
      <c r="B3" s="9" t="s">
        <v>10</v>
      </c>
      <c r="C3" s="24">
        <f>'1_Pripravljalna dela '!G14</f>
        <v>0</v>
      </c>
    </row>
    <row r="4" spans="1:6" ht="15">
      <c r="A4" s="9"/>
      <c r="B4" s="9"/>
      <c r="C4" s="24"/>
    </row>
    <row r="5" spans="1:6" ht="15">
      <c r="A5" s="9">
        <v>2</v>
      </c>
      <c r="B5" s="9" t="s">
        <v>50</v>
      </c>
      <c r="C5" s="24">
        <f>'2_Ureditev javne poti'!F53</f>
        <v>0</v>
      </c>
    </row>
    <row r="6" spans="1:6" ht="15">
      <c r="A6" s="9"/>
      <c r="B6" s="9"/>
      <c r="C6" s="24"/>
    </row>
    <row r="7" spans="1:6" ht="15">
      <c r="A7" s="9">
        <v>3</v>
      </c>
      <c r="B7" s="9" t="s">
        <v>54</v>
      </c>
      <c r="C7" s="24">
        <f>'3_Meteorna kanalizacija'!F88</f>
        <v>0</v>
      </c>
    </row>
    <row r="8" spans="1:6" ht="15">
      <c r="A8" s="9"/>
      <c r="B8" s="9"/>
      <c r="C8" s="24"/>
    </row>
    <row r="9" spans="1:6" ht="15">
      <c r="A9" s="9">
        <v>4</v>
      </c>
      <c r="B9" s="9" t="s">
        <v>14</v>
      </c>
      <c r="C9" s="24">
        <f>'3_Ostala dela'!F14</f>
        <v>0</v>
      </c>
      <c r="D9" s="4"/>
      <c r="E9" s="2"/>
    </row>
    <row r="10" spans="1:6" ht="15">
      <c r="A10" s="43"/>
      <c r="B10" s="43"/>
      <c r="C10" s="44"/>
      <c r="D10" s="4"/>
      <c r="E10" s="2"/>
    </row>
    <row r="11" spans="1:6" ht="15">
      <c r="A11" s="43"/>
      <c r="B11" s="43" t="s">
        <v>36</v>
      </c>
      <c r="C11" s="25">
        <f>C3+C5+C7+C9</f>
        <v>0</v>
      </c>
      <c r="D11" s="4"/>
      <c r="E11" s="2"/>
    </row>
    <row r="12" spans="1:6" ht="15">
      <c r="A12" s="43"/>
      <c r="B12" s="43"/>
      <c r="C12" s="44"/>
      <c r="D12" s="4"/>
      <c r="E12" s="2"/>
    </row>
    <row r="13" spans="1:6" ht="15">
      <c r="A13" s="10"/>
      <c r="B13" s="26" t="s">
        <v>8</v>
      </c>
      <c r="C13" s="83">
        <f>C11</f>
        <v>0</v>
      </c>
      <c r="D13" s="2"/>
      <c r="E13" s="2"/>
      <c r="F13" s="2"/>
    </row>
    <row r="14" spans="1:6" ht="15">
      <c r="A14" s="10"/>
      <c r="B14" s="26" t="s">
        <v>31</v>
      </c>
      <c r="C14" s="25">
        <f>C13*0.22</f>
        <v>0</v>
      </c>
      <c r="D14" s="2"/>
      <c r="E14" s="2"/>
      <c r="F14" s="2"/>
    </row>
    <row r="15" spans="1:6" ht="15">
      <c r="A15" s="10"/>
      <c r="B15" s="26"/>
      <c r="C15" s="25"/>
      <c r="D15" s="2"/>
      <c r="E15" s="2"/>
      <c r="F15" s="2"/>
    </row>
    <row r="16" spans="1:6" ht="18">
      <c r="A16" s="10"/>
      <c r="B16" s="27" t="s">
        <v>32</v>
      </c>
      <c r="C16" s="85">
        <f>C13*1.22</f>
        <v>0</v>
      </c>
      <c r="D16" s="2"/>
      <c r="E16" s="2"/>
      <c r="F16" s="2"/>
    </row>
    <row r="17" spans="1:6">
      <c r="A17" s="2"/>
      <c r="B17" s="3"/>
      <c r="C17" s="2"/>
      <c r="D17" s="2"/>
      <c r="E17" s="2"/>
      <c r="F17" s="2"/>
    </row>
    <row r="18" spans="1:6">
      <c r="A18" s="2"/>
      <c r="B18" s="3"/>
      <c r="C18" s="2"/>
      <c r="D18" s="2"/>
      <c r="E18" s="2"/>
      <c r="F18" s="2"/>
    </row>
    <row r="19" spans="1:6">
      <c r="A19" s="2"/>
      <c r="B19" s="3"/>
      <c r="C19" s="2"/>
      <c r="D19" s="2"/>
      <c r="E19" s="2"/>
      <c r="F19" s="2"/>
    </row>
    <row r="20" spans="1:6">
      <c r="A20" s="2"/>
      <c r="B20" s="3"/>
      <c r="C20" s="2"/>
      <c r="D20" s="2"/>
      <c r="E20" s="2"/>
      <c r="F20" s="2"/>
    </row>
    <row r="21" spans="1:6">
      <c r="A21" s="2"/>
      <c r="B21" s="3"/>
      <c r="C21" s="2"/>
      <c r="D21" s="2"/>
      <c r="E21" s="2"/>
      <c r="F21" s="2"/>
    </row>
    <row r="22" spans="1:6">
      <c r="A22" s="2"/>
      <c r="B22" s="3"/>
      <c r="C22" s="2"/>
      <c r="D22" s="2"/>
      <c r="E22" s="2"/>
      <c r="F22" s="2"/>
    </row>
    <row r="23" spans="1:6">
      <c r="A23" s="2"/>
      <c r="B23" s="3"/>
      <c r="C23" s="2"/>
      <c r="D23" s="2"/>
      <c r="E23" s="2"/>
      <c r="F23" s="2"/>
    </row>
    <row r="24" spans="1:6">
      <c r="A24" s="2"/>
      <c r="B24" s="3"/>
      <c r="C24" s="2"/>
      <c r="D24" s="2"/>
      <c r="E24" s="2"/>
      <c r="F24" s="2"/>
    </row>
    <row r="25" spans="1:6">
      <c r="A25" s="2"/>
      <c r="B25" s="3"/>
      <c r="C25" s="2"/>
      <c r="D25" s="2"/>
      <c r="E25" s="2"/>
      <c r="F25" s="2"/>
    </row>
    <row r="26" spans="1:6">
      <c r="A26" s="2"/>
      <c r="B26" s="3"/>
      <c r="C26" s="2"/>
      <c r="D26" s="2"/>
      <c r="E26" s="2"/>
      <c r="F26" s="2"/>
    </row>
    <row r="27" spans="1:6">
      <c r="A27" s="2"/>
      <c r="B27" s="3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3"/>
      <c r="C29" s="2"/>
      <c r="D29" s="2"/>
      <c r="E29" s="2"/>
      <c r="F29" s="2"/>
    </row>
    <row r="30" spans="1:6">
      <c r="A30" s="2"/>
      <c r="B30" s="3"/>
      <c r="C30" s="2"/>
      <c r="D30" s="2"/>
      <c r="E30" s="2"/>
      <c r="F30" s="2"/>
    </row>
    <row r="31" spans="1:6">
      <c r="A31" s="2"/>
      <c r="B31" s="3"/>
      <c r="C31" s="2"/>
      <c r="D31" s="2"/>
      <c r="E31" s="2"/>
      <c r="F31" s="2"/>
    </row>
    <row r="32" spans="1:6">
      <c r="A32" s="2"/>
      <c r="B32" s="3"/>
      <c r="C32" s="2"/>
      <c r="D32" s="2"/>
      <c r="E32" s="2"/>
      <c r="F32" s="2"/>
    </row>
    <row r="33" spans="1:6">
      <c r="A33" s="2"/>
      <c r="B33" s="3"/>
      <c r="C33" s="2"/>
      <c r="D33" s="2"/>
      <c r="E33" s="2"/>
      <c r="F33" s="2"/>
    </row>
    <row r="34" spans="1:6">
      <c r="B34" s="1"/>
    </row>
    <row r="35" spans="1:6">
      <c r="B35" s="1"/>
    </row>
    <row r="36" spans="1:6">
      <c r="B36" s="1"/>
    </row>
    <row r="37" spans="1:6">
      <c r="B37" s="1"/>
    </row>
    <row r="38" spans="1:6">
      <c r="B38" s="1"/>
    </row>
  </sheetData>
  <sheetProtection formatColumns="0" formatRows="0"/>
  <phoneticPr fontId="2" type="noConversion"/>
  <pageMargins left="0.74803149606299213" right="0.74803149606299213" top="0.98425196850393704" bottom="0.98425196850393704" header="0" footer="0.19685039370078741"/>
  <pageSetup paperSize="9" orientation="portrait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zoomScale="130" zoomScaleNormal="130" zoomScaleSheetLayoutView="100" workbookViewId="0">
      <selection activeCell="F21" sqref="F21"/>
    </sheetView>
  </sheetViews>
  <sheetFormatPr defaultColWidth="8.7109375" defaultRowHeight="12.75"/>
  <cols>
    <col min="1" max="1" width="3.85546875" style="36" customWidth="1"/>
    <col min="2" max="2" width="40.85546875" style="36" customWidth="1"/>
    <col min="3" max="3" width="9.85546875" customWidth="1"/>
    <col min="4" max="4" width="9.85546875" hidden="1" customWidth="1"/>
    <col min="5" max="5" width="9.42578125" style="22" customWidth="1"/>
    <col min="6" max="6" width="11.42578125" style="48" customWidth="1"/>
    <col min="7" max="7" width="12.5703125" style="32" customWidth="1"/>
  </cols>
  <sheetData>
    <row r="1" spans="1:9">
      <c r="B1" s="50" t="s">
        <v>10</v>
      </c>
    </row>
    <row r="3" spans="1:9" s="22" customFormat="1">
      <c r="A3" s="52"/>
      <c r="B3" s="52"/>
      <c r="C3" s="40" t="s">
        <v>5</v>
      </c>
      <c r="D3" s="40" t="s">
        <v>35</v>
      </c>
      <c r="E3" s="40" t="s">
        <v>4</v>
      </c>
      <c r="F3" s="49" t="s">
        <v>15</v>
      </c>
      <c r="G3" s="41" t="s">
        <v>3</v>
      </c>
    </row>
    <row r="5" spans="1:9" ht="41.25" customHeight="1">
      <c r="A5" s="36">
        <v>1</v>
      </c>
      <c r="B5" s="36" t="s">
        <v>39</v>
      </c>
      <c r="C5" t="s">
        <v>13</v>
      </c>
      <c r="D5" s="22">
        <v>1</v>
      </c>
      <c r="E5" s="22">
        <v>1</v>
      </c>
      <c r="G5" s="32">
        <f t="shared" ref="G5:G13" si="0">ROUND(E5*F5,2)</f>
        <v>0</v>
      </c>
    </row>
    <row r="6" spans="1:9" ht="14.25" customHeight="1">
      <c r="D6" s="22"/>
      <c r="G6" s="32">
        <f t="shared" si="0"/>
        <v>0</v>
      </c>
    </row>
    <row r="7" spans="1:9">
      <c r="A7" s="36">
        <v>2</v>
      </c>
      <c r="B7" s="36" t="s">
        <v>11</v>
      </c>
      <c r="C7" t="s">
        <v>2</v>
      </c>
      <c r="D7" s="22">
        <v>2</v>
      </c>
      <c r="E7" s="22">
        <v>1</v>
      </c>
      <c r="G7" s="32">
        <f t="shared" si="0"/>
        <v>0</v>
      </c>
      <c r="I7" s="23"/>
    </row>
    <row r="8" spans="1:9">
      <c r="D8" s="22"/>
      <c r="G8" s="32">
        <f t="shared" si="0"/>
        <v>0</v>
      </c>
    </row>
    <row r="9" spans="1:9" ht="51">
      <c r="A9" s="36">
        <v>3</v>
      </c>
      <c r="B9" s="36" t="s">
        <v>40</v>
      </c>
      <c r="C9" t="s">
        <v>13</v>
      </c>
      <c r="D9" s="22">
        <v>1</v>
      </c>
      <c r="E9" s="22">
        <v>1</v>
      </c>
      <c r="G9" s="32">
        <f t="shared" si="0"/>
        <v>0</v>
      </c>
    </row>
    <row r="10" spans="1:9" ht="11.25" customHeight="1">
      <c r="B10" s="38"/>
      <c r="C10" s="2"/>
      <c r="D10" s="22"/>
      <c r="G10" s="32">
        <f t="shared" si="0"/>
        <v>0</v>
      </c>
    </row>
    <row r="11" spans="1:9" ht="25.5">
      <c r="A11" s="36">
        <v>5</v>
      </c>
      <c r="B11" s="38" t="s">
        <v>43</v>
      </c>
      <c r="C11" s="2" t="s">
        <v>13</v>
      </c>
      <c r="D11" s="22"/>
      <c r="E11" s="22">
        <v>1</v>
      </c>
      <c r="G11" s="32">
        <f t="shared" si="0"/>
        <v>0</v>
      </c>
    </row>
    <row r="12" spans="1:9">
      <c r="B12" s="38"/>
      <c r="C12" s="2"/>
      <c r="D12" s="22"/>
    </row>
    <row r="13" spans="1:9">
      <c r="A13" s="38"/>
      <c r="B13" s="38"/>
      <c r="C13" s="2"/>
      <c r="D13" s="22"/>
      <c r="G13" s="32">
        <f t="shared" si="0"/>
        <v>0</v>
      </c>
    </row>
    <row r="14" spans="1:9">
      <c r="A14" s="38"/>
      <c r="B14" s="80" t="s">
        <v>36</v>
      </c>
      <c r="C14" s="2"/>
      <c r="D14" s="2"/>
      <c r="G14" s="33">
        <f>+SUM(G5:G13)</f>
        <v>0</v>
      </c>
    </row>
    <row r="15" spans="1:9">
      <c r="A15" s="38"/>
      <c r="B15" s="38"/>
      <c r="C15" s="2"/>
      <c r="D15" s="2"/>
    </row>
    <row r="16" spans="1:9">
      <c r="A16" s="38"/>
      <c r="B16" s="38"/>
      <c r="C16" s="2"/>
      <c r="D16" s="2"/>
    </row>
    <row r="17" spans="1:4">
      <c r="A17" s="38"/>
      <c r="B17" s="38"/>
      <c r="C17" s="2"/>
      <c r="D17" s="2"/>
    </row>
    <row r="18" spans="1:4">
      <c r="A18" s="38"/>
      <c r="B18" s="38"/>
      <c r="C18" s="2"/>
      <c r="D18" s="2"/>
    </row>
    <row r="19" spans="1:4">
      <c r="A19" s="38"/>
      <c r="B19" s="38"/>
      <c r="C19" s="2"/>
      <c r="D19" s="2"/>
    </row>
    <row r="20" spans="1:4">
      <c r="A20" s="38"/>
      <c r="B20" s="38"/>
      <c r="C20" s="2"/>
      <c r="D20" s="2"/>
    </row>
    <row r="21" spans="1:4">
      <c r="A21" s="38"/>
      <c r="B21" s="38"/>
      <c r="C21" s="2"/>
      <c r="D21" s="2"/>
    </row>
    <row r="22" spans="1:4">
      <c r="A22" s="38"/>
      <c r="B22" s="38"/>
      <c r="C22" s="2"/>
      <c r="D22" s="2"/>
    </row>
    <row r="23" spans="1:4">
      <c r="A23" s="38"/>
      <c r="B23" s="38"/>
      <c r="C23" s="2"/>
      <c r="D23" s="2"/>
    </row>
    <row r="24" spans="1:4">
      <c r="A24" s="38"/>
      <c r="B24" s="38"/>
      <c r="C24" s="2"/>
      <c r="D24" s="2"/>
    </row>
    <row r="25" spans="1:4">
      <c r="A25" s="38"/>
      <c r="B25" s="38"/>
      <c r="C25" s="2"/>
      <c r="D25" s="2"/>
    </row>
    <row r="26" spans="1:4">
      <c r="A26" s="38"/>
      <c r="B26" s="38"/>
      <c r="C26" s="2"/>
      <c r="D26" s="2"/>
    </row>
    <row r="27" spans="1:4">
      <c r="A27" s="38"/>
      <c r="B27" s="38"/>
      <c r="C27" s="2"/>
      <c r="D27" s="2"/>
    </row>
    <row r="28" spans="1:4">
      <c r="A28" s="38"/>
      <c r="B28" s="38"/>
      <c r="C28" s="2"/>
      <c r="D28" s="2"/>
    </row>
    <row r="29" spans="1:4">
      <c r="A29" s="38"/>
      <c r="B29" s="38"/>
      <c r="C29" s="2"/>
      <c r="D29" s="2"/>
    </row>
    <row r="30" spans="1:4">
      <c r="A30" s="38"/>
      <c r="B30" s="38"/>
      <c r="C30" s="2"/>
      <c r="D30" s="2"/>
    </row>
    <row r="31" spans="1:4">
      <c r="A31" s="38"/>
      <c r="B31" s="38"/>
      <c r="C31" s="2"/>
      <c r="D31" s="2"/>
    </row>
    <row r="32" spans="1:4">
      <c r="A32" s="38"/>
      <c r="B32" s="38"/>
      <c r="C32" s="2"/>
      <c r="D32" s="2"/>
    </row>
    <row r="33" spans="1:4">
      <c r="A33" s="38"/>
      <c r="B33" s="38"/>
      <c r="C33" s="2"/>
      <c r="D33" s="2"/>
    </row>
    <row r="34" spans="1:4">
      <c r="A34" s="38"/>
      <c r="B34" s="38"/>
      <c r="C34" s="2"/>
      <c r="D34" s="2"/>
    </row>
    <row r="35" spans="1:4">
      <c r="A35" s="38"/>
      <c r="B35" s="38"/>
      <c r="C35" s="2"/>
      <c r="D35" s="2"/>
    </row>
    <row r="36" spans="1:4">
      <c r="A36" s="38"/>
      <c r="B36" s="38"/>
      <c r="C36" s="2"/>
      <c r="D36" s="2"/>
    </row>
    <row r="37" spans="1:4">
      <c r="A37" s="38"/>
      <c r="B37" s="38"/>
      <c r="C37" s="2"/>
      <c r="D37" s="2"/>
    </row>
  </sheetData>
  <sheetProtection formatColumns="0" formatRows="0"/>
  <phoneticPr fontId="2" type="noConversion"/>
  <pageMargins left="0.74803149606299213" right="0.74803149606299213" top="0.98425196850393704" bottom="0.98425196850393704" header="0" footer="0.19685039370078741"/>
  <pageSetup paperSize="9" orientation="portrait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zoomScale="150" zoomScaleNormal="150" zoomScaleSheetLayoutView="100" workbookViewId="0">
      <selection activeCell="F5" sqref="F5"/>
    </sheetView>
  </sheetViews>
  <sheetFormatPr defaultColWidth="8.7109375" defaultRowHeight="12.75"/>
  <cols>
    <col min="1" max="1" width="3.85546875" style="36" customWidth="1"/>
    <col min="2" max="2" width="40.85546875" style="36" customWidth="1"/>
    <col min="3" max="3" width="9.85546875" customWidth="1"/>
    <col min="4" max="4" width="9.42578125" style="22" customWidth="1"/>
    <col min="5" max="5" width="11.42578125" style="45" customWidth="1"/>
    <col min="6" max="6" width="12.5703125" style="32" customWidth="1"/>
  </cols>
  <sheetData>
    <row r="1" spans="1:6">
      <c r="A1" s="64"/>
      <c r="B1" s="39" t="s">
        <v>50</v>
      </c>
      <c r="C1" s="65"/>
      <c r="D1" s="66"/>
    </row>
    <row r="2" spans="1:6">
      <c r="A2" s="64"/>
      <c r="B2" s="64"/>
      <c r="C2" s="65"/>
      <c r="D2" s="66"/>
    </row>
    <row r="3" spans="1:6">
      <c r="A3" s="64"/>
      <c r="B3" s="64"/>
      <c r="C3" s="67" t="s">
        <v>5</v>
      </c>
      <c r="D3" s="68" t="s">
        <v>4</v>
      </c>
      <c r="E3" s="47" t="s">
        <v>15</v>
      </c>
      <c r="F3" s="42" t="s">
        <v>3</v>
      </c>
    </row>
    <row r="4" spans="1:6">
      <c r="A4" s="64"/>
      <c r="B4" s="64"/>
      <c r="C4" s="69"/>
      <c r="D4" s="66"/>
    </row>
    <row r="5" spans="1:6" ht="25.5">
      <c r="A5" s="64">
        <v>1</v>
      </c>
      <c r="B5" s="64" t="s">
        <v>41</v>
      </c>
      <c r="C5" s="69" t="s">
        <v>9</v>
      </c>
      <c r="D5" s="66">
        <v>81</v>
      </c>
      <c r="F5" s="32">
        <f t="shared" ref="F5:F50" si="0">ROUND(D5*E5,2)</f>
        <v>0</v>
      </c>
    </row>
    <row r="6" spans="1:6">
      <c r="A6" s="64"/>
      <c r="B6" s="34"/>
      <c r="C6" s="69"/>
      <c r="D6" s="66"/>
      <c r="F6" s="32">
        <f t="shared" si="0"/>
        <v>0</v>
      </c>
    </row>
    <row r="7" spans="1:6" ht="38.25">
      <c r="A7" s="64">
        <v>2</v>
      </c>
      <c r="B7" s="70" t="s">
        <v>42</v>
      </c>
      <c r="C7" s="69" t="s">
        <v>7</v>
      </c>
      <c r="D7" s="66">
        <v>3706</v>
      </c>
      <c r="F7" s="32">
        <f t="shared" si="0"/>
        <v>0</v>
      </c>
    </row>
    <row r="8" spans="1:6">
      <c r="A8" s="64"/>
      <c r="B8" s="34"/>
      <c r="C8" s="69"/>
      <c r="D8" s="66"/>
      <c r="F8" s="32">
        <f t="shared" si="0"/>
        <v>0</v>
      </c>
    </row>
    <row r="9" spans="1:6" ht="42.75" customHeight="1">
      <c r="A9" s="64">
        <v>3</v>
      </c>
      <c r="B9" s="70" t="s">
        <v>75</v>
      </c>
      <c r="C9" s="69" t="s">
        <v>9</v>
      </c>
      <c r="D9" s="66">
        <v>30</v>
      </c>
      <c r="F9" s="32">
        <f t="shared" si="0"/>
        <v>0</v>
      </c>
    </row>
    <row r="10" spans="1:6">
      <c r="A10" s="64"/>
      <c r="B10" s="70"/>
      <c r="C10" s="69"/>
      <c r="D10" s="66"/>
    </row>
    <row r="11" spans="1:6" ht="38.25">
      <c r="A11" s="64">
        <v>5</v>
      </c>
      <c r="B11" s="71" t="s">
        <v>52</v>
      </c>
      <c r="C11" s="69" t="s">
        <v>9</v>
      </c>
      <c r="D11" s="66">
        <v>240</v>
      </c>
      <c r="F11" s="32">
        <f>ROUND(D11*E11,2)</f>
        <v>0</v>
      </c>
    </row>
    <row r="12" spans="1:6">
      <c r="A12" s="64"/>
      <c r="B12" s="55"/>
      <c r="C12" s="69"/>
      <c r="D12" s="66"/>
      <c r="F12" s="32">
        <f t="shared" si="0"/>
        <v>0</v>
      </c>
    </row>
    <row r="13" spans="1:6" ht="38.25">
      <c r="A13" s="64">
        <v>6</v>
      </c>
      <c r="B13" s="55" t="s">
        <v>44</v>
      </c>
      <c r="C13" s="69" t="s">
        <v>6</v>
      </c>
      <c r="D13" s="66">
        <v>430</v>
      </c>
      <c r="F13" s="32">
        <f t="shared" si="0"/>
        <v>0</v>
      </c>
    </row>
    <row r="14" spans="1:6">
      <c r="A14" s="64"/>
      <c r="B14" s="34"/>
      <c r="C14" s="69"/>
      <c r="D14" s="66"/>
      <c r="F14" s="32">
        <f t="shared" si="0"/>
        <v>0</v>
      </c>
    </row>
    <row r="15" spans="1:6" ht="51">
      <c r="A15" s="64">
        <v>7</v>
      </c>
      <c r="B15" s="55" t="s">
        <v>45</v>
      </c>
      <c r="C15" s="69" t="s">
        <v>6</v>
      </c>
      <c r="D15" s="66">
        <v>2700</v>
      </c>
      <c r="F15" s="32">
        <f t="shared" si="0"/>
        <v>0</v>
      </c>
    </row>
    <row r="16" spans="1:6">
      <c r="A16" s="64"/>
      <c r="B16" s="34"/>
      <c r="C16" s="69"/>
      <c r="D16" s="66"/>
      <c r="F16" s="32">
        <f t="shared" si="0"/>
        <v>0</v>
      </c>
    </row>
    <row r="17" spans="1:6" ht="13.5" customHeight="1">
      <c r="A17" s="64">
        <v>8</v>
      </c>
      <c r="B17" s="34" t="s">
        <v>12</v>
      </c>
      <c r="C17" s="69" t="s">
        <v>7</v>
      </c>
      <c r="D17" s="66">
        <v>95</v>
      </c>
      <c r="F17" s="32">
        <f t="shared" si="0"/>
        <v>0</v>
      </c>
    </row>
    <row r="18" spans="1:6" ht="26.25" customHeight="1">
      <c r="A18" s="64"/>
      <c r="B18" s="34"/>
      <c r="C18" s="69"/>
      <c r="D18" s="66"/>
      <c r="F18" s="32">
        <f t="shared" si="0"/>
        <v>0</v>
      </c>
    </row>
    <row r="19" spans="1:6" ht="38.25">
      <c r="A19" s="64">
        <v>9</v>
      </c>
      <c r="B19" s="55" t="s">
        <v>47</v>
      </c>
      <c r="C19" s="69" t="s">
        <v>6</v>
      </c>
      <c r="D19" s="66">
        <v>2700</v>
      </c>
      <c r="F19" s="32">
        <f t="shared" si="0"/>
        <v>0</v>
      </c>
    </row>
    <row r="20" spans="1:6">
      <c r="A20" s="64"/>
      <c r="B20" s="55"/>
      <c r="C20" s="69"/>
      <c r="D20" s="66"/>
    </row>
    <row r="21" spans="1:6" ht="63.75">
      <c r="A21" s="64">
        <v>10</v>
      </c>
      <c r="B21" s="55" t="s">
        <v>106</v>
      </c>
      <c r="C21" s="72" t="s">
        <v>6</v>
      </c>
      <c r="D21" s="66">
        <v>750</v>
      </c>
      <c r="F21" s="32">
        <f t="shared" si="0"/>
        <v>0</v>
      </c>
    </row>
    <row r="22" spans="1:6">
      <c r="A22" s="64"/>
      <c r="B22" s="34"/>
      <c r="C22" s="72"/>
      <c r="D22" s="66"/>
    </row>
    <row r="23" spans="1:6" ht="51">
      <c r="A23" s="64">
        <v>11</v>
      </c>
      <c r="B23" s="55" t="s">
        <v>111</v>
      </c>
      <c r="C23" s="69" t="s">
        <v>6</v>
      </c>
      <c r="D23" s="66">
        <v>1500</v>
      </c>
      <c r="F23" s="32">
        <f>D23*E23</f>
        <v>0</v>
      </c>
    </row>
    <row r="24" spans="1:6">
      <c r="A24" s="64"/>
      <c r="B24" s="34"/>
      <c r="C24" s="69"/>
      <c r="D24" s="66"/>
    </row>
    <row r="25" spans="1:6" ht="25.5">
      <c r="A25" s="64">
        <v>13</v>
      </c>
      <c r="B25" s="55" t="s">
        <v>105</v>
      </c>
      <c r="C25" s="69" t="s">
        <v>7</v>
      </c>
      <c r="D25" s="66">
        <v>7000</v>
      </c>
      <c r="F25" s="32">
        <f>D25*E25</f>
        <v>0</v>
      </c>
    </row>
    <row r="26" spans="1:6">
      <c r="A26" s="64"/>
      <c r="B26" s="34"/>
      <c r="C26" s="72"/>
      <c r="D26" s="66"/>
    </row>
    <row r="27" spans="1:6" ht="51">
      <c r="A27" s="64">
        <v>15</v>
      </c>
      <c r="B27" s="55" t="s">
        <v>104</v>
      </c>
      <c r="C27" s="84" t="s">
        <v>6</v>
      </c>
      <c r="D27" s="78">
        <v>1350</v>
      </c>
      <c r="F27" s="32">
        <f t="shared" si="0"/>
        <v>0</v>
      </c>
    </row>
    <row r="28" spans="1:6">
      <c r="A28" s="64"/>
      <c r="B28" s="34"/>
      <c r="C28" s="69"/>
      <c r="D28" s="66"/>
      <c r="F28" s="32">
        <f t="shared" si="0"/>
        <v>0</v>
      </c>
    </row>
    <row r="29" spans="1:6" ht="25.5">
      <c r="A29" s="64">
        <v>16</v>
      </c>
      <c r="B29" s="55" t="s">
        <v>12</v>
      </c>
      <c r="C29" s="69" t="s">
        <v>7</v>
      </c>
      <c r="D29" s="66">
        <v>5000</v>
      </c>
      <c r="F29" s="32">
        <f t="shared" si="0"/>
        <v>0</v>
      </c>
    </row>
    <row r="30" spans="1:6">
      <c r="A30" s="64"/>
      <c r="B30" s="34"/>
      <c r="C30" s="69"/>
      <c r="D30" s="66"/>
      <c r="F30" s="32">
        <f t="shared" si="0"/>
        <v>0</v>
      </c>
    </row>
    <row r="31" spans="1:6" ht="12.75" customHeight="1">
      <c r="A31" s="64">
        <v>17</v>
      </c>
      <c r="B31" s="55" t="s">
        <v>46</v>
      </c>
      <c r="C31" s="69" t="s">
        <v>7</v>
      </c>
      <c r="D31" s="66">
        <v>81</v>
      </c>
      <c r="F31" s="32">
        <f t="shared" si="0"/>
        <v>0</v>
      </c>
    </row>
    <row r="32" spans="1:6">
      <c r="A32" s="64"/>
      <c r="B32" s="34"/>
      <c r="C32" s="69"/>
      <c r="D32" s="66"/>
    </row>
    <row r="33" spans="1:6" ht="89.25">
      <c r="A33" s="64">
        <v>18</v>
      </c>
      <c r="B33" s="34" t="s">
        <v>114</v>
      </c>
      <c r="C33" s="69" t="s">
        <v>7</v>
      </c>
      <c r="D33" s="66">
        <v>3550</v>
      </c>
      <c r="F33" s="32">
        <f t="shared" si="0"/>
        <v>0</v>
      </c>
    </row>
    <row r="34" spans="1:6">
      <c r="A34" s="64"/>
      <c r="B34" s="64"/>
      <c r="C34" s="65"/>
      <c r="D34" s="66"/>
      <c r="F34" s="32">
        <f t="shared" si="0"/>
        <v>0</v>
      </c>
    </row>
    <row r="35" spans="1:6" ht="89.25">
      <c r="A35" s="64">
        <v>19</v>
      </c>
      <c r="B35" s="34" t="s">
        <v>115</v>
      </c>
      <c r="C35" s="69" t="s">
        <v>7</v>
      </c>
      <c r="D35" s="66">
        <v>3550</v>
      </c>
      <c r="F35" s="32">
        <f t="shared" si="0"/>
        <v>0</v>
      </c>
    </row>
    <row r="36" spans="1:6">
      <c r="A36" s="64"/>
      <c r="B36" s="34"/>
      <c r="C36" s="69"/>
      <c r="D36" s="66"/>
      <c r="F36" s="32">
        <f t="shared" si="0"/>
        <v>0</v>
      </c>
    </row>
    <row r="37" spans="1:6" ht="13.5" customHeight="1">
      <c r="A37" s="64">
        <v>20</v>
      </c>
      <c r="B37" s="34" t="s">
        <v>53</v>
      </c>
      <c r="C37" s="69" t="s">
        <v>7</v>
      </c>
      <c r="D37" s="66">
        <v>1500</v>
      </c>
      <c r="F37" s="32">
        <f t="shared" si="0"/>
        <v>0</v>
      </c>
    </row>
    <row r="38" spans="1:6">
      <c r="A38" s="64"/>
      <c r="B38" s="64"/>
      <c r="C38" s="69"/>
      <c r="D38" s="66"/>
      <c r="F38" s="32">
        <f t="shared" si="0"/>
        <v>0</v>
      </c>
    </row>
    <row r="39" spans="1:6" ht="25.5">
      <c r="A39" s="64">
        <v>21</v>
      </c>
      <c r="B39" s="58" t="s">
        <v>48</v>
      </c>
      <c r="C39" s="72" t="s">
        <v>6</v>
      </c>
      <c r="D39" s="66">
        <v>330</v>
      </c>
      <c r="F39" s="32">
        <f t="shared" si="0"/>
        <v>0</v>
      </c>
    </row>
    <row r="40" spans="1:6">
      <c r="A40" s="64"/>
      <c r="B40" s="58"/>
      <c r="C40" s="72"/>
      <c r="D40" s="66"/>
      <c r="F40" s="32">
        <f t="shared" si="0"/>
        <v>0</v>
      </c>
    </row>
    <row r="41" spans="1:6">
      <c r="A41" s="64">
        <v>22</v>
      </c>
      <c r="B41" s="34" t="s">
        <v>100</v>
      </c>
      <c r="C41" s="72" t="s">
        <v>64</v>
      </c>
      <c r="D41" s="66">
        <v>240</v>
      </c>
      <c r="F41" s="32">
        <f t="shared" si="0"/>
        <v>0</v>
      </c>
    </row>
    <row r="42" spans="1:6">
      <c r="A42" s="64"/>
      <c r="B42" s="34"/>
      <c r="C42" s="72"/>
      <c r="D42" s="66"/>
      <c r="F42" s="32">
        <f t="shared" si="0"/>
        <v>0</v>
      </c>
    </row>
    <row r="43" spans="1:6" ht="131.25" customHeight="1">
      <c r="A43" s="64"/>
      <c r="B43" s="34" t="s">
        <v>101</v>
      </c>
      <c r="C43" s="72" t="s">
        <v>2</v>
      </c>
      <c r="D43" s="66">
        <v>1</v>
      </c>
      <c r="F43" s="32">
        <f t="shared" si="0"/>
        <v>0</v>
      </c>
    </row>
    <row r="44" spans="1:6">
      <c r="A44" s="64"/>
      <c r="B44" s="34"/>
      <c r="C44" s="72"/>
      <c r="D44" s="66"/>
      <c r="F44" s="32">
        <f t="shared" si="0"/>
        <v>0</v>
      </c>
    </row>
    <row r="45" spans="1:6">
      <c r="A45" s="64">
        <v>23</v>
      </c>
      <c r="B45" s="34" t="s">
        <v>98</v>
      </c>
      <c r="C45" s="72" t="s">
        <v>2</v>
      </c>
      <c r="D45" s="66">
        <v>29</v>
      </c>
      <c r="F45" s="32">
        <f t="shared" si="0"/>
        <v>0</v>
      </c>
    </row>
    <row r="46" spans="1:6">
      <c r="A46" s="64"/>
      <c r="B46" s="34"/>
      <c r="C46" s="72"/>
      <c r="D46" s="66"/>
      <c r="F46" s="32">
        <f t="shared" si="0"/>
        <v>0</v>
      </c>
    </row>
    <row r="47" spans="1:6" ht="25.5">
      <c r="A47" s="64">
        <v>24</v>
      </c>
      <c r="B47" s="34" t="s">
        <v>99</v>
      </c>
      <c r="C47" s="72" t="s">
        <v>9</v>
      </c>
      <c r="D47" s="66">
        <v>29</v>
      </c>
      <c r="F47" s="32">
        <f t="shared" si="0"/>
        <v>0</v>
      </c>
    </row>
    <row r="48" spans="1:6">
      <c r="A48" s="64"/>
      <c r="B48" s="34"/>
      <c r="C48" s="72"/>
      <c r="D48" s="66"/>
      <c r="F48" s="32">
        <f t="shared" si="0"/>
        <v>0</v>
      </c>
    </row>
    <row r="49" spans="1:6" ht="51">
      <c r="A49" s="64">
        <v>25</v>
      </c>
      <c r="B49" s="34" t="s">
        <v>103</v>
      </c>
      <c r="C49" s="72" t="s">
        <v>9</v>
      </c>
      <c r="D49" s="66">
        <v>150</v>
      </c>
      <c r="F49" s="32">
        <f t="shared" si="0"/>
        <v>0</v>
      </c>
    </row>
    <row r="50" spans="1:6">
      <c r="A50" s="64"/>
      <c r="B50" s="54"/>
      <c r="C50" s="72"/>
      <c r="D50" s="66"/>
      <c r="F50" s="32">
        <f t="shared" si="0"/>
        <v>0</v>
      </c>
    </row>
    <row r="51" spans="1:6">
      <c r="A51" s="64"/>
      <c r="B51" s="81"/>
      <c r="C51" s="69"/>
      <c r="D51" s="66"/>
    </row>
    <row r="52" spans="1:6">
      <c r="A52" s="64"/>
      <c r="B52" s="37"/>
      <c r="C52" s="69"/>
      <c r="D52" s="66"/>
      <c r="F52" s="32">
        <f>ROUND(D50*E52,2)</f>
        <v>0</v>
      </c>
    </row>
    <row r="53" spans="1:6">
      <c r="A53" s="64"/>
      <c r="B53" s="81" t="s">
        <v>36</v>
      </c>
      <c r="C53" s="69"/>
      <c r="D53" s="33"/>
      <c r="F53" s="33">
        <f>+SUM(F5:F52)</f>
        <v>0</v>
      </c>
    </row>
    <row r="54" spans="1:6">
      <c r="A54" s="64"/>
      <c r="B54" s="37"/>
      <c r="C54" s="69"/>
      <c r="D54" s="66"/>
    </row>
    <row r="55" spans="1:6">
      <c r="A55" s="64"/>
      <c r="B55" s="37"/>
      <c r="C55" s="69"/>
      <c r="D55" s="66"/>
    </row>
    <row r="56" spans="1:6">
      <c r="A56" s="64"/>
      <c r="B56" s="37"/>
      <c r="C56" s="69"/>
      <c r="D56" s="66"/>
    </row>
    <row r="57" spans="1:6">
      <c r="A57" s="64"/>
      <c r="B57" s="37"/>
      <c r="C57" s="5"/>
      <c r="D57" s="66"/>
    </row>
    <row r="58" spans="1:6" ht="27.75" customHeight="1">
      <c r="A58" s="70"/>
      <c r="B58" s="51"/>
      <c r="C58" s="5"/>
      <c r="D58" s="66"/>
    </row>
    <row r="59" spans="1:6" ht="13.5" customHeight="1">
      <c r="A59" s="70"/>
      <c r="B59" s="51"/>
      <c r="C59" s="5"/>
      <c r="D59" s="66"/>
    </row>
    <row r="60" spans="1:6">
      <c r="A60" s="70"/>
      <c r="B60" s="51"/>
      <c r="C60" s="5"/>
      <c r="D60" s="66"/>
    </row>
    <row r="61" spans="1:6">
      <c r="A61" s="70"/>
      <c r="B61" s="51"/>
      <c r="C61" s="6"/>
      <c r="D61" s="66"/>
    </row>
    <row r="62" spans="1:6">
      <c r="A62" s="70"/>
      <c r="B62" s="51"/>
      <c r="C62" s="6"/>
      <c r="D62" s="66"/>
    </row>
    <row r="63" spans="1:6">
      <c r="A63" s="70"/>
      <c r="B63" s="70"/>
      <c r="C63" s="73"/>
      <c r="D63" s="66"/>
    </row>
    <row r="64" spans="1:6">
      <c r="A64" s="70"/>
      <c r="B64" s="70"/>
      <c r="C64" s="73"/>
      <c r="D64" s="66"/>
    </row>
    <row r="65" spans="1:4">
      <c r="A65" s="70"/>
      <c r="B65" s="70"/>
      <c r="C65" s="73"/>
      <c r="D65" s="66"/>
    </row>
    <row r="66" spans="1:4">
      <c r="A66" s="70"/>
      <c r="B66" s="51"/>
      <c r="C66" s="73"/>
      <c r="D66" s="66"/>
    </row>
    <row r="67" spans="1:4">
      <c r="A67" s="70"/>
      <c r="B67" s="70"/>
      <c r="C67" s="73"/>
      <c r="D67" s="66"/>
    </row>
    <row r="68" spans="1:4">
      <c r="A68" s="70"/>
      <c r="B68" s="70"/>
      <c r="C68" s="73"/>
      <c r="D68" s="66"/>
    </row>
    <row r="69" spans="1:4">
      <c r="A69" s="70"/>
      <c r="B69" s="70"/>
      <c r="C69" s="73"/>
      <c r="D69" s="66"/>
    </row>
    <row r="70" spans="1:4">
      <c r="A70" s="70"/>
      <c r="B70" s="70"/>
      <c r="C70" s="73"/>
      <c r="D70" s="66"/>
    </row>
    <row r="71" spans="1:4">
      <c r="A71" s="70"/>
      <c r="B71" s="64"/>
      <c r="C71" s="65"/>
      <c r="D71" s="66"/>
    </row>
    <row r="72" spans="1:4">
      <c r="A72" s="64"/>
      <c r="B72" s="37"/>
      <c r="C72" s="65"/>
      <c r="D72" s="66"/>
    </row>
    <row r="73" spans="1:4">
      <c r="A73" s="64"/>
      <c r="B73" s="37"/>
      <c r="C73" s="65"/>
      <c r="D73" s="66"/>
    </row>
    <row r="74" spans="1:4">
      <c r="A74" s="64"/>
      <c r="B74" s="64"/>
      <c r="C74" s="65"/>
      <c r="D74" s="66"/>
    </row>
    <row r="75" spans="1:4">
      <c r="A75" s="64"/>
      <c r="B75" s="51"/>
      <c r="C75" s="65"/>
      <c r="D75" s="66"/>
    </row>
    <row r="76" spans="1:4">
      <c r="A76" s="64"/>
      <c r="B76" s="64"/>
      <c r="C76" s="65"/>
      <c r="D76" s="66"/>
    </row>
    <row r="80" spans="1:4">
      <c r="B80" s="37"/>
    </row>
    <row r="113" spans="2:3">
      <c r="B113" s="34"/>
      <c r="C113" s="1"/>
    </row>
  </sheetData>
  <sheetProtection formatColumns="0" formatRows="0"/>
  <phoneticPr fontId="2" type="noConversion"/>
  <pageMargins left="0.74803149606299213" right="0.74803149606299213" top="0.98425196850393704" bottom="0.98425196850393704" header="0" footer="0.19685039370078741"/>
  <pageSetup paperSize="9" orientation="portrait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8"/>
  <sheetViews>
    <sheetView zoomScale="140" zoomScaleNormal="140" zoomScaleSheetLayoutView="100" workbookViewId="0">
      <selection activeCell="E5" sqref="E5:E86"/>
    </sheetView>
  </sheetViews>
  <sheetFormatPr defaultColWidth="8.7109375" defaultRowHeight="12.75"/>
  <cols>
    <col min="2" max="2" width="35" bestFit="1" customWidth="1"/>
    <col min="3" max="3" width="12.42578125" customWidth="1"/>
    <col min="4" max="4" width="10.28515625" customWidth="1"/>
    <col min="5" max="5" width="10.5703125" customWidth="1"/>
    <col min="6" max="6" width="10.7109375" customWidth="1"/>
  </cols>
  <sheetData>
    <row r="1" spans="1:6">
      <c r="A1" s="64"/>
      <c r="B1" s="74" t="s">
        <v>54</v>
      </c>
      <c r="C1" s="65"/>
      <c r="D1" s="66"/>
      <c r="E1" s="45"/>
      <c r="F1" s="56"/>
    </row>
    <row r="2" spans="1:6">
      <c r="A2" s="64"/>
      <c r="B2" s="64"/>
      <c r="C2" s="65"/>
      <c r="D2" s="66"/>
      <c r="E2" s="45"/>
      <c r="F2" s="56"/>
    </row>
    <row r="3" spans="1:6">
      <c r="A3" s="64"/>
      <c r="B3" s="64"/>
      <c r="C3" s="67" t="s">
        <v>5</v>
      </c>
      <c r="D3" s="68" t="s">
        <v>4</v>
      </c>
      <c r="E3" s="47" t="s">
        <v>15</v>
      </c>
      <c r="F3" s="42" t="s">
        <v>3</v>
      </c>
    </row>
    <row r="4" spans="1:6">
      <c r="A4" s="64"/>
      <c r="B4" s="64"/>
      <c r="C4" s="65"/>
      <c r="D4" s="66"/>
      <c r="E4" s="45"/>
      <c r="F4" s="56"/>
    </row>
    <row r="5" spans="1:6">
      <c r="A5" s="64">
        <v>1</v>
      </c>
      <c r="B5" s="57" t="s">
        <v>55</v>
      </c>
      <c r="C5" s="65" t="s">
        <v>9</v>
      </c>
      <c r="D5" s="66">
        <v>436</v>
      </c>
      <c r="E5" s="45"/>
      <c r="F5" s="56">
        <f t="shared" ref="F5:F68" si="0">ROUND(D5*E5,2)</f>
        <v>0</v>
      </c>
    </row>
    <row r="6" spans="1:6">
      <c r="A6" s="64"/>
      <c r="B6" s="57"/>
      <c r="C6" s="65"/>
      <c r="D6" s="66"/>
      <c r="E6" s="45"/>
      <c r="F6" s="56">
        <f t="shared" si="0"/>
        <v>0</v>
      </c>
    </row>
    <row r="7" spans="1:6">
      <c r="A7" s="64">
        <v>2</v>
      </c>
      <c r="B7" s="57" t="s">
        <v>56</v>
      </c>
      <c r="C7" s="65" t="s">
        <v>2</v>
      </c>
      <c r="D7" s="66">
        <v>11</v>
      </c>
      <c r="E7" s="45"/>
      <c r="F7" s="56">
        <f t="shared" si="0"/>
        <v>0</v>
      </c>
    </row>
    <row r="8" spans="1:6">
      <c r="A8" s="64"/>
      <c r="B8" s="57"/>
      <c r="C8" s="65"/>
      <c r="D8" s="66"/>
      <c r="E8" s="45"/>
      <c r="F8" s="56">
        <f t="shared" si="0"/>
        <v>0</v>
      </c>
    </row>
    <row r="9" spans="1:6" ht="51">
      <c r="A9" s="64">
        <v>3</v>
      </c>
      <c r="B9" s="71" t="s">
        <v>57</v>
      </c>
      <c r="C9" s="69" t="s">
        <v>6</v>
      </c>
      <c r="D9" s="66">
        <v>800</v>
      </c>
      <c r="E9" s="45"/>
      <c r="F9" s="56">
        <f t="shared" si="0"/>
        <v>0</v>
      </c>
    </row>
    <row r="10" spans="1:6">
      <c r="A10" s="64"/>
      <c r="B10" s="64"/>
      <c r="C10" s="69"/>
      <c r="D10" s="66"/>
      <c r="E10" s="45"/>
      <c r="F10" s="56">
        <f t="shared" si="0"/>
        <v>0</v>
      </c>
    </row>
    <row r="11" spans="1:6" ht="38.25">
      <c r="A11" s="64">
        <v>4</v>
      </c>
      <c r="B11" s="58" t="s">
        <v>71</v>
      </c>
      <c r="C11" s="69" t="s">
        <v>6</v>
      </c>
      <c r="D11" s="66">
        <v>90</v>
      </c>
      <c r="E11" s="45"/>
      <c r="F11" s="56">
        <f t="shared" si="0"/>
        <v>0</v>
      </c>
    </row>
    <row r="12" spans="1:6">
      <c r="A12" s="64"/>
      <c r="B12" s="57"/>
      <c r="C12" s="69"/>
      <c r="D12" s="66"/>
      <c r="E12" s="45"/>
      <c r="F12" s="56">
        <f t="shared" si="0"/>
        <v>0</v>
      </c>
    </row>
    <row r="13" spans="1:6" ht="51">
      <c r="A13" s="64">
        <v>5</v>
      </c>
      <c r="B13" s="58" t="s">
        <v>91</v>
      </c>
      <c r="C13" s="69" t="s">
        <v>6</v>
      </c>
      <c r="D13" s="66">
        <v>395</v>
      </c>
      <c r="E13" s="45"/>
      <c r="F13" s="56">
        <f t="shared" si="0"/>
        <v>0</v>
      </c>
    </row>
    <row r="14" spans="1:6">
      <c r="A14" s="64"/>
      <c r="B14" s="57"/>
      <c r="C14" s="69"/>
      <c r="D14" s="66"/>
      <c r="E14" s="45"/>
      <c r="F14" s="56">
        <f t="shared" si="0"/>
        <v>0</v>
      </c>
    </row>
    <row r="15" spans="1:6" ht="25.5">
      <c r="A15" s="64">
        <v>6</v>
      </c>
      <c r="B15" s="57" t="s">
        <v>82</v>
      </c>
      <c r="C15" s="60"/>
      <c r="D15" s="66"/>
      <c r="E15" s="45"/>
      <c r="F15" s="56">
        <f t="shared" si="0"/>
        <v>0</v>
      </c>
    </row>
    <row r="16" spans="1:6">
      <c r="A16" s="64"/>
      <c r="B16" s="54" t="s">
        <v>67</v>
      </c>
      <c r="C16" s="60" t="s">
        <v>64</v>
      </c>
      <c r="D16" s="66">
        <v>174</v>
      </c>
      <c r="E16" s="45"/>
      <c r="F16" s="56">
        <f t="shared" si="0"/>
        <v>0</v>
      </c>
    </row>
    <row r="17" spans="1:6">
      <c r="A17" s="64"/>
      <c r="B17" s="54" t="s">
        <v>69</v>
      </c>
      <c r="C17" s="60" t="s">
        <v>64</v>
      </c>
      <c r="D17" s="66">
        <v>96</v>
      </c>
      <c r="E17" s="45"/>
      <c r="F17" s="56">
        <f t="shared" si="0"/>
        <v>0</v>
      </c>
    </row>
    <row r="18" spans="1:6">
      <c r="A18" s="70"/>
      <c r="B18" s="70"/>
      <c r="C18" s="73"/>
      <c r="D18" s="66"/>
      <c r="E18" s="45"/>
      <c r="F18" s="56">
        <f t="shared" si="0"/>
        <v>0</v>
      </c>
    </row>
    <row r="19" spans="1:6" ht="89.25">
      <c r="A19" s="70">
        <v>7</v>
      </c>
      <c r="B19" s="70" t="s">
        <v>112</v>
      </c>
      <c r="C19" s="73"/>
      <c r="D19" s="66"/>
      <c r="E19" s="45"/>
      <c r="F19" s="56">
        <f t="shared" si="0"/>
        <v>0</v>
      </c>
    </row>
    <row r="20" spans="1:6" ht="102">
      <c r="A20" s="70"/>
      <c r="B20" s="70" t="s">
        <v>68</v>
      </c>
      <c r="C20" s="73"/>
      <c r="D20" s="66"/>
      <c r="E20" s="45"/>
      <c r="F20" s="56">
        <f t="shared" si="0"/>
        <v>0</v>
      </c>
    </row>
    <row r="21" spans="1:6" s="79" customFormat="1">
      <c r="A21" s="71"/>
      <c r="B21" s="58" t="s">
        <v>74</v>
      </c>
      <c r="C21" s="77" t="s">
        <v>2</v>
      </c>
      <c r="D21" s="78">
        <v>11</v>
      </c>
      <c r="E21" s="45"/>
      <c r="F21" s="56">
        <f t="shared" si="0"/>
        <v>0</v>
      </c>
    </row>
    <row r="22" spans="1:6">
      <c r="A22" s="70"/>
      <c r="B22" s="54"/>
      <c r="C22" s="73"/>
      <c r="D22" s="66"/>
      <c r="E22" s="45"/>
      <c r="F22" s="56">
        <f t="shared" si="0"/>
        <v>0</v>
      </c>
    </row>
    <row r="23" spans="1:6" ht="38.25">
      <c r="A23" s="70">
        <v>8</v>
      </c>
      <c r="B23" s="71" t="s">
        <v>65</v>
      </c>
      <c r="C23" s="77" t="s">
        <v>2</v>
      </c>
      <c r="D23" s="78">
        <v>11</v>
      </c>
      <c r="E23" s="45"/>
      <c r="F23" s="56">
        <f t="shared" si="0"/>
        <v>0</v>
      </c>
    </row>
    <row r="24" spans="1:6">
      <c r="A24" s="70"/>
      <c r="B24" s="71"/>
      <c r="C24" s="77"/>
      <c r="D24" s="78"/>
      <c r="E24" s="45"/>
      <c r="F24" s="56">
        <f t="shared" si="0"/>
        <v>0</v>
      </c>
    </row>
    <row r="25" spans="1:6" ht="38.25">
      <c r="A25" s="64">
        <v>9</v>
      </c>
      <c r="B25" s="61" t="s">
        <v>66</v>
      </c>
      <c r="C25" s="65" t="s">
        <v>6</v>
      </c>
      <c r="D25" s="66">
        <v>170</v>
      </c>
      <c r="E25" s="45"/>
      <c r="F25" s="56">
        <f t="shared" si="0"/>
        <v>0</v>
      </c>
    </row>
    <row r="26" spans="1:6">
      <c r="A26" s="64"/>
      <c r="B26" s="61"/>
      <c r="C26" s="65"/>
      <c r="D26" s="66"/>
      <c r="E26" s="45"/>
      <c r="F26" s="56">
        <f t="shared" si="0"/>
        <v>0</v>
      </c>
    </row>
    <row r="27" spans="1:6" ht="38.25">
      <c r="A27" s="64">
        <v>10</v>
      </c>
      <c r="B27" s="58" t="s">
        <v>70</v>
      </c>
      <c r="C27" s="69" t="s">
        <v>7</v>
      </c>
      <c r="D27" s="66">
        <v>305</v>
      </c>
      <c r="E27" s="45"/>
      <c r="F27" s="56">
        <f t="shared" si="0"/>
        <v>0</v>
      </c>
    </row>
    <row r="28" spans="1:6" s="79" customFormat="1">
      <c r="A28" s="71"/>
      <c r="B28" s="61"/>
      <c r="C28" s="77"/>
      <c r="D28" s="78"/>
      <c r="E28" s="45"/>
      <c r="F28" s="56">
        <f t="shared" si="0"/>
        <v>0</v>
      </c>
    </row>
    <row r="29" spans="1:6" ht="51">
      <c r="A29" s="64">
        <v>11</v>
      </c>
      <c r="B29" s="71" t="s">
        <v>72</v>
      </c>
      <c r="C29" s="69" t="s">
        <v>6</v>
      </c>
      <c r="D29" s="66">
        <v>50</v>
      </c>
      <c r="E29" s="45"/>
      <c r="F29" s="56">
        <f t="shared" si="0"/>
        <v>0</v>
      </c>
    </row>
    <row r="30" spans="1:6">
      <c r="A30" s="64"/>
      <c r="B30" s="64"/>
      <c r="C30" s="69"/>
      <c r="D30" s="66"/>
      <c r="E30" s="45"/>
      <c r="F30" s="56">
        <f t="shared" si="0"/>
        <v>0</v>
      </c>
    </row>
    <row r="31" spans="1:6">
      <c r="A31" s="64">
        <v>12</v>
      </c>
      <c r="B31" s="71" t="s">
        <v>58</v>
      </c>
      <c r="C31" s="69" t="s">
        <v>6</v>
      </c>
      <c r="D31" s="66">
        <v>5</v>
      </c>
      <c r="E31" s="45"/>
      <c r="F31" s="56">
        <f t="shared" si="0"/>
        <v>0</v>
      </c>
    </row>
    <row r="32" spans="1:6">
      <c r="A32" s="64"/>
      <c r="B32" s="64"/>
      <c r="C32" s="69"/>
      <c r="D32" s="66"/>
      <c r="E32" s="45"/>
      <c r="F32" s="56">
        <f t="shared" si="0"/>
        <v>0</v>
      </c>
    </row>
    <row r="33" spans="1:6" ht="51">
      <c r="A33" s="64">
        <v>13</v>
      </c>
      <c r="B33" s="58" t="s">
        <v>59</v>
      </c>
      <c r="C33" s="69" t="s">
        <v>7</v>
      </c>
      <c r="D33" s="66">
        <v>45</v>
      </c>
      <c r="E33" s="45"/>
      <c r="F33" s="56">
        <f t="shared" si="0"/>
        <v>0</v>
      </c>
    </row>
    <row r="34" spans="1:6">
      <c r="A34" s="64"/>
      <c r="B34" s="59"/>
      <c r="C34" s="69"/>
      <c r="D34" s="66"/>
      <c r="E34" s="45"/>
      <c r="F34" s="56">
        <f t="shared" si="0"/>
        <v>0</v>
      </c>
    </row>
    <row r="35" spans="1:6" ht="51">
      <c r="A35" s="64">
        <v>14</v>
      </c>
      <c r="B35" s="58" t="s">
        <v>60</v>
      </c>
      <c r="C35" s="69" t="s">
        <v>6</v>
      </c>
      <c r="D35" s="66">
        <v>6</v>
      </c>
      <c r="E35" s="45"/>
      <c r="F35" s="56">
        <f t="shared" si="0"/>
        <v>0</v>
      </c>
    </row>
    <row r="36" spans="1:6">
      <c r="A36" s="64"/>
      <c r="B36" s="57"/>
      <c r="C36" s="69"/>
      <c r="D36" s="66"/>
      <c r="E36" s="45"/>
      <c r="F36" s="56">
        <f t="shared" si="0"/>
        <v>0</v>
      </c>
    </row>
    <row r="37" spans="1:6" ht="25.5">
      <c r="A37" s="64">
        <v>15</v>
      </c>
      <c r="B37" s="58" t="s">
        <v>61</v>
      </c>
      <c r="C37" s="69" t="s">
        <v>6</v>
      </c>
      <c r="D37" s="66">
        <v>16</v>
      </c>
      <c r="E37" s="45"/>
      <c r="F37" s="56">
        <f t="shared" si="0"/>
        <v>0</v>
      </c>
    </row>
    <row r="38" spans="1:6">
      <c r="A38" s="64"/>
      <c r="B38" s="57"/>
      <c r="C38" s="69"/>
      <c r="D38" s="66"/>
      <c r="E38" s="45"/>
      <c r="F38" s="56">
        <f t="shared" si="0"/>
        <v>0</v>
      </c>
    </row>
    <row r="39" spans="1:6" ht="76.5">
      <c r="A39" s="64">
        <v>16</v>
      </c>
      <c r="B39" s="57" t="s">
        <v>62</v>
      </c>
      <c r="C39" s="60"/>
      <c r="D39" s="66"/>
      <c r="E39" s="45"/>
      <c r="F39" s="56">
        <f t="shared" si="0"/>
        <v>0</v>
      </c>
    </row>
    <row r="40" spans="1:6">
      <c r="A40" s="64"/>
      <c r="B40" s="54" t="s">
        <v>63</v>
      </c>
      <c r="C40" s="60" t="s">
        <v>64</v>
      </c>
      <c r="D40" s="66">
        <v>101</v>
      </c>
      <c r="E40" s="45"/>
      <c r="F40" s="56">
        <f t="shared" si="0"/>
        <v>0</v>
      </c>
    </row>
    <row r="41" spans="1:6">
      <c r="A41" s="64"/>
      <c r="B41" s="54"/>
      <c r="C41" s="60"/>
      <c r="D41" s="66"/>
      <c r="E41" s="45"/>
      <c r="F41" s="56">
        <f t="shared" si="0"/>
        <v>0</v>
      </c>
    </row>
    <row r="42" spans="1:6" ht="38.25">
      <c r="A42" s="64">
        <v>17</v>
      </c>
      <c r="B42" s="61" t="s">
        <v>66</v>
      </c>
      <c r="C42" s="65" t="s">
        <v>6</v>
      </c>
      <c r="D42" s="66">
        <v>30</v>
      </c>
      <c r="E42" s="45"/>
      <c r="F42" s="56">
        <f t="shared" si="0"/>
        <v>0</v>
      </c>
    </row>
    <row r="43" spans="1:6">
      <c r="A43" s="64"/>
      <c r="B43" s="61"/>
      <c r="C43" s="65"/>
      <c r="D43" s="66"/>
      <c r="E43" s="45"/>
      <c r="F43" s="56"/>
    </row>
    <row r="44" spans="1:6" s="79" customFormat="1" ht="51">
      <c r="A44" s="64">
        <v>18</v>
      </c>
      <c r="B44" s="58" t="s">
        <v>103</v>
      </c>
      <c r="C44" s="69" t="s">
        <v>64</v>
      </c>
      <c r="D44" s="66">
        <v>150</v>
      </c>
      <c r="E44" s="45"/>
      <c r="F44" s="56">
        <f>ROUND(D44*E44,2)</f>
        <v>0</v>
      </c>
    </row>
    <row r="45" spans="1:6" s="79" customFormat="1">
      <c r="A45" s="64"/>
      <c r="B45" s="58"/>
      <c r="C45" s="69"/>
      <c r="D45" s="66"/>
      <c r="E45" s="45"/>
      <c r="F45" s="56"/>
    </row>
    <row r="46" spans="1:6" ht="51">
      <c r="A46" s="64">
        <v>19</v>
      </c>
      <c r="B46" s="71" t="s">
        <v>92</v>
      </c>
      <c r="C46" s="69" t="s">
        <v>6</v>
      </c>
      <c r="D46" s="66">
        <v>350</v>
      </c>
      <c r="E46" s="45"/>
      <c r="F46" s="56">
        <f t="shared" si="0"/>
        <v>0</v>
      </c>
    </row>
    <row r="47" spans="1:6">
      <c r="A47" s="64"/>
      <c r="B47" s="64"/>
      <c r="C47" s="69"/>
      <c r="D47" s="66"/>
      <c r="E47" s="45"/>
      <c r="F47" s="56">
        <f t="shared" si="0"/>
        <v>0</v>
      </c>
    </row>
    <row r="48" spans="1:6">
      <c r="A48" s="64">
        <v>20</v>
      </c>
      <c r="B48" s="71" t="s">
        <v>58</v>
      </c>
      <c r="C48" s="69" t="s">
        <v>6</v>
      </c>
      <c r="D48" s="66">
        <v>30</v>
      </c>
      <c r="E48" s="45"/>
      <c r="F48" s="56">
        <f t="shared" si="0"/>
        <v>0</v>
      </c>
    </row>
    <row r="49" spans="1:6">
      <c r="A49" s="64"/>
      <c r="B49" s="57"/>
      <c r="C49" s="69"/>
      <c r="D49" s="66"/>
      <c r="E49" s="45"/>
      <c r="F49" s="56">
        <f t="shared" si="0"/>
        <v>0</v>
      </c>
    </row>
    <row r="50" spans="1:6" ht="38.25">
      <c r="A50" s="64">
        <v>21</v>
      </c>
      <c r="B50" s="58" t="s">
        <v>116</v>
      </c>
      <c r="C50" s="69" t="s">
        <v>6</v>
      </c>
      <c r="D50" s="66">
        <v>20</v>
      </c>
      <c r="E50" s="45"/>
      <c r="F50" s="56">
        <f t="shared" si="0"/>
        <v>0</v>
      </c>
    </row>
    <row r="51" spans="1:6">
      <c r="A51" s="64"/>
      <c r="B51" s="57"/>
      <c r="C51" s="69"/>
      <c r="D51" s="66"/>
      <c r="E51" s="45"/>
      <c r="F51" s="56">
        <f t="shared" si="0"/>
        <v>0</v>
      </c>
    </row>
    <row r="52" spans="1:6" ht="25.5">
      <c r="A52" s="64">
        <v>22</v>
      </c>
      <c r="B52" s="59" t="s">
        <v>113</v>
      </c>
      <c r="C52" s="60"/>
      <c r="D52" s="66"/>
      <c r="E52" s="45"/>
      <c r="F52" s="56">
        <f t="shared" si="0"/>
        <v>0</v>
      </c>
    </row>
    <row r="53" spans="1:6">
      <c r="A53" s="64"/>
      <c r="B53" s="54" t="s">
        <v>73</v>
      </c>
      <c r="C53" s="60" t="s">
        <v>64</v>
      </c>
      <c r="D53" s="66">
        <v>34</v>
      </c>
      <c r="E53" s="45"/>
      <c r="F53" s="56">
        <f t="shared" si="0"/>
        <v>0</v>
      </c>
    </row>
    <row r="54" spans="1:6">
      <c r="A54" s="64"/>
      <c r="B54" s="54" t="s">
        <v>83</v>
      </c>
      <c r="C54" s="60" t="s">
        <v>64</v>
      </c>
      <c r="D54" s="66">
        <v>12</v>
      </c>
      <c r="E54" s="45"/>
      <c r="F54" s="56">
        <f t="shared" si="0"/>
        <v>0</v>
      </c>
    </row>
    <row r="55" spans="1:6">
      <c r="A55" s="64"/>
      <c r="B55" s="54" t="s">
        <v>67</v>
      </c>
      <c r="C55" s="60" t="s">
        <v>64</v>
      </c>
      <c r="D55" s="66">
        <v>8</v>
      </c>
      <c r="E55" s="45"/>
      <c r="F55" s="56">
        <f t="shared" si="0"/>
        <v>0</v>
      </c>
    </row>
    <row r="56" spans="1:6">
      <c r="A56" s="64"/>
      <c r="B56" s="54" t="s">
        <v>69</v>
      </c>
      <c r="C56" s="60" t="s">
        <v>64</v>
      </c>
      <c r="D56" s="66">
        <v>13</v>
      </c>
      <c r="E56" s="45"/>
      <c r="F56" s="56">
        <f t="shared" si="0"/>
        <v>0</v>
      </c>
    </row>
    <row r="57" spans="1:6">
      <c r="A57" s="64"/>
      <c r="B57" s="54"/>
      <c r="C57" s="60"/>
      <c r="D57" s="66"/>
      <c r="E57" s="45"/>
      <c r="F57" s="56"/>
    </row>
    <row r="58" spans="1:6" ht="63.75">
      <c r="A58" s="64">
        <v>23</v>
      </c>
      <c r="B58" s="71" t="s">
        <v>110</v>
      </c>
      <c r="C58" s="76" t="s">
        <v>6</v>
      </c>
      <c r="D58" s="66">
        <v>15</v>
      </c>
      <c r="E58" s="45"/>
      <c r="F58" s="56">
        <f>ROUND(D58*E58,2)</f>
        <v>0</v>
      </c>
    </row>
    <row r="59" spans="1:6">
      <c r="A59" s="64"/>
      <c r="B59" s="71"/>
      <c r="C59" s="65"/>
      <c r="D59" s="66"/>
      <c r="E59" s="45"/>
      <c r="F59" s="56"/>
    </row>
    <row r="60" spans="1:6" ht="38.25">
      <c r="A60" s="64">
        <v>24</v>
      </c>
      <c r="B60" s="59" t="s">
        <v>93</v>
      </c>
      <c r="C60" s="65" t="s">
        <v>6</v>
      </c>
      <c r="D60" s="66">
        <v>50</v>
      </c>
      <c r="E60" s="45"/>
      <c r="F60" s="56">
        <f t="shared" si="0"/>
        <v>0</v>
      </c>
    </row>
    <row r="61" spans="1:6">
      <c r="A61" s="64"/>
      <c r="B61" s="65"/>
      <c r="C61" s="65"/>
      <c r="D61" s="65"/>
      <c r="E61" s="45"/>
      <c r="F61" s="56">
        <f t="shared" si="0"/>
        <v>0</v>
      </c>
    </row>
    <row r="62" spans="1:6" ht="25.5">
      <c r="A62" s="64">
        <v>25</v>
      </c>
      <c r="B62" s="59" t="s">
        <v>94</v>
      </c>
      <c r="C62" s="65" t="s">
        <v>7</v>
      </c>
      <c r="D62" s="66">
        <v>30</v>
      </c>
      <c r="E62" s="45"/>
      <c r="F62" s="56">
        <f t="shared" si="0"/>
        <v>0</v>
      </c>
    </row>
    <row r="63" spans="1:6">
      <c r="A63" s="64"/>
      <c r="B63" s="65"/>
      <c r="C63" s="65"/>
      <c r="D63" s="65"/>
      <c r="E63" s="45"/>
      <c r="F63" s="56">
        <f t="shared" si="0"/>
        <v>0</v>
      </c>
    </row>
    <row r="64" spans="1:6" ht="25.5">
      <c r="A64" s="64">
        <v>26</v>
      </c>
      <c r="B64" s="59" t="s">
        <v>96</v>
      </c>
      <c r="C64" s="65" t="s">
        <v>7</v>
      </c>
      <c r="D64" s="66">
        <v>70</v>
      </c>
      <c r="E64" s="45"/>
      <c r="F64" s="56">
        <f t="shared" si="0"/>
        <v>0</v>
      </c>
    </row>
    <row r="65" spans="1:6">
      <c r="A65" s="64"/>
      <c r="B65" s="65"/>
      <c r="C65" s="65"/>
      <c r="D65" s="65"/>
      <c r="E65" s="45"/>
      <c r="F65" s="56">
        <f t="shared" si="0"/>
        <v>0</v>
      </c>
    </row>
    <row r="66" spans="1:6" ht="25.5">
      <c r="A66" s="64">
        <v>27</v>
      </c>
      <c r="B66" s="59" t="s">
        <v>95</v>
      </c>
      <c r="C66" s="65" t="s">
        <v>77</v>
      </c>
      <c r="D66" s="65">
        <v>6000</v>
      </c>
      <c r="E66" s="45"/>
      <c r="F66" s="56">
        <f t="shared" si="0"/>
        <v>0</v>
      </c>
    </row>
    <row r="67" spans="1:6">
      <c r="A67" s="64"/>
      <c r="B67" s="65"/>
      <c r="C67" s="65"/>
      <c r="D67" s="65"/>
      <c r="E67" s="45"/>
      <c r="F67" s="56">
        <f t="shared" si="0"/>
        <v>0</v>
      </c>
    </row>
    <row r="68" spans="1:6" ht="38.25">
      <c r="A68" s="64">
        <v>28</v>
      </c>
      <c r="B68" s="57" t="s">
        <v>78</v>
      </c>
      <c r="C68" s="65" t="s">
        <v>6</v>
      </c>
      <c r="D68" s="66">
        <v>17</v>
      </c>
      <c r="E68" s="45"/>
      <c r="F68" s="56">
        <f t="shared" si="0"/>
        <v>0</v>
      </c>
    </row>
    <row r="69" spans="1:6">
      <c r="A69" s="64"/>
      <c r="B69" s="65"/>
      <c r="C69" s="65"/>
      <c r="D69" s="65"/>
      <c r="E69" s="45"/>
      <c r="F69" s="56">
        <f t="shared" ref="F69:F87" si="1">ROUND(D69*E69,2)</f>
        <v>0</v>
      </c>
    </row>
    <row r="70" spans="1:6" ht="25.5">
      <c r="A70" s="64">
        <v>29</v>
      </c>
      <c r="B70" s="57" t="s">
        <v>79</v>
      </c>
      <c r="C70" s="65" t="s">
        <v>6</v>
      </c>
      <c r="D70" s="66">
        <v>20</v>
      </c>
      <c r="E70" s="45"/>
      <c r="F70" s="56">
        <f t="shared" si="1"/>
        <v>0</v>
      </c>
    </row>
    <row r="71" spans="1:6">
      <c r="A71" s="64"/>
      <c r="B71" s="65"/>
      <c r="C71" s="65"/>
      <c r="D71" s="65"/>
      <c r="E71" s="45"/>
      <c r="F71" s="56">
        <f t="shared" si="1"/>
        <v>0</v>
      </c>
    </row>
    <row r="72" spans="1:6" ht="25.5">
      <c r="A72" s="64">
        <v>30</v>
      </c>
      <c r="B72" s="57" t="s">
        <v>80</v>
      </c>
      <c r="C72" s="65" t="s">
        <v>6</v>
      </c>
      <c r="D72" s="66">
        <v>12</v>
      </c>
      <c r="E72" s="45"/>
      <c r="F72" s="56">
        <f t="shared" si="1"/>
        <v>0</v>
      </c>
    </row>
    <row r="73" spans="1:6">
      <c r="A73" s="64"/>
      <c r="B73" s="57"/>
      <c r="C73" s="65"/>
      <c r="D73" s="66"/>
      <c r="E73" s="45"/>
      <c r="F73" s="56">
        <f t="shared" si="1"/>
        <v>0</v>
      </c>
    </row>
    <row r="74" spans="1:6" ht="25.5">
      <c r="A74" s="64">
        <v>31</v>
      </c>
      <c r="B74" s="57" t="s">
        <v>81</v>
      </c>
      <c r="C74" s="65" t="s">
        <v>77</v>
      </c>
      <c r="D74" s="66">
        <v>1440</v>
      </c>
      <c r="E74" s="45"/>
      <c r="F74" s="56">
        <f t="shared" si="1"/>
        <v>0</v>
      </c>
    </row>
    <row r="75" spans="1:6">
      <c r="A75" s="64"/>
      <c r="B75" s="65"/>
      <c r="C75" s="65"/>
      <c r="D75" s="65"/>
      <c r="E75" s="45"/>
      <c r="F75" s="56">
        <f t="shared" si="1"/>
        <v>0</v>
      </c>
    </row>
    <row r="76" spans="1:6" ht="38.25">
      <c r="A76" s="64">
        <v>32</v>
      </c>
      <c r="B76" s="75" t="s">
        <v>66</v>
      </c>
      <c r="C76" s="65" t="s">
        <v>7</v>
      </c>
      <c r="D76" s="66">
        <v>80</v>
      </c>
      <c r="E76" s="45"/>
      <c r="F76" s="56">
        <f t="shared" si="1"/>
        <v>0</v>
      </c>
    </row>
    <row r="77" spans="1:6">
      <c r="A77" s="64"/>
      <c r="B77" s="65"/>
      <c r="C77" s="65"/>
      <c r="D77" s="65"/>
      <c r="E77" s="45"/>
      <c r="F77" s="56">
        <f t="shared" si="1"/>
        <v>0</v>
      </c>
    </row>
    <row r="78" spans="1:6" ht="63.75">
      <c r="A78" s="64">
        <v>33</v>
      </c>
      <c r="B78" s="55" t="s">
        <v>76</v>
      </c>
      <c r="C78" s="65" t="s">
        <v>7</v>
      </c>
      <c r="D78" s="66">
        <v>30</v>
      </c>
      <c r="E78" s="45"/>
      <c r="F78" s="56">
        <f t="shared" si="1"/>
        <v>0</v>
      </c>
    </row>
    <row r="79" spans="1:6">
      <c r="A79" s="64"/>
      <c r="B79" s="65"/>
      <c r="C79" s="65"/>
      <c r="D79" s="65"/>
      <c r="E79" s="45"/>
      <c r="F79" s="56">
        <f t="shared" si="1"/>
        <v>0</v>
      </c>
    </row>
    <row r="80" spans="1:6" ht="102">
      <c r="A80" s="64">
        <v>34</v>
      </c>
      <c r="B80" s="54" t="s">
        <v>102</v>
      </c>
      <c r="C80" s="76" t="s">
        <v>2</v>
      </c>
      <c r="D80" s="66">
        <v>1</v>
      </c>
      <c r="E80" s="45"/>
      <c r="F80" s="56">
        <f t="shared" si="1"/>
        <v>0</v>
      </c>
    </row>
    <row r="81" spans="1:6">
      <c r="A81" s="64"/>
      <c r="B81" s="65"/>
      <c r="C81" s="65"/>
      <c r="D81" s="65"/>
      <c r="E81" s="45"/>
      <c r="F81" s="56">
        <f t="shared" si="1"/>
        <v>0</v>
      </c>
    </row>
    <row r="82" spans="1:6" ht="25.5">
      <c r="A82" s="64">
        <v>35</v>
      </c>
      <c r="B82" s="57" t="s">
        <v>81</v>
      </c>
      <c r="C82" s="62" t="s">
        <v>77</v>
      </c>
      <c r="D82" s="66">
        <v>480</v>
      </c>
      <c r="E82" s="45"/>
      <c r="F82" s="56">
        <f t="shared" si="1"/>
        <v>0</v>
      </c>
    </row>
    <row r="83" spans="1:6">
      <c r="A83" s="64"/>
      <c r="B83" s="65"/>
      <c r="C83" s="65"/>
      <c r="D83" s="65"/>
      <c r="E83" s="45"/>
      <c r="F83" s="56">
        <f t="shared" si="1"/>
        <v>0</v>
      </c>
    </row>
    <row r="84" spans="1:6" ht="38.25">
      <c r="A84" s="64">
        <v>36</v>
      </c>
      <c r="B84" s="58" t="s">
        <v>90</v>
      </c>
      <c r="C84" s="69" t="s">
        <v>7</v>
      </c>
      <c r="D84" s="66">
        <v>120</v>
      </c>
      <c r="E84" s="45"/>
      <c r="F84" s="56">
        <f t="shared" si="1"/>
        <v>0</v>
      </c>
    </row>
    <row r="85" spans="1:6">
      <c r="A85" s="64"/>
      <c r="B85" s="58"/>
      <c r="C85" s="69"/>
      <c r="D85" s="66"/>
      <c r="E85" s="45"/>
      <c r="F85" s="56">
        <f t="shared" si="1"/>
        <v>0</v>
      </c>
    </row>
    <row r="86" spans="1:6" ht="25.5">
      <c r="A86" s="64">
        <v>37</v>
      </c>
      <c r="B86" s="58" t="s">
        <v>97</v>
      </c>
      <c r="C86" s="69" t="s">
        <v>64</v>
      </c>
      <c r="D86" s="66">
        <v>470</v>
      </c>
      <c r="E86" s="45"/>
      <c r="F86" s="56">
        <f t="shared" si="1"/>
        <v>0</v>
      </c>
    </row>
    <row r="87" spans="1:6">
      <c r="A87" s="64"/>
      <c r="B87" s="58"/>
      <c r="C87" s="69"/>
      <c r="D87" s="66"/>
      <c r="E87" s="45"/>
      <c r="F87" s="56">
        <f t="shared" si="1"/>
        <v>0</v>
      </c>
    </row>
    <row r="88" spans="1:6">
      <c r="A88" s="65"/>
      <c r="B88" s="81" t="s">
        <v>36</v>
      </c>
      <c r="C88" s="65"/>
      <c r="D88" s="63"/>
      <c r="F88" s="63">
        <f>+SUM(F5:F86)</f>
        <v>0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zoomScale="140" zoomScaleNormal="140" zoomScaleSheetLayoutView="100" workbookViewId="0">
      <selection activeCell="E6" sqref="E6:E12"/>
    </sheetView>
  </sheetViews>
  <sheetFormatPr defaultColWidth="8.7109375" defaultRowHeight="12.75"/>
  <cols>
    <col min="1" max="1" width="3.85546875" style="36" customWidth="1"/>
    <col min="2" max="2" width="40.85546875" style="36" customWidth="1"/>
    <col min="3" max="3" width="9.85546875" customWidth="1"/>
    <col min="4" max="4" width="9.42578125" style="22" customWidth="1"/>
    <col min="5" max="5" width="11.42578125" style="45" customWidth="1"/>
    <col min="6" max="6" width="12.5703125" style="32" customWidth="1"/>
  </cols>
  <sheetData>
    <row r="1" spans="1:6">
      <c r="B1" s="50" t="s">
        <v>14</v>
      </c>
    </row>
    <row r="3" spans="1:6">
      <c r="C3" s="8" t="s">
        <v>5</v>
      </c>
      <c r="D3" s="8" t="s">
        <v>4</v>
      </c>
      <c r="E3" s="46" t="s">
        <v>15</v>
      </c>
      <c r="F3" s="42" t="s">
        <v>3</v>
      </c>
    </row>
    <row r="4" spans="1:6">
      <c r="C4" s="1"/>
    </row>
    <row r="5" spans="1:6">
      <c r="A5" s="38"/>
      <c r="B5" s="38"/>
      <c r="C5" s="3"/>
    </row>
    <row r="6" spans="1:6">
      <c r="A6" s="38">
        <v>1</v>
      </c>
      <c r="B6" s="38" t="s">
        <v>33</v>
      </c>
      <c r="C6" s="3" t="s">
        <v>13</v>
      </c>
      <c r="D6" s="22">
        <v>1</v>
      </c>
      <c r="F6" s="32">
        <f>D6*E6</f>
        <v>0</v>
      </c>
    </row>
    <row r="7" spans="1:6">
      <c r="A7" s="38"/>
      <c r="B7" s="38"/>
      <c r="C7" s="3"/>
      <c r="F7" s="32">
        <f>ROUND(D7*E7,2)</f>
        <v>0</v>
      </c>
    </row>
    <row r="8" spans="1:6" ht="26.25" customHeight="1">
      <c r="A8" s="38">
        <v>2</v>
      </c>
      <c r="B8" s="38" t="s">
        <v>0</v>
      </c>
      <c r="C8" s="3" t="s">
        <v>13</v>
      </c>
      <c r="D8" s="22">
        <v>1</v>
      </c>
      <c r="F8" s="32">
        <f>D8*E8</f>
        <v>0</v>
      </c>
    </row>
    <row r="9" spans="1:6" ht="12.75" customHeight="1">
      <c r="A9" s="38"/>
      <c r="B9" s="38"/>
      <c r="C9" s="3"/>
      <c r="F9" s="32">
        <f>ROUND(D9*E9,2)</f>
        <v>0</v>
      </c>
    </row>
    <row r="10" spans="1:6" ht="26.25" customHeight="1">
      <c r="A10" s="38">
        <v>3</v>
      </c>
      <c r="B10" s="38" t="s">
        <v>49</v>
      </c>
      <c r="C10" s="3" t="s">
        <v>2</v>
      </c>
      <c r="D10" s="22">
        <v>1</v>
      </c>
      <c r="F10" s="32">
        <f>D10*E10</f>
        <v>0</v>
      </c>
    </row>
    <row r="11" spans="1:6">
      <c r="A11" s="38"/>
      <c r="B11" s="38"/>
      <c r="C11" s="3"/>
    </row>
    <row r="12" spans="1:6">
      <c r="A12" s="38">
        <v>4</v>
      </c>
      <c r="B12" s="38" t="s">
        <v>107</v>
      </c>
      <c r="C12" s="3" t="s">
        <v>2</v>
      </c>
      <c r="D12" s="22">
        <v>1</v>
      </c>
      <c r="E12" s="53"/>
      <c r="F12" s="32">
        <f>D12*E12</f>
        <v>0</v>
      </c>
    </row>
    <row r="13" spans="1:6">
      <c r="A13" s="38"/>
      <c r="F13" s="32">
        <f>ROUND(D13*E13,2+'0_Rekapitulacija'!C7)</f>
        <v>0</v>
      </c>
    </row>
    <row r="14" spans="1:6">
      <c r="A14" s="38"/>
      <c r="B14" s="35" t="s">
        <v>34</v>
      </c>
      <c r="C14" s="3"/>
      <c r="F14" s="33">
        <f>+SUM(F6:F12)</f>
        <v>0</v>
      </c>
    </row>
    <row r="15" spans="1:6">
      <c r="A15" s="38"/>
      <c r="B15" s="38"/>
      <c r="C15" s="2"/>
    </row>
    <row r="16" spans="1:6">
      <c r="A16" s="38"/>
      <c r="B16" s="38"/>
      <c r="C16" s="3"/>
    </row>
    <row r="17" spans="1:6">
      <c r="A17" s="38"/>
      <c r="B17" s="38"/>
      <c r="C17" s="2"/>
    </row>
    <row r="18" spans="1:6">
      <c r="A18" s="38"/>
      <c r="B18" s="38"/>
      <c r="C18" s="3"/>
      <c r="E18" s="53"/>
      <c r="F18" s="82"/>
    </row>
    <row r="19" spans="1:6">
      <c r="A19" s="38"/>
      <c r="B19" s="38"/>
      <c r="C19" s="3"/>
      <c r="E19" s="53"/>
      <c r="F19" s="82"/>
    </row>
    <row r="20" spans="1:6">
      <c r="A20" s="38"/>
      <c r="B20" s="38"/>
      <c r="C20" s="3"/>
      <c r="E20" s="53"/>
      <c r="F20" s="82"/>
    </row>
    <row r="21" spans="1:6">
      <c r="A21" s="38"/>
      <c r="B21" s="38"/>
      <c r="C21" s="2"/>
    </row>
    <row r="22" spans="1:6">
      <c r="A22" s="38"/>
      <c r="B22" s="38"/>
      <c r="C22" s="2"/>
    </row>
    <row r="23" spans="1:6">
      <c r="A23" s="38"/>
      <c r="B23" s="38"/>
      <c r="C23" s="2"/>
    </row>
    <row r="24" spans="1:6">
      <c r="A24" s="38"/>
      <c r="B24" s="38"/>
      <c r="C24" s="2"/>
    </row>
    <row r="25" spans="1:6">
      <c r="A25" s="38"/>
      <c r="B25" s="38"/>
      <c r="C25" s="2"/>
    </row>
    <row r="26" spans="1:6">
      <c r="A26" s="38"/>
      <c r="B26" s="38"/>
      <c r="C26" s="2"/>
    </row>
    <row r="27" spans="1:6">
      <c r="A27" s="38"/>
      <c r="B27" s="38"/>
      <c r="C27" s="2"/>
    </row>
    <row r="28" spans="1:6">
      <c r="A28" s="38"/>
      <c r="B28" s="38"/>
      <c r="C28" s="2"/>
    </row>
    <row r="29" spans="1:6" ht="31.5" customHeight="1">
      <c r="A29" s="38"/>
      <c r="B29" s="38"/>
      <c r="C29" s="2"/>
    </row>
    <row r="30" spans="1:6">
      <c r="A30" s="38"/>
      <c r="B30" s="38"/>
      <c r="C30" s="2"/>
    </row>
    <row r="31" spans="1:6">
      <c r="A31" s="38"/>
      <c r="B31" s="38"/>
      <c r="C31" s="2"/>
    </row>
    <row r="32" spans="1:6">
      <c r="A32" s="38"/>
      <c r="B32" s="38"/>
      <c r="C32" s="2"/>
    </row>
    <row r="33" spans="1:3">
      <c r="A33" s="38"/>
      <c r="B33" s="38"/>
      <c r="C33" s="2"/>
    </row>
    <row r="34" spans="1:3">
      <c r="A34" s="38"/>
      <c r="B34" s="38"/>
      <c r="C34" s="2"/>
    </row>
    <row r="35" spans="1:3">
      <c r="A35" s="38"/>
      <c r="B35" s="38"/>
      <c r="C35" s="2"/>
    </row>
    <row r="36" spans="1:3">
      <c r="A36" s="38"/>
      <c r="B36" s="38"/>
      <c r="C36" s="2"/>
    </row>
    <row r="37" spans="1:3">
      <c r="A37" s="38"/>
      <c r="B37" s="38"/>
      <c r="C37" s="2"/>
    </row>
    <row r="38" spans="1:3">
      <c r="A38" s="38"/>
      <c r="B38" s="38"/>
      <c r="C38" s="2"/>
    </row>
    <row r="39" spans="1:3">
      <c r="A39" s="38"/>
      <c r="B39" s="38"/>
      <c r="C39" s="2"/>
    </row>
    <row r="40" spans="1:3">
      <c r="A40" s="38"/>
      <c r="B40" s="38"/>
      <c r="C40" s="2"/>
    </row>
    <row r="41" spans="1:3">
      <c r="A41" s="38"/>
      <c r="B41" s="38"/>
      <c r="C41" s="2"/>
    </row>
    <row r="42" spans="1:3">
      <c r="A42" s="38"/>
      <c r="B42" s="38"/>
      <c r="C42" s="2"/>
    </row>
    <row r="43" spans="1:3">
      <c r="A43" s="38"/>
      <c r="B43" s="38"/>
      <c r="C43" s="2"/>
    </row>
    <row r="44" spans="1:3">
      <c r="A44" s="38"/>
      <c r="B44" s="38"/>
      <c r="C44" s="2"/>
    </row>
    <row r="45" spans="1:3">
      <c r="A45" s="38"/>
      <c r="B45" s="38"/>
      <c r="C45" s="2"/>
    </row>
    <row r="46" spans="1:3">
      <c r="A46" s="38"/>
      <c r="B46" s="38"/>
      <c r="C46" s="2"/>
    </row>
    <row r="47" spans="1:3">
      <c r="A47" s="38"/>
      <c r="B47" s="38"/>
      <c r="C47" s="2"/>
    </row>
    <row r="48" spans="1:3">
      <c r="A48" s="38"/>
      <c r="B48" s="38"/>
      <c r="C48" s="2"/>
    </row>
    <row r="49" spans="1:3">
      <c r="A49" s="38"/>
      <c r="B49" s="38"/>
      <c r="C49" s="2"/>
    </row>
    <row r="50" spans="1:3">
      <c r="A50" s="38"/>
      <c r="B50" s="38"/>
      <c r="C50" s="2"/>
    </row>
    <row r="51" spans="1:3">
      <c r="A51" s="38"/>
      <c r="B51" s="38"/>
      <c r="C51" s="2"/>
    </row>
    <row r="52" spans="1:3">
      <c r="A52" s="38"/>
      <c r="C52" s="2"/>
    </row>
  </sheetData>
  <sheetProtection formatColumns="0" formatRows="0"/>
  <phoneticPr fontId="2" type="noConversion"/>
  <pageMargins left="0.74803149606299213" right="0.74803149606299213" top="0.98425196850393704" bottom="0.98425196850393704" header="0" footer="0.19685039370078741"/>
  <pageSetup paperSize="9" orientation="portrait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Naslovna stran</vt:lpstr>
      <vt:lpstr>0_Rekapitulacija</vt:lpstr>
      <vt:lpstr>1_Pripravljalna dela </vt:lpstr>
      <vt:lpstr>2_Ureditev javne poti</vt:lpstr>
      <vt:lpstr>3_Meteorna kanalizacija</vt:lpstr>
      <vt:lpstr>3_Ostala dela</vt:lpstr>
      <vt:lpstr>'0_Rekapitulacija'!Področje_tiskanja</vt:lpstr>
      <vt:lpstr>'Naslovna stran'!Področje_tiskanja</vt:lpstr>
    </vt:vector>
  </TitlesOfParts>
  <Company>/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bogomir gaberc</cp:lastModifiedBy>
  <cp:lastPrinted>2021-02-26T07:49:01Z</cp:lastPrinted>
  <dcterms:created xsi:type="dcterms:W3CDTF">2013-03-10T17:11:16Z</dcterms:created>
  <dcterms:modified xsi:type="dcterms:W3CDTF">2021-04-19T13:52:56Z</dcterms:modified>
</cp:coreProperties>
</file>