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C:\Popisi_Kokorici_Logarovci\"/>
    </mc:Choice>
  </mc:AlternateContent>
  <xr:revisionPtr revIDLastSave="0" documentId="13_ncr:1_{2D1E9447-D763-40DA-99D3-E6BBDB012C5C}" xr6:coauthVersionLast="46" xr6:coauthVersionMax="46" xr10:uidLastSave="{00000000-0000-0000-0000-000000000000}"/>
  <bookViews>
    <workbookView xWindow="105" yWindow="390" windowWidth="28695" windowHeight="15600" xr2:uid="{00000000-000D-0000-FFFF-FFFF00000000}"/>
  </bookViews>
  <sheets>
    <sheet name="REKAPITULACIJA" sheetId="16" r:id="rId1"/>
    <sheet name="Splošno" sheetId="29" r:id="rId2"/>
    <sheet name="Cesta_Veja2" sheetId="26" r:id="rId3"/>
    <sheet name="Popis_del_vodovod_prestavitev.." sheetId="27" r:id="rId4"/>
    <sheet name="Popis_cesta_Logarovci_Elektro.." sheetId="2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9" i="28" l="1"/>
  <c r="J75" i="28"/>
  <c r="J71" i="28"/>
  <c r="J57" i="28"/>
  <c r="J53" i="28"/>
  <c r="J49" i="28"/>
  <c r="J45" i="28"/>
  <c r="J41" i="28"/>
  <c r="J37" i="28"/>
  <c r="J33" i="28"/>
  <c r="J23" i="28"/>
  <c r="J25" i="28" s="1"/>
  <c r="J116" i="28" s="1"/>
  <c r="J13" i="28"/>
  <c r="J9" i="28"/>
  <c r="J81" i="28" l="1"/>
  <c r="J120" i="28" s="1"/>
  <c r="J61" i="28"/>
  <c r="J63" i="28" s="1"/>
  <c r="J118" i="28" s="1"/>
  <c r="J123" i="28" s="1"/>
  <c r="J15" i="28"/>
  <c r="J114" i="28" s="1"/>
  <c r="F21" i="16" l="1"/>
  <c r="F227" i="27"/>
  <c r="F225" i="27"/>
  <c r="F223" i="27"/>
  <c r="F221" i="27"/>
  <c r="F219" i="27"/>
  <c r="F217" i="27"/>
  <c r="F215" i="27"/>
  <c r="D213" i="27"/>
  <c r="F213" i="27" s="1"/>
  <c r="F205" i="27"/>
  <c r="F204" i="27"/>
  <c r="F203" i="27"/>
  <c r="F202" i="27"/>
  <c r="F199" i="27"/>
  <c r="F198" i="27"/>
  <c r="F197" i="27"/>
  <c r="F196" i="27"/>
  <c r="F195" i="27"/>
  <c r="F194" i="27"/>
  <c r="F189" i="27"/>
  <c r="F187" i="27"/>
  <c r="F185" i="27"/>
  <c r="F183" i="27"/>
  <c r="F181" i="27"/>
  <c r="F179" i="27"/>
  <c r="F173" i="27"/>
  <c r="F171" i="27"/>
  <c r="F169" i="27"/>
  <c r="F167" i="27"/>
  <c r="F165" i="27"/>
  <c r="F163" i="27"/>
  <c r="F152" i="27"/>
  <c r="F151" i="27"/>
  <c r="F150" i="27"/>
  <c r="F149" i="27"/>
  <c r="F148" i="27"/>
  <c r="F147" i="27"/>
  <c r="F146" i="27"/>
  <c r="F145" i="27"/>
  <c r="F144" i="27"/>
  <c r="F143" i="27"/>
  <c r="F142" i="27"/>
  <c r="F138" i="27"/>
  <c r="F137" i="27"/>
  <c r="F136" i="27"/>
  <c r="F135" i="27"/>
  <c r="F134" i="27"/>
  <c r="F133" i="27"/>
  <c r="F132" i="27"/>
  <c r="F131" i="27"/>
  <c r="F130" i="27"/>
  <c r="F129" i="27"/>
  <c r="F128" i="27"/>
  <c r="F124" i="27"/>
  <c r="F123" i="27"/>
  <c r="F122" i="27"/>
  <c r="F121" i="27"/>
  <c r="F120" i="27"/>
  <c r="F119" i="27"/>
  <c r="F118" i="27"/>
  <c r="F117" i="27"/>
  <c r="F116" i="27"/>
  <c r="F115" i="27"/>
  <c r="F114" i="27"/>
  <c r="F113" i="27"/>
  <c r="F112" i="27"/>
  <c r="F111" i="27"/>
  <c r="F107" i="27"/>
  <c r="F106" i="27"/>
  <c r="F101" i="27"/>
  <c r="F99" i="27"/>
  <c r="F87" i="27"/>
  <c r="F85" i="27"/>
  <c r="F84" i="27"/>
  <c r="F81" i="27"/>
  <c r="F79" i="27"/>
  <c r="F77" i="27"/>
  <c r="F75" i="27"/>
  <c r="F73" i="27"/>
  <c r="F71" i="27"/>
  <c r="F69" i="27"/>
  <c r="F67" i="27"/>
  <c r="F65" i="27"/>
  <c r="F63" i="27"/>
  <c r="F61" i="27"/>
  <c r="F59" i="27"/>
  <c r="F57" i="27"/>
  <c r="F55" i="27"/>
  <c r="F53" i="27"/>
  <c r="F51" i="27"/>
  <c r="F49" i="27"/>
  <c r="F47" i="27"/>
  <c r="F45" i="27"/>
  <c r="F34" i="27"/>
  <c r="F207" i="27" l="1"/>
  <c r="F17" i="27" s="1"/>
  <c r="F155" i="27"/>
  <c r="F16" i="27" s="1"/>
  <c r="F89" i="27"/>
  <c r="F229" i="27"/>
  <c r="F231" i="27" s="1"/>
  <c r="F18" i="27" s="1"/>
  <c r="F15" i="27"/>
  <c r="F20" i="27" l="1"/>
  <c r="F20" i="16" l="1"/>
  <c r="F21" i="27"/>
  <c r="F22" i="27" s="1"/>
  <c r="G146" i="26" l="1"/>
  <c r="G150" i="26" s="1"/>
  <c r="G18" i="26" s="1"/>
  <c r="G175" i="26"/>
  <c r="G174" i="26"/>
  <c r="G136" i="26"/>
  <c r="G134" i="26"/>
  <c r="E101" i="26"/>
  <c r="G101" i="26"/>
  <c r="E86" i="26"/>
  <c r="E56" i="26"/>
  <c r="G56" i="26"/>
  <c r="E64" i="26"/>
  <c r="G64" i="26"/>
  <c r="G173" i="26"/>
  <c r="G172" i="26"/>
  <c r="G177" i="26" s="1"/>
  <c r="G20" i="26" s="1"/>
  <c r="G159" i="26"/>
  <c r="G158" i="26"/>
  <c r="G138" i="26"/>
  <c r="G137" i="26"/>
  <c r="G135" i="26"/>
  <c r="G133" i="26"/>
  <c r="G132" i="26"/>
  <c r="G106" i="26"/>
  <c r="G105" i="26"/>
  <c r="G104" i="26"/>
  <c r="G102" i="26"/>
  <c r="G99" i="26"/>
  <c r="G98" i="26"/>
  <c r="G97" i="26"/>
  <c r="G108" i="26" s="1"/>
  <c r="G16" i="26" s="1"/>
  <c r="G86" i="26"/>
  <c r="G85" i="26"/>
  <c r="E84" i="26"/>
  <c r="G84" i="26"/>
  <c r="G83" i="26"/>
  <c r="G82" i="26"/>
  <c r="G81" i="26"/>
  <c r="G80" i="26"/>
  <c r="G79" i="26"/>
  <c r="G78" i="26"/>
  <c r="G77" i="26"/>
  <c r="G76" i="26"/>
  <c r="G75" i="26"/>
  <c r="G74" i="26"/>
  <c r="G67" i="26"/>
  <c r="G66" i="26"/>
  <c r="G65" i="26"/>
  <c r="G63" i="26"/>
  <c r="G88" i="26" s="1"/>
  <c r="G15" i="26" s="1"/>
  <c r="G57" i="26"/>
  <c r="G55" i="26"/>
  <c r="G54" i="26"/>
  <c r="G53" i="26"/>
  <c r="G52" i="26"/>
  <c r="G51" i="26"/>
  <c r="G50" i="26"/>
  <c r="G49" i="26"/>
  <c r="G48" i="26"/>
  <c r="G47" i="26"/>
  <c r="G46" i="26"/>
  <c r="G45" i="26"/>
  <c r="G44" i="26"/>
  <c r="G43" i="26"/>
  <c r="G42" i="26"/>
  <c r="E103" i="26"/>
  <c r="G103" i="26"/>
  <c r="G140" i="26" l="1"/>
  <c r="G17" i="26" s="1"/>
  <c r="G160" i="26"/>
  <c r="G19" i="26" s="1"/>
  <c r="G58" i="26"/>
  <c r="G185" i="26" s="1"/>
  <c r="G187" i="26" s="1"/>
  <c r="G21" i="26" s="1"/>
  <c r="G14" i="26" l="1"/>
  <c r="G23" i="26"/>
  <c r="F19" i="16" l="1"/>
  <c r="F22" i="16" s="1"/>
  <c r="F23" i="16" s="1"/>
  <c r="F24" i="16" s="1"/>
  <c r="G24" i="26"/>
  <c r="G25" i="26" s="1"/>
</calcChain>
</file>

<file path=xl/sharedStrings.xml><?xml version="1.0" encoding="utf-8"?>
<sst xmlns="http://schemas.openxmlformats.org/spreadsheetml/2006/main" count="1022" uniqueCount="416">
  <si>
    <t xml:space="preserve">SKUPAJ GRADBENO OBRTNIŠKA DELA </t>
  </si>
  <si>
    <t xml:space="preserve">INVESTITOR: </t>
  </si>
  <si>
    <t xml:space="preserve">OBJEKT: </t>
  </si>
  <si>
    <t>1.</t>
  </si>
  <si>
    <t>PREDDELA</t>
  </si>
  <si>
    <t>2.</t>
  </si>
  <si>
    <t>ZEMELJSKA DELA</t>
  </si>
  <si>
    <t>3.</t>
  </si>
  <si>
    <t>4.</t>
  </si>
  <si>
    <t>6.</t>
  </si>
  <si>
    <t xml:space="preserve">PROMETNA OPREMA </t>
  </si>
  <si>
    <t>7.</t>
  </si>
  <si>
    <t>8.</t>
  </si>
  <si>
    <t xml:space="preserve">NEPREDVIDENA DELA </t>
  </si>
  <si>
    <t xml:space="preserve">SKUPAJ </t>
  </si>
  <si>
    <t>SKUPAJ € :</t>
  </si>
  <si>
    <t>Zap.št.</t>
  </si>
  <si>
    <t>Šifra</t>
  </si>
  <si>
    <t>Opis dela</t>
  </si>
  <si>
    <t>Enota mere</t>
  </si>
  <si>
    <t xml:space="preserve">Količina </t>
  </si>
  <si>
    <t xml:space="preserve">Cena na enoto </t>
  </si>
  <si>
    <t>Skupaj</t>
  </si>
  <si>
    <t xml:space="preserve"> 1.1</t>
  </si>
  <si>
    <t>11 121</t>
  </si>
  <si>
    <t>Obnova in zavarovanje zakoličbe osi trase ostale javne ceste v ravninskem terenu</t>
  </si>
  <si>
    <t>km</t>
  </si>
  <si>
    <t xml:space="preserve"> 1.2</t>
  </si>
  <si>
    <t>11 131</t>
  </si>
  <si>
    <t>Obnova in zavarovanje zakoličbe trase komunalnih vodov v ravninskem terenu</t>
  </si>
  <si>
    <t xml:space="preserve"> 1.3</t>
  </si>
  <si>
    <t>11 221</t>
  </si>
  <si>
    <t>Postavitev in zavarovanje prečnega profila ostale javne ceste v ravninskem terenu</t>
  </si>
  <si>
    <t>kos</t>
  </si>
  <si>
    <t xml:space="preserve"> 1.4</t>
  </si>
  <si>
    <t>12 211</t>
  </si>
  <si>
    <t>Demontaža prometnega znaka na enem podstavku</t>
  </si>
  <si>
    <t>12 297</t>
  </si>
  <si>
    <t>12 311</t>
  </si>
  <si>
    <r>
      <t>m</t>
    </r>
    <r>
      <rPr>
        <vertAlign val="superscript"/>
        <sz val="9"/>
        <rFont val="Arial"/>
        <family val="2"/>
        <charset val="238"/>
      </rPr>
      <t>3</t>
    </r>
  </si>
  <si>
    <r>
      <t>m</t>
    </r>
    <r>
      <rPr>
        <vertAlign val="superscript"/>
        <sz val="9"/>
        <rFont val="Arial"/>
        <family val="2"/>
        <charset val="238"/>
      </rPr>
      <t>2</t>
    </r>
  </si>
  <si>
    <r>
      <t>m</t>
    </r>
    <r>
      <rPr>
        <vertAlign val="superscript"/>
        <sz val="9"/>
        <rFont val="Arial"/>
        <family val="2"/>
        <charset val="238"/>
      </rPr>
      <t>1</t>
    </r>
  </si>
  <si>
    <t>12 323</t>
  </si>
  <si>
    <t>12 391</t>
  </si>
  <si>
    <t>12 435</t>
  </si>
  <si>
    <t xml:space="preserve">SKUPAJ PREDDELA: </t>
  </si>
  <si>
    <t xml:space="preserve"> 2.2</t>
  </si>
  <si>
    <t>21 224</t>
  </si>
  <si>
    <t xml:space="preserve"> 2.3</t>
  </si>
  <si>
    <t>21 323</t>
  </si>
  <si>
    <t>Izkop vezljive zemljine/zrnate kamnine – 3. kategorije za temelje, kanalske rove, prepuste, jaške in drenaže, širine do 1,0 m in globine 1,1 do 2,0 m – ročno, planiranje dna ročno</t>
  </si>
  <si>
    <t>21 324</t>
  </si>
  <si>
    <t>Izkop vezljive zemljine/zrnate kamnine – 3. kategorije za temelje, kanalske rove, prepuste, jaške in drenaže, širine do 1,0 m in globine 1,1 do 2,0 m – strojno, planiranje dna ročno</t>
  </si>
  <si>
    <t xml:space="preserve"> 2.5</t>
  </si>
  <si>
    <t>22 112</t>
  </si>
  <si>
    <t>Ureditev planuma temeljnih tal vezljive zemljine – 3. kategorije (dno kanala)</t>
  </si>
  <si>
    <t xml:space="preserve"> 2.6</t>
  </si>
  <si>
    <t>Ureditev planuma temeljnih tal vezljive zemljine – 3. kategorije</t>
  </si>
  <si>
    <t xml:space="preserve"> 2.7</t>
  </si>
  <si>
    <t>24 212</t>
  </si>
  <si>
    <t xml:space="preserve">Zasip z vezljivo zemljino – 3. kategorije - strojno (zasip kanala) </t>
  </si>
  <si>
    <t xml:space="preserve"> 2.8</t>
  </si>
  <si>
    <t>24 219</t>
  </si>
  <si>
    <t>24 229</t>
  </si>
  <si>
    <t xml:space="preserve"> 2.10</t>
  </si>
  <si>
    <t>25 116</t>
  </si>
  <si>
    <t>Humuziranje brežine brez valjanja, v debelini nad 15 cm - ročno</t>
  </si>
  <si>
    <t>25 146</t>
  </si>
  <si>
    <t>Humuziranje zelenice z valjanjem, v debelini nad 15 cm - ročno</t>
  </si>
  <si>
    <t xml:space="preserve"> 2.12</t>
  </si>
  <si>
    <t>25 151</t>
  </si>
  <si>
    <t>Doplačilo za zatravitev s semenom</t>
  </si>
  <si>
    <t>29 153</t>
  </si>
  <si>
    <t>Odlaganje odpadnega asfalta na komunalno deponijo</t>
  </si>
  <si>
    <t>t</t>
  </si>
  <si>
    <t xml:space="preserve"> 2.16</t>
  </si>
  <si>
    <t>29 154</t>
  </si>
  <si>
    <t>Odlaganje odpadnega cementnega betona na komunalno deponijo</t>
  </si>
  <si>
    <t xml:space="preserve">SKUPAJ ZEMELJSKA DELA </t>
  </si>
  <si>
    <r>
      <t xml:space="preserve"> </t>
    </r>
    <r>
      <rPr>
        <b/>
        <sz val="9"/>
        <rFont val="Arial"/>
        <family val="2"/>
        <charset val="238"/>
      </rPr>
      <t>VOZIŠČNE KONSTRUKCIJE</t>
    </r>
    <r>
      <rPr>
        <sz val="9"/>
        <rFont val="Arial"/>
        <family val="2"/>
        <charset val="238"/>
      </rPr>
      <t xml:space="preserve"> </t>
    </r>
  </si>
  <si>
    <t xml:space="preserve"> 3.1</t>
  </si>
  <si>
    <t>31 113</t>
  </si>
  <si>
    <t xml:space="preserve"> 3.2</t>
  </si>
  <si>
    <t>31 133</t>
  </si>
  <si>
    <t>35 214</t>
  </si>
  <si>
    <t>35 235</t>
  </si>
  <si>
    <t>Dobava in vgraditev predfabriciranega pogreznjenega robnika iz cementnega betona  s prerezom 15/25 cm</t>
  </si>
  <si>
    <t>36 134</t>
  </si>
  <si>
    <t xml:space="preserve">SKUPAJ VOZIŠČNE KONSTRUKCIJE </t>
  </si>
  <si>
    <t>ODVODNJAVANJE</t>
  </si>
  <si>
    <t xml:space="preserve">SKUPAJ ODVODNJAVANJE </t>
  </si>
  <si>
    <t>61 931</t>
  </si>
  <si>
    <t>62 166</t>
  </si>
  <si>
    <t xml:space="preserve">SKUPAJ PROMETNA OPREMA </t>
  </si>
  <si>
    <t xml:space="preserve"> 7.1</t>
  </si>
  <si>
    <t>Zakoličba obstoječih komunalnih vodov ki potekajo in prečkajo  cestišče ter stroški nadzora s strani upravljalca teh ( vodovod, elektro kabli, TK in CATV vodi ) - pavšal</t>
  </si>
  <si>
    <t>79 311</t>
  </si>
  <si>
    <t>ur</t>
  </si>
  <si>
    <t>SKUPAJ TUJE STORITVE</t>
  </si>
  <si>
    <t xml:space="preserve"> 8.1</t>
  </si>
  <si>
    <t>%</t>
  </si>
  <si>
    <t xml:space="preserve">SKUPAJ NEPREDVIDENA DELA </t>
  </si>
  <si>
    <r>
      <t>m</t>
    </r>
    <r>
      <rPr>
        <vertAlign val="superscript"/>
        <sz val="10"/>
        <color indexed="8"/>
        <rFont val="Arial"/>
        <family val="2"/>
        <charset val="238"/>
      </rPr>
      <t>2</t>
    </r>
  </si>
  <si>
    <t xml:space="preserve"> 2.13</t>
  </si>
  <si>
    <t xml:space="preserve"> 2.14</t>
  </si>
  <si>
    <t xml:space="preserve"> 12 382</t>
  </si>
  <si>
    <t>31 344</t>
  </si>
  <si>
    <r>
      <t>m</t>
    </r>
    <r>
      <rPr>
        <vertAlign val="superscript"/>
        <sz val="10"/>
        <color indexed="8"/>
        <rFont val="Arial"/>
        <family val="2"/>
      </rPr>
      <t>2</t>
    </r>
  </si>
  <si>
    <t>42 163</t>
  </si>
  <si>
    <r>
      <t>m</t>
    </r>
    <r>
      <rPr>
        <vertAlign val="superscript"/>
        <sz val="10"/>
        <color indexed="8"/>
        <rFont val="Arial"/>
        <family val="2"/>
      </rPr>
      <t>1</t>
    </r>
  </si>
  <si>
    <t>41 342</t>
  </si>
  <si>
    <t xml:space="preserve"> 2.1</t>
  </si>
  <si>
    <t xml:space="preserve"> 2.11</t>
  </si>
  <si>
    <t xml:space="preserve"> 2.17</t>
  </si>
  <si>
    <t>29 118</t>
  </si>
  <si>
    <t>21 114</t>
  </si>
  <si>
    <t xml:space="preserve"> 2.1a</t>
  </si>
  <si>
    <r>
      <t>m</t>
    </r>
    <r>
      <rPr>
        <vertAlign val="superscript"/>
        <sz val="9"/>
        <rFont val="Arial"/>
        <family val="2"/>
      </rPr>
      <t>2</t>
    </r>
  </si>
  <si>
    <t xml:space="preserve">Dobava in vgraditev predfabriciranega dvignjenega robnika iz cementnega betona  s prerezom 15/25 cm </t>
  </si>
  <si>
    <t>1.10.</t>
  </si>
  <si>
    <t>5.</t>
  </si>
  <si>
    <t>DDV 22 %</t>
  </si>
  <si>
    <t>.6.1</t>
  </si>
  <si>
    <t>.6.2</t>
  </si>
  <si>
    <t xml:space="preserve">Rezanje asfaltne plasti s talno diamantno žago, debele 6 do 10 cm - rob asfalta, uvozi, </t>
  </si>
  <si>
    <t>Porušitev in odstranitev robnika iz cementnega betona.</t>
  </si>
  <si>
    <t>1.7.</t>
  </si>
  <si>
    <t>1.6.</t>
  </si>
  <si>
    <t>1.8.</t>
  </si>
  <si>
    <t>1.9.</t>
  </si>
  <si>
    <t>1.11.</t>
  </si>
  <si>
    <t>1.12.</t>
  </si>
  <si>
    <t>1.13.</t>
  </si>
  <si>
    <t>3.3.</t>
  </si>
  <si>
    <t>3.4.</t>
  </si>
  <si>
    <t>3.5.</t>
  </si>
  <si>
    <t>3.6.</t>
  </si>
  <si>
    <t>4.1.</t>
  </si>
  <si>
    <t>4.2.</t>
  </si>
  <si>
    <t>4.3.</t>
  </si>
  <si>
    <t>4.4.</t>
  </si>
  <si>
    <t>1.14.</t>
  </si>
  <si>
    <t>7.2.</t>
  </si>
  <si>
    <t>7.3.</t>
  </si>
  <si>
    <t>Porušitev in odstranitev makadamskega vozišča in bankin v debelini do 20 cm</t>
  </si>
  <si>
    <t>OBČINA KRIŽEVCI</t>
  </si>
  <si>
    <t>TUJE STORITVE , KOMUNALNI VODI</t>
  </si>
  <si>
    <t>Križevci pri Ljutomeru 11</t>
  </si>
  <si>
    <t>9242 Križevci pri Ljutomeru</t>
  </si>
  <si>
    <t>Cesta</t>
  </si>
  <si>
    <t>dolžina ( m)</t>
  </si>
  <si>
    <t>Vrednost investicije</t>
  </si>
  <si>
    <t>Skupaj z DDV</t>
  </si>
  <si>
    <t>Rušitev dreves, premera 15-50 cm</t>
  </si>
  <si>
    <t>Rušitev dreves, premera nad 50 cm</t>
  </si>
  <si>
    <t>Rezkanje, izkop in odstranitev panja, premer 15-50 cm</t>
  </si>
  <si>
    <t>Rezkanje, izkop in odstranitev panja, premera nad  50 cm</t>
  </si>
  <si>
    <t xml:space="preserve">Zavarovanje gradbišča v skladu z zakonodajo in postavitev prometne signalizacije med gradnjo. </t>
  </si>
  <si>
    <t>Površinski izkop plodne zemljine – 1. kategorije – strojno z nakladanjem ( širitev ceste P5-P11 levo)</t>
  </si>
  <si>
    <t>Široki izkop obstoječega tampona, pomešanega z asfaltom  – strojno z nakladanjem, in deponiranjem za kasnejšo vgradnjo na oddaljenosti do 300 m,</t>
  </si>
  <si>
    <t>Široki izkop vezljive zemljine – 3. kategorije – strojno z nakladanjem na tovorno vozilo in odvoz na deponijo do 10-20km z razplaniranjem na deponiji</t>
  </si>
  <si>
    <t>Dobava in vgrajevanje ločilnega geosintetika (malo nosilna tla (tip S1); Ev2 = 10 - 20 MN/m2, CBR = 3 - 5 %, prometna obremenitev v času gradnje &gt; 500 MN,Tmin = 14 kN/m, minimalni raztezek &gt;30 %, Od &lt; 35 mm, Fp &gt; 1500 N)</t>
  </si>
  <si>
    <t>2.4.</t>
  </si>
  <si>
    <t>Izdelava mulde iz enakih plasti, kot vozišče, na obstoječo gramozno podlago, široke 50 cm.</t>
  </si>
  <si>
    <t>Dobava in postavitev prometnega znaka II-2 ( Stop), vključno s temeljem in s pocinkanim stebrom dolžine 2.50 m. Višina postavitve 1.50 m.</t>
  </si>
  <si>
    <r>
      <t>Izdelava tankoslojne prečne in ostalih označb na vozišču z enokomponentno belo barvo, vključno 250 g/m</t>
    </r>
    <r>
      <rPr>
        <vertAlign val="superscript"/>
        <sz val="9"/>
        <rFont val="Arial"/>
        <family val="2"/>
        <charset val="238"/>
      </rPr>
      <t>2</t>
    </r>
    <r>
      <rPr>
        <sz val="9"/>
        <rFont val="Arial"/>
        <family val="2"/>
        <charset val="238"/>
      </rPr>
      <t xml:space="preserve"> posipa z drobci / kroglicami stekla, strojno, debelina plasti suhe snovi 250 mm, površina označbe 0,6 do 1,0 m</t>
    </r>
    <r>
      <rPr>
        <vertAlign val="superscript"/>
        <sz val="9"/>
        <rFont val="Arial"/>
        <family val="2"/>
        <charset val="238"/>
      </rPr>
      <t xml:space="preserve">2 </t>
    </r>
    <r>
      <rPr>
        <sz val="9"/>
        <rFont val="Arial"/>
        <family val="2"/>
        <charset val="238"/>
      </rPr>
      <t xml:space="preserve"> - Stop označba s črto 5 m nazaj, deb. 10 cm</t>
    </r>
  </si>
  <si>
    <t>Geomehanski nadzor</t>
  </si>
  <si>
    <t>Odstranitev LTŽ rešetk obstoječih požiralnikov in jaškov.</t>
  </si>
  <si>
    <t>Izdelava zasipa in zasip kanala z zrnato kamnino – material od izkopa vozišča</t>
  </si>
  <si>
    <t>Zasip cevi z gramozom  4-8 mm z dobavo materiala</t>
  </si>
  <si>
    <t>Izdelava nasipa iz zrnate kamnine 0/70 – 3. kategorije z dobavo iz gramoznice - sanacije in zasip ob širitvi</t>
  </si>
  <si>
    <t>Dobava, dovoz in vgrajevanje nevezane nosilne plasti gramoza v debelini 30 do 35 cm (posteljica iz zmrz. odpornega kam. materiala 0/60) z razgrinjanjem in komprimiranjem v plasteh po 20 cm ter planiranjem</t>
  </si>
  <si>
    <t>Dobava, dovoz in vgrajevanje nevezane nosilne plasti gramoza v debelini 31 do 40 cm (posteljica iz zmrz. Odpornega materiala - gramozni material od izkopa vozišča) z razgrinjanjem in komprimiranjem v plasteh po 20 cm ter planiranjem</t>
  </si>
  <si>
    <t>Dobava, dovoz in vgrajevanje  nevezane nosilne plasti enakomerno zrnatega drobljenca iz kamnine v debelini 21 do 30cm (tampon 0/32) z razgrinjanjem in komprimiranjem v plasteh po 20 cm ter planiranjem</t>
  </si>
  <si>
    <t>vozišče JP</t>
  </si>
  <si>
    <t>priključki</t>
  </si>
  <si>
    <t>Izdelava bankine iz  drobljenca 0/16, široke 0,75  (debeline minimalno 10 cm)</t>
  </si>
  <si>
    <t>Prevoz materiala na razdaljo do 10 km</t>
  </si>
  <si>
    <t>1.0</t>
  </si>
  <si>
    <t>2.0</t>
  </si>
  <si>
    <t>3.0</t>
  </si>
  <si>
    <t>4.0</t>
  </si>
  <si>
    <t>5.0</t>
  </si>
  <si>
    <t>6.0</t>
  </si>
  <si>
    <t>7.0</t>
  </si>
  <si>
    <t>8.0</t>
  </si>
  <si>
    <t xml:space="preserve">   PREDDELA</t>
  </si>
  <si>
    <t xml:space="preserve">   ZEMELJSKA DELA</t>
  </si>
  <si>
    <t xml:space="preserve">   VOZIŠČNE KONSTRUKCIJE </t>
  </si>
  <si>
    <t xml:space="preserve">   ODVODNJAVANJE </t>
  </si>
  <si>
    <t xml:space="preserve">   GRADBENO-OBRTNIŠKA DELA</t>
  </si>
  <si>
    <t xml:space="preserve">   PROMETNA OPREMA </t>
  </si>
  <si>
    <t xml:space="preserve">   TUJE STORITVE, komunalni vodi</t>
  </si>
  <si>
    <t xml:space="preserve">   NEPREDVIDENA DELA </t>
  </si>
  <si>
    <t>št.</t>
  </si>
  <si>
    <t>cena ( € )</t>
  </si>
  <si>
    <t>skupina del</t>
  </si>
  <si>
    <t xml:space="preserve"> 2.1b</t>
  </si>
  <si>
    <t>Objekt</t>
  </si>
  <si>
    <t>Popis del</t>
  </si>
  <si>
    <t>SKUPNA REKAPITULACIJA</t>
  </si>
  <si>
    <t>Investitor</t>
  </si>
  <si>
    <t>Dobava in vgrajevanje ločilnega geosintetika (malo nosilna tla (tip S1); Ev2 = 10 - 20 MN/m2, CBR = 3 - 5 %, prometna obremenitev v času gradnje &gt; 500 MN,Tmin = 14 kN/m, minimalni raztezek &gt;30 %, Od &lt; 35 mm, Fp &gt; 1500 N) - 30% trase</t>
  </si>
  <si>
    <t>Rušitev obst. Prepustov - od fi40 do fi 50, z odvozom na deponijo</t>
  </si>
  <si>
    <t>m3</t>
  </si>
  <si>
    <t>Čiščenje obst. Jarka, odvoz 0,50 m3/m1</t>
  </si>
  <si>
    <t xml:space="preserve"> JP 724031 - Veja 2 cesta </t>
  </si>
  <si>
    <t>Rekonstrukcija javnih poti v Logarovcih</t>
  </si>
  <si>
    <t>Gping d.o.o., št. projekta GP-26/20</t>
  </si>
  <si>
    <t>Strojno rušenje in drobljenje asfalta debeline 6-10 cm z rezkalnikom Wirthgen ali podobno. Drobljeni asfalt pomešan z gramozom se deponira na deponiji ob gradbišču.</t>
  </si>
  <si>
    <t>Rekonstrukcija ceste JP 724012 Logarovci - veja 2</t>
  </si>
  <si>
    <t>m</t>
  </si>
  <si>
    <t>Veja 2</t>
  </si>
  <si>
    <t>št. načrta NG-26/20-2</t>
  </si>
  <si>
    <t>V DOLŽINI 1005 M</t>
  </si>
  <si>
    <t>Odstranitev betonskih glav prepustov, z odvozom na deponijo - 20 kos</t>
  </si>
  <si>
    <t>Izdelava vzdolžne in prečne drenaže, globoke do 1,0 m, na podložni plasti iz cementnega betona, s trdimi plastičnimi cevmi premera 20 cm (DNK cevi)</t>
  </si>
  <si>
    <t>Geodetski posnetek izvedenega stanja s strani pooblaščenega geodeta</t>
  </si>
  <si>
    <t>7.4.</t>
  </si>
  <si>
    <t>Izdelava projekta izvedenih del - PID</t>
  </si>
  <si>
    <t xml:space="preserve"> JP 724021 - Veja 2 - zaščita Elektro, Telemach, Telekom</t>
  </si>
  <si>
    <t>4.5.</t>
  </si>
  <si>
    <t>4.6.</t>
  </si>
  <si>
    <t>4.7.</t>
  </si>
  <si>
    <t>Izgradnja prepusta b.c. DN 400 z utrditvijo vtočnega in iztočnega dela (lomljenec v betonu) … 3 kom; izvedba prepustov v dolžini 24 metrov. Zajeti obbetoniranje 10 cm z betonom C 12/16, izkopi, zasipi pa so upoštevani v zemeljskih delih. Lomljenec se ne izvede, zaradi majhnih hitrosti vode.</t>
  </si>
  <si>
    <t xml:space="preserve">Izgradnja prepusta b.c. DN 500 z utrditvijo vtočnega in iztočnega dela (lomljenec v betonu) … 6 kom; </t>
  </si>
  <si>
    <t>Izdelava obrabne in zaporne plasti bitumenskega betona BB 11k iz zmesi zrn iz karbonatnih kamnin in cestogradbenega bitumna v debelini 40 mm (AC11 surf  B50/70 A4), vozišče JP in priključki, v ceni zajeti vsa pomožna dela v skladu s TSC 06.300/06.410:2009</t>
  </si>
  <si>
    <t>Izdelava zgornje nosilne plasti bituminiziranega drobljenca zrnavosti 0/22 mm v debelini 6 cm  (AC 22 base B50/70, A4) ,  v ceni zajeti vsa pomožna dela v skladu s TSC 06.300/06.410:2009</t>
  </si>
  <si>
    <t>Izdelava  iztočne glave prepusta krožnega prereza iz cementnega betona s premerom do 50 cm;</t>
  </si>
  <si>
    <t>m2</t>
  </si>
  <si>
    <t>Izkop jarkov, v ceni zajeto izkop z odvozom na deponijo, humusiranje in planairanje brežin ter posejanje travnega semena, dolžina 520 m- prestavitev obstoječega jarka zaradi širitve ceste. Povpreen izkop 1,37 m3/m2, globina povprečno 60 cm</t>
  </si>
  <si>
    <t xml:space="preserve">Razna druga neprdvidena dela po naročilu investitorja 2% od vrednosti del. </t>
  </si>
  <si>
    <t>GRADBENO OBRTNIŠKA DELA</t>
  </si>
  <si>
    <t>V DOLŽINI 1005 M - zaščita vodovoda</t>
  </si>
  <si>
    <t>Projekt GP-26/20, načrt NG-26/20V2</t>
  </si>
  <si>
    <t>poz</t>
  </si>
  <si>
    <t>vrsta del</t>
  </si>
  <si>
    <t>A</t>
  </si>
  <si>
    <t>GRADBENA DELA</t>
  </si>
  <si>
    <t>B</t>
  </si>
  <si>
    <t>MONTAŽNA DELA</t>
  </si>
  <si>
    <t>C</t>
  </si>
  <si>
    <t>HIŠNI PRIKLJUČKI</t>
  </si>
  <si>
    <t>D</t>
  </si>
  <si>
    <t>SKUPNA DELA</t>
  </si>
  <si>
    <t>Skupaj Vodovod - Veja 2</t>
  </si>
  <si>
    <t>Skupaj Vodovod - Veja 2 z DDV</t>
  </si>
  <si>
    <t>* Upoštevati TEHNIČNI PRAVILNIK o javnem vodovodu Sistema C (Ur.l. RS, št. 22/2017)</t>
  </si>
  <si>
    <t>* Ponudnik - izvajalec del naj pri pripravi ponudbe obvezno pridobi ponudbo za upravljalski nadzor  (JP Prlekija d.o.o.)!</t>
  </si>
  <si>
    <t>Poz.</t>
  </si>
  <si>
    <t>Opis</t>
  </si>
  <si>
    <t>Enota</t>
  </si>
  <si>
    <t>Količina</t>
  </si>
  <si>
    <t>Cena</t>
  </si>
  <si>
    <t>Vrednost</t>
  </si>
  <si>
    <t xml:space="preserve"> V cenah posameznih postavk so zajeti vsi stroški - nabava materiala, transport in komplet vgradnja oz. montaža.</t>
  </si>
  <si>
    <t>Upošteva se, da se dela izvajajo skupaj z rekonstrukcijo ceste.</t>
  </si>
  <si>
    <t>PRIPRAVLJALNA DELA - Ureditev gradbišča skladno z veljavno zakonodajo, ki obsega naslednja dela:</t>
  </si>
  <si>
    <t>kpl</t>
  </si>
  <si>
    <t>-</t>
  </si>
  <si>
    <t>varnostni načrt</t>
  </si>
  <si>
    <t>postavitev gradbiščne ograje</t>
  </si>
  <si>
    <t>postavitev gradbiščnega kontejnerja</t>
  </si>
  <si>
    <t>omarica prve pomoči</t>
  </si>
  <si>
    <t>gasilnik</t>
  </si>
  <si>
    <t>gradbiščni el. priključek, skupaj z ozemljitvijo in meritvami</t>
  </si>
  <si>
    <t>postavitev gradbene table skladno s Pravilnikom o gradbiščih</t>
  </si>
  <si>
    <t>postvaitev kemičnega WC na gradbišču</t>
  </si>
  <si>
    <t>dobava in namestitev varnostnih znakov in opozorilnih tabel po zahtevah varnostnega načrta in koordinatorja</t>
  </si>
  <si>
    <t>Zakoličba trase cevovoda s strani pooblaščenega geodeta in izdelava zapisnika o zakoličbi</t>
  </si>
  <si>
    <t>Zakoličba vseh obstoječih komunalnih vodov, ki tangirajo gradnjo (elektro vod, telekomunikacije, obst. vodovod, kanalizacija,…)</t>
  </si>
  <si>
    <t>Zavarovanje gradbišča v času gradnje s polovično zaporo prometa. Vključeno tudi: Pridobitev dovoljenja za cestno zaporo z ureditvijo cestnega režima v času gradnje, z pridobitvijo vseh soglasij in z obvestili v sredstvih javnega obveščanja ter postavitvijo prometne signalizacije, katera se po končani gradnji odstrani.</t>
  </si>
  <si>
    <t>Rezanje asfalta v debelini do 10 cm</t>
  </si>
  <si>
    <t>Strojno rušenje  asfalta debeline 6-10cm in odvoz na posebno deponijo za recikliranje odpadnega asfalta na razdaljo do 30km</t>
  </si>
  <si>
    <t>Površinski izkop zemljine - humusa v debelini 30 cm z odlaganjem na stran na območju travnika</t>
  </si>
  <si>
    <r>
      <t xml:space="preserve">Strojno - ročni izkop (90:10) jarka do določene nivelete s točnostjo </t>
    </r>
    <r>
      <rPr>
        <sz val="11"/>
        <color rgb="FF000000"/>
        <rFont val="Calibri"/>
        <family val="2"/>
        <charset val="238"/>
      </rPr>
      <t>±</t>
    </r>
    <r>
      <rPr>
        <sz val="11"/>
        <color rgb="FF000000"/>
        <rFont val="Arial Narrow"/>
        <family val="2"/>
        <charset val="238"/>
      </rPr>
      <t>10 cm, z odvozom materiala na deponijo do 5 km ter vsemi pomožnimi deli in prenosi.Globina izkopa  povprečno znaša  1.30 m. Višek materiala se naloži in odpelje na trajno deponijo. Del materiala za poznejši zasip se deponira na rob kanala.</t>
    </r>
  </si>
  <si>
    <t>13.</t>
  </si>
  <si>
    <r>
      <t xml:space="preserve">Ročno planiranje dna izkopa s točnostjo </t>
    </r>
    <r>
      <rPr>
        <sz val="11"/>
        <color rgb="FF000000"/>
        <rFont val="Calibri"/>
        <family val="2"/>
        <charset val="238"/>
      </rPr>
      <t>±</t>
    </r>
    <r>
      <rPr>
        <sz val="11"/>
        <color rgb="FF000000"/>
        <rFont val="Arial Narrow"/>
        <family val="2"/>
        <charset val="238"/>
      </rPr>
      <t xml:space="preserve"> 3 cm za pripravo posteljice za položitev vodovodnih cevi.</t>
    </r>
  </si>
  <si>
    <t>m'</t>
  </si>
  <si>
    <t>14.</t>
  </si>
  <si>
    <t>Razpiranje jarkov za vgradnjo vodovoda z jeklenimi montažnimi opaži na mestih , kjer nastopa možnost zrušenja bokov pri močnejšem zemeljskem pritisku, glede na stabilnost brežin, globino jarka in bližino prometne obtežbe.  Opaž se premika v smeri napredovanja del. Razpirati je potrebno povsod, kjer to zahtevajo predpisi o varstvu pri delu.</t>
  </si>
  <si>
    <t>15.</t>
  </si>
  <si>
    <t>Komplet izdelava peščene posteljice do deb. 10cm in zasip cevi 10cm nad cevjo iz nekoherentnega materiala , v kateri si cev sama izoblikuje ležišče, pesek granulacije  0-4 mm (okrogla zrnca) za posteljico, ob  cevi in nad cevjo brez ostrih robov. Izdelati poglobitev pod spojkami.</t>
  </si>
  <si>
    <t>16.</t>
  </si>
  <si>
    <t>Strojno zasipavanje v coni cevovoda z materialom iz izkopa, brez ostrih robov, s komprimacijo bokov z lahkimi komprimacijskimi sredstvi (v plasteh po 20 cm) do ustrezne zbitosti (40 Mp/m2), komplet z vsemi deli, prenosi in prevozi.</t>
  </si>
  <si>
    <t>17.</t>
  </si>
  <si>
    <t>Strojno zasipavanje jarka z drobljencem 0/32 mm v debelini 50cm,strojno nabijanje v plasteh po 20 cm, do ustrezne zbitosti do kote terena oz. vgradnje asfaltne plasti. Komprimiranje do zbitosti Evd2 &gt; 80 Mpa ( upoštevano deloma v cesti)</t>
  </si>
  <si>
    <t>18.</t>
  </si>
  <si>
    <t>Strojno nakladanje viška materiala na kamion, odvoz do 5,0 km na trajno deponijo, vključno s stroški deponije</t>
  </si>
  <si>
    <t>19.</t>
  </si>
  <si>
    <t xml:space="preserve">Fino planiranje in končno valjanje tampona do Me ≥ 80 Mpa pred asfaltiranjem </t>
  </si>
  <si>
    <t>20.</t>
  </si>
  <si>
    <t>Humuziranje površin v debelini 20 cm, z izravnavo in pripravo za posejanje s travo - uporabi se humus od izkopa za cevovod. Dobava in posejanje travne mešanice.</t>
  </si>
  <si>
    <t>21.</t>
  </si>
  <si>
    <t>Prečkanja in zaščita obstoječih komunlnaih vodov, vsa prečkanja se izvedejo pod nadzorom upravljavca (zajete zaščite vodov z vsem potrebnim materialom in izkopi).</t>
  </si>
  <si>
    <t>22.</t>
  </si>
  <si>
    <t>Dobava in vgrajevanje betona v nearmirane konstrukcije preseka do 0,10 m3/m2-m; z vsemi pomožnimi deli in prenosi do mesta vgraditve.Podložni beton C12/15 (na krivinah cevovodov, pri podbetoniranju talnega hidranta in LTŽ cestnih kap, zaščite kablov,..</t>
  </si>
  <si>
    <t>23.</t>
  </si>
  <si>
    <t>Dobava in vgradnja frakcije 16/32 okrog hidrantov</t>
  </si>
  <si>
    <t>24.</t>
  </si>
  <si>
    <t>Dobava in montaža tipskega PE jaška DN1000 brez dna za montažo odzračevalne garniture DN80. V ceni upoštevati tudi dobavo in montažo tipskega betonskega prstana z LTŽ pokrovom po standardu SIST-EN 124 razred C fi 800.</t>
  </si>
  <si>
    <t>25.</t>
  </si>
  <si>
    <t>Ostala manjša dela po pisnem naročilu nadzornega organa in potrditvi investitorja:</t>
  </si>
  <si>
    <t>ur KV</t>
  </si>
  <si>
    <t>ur PKV</t>
  </si>
  <si>
    <t>26.</t>
  </si>
  <si>
    <t>Gradbena dela pri navezavi na obstoječi vodovod, vključno s pomožnimi deli za rezanje cevi. Upoštevana je prekinitev dobave vode, zapora in praznjenje cevovoda.</t>
  </si>
  <si>
    <t>SKUPAJ GRADBENA DELA:</t>
  </si>
  <si>
    <t>Opomba: V ceni vsake posamezne postavke je zajeta nabava, prenosi in transporti, pripravljalna dela, zarisovanje, montaža, tlačno preizkus, pomožna ter zaključna dela, regulacija, pleskanje in antikorozijska zaščita vseh nezaščitenih fazonov in armatur. Ves drobni montažni, obešalni in pritrdilni material ter tesnila preizkusno obratovanje, zagon, transportni in manipulativni stroški.</t>
  </si>
  <si>
    <t>Dobava in montaža vodovodnih cevi, skupaj s spojnimi in veznimi elementi:</t>
  </si>
  <si>
    <t>Dobava in montaža vodovodnih cevi: PE cevi izdelane iz materiala PE100 RC z integriranim zaščitnim slojem, ki je neločljivo spojen z osnovno cevjo, SDR11, PN16. Odgovarjati moraju tipu 2, klasifikacije PAS 1075, primerne za zasip brez peščene posteljice – z izkopanim materialom. 
10% zunanjega sloja v barvi medija. Vključno z vsemi vertikalnimi in horizontalnimi lomi. (PE 100 RCprotect fi110, PN16 bar SDR11)</t>
  </si>
  <si>
    <t>indikatorski opozorilni trak ''POZOR VODOVOD''. Vgrajen mora biti 30 cm pod terenom.</t>
  </si>
  <si>
    <t>Dobava in montaža tablic ter fazonskih kosov, skupaj s spojnimi in veznimi elementi:</t>
  </si>
  <si>
    <t>V1, V6 - navezava na obstoječi vodovod v naselju Iljaševci</t>
  </si>
  <si>
    <t xml:space="preserve">PE prehodni kos DN90/110 s sidrno objemko </t>
  </si>
  <si>
    <t>kom</t>
  </si>
  <si>
    <r>
      <t xml:space="preserve">PE elektrfuz. obojka  </t>
    </r>
    <r>
      <rPr>
        <sz val="9"/>
        <color indexed="8"/>
        <rFont val="Calibri"/>
        <family val="2"/>
        <charset val="238"/>
      </rPr>
      <t>Ø110</t>
    </r>
    <r>
      <rPr>
        <sz val="9"/>
        <color indexed="8"/>
        <rFont val="Arial"/>
        <family val="2"/>
        <charset val="238"/>
      </rPr>
      <t xml:space="preserve"> SDR11 PN16</t>
    </r>
  </si>
  <si>
    <t>V4/9 podzemni hidrant  in horizontalni lom</t>
  </si>
  <si>
    <t>sidrna spojka bajonetna DN110 (Art.No.528 Guss) ali enakovredno</t>
  </si>
  <si>
    <t>T kos MMB DN110/80  ali enakovredno</t>
  </si>
  <si>
    <t>F kos BAIO DN80 ali enakovredno</t>
  </si>
  <si>
    <t>LTŽ FFR DN80/50</t>
  </si>
  <si>
    <t>E2  Hawle zasun DN50 ali enakovredno</t>
  </si>
  <si>
    <t>vgradna armatura z navojnim zvonom za privijačenje na zasun</t>
  </si>
  <si>
    <t>cestna kapa + podložna plošča</t>
  </si>
  <si>
    <t>ozn.tablica + poc.steber fi48+poc.sidro stebra</t>
  </si>
  <si>
    <t>LTŽ N kos DN50</t>
  </si>
  <si>
    <t>podzemni hidrant DN50 z avtomatskim izpustom, postavitev na ustrezno višino, nerjaveči vijačni in tesnilni material DN50</t>
  </si>
  <si>
    <t>LTŽ FF kos DN50/800 mm</t>
  </si>
  <si>
    <t>S kos DN110 bajonetni ali enakovredno</t>
  </si>
  <si>
    <t>MMK kos - koleno bajonetno (obojka/obojka) DN110/22° ali enakovredno</t>
  </si>
  <si>
    <t>Cevna sekcija DN110/800 mm</t>
  </si>
  <si>
    <t>V4/11 Nadzemni hidrant</t>
  </si>
  <si>
    <t>E2  Hawle zasun DN80 ali enakovredno</t>
  </si>
  <si>
    <t>LTŽ N kos DN80</t>
  </si>
  <si>
    <t>LTŽ F kos DN80/300 mm</t>
  </si>
  <si>
    <t>nadzemni hidrant DN80 z avtomatskim izpustom, postavitev na ustrezno višino, nerjaveči vijačni in tesnilni material DN80</t>
  </si>
  <si>
    <t>V/4/14-zračnik na DN110</t>
  </si>
  <si>
    <t>T kos MMB E2 z zasunom bajonetni DN 110/80  ali enakovreden</t>
  </si>
  <si>
    <t>sidrna spojka bajonetna DN150 (Art.No.528 Guss) ali enakovredno</t>
  </si>
  <si>
    <t xml:space="preserve">avtomatski ZRAČNIK tipa HAWLE 992 za BAIO  ali enakovreden DN80/1000 </t>
  </si>
  <si>
    <t>vertikalno bajonetno varovalo DN80</t>
  </si>
  <si>
    <t>drenažni element za zračnik, UK cev 300/1000)</t>
  </si>
  <si>
    <t>cestna kapa za zračnik + podložna plošča</t>
  </si>
  <si>
    <t>ozn.tablica za zračnik + poc.steber fi48+poc.sidro stebra</t>
  </si>
  <si>
    <t>SKUPAJ MONTAŽNA DELA:</t>
  </si>
  <si>
    <t>Zakoličba trase hišnih priključkov</t>
  </si>
  <si>
    <r>
      <t>m</t>
    </r>
    <r>
      <rPr>
        <sz val="11"/>
        <color rgb="FF000000"/>
        <rFont val="Calibri"/>
        <family val="2"/>
        <charset val="238"/>
      </rPr>
      <t>'</t>
    </r>
  </si>
  <si>
    <t>Strojno - ročni izkop (80:20) zemlje v III.ktg. terena z nakladanjem na kamion, odvozom in razplaniranjem odvečnega materiala na deponijo do 5 km, ter vsemi pomožnimi deli in prenosi. Izkop povprečne širine 0,6 m in globione do 1,10 m. Višek se naloži in odpelje na trajno deponijo. Del materiala za poznejši zasip se deponira na rob kanala.</t>
  </si>
  <si>
    <r>
      <t xml:space="preserve">Ročno planiranje dna izkopa s točnostjo </t>
    </r>
    <r>
      <rPr>
        <sz val="11"/>
        <color rgb="FF000000"/>
        <rFont val="Calibri"/>
        <family val="2"/>
        <charset val="238"/>
      </rPr>
      <t>±</t>
    </r>
    <r>
      <rPr>
        <sz val="11"/>
        <color rgb="FF000000"/>
        <rFont val="Arial Narrow"/>
        <family val="2"/>
        <charset val="238"/>
      </rPr>
      <t xml:space="preserve"> 2 cm za pripravo posteljice za položitev vodovodnih cevi.</t>
    </r>
  </si>
  <si>
    <t>Dobava in montaža oplaščene PE cevi za vodovod v kolobarjih z varjenimi cevmi in vsem potrebnim spojnim materialom (PE kolena, PE končniki, PP prirobnica, EL GF spojke).</t>
  </si>
  <si>
    <r>
      <t xml:space="preserve">cev PE 100 PN 16 </t>
    </r>
    <r>
      <rPr>
        <sz val="11"/>
        <color rgb="FF000000"/>
        <rFont val="Calibri"/>
        <family val="2"/>
        <charset val="238"/>
      </rPr>
      <t xml:space="preserve">Ø </t>
    </r>
    <r>
      <rPr>
        <sz val="12"/>
        <color rgb="FF000000"/>
        <rFont val="Calibri"/>
        <family val="2"/>
        <charset val="238"/>
      </rPr>
      <t>32</t>
    </r>
    <r>
      <rPr>
        <sz val="12"/>
        <color rgb="FF000000"/>
        <rFont val="Arial Narrow"/>
        <family val="2"/>
        <charset val="238"/>
      </rPr>
      <t xml:space="preserve"> </t>
    </r>
    <r>
      <rPr>
        <sz val="11"/>
        <color rgb="FF000000"/>
        <rFont val="Arial Narrow"/>
        <family val="2"/>
        <charset val="238"/>
      </rPr>
      <t>RC PROTECT SDR 11</t>
    </r>
  </si>
  <si>
    <r>
      <t xml:space="preserve">cev PE 100 PN 16 </t>
    </r>
    <r>
      <rPr>
        <sz val="11"/>
        <color rgb="FF000000"/>
        <rFont val="Calibri"/>
        <family val="2"/>
        <charset val="238"/>
      </rPr>
      <t>Ø 25</t>
    </r>
    <r>
      <rPr>
        <sz val="12"/>
        <color rgb="FF000000"/>
        <rFont val="Arial Narrow"/>
        <family val="2"/>
        <charset val="238"/>
      </rPr>
      <t xml:space="preserve"> </t>
    </r>
    <r>
      <rPr>
        <sz val="11"/>
        <color rgb="FF000000"/>
        <rFont val="Arial Narrow"/>
        <family val="2"/>
        <charset val="238"/>
      </rPr>
      <t>RC PROTECT SDR 11</t>
    </r>
  </si>
  <si>
    <t>Indikatorski opozorilni trak ''POZOR VODOVOD''. Vgrajen mora biti 30 cm pod terenom.</t>
  </si>
  <si>
    <t>9.</t>
  </si>
  <si>
    <t>Vodomerni termo jašek z reducirnim ventilom  1/1 okrogle oblike DN600 s tipskim LTŽ pokrovom nosilnosti 1500 kg za vodomer DN20, kot npr. TERMO JAŠEK ZAGOŽEN</t>
  </si>
  <si>
    <t>10.</t>
  </si>
  <si>
    <t>dobava in montaža opozorilne tablice za hišni priključek HP</t>
  </si>
  <si>
    <t>11.</t>
  </si>
  <si>
    <t>Dobava in montaža natične spojke z zunanjim ali notranjim navojem 3/4" za navezavo PE cevi na hišno napeljavo (pocinkane cevi)</t>
  </si>
  <si>
    <t>PR1 - odcep</t>
  </si>
  <si>
    <t>Navrtalni oklep ZAK DN110-40 z vrtljivim kolenom (npr. Hawle ZAK sistem ali enakovredno) z intergriranim ploščatim zapornim ventilom, z zgornjim bajonetnim priključkom za vrtljivo koleno in nastavkom za privijačenje vgradne garniture, iz nodularne litine, notranja in zunanja epoxi zaščita, prašno barvano.</t>
  </si>
  <si>
    <t>spojka DN100 (Art.No.452 PEa) ali enakovredna</t>
  </si>
  <si>
    <t>ZAK streme popolno vulkanizirano DN150 (L580)</t>
  </si>
  <si>
    <t>PR2</t>
  </si>
  <si>
    <t>Navrtalni oklep ZAK DN110-34 z vrtljivim kolenom (npr. Hawle ZAK sistem ali enakovredno) z intergriranim ploščatim zapornim ventilom, z zgornjim bajonetnim priključkom za vrtljivo koleno in nastavkom za privijačenje vgradne garniture, iz nodularne litine, notranja in zunanja epoxi zaščita, prašno barvano.</t>
  </si>
  <si>
    <t>SKUPAJ HIŠNI PRIKLJUČKI:</t>
  </si>
  <si>
    <t>Geodetski posnetek izvedenega stanja in prenos geodetskega načrta v okolje operativnega katastra infrastrukture upravljavca Javno podjetje Prlekija d.o.o. ter priprava elaborata za vpis v uradne evidence</t>
  </si>
  <si>
    <t>Izpiranje, tlačni preizkus, pregled, vzorčenje in poročilo. Tlačni preizkus cevovoda se izvede v prisotnosti upravljavca vodovoda JP Prlekija. Izvajalec mora ob primopredajo objekta predložiti izjavo, da je bil s strani upravljavca JP Prlekija uspešno opravljen tlačni preizkus.</t>
  </si>
  <si>
    <t>Preizkus hidranta s strani pooblaščene organizacije.</t>
  </si>
  <si>
    <t>Nadzor upravljavca omrežja po uradnem ceniku. Ponudnik mora pridobiti ponudbo s strani upravljalca - Javno podjetje Prlekija.</t>
  </si>
  <si>
    <t>Izdelava in predaja projektne dokumentacije izvedenih del</t>
  </si>
  <si>
    <t>Geomehanska spremljava s poročilom in nadzor.</t>
  </si>
  <si>
    <t>Prevezave obstoječih hišnih priključkov pred prevezavo vodovoda. Izvedba vseh potrebnih gradbenih del pri hišnih priključkih (iskanje obstoječe cevi - izkopi/zasipi, prevezave, selitev obst. vodomerov v nove vodomerne jaške, na starem odjemnem mestu se vgradi cevka). Izvede upravljavec vodovoda.</t>
  </si>
  <si>
    <t>Iskanje obstoječega vodovoda in izvedba prevezave novozgrajenega vodovoda na obstoječe vode. Upoštevati zapiranje in odpiranje vode, obveščanje o zapori, odzračevanje,…V kompletu z vsem potrebnim materialom.</t>
  </si>
  <si>
    <t>Razna nepredvidena dela - zajeto 2% VSEH del (gradbena, montažna in skupna).</t>
  </si>
  <si>
    <t>oc</t>
  </si>
  <si>
    <t>SKUPAJ SKUPNA DELA:</t>
  </si>
  <si>
    <t>postavka</t>
  </si>
  <si>
    <t>opis postavke / količina</t>
  </si>
  <si>
    <t>cena enote</t>
  </si>
  <si>
    <t>cena</t>
  </si>
  <si>
    <t>POPIS DEL FAZA 2</t>
  </si>
  <si>
    <t>3.4.1.</t>
  </si>
  <si>
    <t>PRIPRAVLJALNA DELA</t>
  </si>
  <si>
    <t>Priprava del in materiala, zavarovanje gradbišča</t>
  </si>
  <si>
    <t>Zakoličba vseh obstoječih komunalnih vodov distributerjev Elektro Maribor, Telekom Slovenice in Telemach s strani uprabljalcev posameznih komunalnih vodov v skupni dolžini ceste faza 2 900m</t>
  </si>
  <si>
    <t>SKUPAJ</t>
  </si>
  <si>
    <t>3.4.2</t>
  </si>
  <si>
    <t>DEMONTAŽNA DELA</t>
  </si>
  <si>
    <t>Odklop napajanja obstoječih NN vodov, ki se zaščitijo in po zaščiti ponovni vklop. Vklop in izklop izvede distributer Elektro Maribor d.d..</t>
  </si>
  <si>
    <t>3.4.3</t>
  </si>
  <si>
    <t>Zavarovanje izkopa kabelske trase pred dostopom nezaposlenih oseb.</t>
  </si>
  <si>
    <t>Strojno ročni izkop (50%, 50%) kabelskega jarka dimenzij 0,4 x 0,9 m, gre za dela v bližini obstoječih komunalnih vodov, ki jih je potrebno izvesti s posebno pazljivostjo!</t>
  </si>
  <si>
    <t>Izdelava dodatne mehanske zaščite obstoječih vodov Telemach z vgradnjo PVC zaščitne cevi fi 110mm in dodatnim obbetoniranjem z zemeljsko vlažnim betonom v višini 20cm in širini 20cm.</t>
  </si>
  <si>
    <t>Izdelava dodatne mehanske zaščite obstoječih vodov Elektra maribor z vgradnjo PVC zaščitne cevi fi 110mm in dodatnim obbetoniranjem z zemeljsko vlažnim betonom v višini 20cm in širini 20cm. Dela izvesti v breznapetostnem stanju, vzpostavitev letega je zajeta v poglavju 3.4.2.</t>
  </si>
  <si>
    <t>Zasip izkopanega kabelskega jarka z utrjevanjem po plasteh, finim planiranjem na vrhu in odvozom odvečnega materiala na deponijo</t>
  </si>
  <si>
    <t>Nadzor predstavnika distributerja Telemacha pri izvedbi zaščit vodov Telemach</t>
  </si>
  <si>
    <t xml:space="preserve">Nadzor predstavnika distributerja Elektro Maribor pri izvedbi zaščit NN vodov </t>
  </si>
  <si>
    <t>Drobni in vezni material</t>
  </si>
  <si>
    <t>3.4.4</t>
  </si>
  <si>
    <t>ZAKLJUČNA DELA</t>
  </si>
  <si>
    <t>Izvedba geodetskega posnetka dodatno zaščitenih kablov ter vpredaja posameznemu upravljalcu vodov</t>
  </si>
  <si>
    <t>Vnašanje sprememb med gradnjo v načrte projektne dokumentacije PZI ali posnetek izvedenih del.</t>
  </si>
  <si>
    <t>Izdelava projektne dokumentacije PID.</t>
  </si>
  <si>
    <t>POVZETEK STROŠKOV ELEKTRIČNIH INŠTALACIJ IN ELEKTRIČNE OPREME FAZE 2</t>
  </si>
  <si>
    <t>3.4.2.</t>
  </si>
  <si>
    <t>3.4.3.</t>
  </si>
  <si>
    <t>3.4.4.</t>
  </si>
  <si>
    <t>SKUPAJ (brez DDV):</t>
  </si>
  <si>
    <t>POPIS KOLIČIN MATERIALA IN OPREME ZA VSE FAZE SKUPAJ</t>
  </si>
  <si>
    <r>
      <t xml:space="preserve">Popis količin materiala in opreme je izdelan na podlagi načrtov projekta za izvedbo ob upoštevanju veljavnih tehničnih predpisov in standardov. </t>
    </r>
    <r>
      <rPr>
        <b/>
        <sz val="11"/>
        <color indexed="8"/>
        <rFont val="Calibri"/>
        <family val="2"/>
        <charset val="238"/>
      </rPr>
      <t xml:space="preserve">V popisih je upoštevano dejansko stanje na terenu na dan 1.2.2019, ki se lahko do začetka izvedbe projekta spremeni. </t>
    </r>
  </si>
  <si>
    <t xml:space="preserve">Izvajalec je dolžan uporabljati materiale navedene v projektu. Za vsako spremembo, dopolnilo in odstopanje v materialu in tehnični izvedbi od projektne dokumentacije mora izvajalec del pridobiti pisno soglasje projektanta, ter soglasje investitorja in pooblaščenega nadzornika. </t>
  </si>
  <si>
    <t>Spremembe nastale med izvajanjem je izvajalec dolžan vrisati v načrte, kateri bodo služili investitorju kot osnova za izdelavo projekta izvedenih del.</t>
  </si>
  <si>
    <t>Za vse postavke velja dobava in montaža materiala in opreme, oziroma kot to določa podroben opis pozicije.</t>
  </si>
  <si>
    <t xml:space="preserve"> JP 724031 - Veja 2 zaščita vodovoda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</si>
</sst>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_S_I_T_-;\-* #,##0.00\ _S_I_T_-;_-* &quot;-&quot;??\ _S_I_T_-;_-@_-"/>
    <numFmt numFmtId="166" formatCode="#,##0.00\ [$€-1]"/>
    <numFmt numFmtId="167" formatCode="#,##0.00\ &quot;€&quot;"/>
    <numFmt numFmtId="168" formatCode="0.00_)"/>
    <numFmt numFmtId="169" formatCode="_-* #,##0.00\ _€_-;\-* #,##0.00\ _€_-;_-* &quot;-&quot;??\ _€_-;_-@"/>
    <numFmt numFmtId="170" formatCode="#,##0.00_ ;[Red]\-#,##0.00\ "/>
  </numFmts>
  <fonts count="75">
    <font>
      <sz val="11"/>
      <color theme="1"/>
      <name val="Calibri"/>
      <family val="2"/>
      <charset val="238"/>
      <scheme val="minor"/>
    </font>
    <font>
      <sz val="11"/>
      <color indexed="8"/>
      <name val="Calibri"/>
      <family val="2"/>
      <charset val="238"/>
    </font>
    <font>
      <sz val="9"/>
      <color indexed="8"/>
      <name val="Arial"/>
      <family val="2"/>
      <charset val="238"/>
    </font>
    <font>
      <sz val="9"/>
      <name val="Arial"/>
      <family val="2"/>
      <charset val="238"/>
    </font>
    <font>
      <b/>
      <sz val="9"/>
      <name val="Arial"/>
      <family val="2"/>
      <charset val="238"/>
    </font>
    <font>
      <sz val="11"/>
      <color indexed="8"/>
      <name val="Calibri"/>
      <family val="2"/>
      <charset val="238"/>
    </font>
    <font>
      <sz val="10"/>
      <name val="Arial"/>
      <family val="2"/>
    </font>
    <font>
      <vertAlign val="superscript"/>
      <sz val="9"/>
      <name val="Arial"/>
      <family val="2"/>
      <charset val="238"/>
    </font>
    <font>
      <sz val="10"/>
      <name val="Arial"/>
      <family val="2"/>
      <charset val="238"/>
    </font>
    <font>
      <b/>
      <sz val="9"/>
      <color indexed="17"/>
      <name val="Arial"/>
      <family val="2"/>
      <charset val="238"/>
    </font>
    <font>
      <sz val="9"/>
      <color indexed="17"/>
      <name val="Arial"/>
      <family val="2"/>
      <charset val="238"/>
    </font>
    <font>
      <sz val="9"/>
      <name val="Arial"/>
      <family val="2"/>
    </font>
    <font>
      <sz val="10"/>
      <name val="Tahoma"/>
      <family val="2"/>
      <charset val="238"/>
    </font>
    <font>
      <sz val="10"/>
      <color indexed="8"/>
      <name val="Arial"/>
      <family val="2"/>
      <charset val="238"/>
    </font>
    <font>
      <vertAlign val="superscript"/>
      <sz val="10"/>
      <color indexed="8"/>
      <name val="Arial"/>
      <family val="2"/>
      <charset val="238"/>
    </font>
    <font>
      <sz val="10"/>
      <name val="Arial CE"/>
      <charset val="238"/>
    </font>
    <font>
      <sz val="11"/>
      <color indexed="8"/>
      <name val="Calibri"/>
      <family val="2"/>
      <charset val="238"/>
    </font>
    <font>
      <vertAlign val="superscript"/>
      <sz val="10"/>
      <color indexed="8"/>
      <name val="Arial"/>
      <family val="2"/>
    </font>
    <font>
      <sz val="10"/>
      <color indexed="8"/>
      <name val="Arial"/>
      <family val="2"/>
    </font>
    <font>
      <vertAlign val="superscript"/>
      <sz val="9"/>
      <name val="Arial"/>
      <family val="2"/>
    </font>
    <font>
      <sz val="10"/>
      <name val="Arial"/>
      <family val="2"/>
      <charset val="238"/>
    </font>
    <font>
      <sz val="9"/>
      <name val="Arial"/>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9"/>
      <color indexed="8"/>
      <name val="Arial"/>
      <family val="2"/>
      <charset val="238"/>
    </font>
    <font>
      <sz val="10"/>
      <name val="HelveticaPS"/>
      <family val="1"/>
      <charset val="238"/>
    </font>
    <font>
      <b/>
      <sz val="11"/>
      <name val="Arial"/>
      <family val="2"/>
      <charset val="238"/>
    </font>
    <font>
      <sz val="12"/>
      <name val="Courier New"/>
      <family val="3"/>
      <charset val="238"/>
    </font>
    <font>
      <b/>
      <sz val="12"/>
      <name val="Arial CE"/>
      <family val="2"/>
      <charset val="238"/>
    </font>
    <font>
      <b/>
      <sz val="11"/>
      <color indexed="8"/>
      <name val="Arial"/>
      <family val="2"/>
      <charset val="238"/>
    </font>
    <font>
      <sz val="11"/>
      <color theme="1"/>
      <name val="Calibri"/>
      <family val="2"/>
      <charset val="238"/>
      <scheme val="minor"/>
    </font>
    <font>
      <b/>
      <sz val="11"/>
      <color theme="1"/>
      <name val="Calibri"/>
      <family val="2"/>
      <charset val="238"/>
      <scheme val="minor"/>
    </font>
    <font>
      <sz val="11"/>
      <color theme="1"/>
      <name val="Arial"/>
      <family val="2"/>
      <charset val="238"/>
    </font>
    <font>
      <sz val="11"/>
      <color rgb="FF000000"/>
      <name val="Arial Narrow"/>
    </font>
    <font>
      <sz val="11"/>
      <color rgb="FF000000"/>
      <name val="Calibri"/>
      <family val="2"/>
      <charset val="238"/>
    </font>
    <font>
      <sz val="12"/>
      <color rgb="FF000000"/>
      <name val="Calibri"/>
      <family val="2"/>
      <charset val="238"/>
    </font>
    <font>
      <b/>
      <sz val="14"/>
      <color rgb="FF000000"/>
      <name val="Arial Narrow"/>
      <family val="2"/>
      <charset val="238"/>
    </font>
    <font>
      <sz val="11"/>
      <name val="Calibri"/>
      <family val="2"/>
      <charset val="238"/>
    </font>
    <font>
      <b/>
      <sz val="10"/>
      <name val="Arial"/>
      <family val="2"/>
      <charset val="238"/>
    </font>
    <font>
      <sz val="11"/>
      <color rgb="FF000000"/>
      <name val="Arial Narrow"/>
      <family val="2"/>
      <charset val="238"/>
    </font>
    <font>
      <sz val="11"/>
      <name val="Arial Narrow"/>
      <family val="2"/>
      <charset val="238"/>
    </font>
    <font>
      <sz val="11"/>
      <color rgb="FF000000"/>
      <name val="Arial"/>
      <family val="2"/>
      <charset val="238"/>
    </font>
    <font>
      <sz val="11"/>
      <name val="Arial"/>
      <family val="2"/>
      <charset val="238"/>
    </font>
    <font>
      <b/>
      <sz val="11"/>
      <color rgb="FF000000"/>
      <name val="Calibri"/>
      <family val="2"/>
      <charset val="238"/>
    </font>
    <font>
      <b/>
      <sz val="10"/>
      <color rgb="FFFF0000"/>
      <name val="Arial"/>
      <family val="2"/>
      <charset val="238"/>
    </font>
    <font>
      <b/>
      <sz val="11"/>
      <name val="Calibri"/>
      <family val="2"/>
      <charset val="238"/>
    </font>
    <font>
      <sz val="14"/>
      <color rgb="FF000000"/>
      <name val="Arial Narrow"/>
      <family val="2"/>
      <charset val="238"/>
    </font>
    <font>
      <sz val="14"/>
      <color rgb="FF000000"/>
      <name val="Calibri"/>
      <family val="2"/>
      <charset val="238"/>
    </font>
    <font>
      <sz val="10"/>
      <name val="Dinpro-regular"/>
    </font>
    <font>
      <b/>
      <sz val="10"/>
      <name val="Arial Narrow"/>
      <family val="2"/>
      <charset val="238"/>
    </font>
    <font>
      <b/>
      <sz val="11"/>
      <name val="Arial Narrow"/>
      <family val="2"/>
      <charset val="238"/>
    </font>
    <font>
      <b/>
      <sz val="10"/>
      <color rgb="FFFF0000"/>
      <name val="Arial Narrow"/>
      <family val="2"/>
      <charset val="238"/>
    </font>
    <font>
      <b/>
      <sz val="11"/>
      <color rgb="FF000000"/>
      <name val="Arial Narrow"/>
      <family val="2"/>
      <charset val="238"/>
    </font>
    <font>
      <sz val="9"/>
      <color indexed="8"/>
      <name val="Calibri"/>
      <family val="2"/>
      <charset val="238"/>
    </font>
    <font>
      <sz val="12"/>
      <color rgb="FF000000"/>
      <name val="Arial Narrow"/>
      <family val="2"/>
      <charset val="238"/>
    </font>
    <font>
      <b/>
      <sz val="11"/>
      <color rgb="FF000000"/>
      <name val="Arial"/>
      <family val="2"/>
      <charset val="238"/>
    </font>
    <font>
      <sz val="9"/>
      <color theme="0" tint="-0.34998626667073579"/>
      <name val="Calibri"/>
      <family val="2"/>
      <charset val="238"/>
      <scheme val="minor"/>
    </font>
    <font>
      <sz val="11"/>
      <color theme="0" tint="-0.34998626667073579"/>
      <name val="Calibri"/>
      <family val="2"/>
      <charset val="238"/>
      <scheme val="minor"/>
    </font>
    <font>
      <sz val="9"/>
      <color theme="1"/>
      <name val="Calibri"/>
      <family val="2"/>
      <charset val="238"/>
      <scheme val="minor"/>
    </font>
    <font>
      <b/>
      <sz val="14"/>
      <color theme="1"/>
      <name val="Calibri"/>
      <family val="2"/>
      <charset val="238"/>
      <scheme val="minor"/>
    </font>
    <font>
      <b/>
      <sz val="12"/>
      <color theme="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rgb="FFFFFF00"/>
        <bgColor indexed="64"/>
      </patternFill>
    </fill>
    <fill>
      <patternFill patternType="solid">
        <fgColor rgb="FFFFFF00"/>
        <bgColor rgb="FFBDD6EE"/>
      </patternFill>
    </fill>
    <fill>
      <patternFill patternType="solid">
        <fgColor rgb="FFFFFF00"/>
        <bgColor rgb="FFD8D8D8"/>
      </patternFill>
    </fill>
    <fill>
      <patternFill patternType="solid">
        <fgColor rgb="FFBDD6EE"/>
        <bgColor rgb="FFBDD6EE"/>
      </patternFill>
    </fill>
    <fill>
      <patternFill patternType="solid">
        <fgColor rgb="FFD8D8D8"/>
        <bgColor rgb="FFD8D8D8"/>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35" fillId="3" borderId="0" applyNumberFormat="0" applyBorder="0" applyAlignment="0" applyProtection="0"/>
    <xf numFmtId="0" fontId="34" fillId="20" borderId="1" applyNumberFormat="0" applyAlignment="0" applyProtection="0"/>
    <xf numFmtId="0" fontId="33" fillId="21" borderId="2" applyNumberFormat="0" applyAlignment="0" applyProtection="0"/>
    <xf numFmtId="164" fontId="1" fillId="0" borderId="0" applyFont="0" applyFill="0" applyBorder="0" applyAlignment="0" applyProtection="0"/>
    <xf numFmtId="0" fontId="31" fillId="0" borderId="0" applyNumberFormat="0" applyFill="0" applyBorder="0" applyAlignment="0" applyProtection="0"/>
    <xf numFmtId="0" fontId="23"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36" fillId="7" borderId="1" applyNumberFormat="0" applyAlignment="0" applyProtection="0"/>
    <xf numFmtId="0" fontId="32" fillId="0" borderId="7" applyNumberFormat="0" applyFill="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41" fillId="0" borderId="0"/>
    <xf numFmtId="168" fontId="39" fillId="0" borderId="0"/>
    <xf numFmtId="0" fontId="20"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29" fillId="22" borderId="0" applyNumberFormat="0" applyBorder="0" applyAlignment="0" applyProtection="0"/>
    <xf numFmtId="0" fontId="42" fillId="0" borderId="0">
      <alignment horizontal="left" vertical="top" wrapText="1" readingOrder="1"/>
    </xf>
    <xf numFmtId="0" fontId="6" fillId="0" borderId="0"/>
    <xf numFmtId="0" fontId="20" fillId="23" borderId="8" applyNumberFormat="0" applyFont="0" applyAlignment="0" applyProtection="0"/>
    <xf numFmtId="0" fontId="24" fillId="20" borderId="6" applyNumberFormat="0" applyAlignment="0" applyProtection="0"/>
    <xf numFmtId="0" fontId="6" fillId="0" borderId="9">
      <alignment horizontal="left" vertical="top" wrapText="1"/>
    </xf>
    <xf numFmtId="0" fontId="25" fillId="0" borderId="0" applyNumberFormat="0" applyFill="0" applyBorder="0" applyAlignment="0" applyProtection="0"/>
    <xf numFmtId="0" fontId="37" fillId="0" borderId="10" applyNumberFormat="0" applyFill="0" applyAlignment="0" applyProtection="0"/>
    <xf numFmtId="165" fontId="16"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5" fillId="0" borderId="0" applyFont="0" applyFill="0" applyBorder="0" applyAlignment="0" applyProtection="0"/>
    <xf numFmtId="165" fontId="20" fillId="0" borderId="0" applyFont="0" applyFill="0" applyBorder="0" applyAlignment="0" applyProtection="0"/>
    <xf numFmtId="165" fontId="15" fillId="0" borderId="0" applyFont="0" applyFill="0" applyBorder="0" applyAlignment="0" applyProtection="0"/>
    <xf numFmtId="43" fontId="8" fillId="0" borderId="0" applyFont="0" applyFill="0" applyBorder="0" applyAlignment="0" applyProtection="0"/>
    <xf numFmtId="164"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30" fillId="0" borderId="0" applyNumberFormat="0" applyFill="0" applyBorder="0" applyAlignment="0" applyProtection="0"/>
  </cellStyleXfs>
  <cellXfs count="428">
    <xf numFmtId="0" fontId="0" fillId="0" borderId="0" xfId="0"/>
    <xf numFmtId="0" fontId="2"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horizontal="center"/>
    </xf>
    <xf numFmtId="0" fontId="4" fillId="0" borderId="0" xfId="0" applyFont="1" applyAlignment="1">
      <alignment horizontal="left" vertical="top"/>
    </xf>
    <xf numFmtId="0" fontId="4"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xf>
    <xf numFmtId="0" fontId="4" fillId="0" borderId="0" xfId="0" applyFont="1" applyAlignment="1">
      <alignment horizontal="center" vertical="top"/>
    </xf>
    <xf numFmtId="0" fontId="4" fillId="0" borderId="0" xfId="0" applyFont="1" applyAlignment="1">
      <alignment horizontal="center"/>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horizontal="center" vertical="top"/>
    </xf>
    <xf numFmtId="0" fontId="4" fillId="0" borderId="13" xfId="0" applyFont="1" applyBorder="1" applyAlignment="1">
      <alignment vertical="top" wrapText="1"/>
    </xf>
    <xf numFmtId="0" fontId="4" fillId="0" borderId="13" xfId="0" applyFont="1" applyBorder="1" applyAlignment="1">
      <alignment horizontal="center"/>
    </xf>
    <xf numFmtId="0" fontId="4" fillId="24" borderId="14" xfId="0" applyFont="1" applyFill="1" applyBorder="1" applyAlignment="1">
      <alignment horizontal="center" vertical="center"/>
    </xf>
    <xf numFmtId="0" fontId="4" fillId="24" borderId="14" xfId="0" applyFont="1" applyFill="1" applyBorder="1" applyAlignment="1">
      <alignment horizontal="center" vertical="center" wrapText="1"/>
    </xf>
    <xf numFmtId="0" fontId="4" fillId="0" borderId="0" xfId="0" applyFont="1" applyBorder="1" applyAlignment="1">
      <alignment horizontal="center" vertical="top"/>
    </xf>
    <xf numFmtId="0" fontId="3" fillId="0" borderId="0" xfId="0" applyFont="1" applyBorder="1" applyAlignment="1">
      <alignment horizontal="center"/>
    </xf>
    <xf numFmtId="0" fontId="2" fillId="0" borderId="0" xfId="0" applyFont="1" applyAlignment="1">
      <alignment vertical="top"/>
    </xf>
    <xf numFmtId="0" fontId="3" fillId="0" borderId="14" xfId="58" applyFont="1" applyBorder="1" applyAlignment="1">
      <alignment horizontal="center" vertical="top"/>
    </xf>
    <xf numFmtId="49" fontId="3" fillId="0" borderId="14" xfId="58" applyNumberFormat="1" applyFont="1" applyFill="1" applyBorder="1" applyAlignment="1">
      <alignment horizontal="center" vertical="top"/>
    </xf>
    <xf numFmtId="49" fontId="3" fillId="0" borderId="14" xfId="58" applyNumberFormat="1" applyFont="1" applyFill="1" applyBorder="1" applyAlignment="1">
      <alignment horizontal="left" vertical="top" wrapText="1"/>
    </xf>
    <xf numFmtId="0" fontId="3" fillId="0" borderId="14" xfId="58" applyFont="1" applyFill="1" applyBorder="1" applyAlignment="1">
      <alignment horizontal="center"/>
    </xf>
    <xf numFmtId="0" fontId="3" fillId="0" borderId="14" xfId="0" applyFont="1" applyBorder="1" applyAlignment="1">
      <alignment horizontal="center" vertical="top" wrapText="1"/>
    </xf>
    <xf numFmtId="0" fontId="3" fillId="0" borderId="14" xfId="0" applyFont="1" applyBorder="1" applyAlignment="1">
      <alignment horizontal="justify" vertical="top" wrapText="1"/>
    </xf>
    <xf numFmtId="0" fontId="3" fillId="0" borderId="14" xfId="0" applyFont="1" applyBorder="1" applyAlignment="1">
      <alignment horizontal="center" wrapText="1"/>
    </xf>
    <xf numFmtId="0" fontId="2" fillId="0" borderId="14" xfId="0" applyFont="1" applyBorder="1" applyAlignment="1">
      <alignment vertical="top" wrapText="1"/>
    </xf>
    <xf numFmtId="0" fontId="2" fillId="0" borderId="14" xfId="0" applyFont="1" applyBorder="1" applyAlignment="1">
      <alignment horizontal="center" vertical="top" wrapText="1"/>
    </xf>
    <xf numFmtId="0" fontId="2" fillId="0" borderId="14" xfId="0" applyFont="1" applyBorder="1" applyAlignment="1">
      <alignment horizontal="justify" vertical="top" wrapText="1"/>
    </xf>
    <xf numFmtId="0" fontId="3" fillId="0" borderId="14" xfId="0" applyFont="1" applyBorder="1" applyAlignment="1">
      <alignment horizontal="center"/>
    </xf>
    <xf numFmtId="0" fontId="3" fillId="0" borderId="0" xfId="58" applyFont="1" applyAlignment="1">
      <alignment horizontal="center" vertical="top"/>
    </xf>
    <xf numFmtId="0" fontId="3" fillId="0" borderId="12" xfId="0" applyFont="1" applyBorder="1" applyAlignment="1">
      <alignment horizontal="center" vertical="top"/>
    </xf>
    <xf numFmtId="0" fontId="3" fillId="0" borderId="12" xfId="0" applyFont="1" applyBorder="1" applyAlignment="1">
      <alignment vertical="top" wrapText="1"/>
    </xf>
    <xf numFmtId="0" fontId="3" fillId="0" borderId="12" xfId="0" applyFont="1" applyBorder="1" applyAlignment="1">
      <alignment horizontal="center"/>
    </xf>
    <xf numFmtId="0" fontId="3" fillId="0" borderId="13" xfId="0" applyFont="1" applyBorder="1" applyAlignment="1">
      <alignment horizontal="center" vertical="top" wrapText="1"/>
    </xf>
    <xf numFmtId="0" fontId="3" fillId="0" borderId="0" xfId="0" applyFont="1" applyBorder="1" applyAlignment="1">
      <alignment horizontal="center" vertical="top" wrapText="1"/>
    </xf>
    <xf numFmtId="0" fontId="4" fillId="0" borderId="0" xfId="0" applyFont="1" applyBorder="1" applyAlignment="1">
      <alignment vertical="top" wrapText="1"/>
    </xf>
    <xf numFmtId="0" fontId="4" fillId="0" borderId="0" xfId="0" applyFont="1" applyBorder="1" applyAlignment="1">
      <alignment horizontal="center"/>
    </xf>
    <xf numFmtId="0" fontId="3" fillId="0" borderId="0" xfId="0" applyFont="1" applyAlignment="1">
      <alignment horizontal="center" vertical="top" wrapText="1"/>
    </xf>
    <xf numFmtId="0" fontId="4" fillId="0" borderId="0" xfId="0" applyFont="1" applyBorder="1" applyAlignment="1">
      <alignment horizontal="center" vertical="top" wrapText="1"/>
    </xf>
    <xf numFmtId="0" fontId="3" fillId="0" borderId="0" xfId="0" applyFont="1" applyAlignment="1">
      <alignment vertical="top"/>
    </xf>
    <xf numFmtId="4" fontId="3" fillId="0" borderId="14" xfId="68" applyNumberFormat="1" applyFont="1" applyBorder="1" applyAlignment="1"/>
    <xf numFmtId="4" fontId="3" fillId="0" borderId="14" xfId="58" applyNumberFormat="1" applyFont="1" applyFill="1" applyBorder="1" applyAlignment="1"/>
    <xf numFmtId="4" fontId="3" fillId="0" borderId="14" xfId="58" applyNumberFormat="1" applyFont="1" applyBorder="1" applyAlignment="1"/>
    <xf numFmtId="4" fontId="3" fillId="0" borderId="14" xfId="69" applyNumberFormat="1" applyFont="1" applyFill="1" applyBorder="1" applyAlignment="1"/>
    <xf numFmtId="4" fontId="3" fillId="0" borderId="14" xfId="70" applyNumberFormat="1" applyFont="1" applyBorder="1" applyAlignment="1"/>
    <xf numFmtId="4" fontId="3" fillId="0" borderId="14" xfId="69" applyNumberFormat="1" applyFont="1" applyBorder="1" applyAlignment="1"/>
    <xf numFmtId="0" fontId="3" fillId="0" borderId="14" xfId="0" applyFont="1" applyBorder="1" applyAlignment="1">
      <alignment horizontal="center" vertical="top"/>
    </xf>
    <xf numFmtId="0" fontId="3" fillId="0" borderId="14" xfId="0" applyFont="1" applyBorder="1" applyAlignment="1">
      <alignment horizontal="justify" vertical="top"/>
    </xf>
    <xf numFmtId="4" fontId="3" fillId="0" borderId="14" xfId="58" applyNumberFormat="1" applyFont="1" applyBorder="1" applyAlignment="1">
      <alignment wrapText="1"/>
    </xf>
    <xf numFmtId="4" fontId="3" fillId="0" borderId="14" xfId="70" applyNumberFormat="1" applyFont="1" applyBorder="1" applyAlignment="1">
      <alignment wrapText="1"/>
    </xf>
    <xf numFmtId="0" fontId="3" fillId="0" borderId="0" xfId="0" applyFont="1" applyBorder="1" applyAlignment="1">
      <alignment horizontal="center" vertical="top"/>
    </xf>
    <xf numFmtId="4" fontId="3" fillId="0" borderId="0" xfId="70" applyNumberFormat="1" applyFont="1" applyBorder="1" applyAlignment="1">
      <alignment wrapText="1"/>
    </xf>
    <xf numFmtId="0" fontId="3" fillId="0" borderId="13" xfId="0" applyFont="1" applyBorder="1" applyAlignment="1">
      <alignment horizontal="center" vertical="top"/>
    </xf>
    <xf numFmtId="4" fontId="3" fillId="0" borderId="13" xfId="70" applyNumberFormat="1" applyFont="1" applyBorder="1" applyAlignment="1">
      <alignment wrapText="1"/>
    </xf>
    <xf numFmtId="0" fontId="3" fillId="0" borderId="0" xfId="0" applyFont="1" applyBorder="1" applyAlignment="1">
      <alignment horizontal="left" vertical="top"/>
    </xf>
    <xf numFmtId="49" fontId="3" fillId="0" borderId="0" xfId="58" applyNumberFormat="1" applyFont="1" applyAlignment="1">
      <alignment horizontal="center" vertical="top"/>
    </xf>
    <xf numFmtId="0" fontId="4" fillId="0" borderId="0" xfId="58" applyFont="1" applyAlignment="1">
      <alignment horizontal="right" vertical="top" wrapText="1"/>
    </xf>
    <xf numFmtId="0" fontId="4" fillId="0" borderId="0" xfId="58" applyFont="1" applyAlignment="1">
      <alignment horizontal="center"/>
    </xf>
    <xf numFmtId="0" fontId="3" fillId="0" borderId="12" xfId="58" applyFont="1" applyBorder="1" applyAlignment="1">
      <alignment horizontal="center" vertical="top"/>
    </xf>
    <xf numFmtId="49" fontId="3" fillId="0" borderId="0" xfId="58" applyNumberFormat="1" applyFont="1" applyFill="1" applyBorder="1" applyAlignment="1">
      <alignment horizontal="center" vertical="top"/>
    </xf>
    <xf numFmtId="0" fontId="3" fillId="0" borderId="0" xfId="58" applyFont="1" applyAlignment="1">
      <alignment horizontal="justify" vertical="top" wrapText="1"/>
    </xf>
    <xf numFmtId="0" fontId="3" fillId="0" borderId="0" xfId="58" applyFont="1" applyFill="1" applyBorder="1" applyAlignment="1">
      <alignment horizontal="center"/>
    </xf>
    <xf numFmtId="0" fontId="3" fillId="0" borderId="13" xfId="58" applyFont="1" applyBorder="1" applyAlignment="1">
      <alignment horizontal="center" vertical="top"/>
    </xf>
    <xf numFmtId="0" fontId="2" fillId="0" borderId="0" xfId="0" applyFont="1" applyBorder="1" applyAlignment="1">
      <alignment horizontal="center"/>
    </xf>
    <xf numFmtId="49" fontId="4" fillId="0" borderId="0" xfId="58" applyNumberFormat="1" applyFont="1" applyAlignment="1">
      <alignment horizontal="center" vertical="top"/>
    </xf>
    <xf numFmtId="0" fontId="4" fillId="0" borderId="0" xfId="58" applyFont="1" applyAlignment="1">
      <alignment horizontal="left" vertical="top" wrapText="1"/>
    </xf>
    <xf numFmtId="0" fontId="3" fillId="0" borderId="0" xfId="0" applyFont="1" applyBorder="1" applyAlignment="1">
      <alignment horizontal="justify" vertical="top" wrapText="1"/>
    </xf>
    <xf numFmtId="0" fontId="3" fillId="0" borderId="0" xfId="0" applyFont="1" applyBorder="1" applyAlignment="1">
      <alignment horizontal="center" wrapText="1"/>
    </xf>
    <xf numFmtId="0" fontId="3" fillId="0" borderId="11" xfId="0" applyFont="1" applyBorder="1" applyAlignment="1">
      <alignment horizontal="center" vertical="top"/>
    </xf>
    <xf numFmtId="0" fontId="3" fillId="0" borderId="11" xfId="0" applyFont="1" applyBorder="1" applyAlignment="1">
      <alignment vertical="top" wrapText="1"/>
    </xf>
    <xf numFmtId="0" fontId="3" fillId="0" borderId="11" xfId="0" applyFont="1" applyBorder="1" applyAlignment="1">
      <alignment horizontal="center"/>
    </xf>
    <xf numFmtId="0" fontId="3" fillId="0" borderId="0" xfId="0" applyFont="1" applyAlignment="1"/>
    <xf numFmtId="16" fontId="3" fillId="0" borderId="14" xfId="0" applyNumberFormat="1" applyFont="1" applyBorder="1" applyAlignment="1">
      <alignment horizontal="center" vertical="top" wrapText="1"/>
    </xf>
    <xf numFmtId="49" fontId="3" fillId="0" borderId="0" xfId="58" applyNumberFormat="1" applyFont="1" applyFill="1" applyBorder="1" applyAlignment="1">
      <alignment horizontal="left" vertical="top" wrapText="1"/>
    </xf>
    <xf numFmtId="0" fontId="3" fillId="0" borderId="0" xfId="58" applyFont="1" applyAlignment="1">
      <alignment vertical="top" wrapText="1"/>
    </xf>
    <xf numFmtId="0" fontId="3" fillId="0" borderId="0" xfId="58" applyFont="1" applyAlignment="1">
      <alignment horizontal="center"/>
    </xf>
    <xf numFmtId="0" fontId="4" fillId="0" borderId="0" xfId="58" applyFont="1" applyAlignment="1">
      <alignment horizontal="justify" vertical="top" wrapText="1"/>
    </xf>
    <xf numFmtId="0" fontId="4" fillId="0" borderId="0" xfId="58" applyFont="1" applyAlignment="1">
      <alignment horizontal="center" wrapText="1"/>
    </xf>
    <xf numFmtId="0" fontId="13" fillId="0" borderId="14" xfId="0" applyFont="1" applyBorder="1" applyAlignment="1">
      <alignment horizontal="center" vertical="top" wrapText="1"/>
    </xf>
    <xf numFmtId="0" fontId="13" fillId="0" borderId="14" xfId="0" applyFont="1" applyBorder="1" applyAlignment="1">
      <alignment horizontal="justify" vertical="top" wrapText="1"/>
    </xf>
    <xf numFmtId="0" fontId="13" fillId="0" borderId="14" xfId="0" applyFont="1" applyBorder="1" applyAlignment="1">
      <alignment horizontal="center" wrapText="1"/>
    </xf>
    <xf numFmtId="4" fontId="12" fillId="0" borderId="14" xfId="59" applyNumberFormat="1" applyFont="1" applyBorder="1" applyAlignment="1"/>
    <xf numFmtId="4" fontId="3" fillId="0" borderId="0" xfId="58" applyNumberFormat="1" applyFont="1" applyFill="1" applyBorder="1" applyAlignment="1"/>
    <xf numFmtId="0" fontId="2" fillId="0" borderId="0" xfId="0" applyFont="1" applyBorder="1" applyAlignment="1">
      <alignment horizontal="center" vertical="top" wrapText="1"/>
    </xf>
    <xf numFmtId="0" fontId="2" fillId="0" borderId="0" xfId="0" applyFont="1" applyBorder="1" applyAlignment="1">
      <alignment horizontal="justify" vertical="top" wrapText="1"/>
    </xf>
    <xf numFmtId="0" fontId="2" fillId="0" borderId="0" xfId="0" applyFont="1" applyBorder="1" applyAlignment="1">
      <alignment horizontal="center" wrapText="1"/>
    </xf>
    <xf numFmtId="0" fontId="18" fillId="0" borderId="14" xfId="0" applyFont="1" applyBorder="1" applyAlignment="1">
      <alignment horizontal="center" vertical="top" wrapText="1"/>
    </xf>
    <xf numFmtId="0" fontId="18" fillId="0" borderId="14" xfId="0" applyFont="1" applyBorder="1" applyAlignment="1">
      <alignment horizontal="justify" vertical="top" wrapText="1"/>
    </xf>
    <xf numFmtId="0" fontId="18" fillId="0" borderId="14" xfId="0" applyFont="1" applyBorder="1" applyAlignment="1">
      <alignment horizontal="center" wrapText="1"/>
    </xf>
    <xf numFmtId="4" fontId="2" fillId="0" borderId="0" xfId="0" applyNumberFormat="1" applyFont="1" applyAlignment="1"/>
    <xf numFmtId="4" fontId="3" fillId="0" borderId="0" xfId="0" applyNumberFormat="1" applyFont="1" applyAlignment="1"/>
    <xf numFmtId="4" fontId="4" fillId="0" borderId="0" xfId="68" applyNumberFormat="1" applyFont="1" applyAlignment="1"/>
    <xf numFmtId="4" fontId="3" fillId="0" borderId="0" xfId="68" applyNumberFormat="1" applyFont="1" applyAlignment="1"/>
    <xf numFmtId="4" fontId="4" fillId="0" borderId="0" xfId="68" applyNumberFormat="1" applyFont="1" applyBorder="1" applyAlignment="1"/>
    <xf numFmtId="4" fontId="4" fillId="0" borderId="13" xfId="68" applyNumberFormat="1" applyFont="1" applyBorder="1" applyAlignment="1"/>
    <xf numFmtId="4" fontId="3" fillId="0" borderId="0" xfId="68" applyNumberFormat="1" applyFont="1" applyBorder="1" applyAlignment="1"/>
    <xf numFmtId="4" fontId="3" fillId="0" borderId="14" xfId="88" applyNumberFormat="1" applyFont="1" applyBorder="1" applyAlignment="1"/>
    <xf numFmtId="4" fontId="2" fillId="0" borderId="14" xfId="68" applyNumberFormat="1" applyFont="1" applyBorder="1" applyAlignment="1"/>
    <xf numFmtId="4" fontId="2" fillId="0" borderId="14" xfId="88" applyNumberFormat="1" applyFont="1" applyBorder="1" applyAlignment="1"/>
    <xf numFmtId="4" fontId="12" fillId="0" borderId="14" xfId="58" applyNumberFormat="1" applyFont="1" applyFill="1" applyBorder="1" applyAlignment="1"/>
    <xf numFmtId="4" fontId="9" fillId="0" borderId="0" xfId="58" applyNumberFormat="1" applyFont="1" applyAlignment="1"/>
    <xf numFmtId="4" fontId="4" fillId="0" borderId="0" xfId="58" applyNumberFormat="1" applyFont="1" applyAlignment="1"/>
    <xf numFmtId="4" fontId="2" fillId="0" borderId="14" xfId="68" applyNumberFormat="1" applyFont="1" applyFill="1" applyBorder="1" applyAlignment="1"/>
    <xf numFmtId="4" fontId="3" fillId="0" borderId="0" xfId="58" applyNumberFormat="1" applyFont="1" applyFill="1" applyAlignment="1"/>
    <xf numFmtId="4" fontId="3" fillId="0" borderId="0" xfId="58" applyNumberFormat="1" applyFont="1" applyBorder="1" applyAlignment="1"/>
    <xf numFmtId="4" fontId="4" fillId="0" borderId="13" xfId="69" applyNumberFormat="1" applyFont="1" applyBorder="1" applyAlignment="1"/>
    <xf numFmtId="4" fontId="2" fillId="0" borderId="0" xfId="69" applyNumberFormat="1" applyFont="1" applyAlignment="1"/>
    <xf numFmtId="4" fontId="3" fillId="0" borderId="0" xfId="69" applyNumberFormat="1" applyFont="1" applyAlignment="1"/>
    <xf numFmtId="4" fontId="2" fillId="0" borderId="0" xfId="69" applyNumberFormat="1" applyFont="1" applyBorder="1" applyAlignment="1"/>
    <xf numFmtId="4" fontId="3" fillId="0" borderId="0" xfId="69" applyNumberFormat="1" applyFont="1" applyBorder="1" applyAlignment="1"/>
    <xf numFmtId="4" fontId="3" fillId="0" borderId="12" xfId="69" applyNumberFormat="1" applyFont="1" applyBorder="1" applyAlignment="1"/>
    <xf numFmtId="4" fontId="3" fillId="0" borderId="11" xfId="69" applyNumberFormat="1" applyFont="1" applyBorder="1" applyAlignment="1"/>
    <xf numFmtId="4" fontId="4" fillId="0" borderId="0" xfId="69" applyNumberFormat="1" applyFont="1" applyBorder="1" applyAlignment="1"/>
    <xf numFmtId="4" fontId="3" fillId="0" borderId="14" xfId="69" applyNumberFormat="1" applyFont="1" applyBorder="1" applyAlignment="1">
      <alignment wrapText="1"/>
    </xf>
    <xf numFmtId="4" fontId="10" fillId="0" borderId="0" xfId="58" applyNumberFormat="1" applyFont="1" applyFill="1" applyBorder="1" applyAlignment="1"/>
    <xf numFmtId="4" fontId="10" fillId="0" borderId="0" xfId="58" applyNumberFormat="1" applyFont="1" applyAlignment="1"/>
    <xf numFmtId="4" fontId="3" fillId="0" borderId="0" xfId="58" applyNumberFormat="1" applyFont="1" applyAlignment="1"/>
    <xf numFmtId="4" fontId="4" fillId="0" borderId="0" xfId="58" applyNumberFormat="1" applyFont="1" applyAlignment="1">
      <alignment wrapText="1"/>
    </xf>
    <xf numFmtId="49" fontId="8" fillId="0" borderId="14" xfId="0" applyNumberFormat="1" applyFont="1" applyBorder="1" applyAlignment="1" applyProtection="1">
      <alignment horizontal="left" vertical="top"/>
    </xf>
    <xf numFmtId="0" fontId="8" fillId="0" borderId="14" xfId="0" applyFont="1" applyBorder="1" applyAlignment="1" applyProtection="1">
      <alignment horizontal="left" vertical="top" wrapText="1"/>
    </xf>
    <xf numFmtId="0" fontId="3" fillId="0" borderId="14" xfId="0" applyFont="1" applyBorder="1" applyAlignment="1">
      <alignment vertical="top" wrapText="1"/>
    </xf>
    <xf numFmtId="4" fontId="4" fillId="24" borderId="14" xfId="68" applyNumberFormat="1" applyFont="1" applyFill="1" applyBorder="1" applyAlignment="1">
      <alignment vertical="center"/>
    </xf>
    <xf numFmtId="4" fontId="4" fillId="24" borderId="14" xfId="68" applyNumberFormat="1" applyFont="1" applyFill="1" applyBorder="1" applyAlignment="1">
      <alignment vertical="center" wrapText="1"/>
    </xf>
    <xf numFmtId="0" fontId="0" fillId="0" borderId="0" xfId="0" applyAlignment="1">
      <alignment vertical="center"/>
    </xf>
    <xf numFmtId="4" fontId="4" fillId="24" borderId="14" xfId="69" applyNumberFormat="1" applyFont="1" applyFill="1" applyBorder="1" applyAlignment="1">
      <alignment vertical="center"/>
    </xf>
    <xf numFmtId="4" fontId="4" fillId="24" borderId="14" xfId="69" applyNumberFormat="1" applyFont="1" applyFill="1" applyBorder="1" applyAlignment="1">
      <alignment vertical="center" wrapText="1"/>
    </xf>
    <xf numFmtId="4" fontId="3" fillId="0" borderId="14" xfId="68" applyNumberFormat="1" applyFont="1" applyFill="1" applyBorder="1" applyAlignment="1"/>
    <xf numFmtId="0" fontId="11" fillId="0" borderId="14" xfId="0" applyFont="1" applyFill="1" applyBorder="1" applyAlignment="1">
      <alignment horizontal="center" wrapText="1"/>
    </xf>
    <xf numFmtId="165" fontId="11" fillId="0" borderId="14" xfId="68" applyFont="1" applyFill="1" applyBorder="1" applyAlignment="1"/>
    <xf numFmtId="165" fontId="4" fillId="24" borderId="14" xfId="68" applyFont="1" applyFill="1" applyBorder="1" applyAlignment="1">
      <alignment horizontal="center" vertical="center"/>
    </xf>
    <xf numFmtId="165" fontId="4" fillId="24" borderId="14" xfId="68" applyFont="1" applyFill="1" applyBorder="1" applyAlignment="1">
      <alignment horizontal="center" vertical="center" wrapText="1"/>
    </xf>
    <xf numFmtId="165" fontId="4" fillId="0" borderId="13" xfId="68" applyFont="1" applyBorder="1" applyAlignment="1"/>
    <xf numFmtId="0" fontId="21" fillId="0" borderId="0" xfId="0" applyFont="1" applyAlignment="1">
      <alignment horizontal="center"/>
    </xf>
    <xf numFmtId="0" fontId="21" fillId="0" borderId="0" xfId="0" applyFont="1" applyAlignment="1">
      <alignment vertical="top" wrapText="1"/>
    </xf>
    <xf numFmtId="0" fontId="4" fillId="24" borderId="14" xfId="0" applyFont="1" applyFill="1" applyBorder="1" applyAlignment="1">
      <alignment vertical="top"/>
    </xf>
    <xf numFmtId="0" fontId="21" fillId="0" borderId="0" xfId="0" applyFont="1" applyAlignment="1">
      <alignment vertical="top"/>
    </xf>
    <xf numFmtId="165" fontId="21" fillId="0" borderId="0" xfId="68" applyFont="1" applyAlignment="1"/>
    <xf numFmtId="0" fontId="4" fillId="0" borderId="0" xfId="0" applyFont="1" applyBorder="1" applyAlignment="1">
      <alignment vertical="top"/>
    </xf>
    <xf numFmtId="165" fontId="21" fillId="0" borderId="0" xfId="68" applyFont="1" applyBorder="1" applyAlignment="1"/>
    <xf numFmtId="0" fontId="21" fillId="0" borderId="12" xfId="0" applyFont="1" applyBorder="1" applyAlignment="1">
      <alignment vertical="top"/>
    </xf>
    <xf numFmtId="0" fontId="21" fillId="0" borderId="12" xfId="0" applyFont="1" applyBorder="1" applyAlignment="1">
      <alignment vertical="top" wrapText="1"/>
    </xf>
    <xf numFmtId="0" fontId="21" fillId="0" borderId="12" xfId="0" applyFont="1" applyBorder="1" applyAlignment="1">
      <alignment horizontal="center"/>
    </xf>
    <xf numFmtId="165" fontId="21" fillId="0" borderId="12" xfId="68" applyFont="1" applyBorder="1" applyAlignment="1"/>
    <xf numFmtId="0" fontId="21" fillId="0" borderId="13" xfId="0" applyFont="1" applyBorder="1" applyAlignment="1">
      <alignment vertical="top"/>
    </xf>
    <xf numFmtId="0" fontId="4" fillId="0" borderId="13" xfId="0" applyFont="1" applyBorder="1" applyAlignment="1">
      <alignment vertical="top"/>
    </xf>
    <xf numFmtId="16" fontId="3" fillId="0" borderId="14" xfId="58" applyNumberFormat="1" applyFont="1" applyBorder="1" applyAlignment="1">
      <alignment horizontal="center" vertical="top"/>
    </xf>
    <xf numFmtId="14" fontId="3" fillId="0" borderId="14" xfId="58" applyNumberFormat="1" applyFont="1" applyBorder="1" applyAlignment="1">
      <alignment horizontal="center" vertical="top"/>
    </xf>
    <xf numFmtId="17" fontId="3" fillId="0" borderId="14" xfId="58" applyNumberFormat="1" applyFont="1" applyBorder="1" applyAlignment="1">
      <alignment horizontal="center" vertical="top"/>
    </xf>
    <xf numFmtId="16" fontId="3" fillId="0" borderId="14" xfId="0" applyNumberFormat="1" applyFont="1" applyBorder="1" applyAlignment="1">
      <alignment horizontal="center" vertical="top"/>
    </xf>
    <xf numFmtId="4" fontId="3" fillId="0" borderId="15" xfId="58" applyNumberFormat="1" applyFont="1" applyBorder="1" applyAlignment="1">
      <alignment wrapText="1"/>
    </xf>
    <xf numFmtId="4" fontId="3" fillId="0" borderId="0" xfId="58" applyNumberFormat="1" applyFont="1" applyBorder="1" applyAlignment="1">
      <alignment wrapText="1"/>
    </xf>
    <xf numFmtId="4" fontId="3" fillId="0" borderId="16" xfId="58" applyNumberFormat="1" applyFont="1" applyFill="1" applyBorder="1" applyAlignment="1"/>
    <xf numFmtId="4" fontId="3" fillId="0" borderId="17" xfId="58" applyNumberFormat="1" applyFont="1" applyFill="1" applyBorder="1" applyAlignment="1"/>
    <xf numFmtId="4" fontId="3" fillId="0" borderId="0" xfId="70" applyNumberFormat="1" applyFont="1" applyBorder="1" applyAlignment="1"/>
    <xf numFmtId="4" fontId="2" fillId="0" borderId="0" xfId="70" applyNumberFormat="1" applyFont="1" applyBorder="1" applyAlignment="1"/>
    <xf numFmtId="0" fontId="45" fillId="25" borderId="0" xfId="0" applyFont="1" applyFill="1"/>
    <xf numFmtId="0" fontId="0" fillId="25" borderId="0" xfId="0" applyFill="1"/>
    <xf numFmtId="164" fontId="0" fillId="0" borderId="0" xfId="0" applyNumberFormat="1"/>
    <xf numFmtId="0" fontId="0" fillId="0" borderId="14" xfId="0" applyBorder="1"/>
    <xf numFmtId="0" fontId="2" fillId="0" borderId="0" xfId="0" applyFont="1" applyAlignment="1"/>
    <xf numFmtId="0" fontId="4" fillId="0" borderId="0" xfId="0" applyFont="1" applyAlignment="1">
      <alignment wrapText="1"/>
    </xf>
    <xf numFmtId="4" fontId="0" fillId="0" borderId="0" xfId="0" applyNumberFormat="1"/>
    <xf numFmtId="4" fontId="3" fillId="0" borderId="18" xfId="70" applyNumberFormat="1" applyFont="1" applyBorder="1" applyAlignment="1"/>
    <xf numFmtId="0" fontId="3" fillId="0" borderId="18" xfId="0" applyFont="1" applyBorder="1" applyAlignment="1">
      <alignment horizontal="center" wrapText="1"/>
    </xf>
    <xf numFmtId="4" fontId="3" fillId="0" borderId="19" xfId="68" applyNumberFormat="1" applyFont="1" applyBorder="1" applyAlignment="1"/>
    <xf numFmtId="4" fontId="3" fillId="0" borderId="11" xfId="69" applyNumberFormat="1" applyFont="1" applyFill="1" applyBorder="1" applyAlignment="1"/>
    <xf numFmtId="4" fontId="3" fillId="0" borderId="20" xfId="68" applyNumberFormat="1" applyFont="1" applyBorder="1" applyAlignment="1"/>
    <xf numFmtId="4" fontId="3" fillId="0" borderId="21" xfId="68" applyNumberFormat="1" applyFont="1" applyBorder="1" applyAlignment="1"/>
    <xf numFmtId="4" fontId="3" fillId="0" borderId="12" xfId="69" applyNumberFormat="1" applyFont="1" applyFill="1" applyBorder="1" applyAlignment="1"/>
    <xf numFmtId="4" fontId="3" fillId="0" borderId="0" xfId="69" applyNumberFormat="1" applyFont="1" applyFill="1" applyBorder="1" applyAlignment="1"/>
    <xf numFmtId="4" fontId="3" fillId="0" borderId="15" xfId="68" applyNumberFormat="1" applyFont="1" applyBorder="1" applyAlignment="1"/>
    <xf numFmtId="4" fontId="3" fillId="0" borderId="15" xfId="70" applyNumberFormat="1" applyFont="1" applyBorder="1" applyAlignment="1"/>
    <xf numFmtId="4" fontId="3" fillId="0" borderId="15" xfId="69" applyNumberFormat="1" applyFont="1" applyBorder="1" applyAlignment="1"/>
    <xf numFmtId="0" fontId="3" fillId="0" borderId="15" xfId="0" applyFont="1" applyBorder="1" applyAlignment="1">
      <alignment horizontal="center" wrapText="1"/>
    </xf>
    <xf numFmtId="4" fontId="3" fillId="0" borderId="22" xfId="70" applyNumberFormat="1" applyFont="1" applyBorder="1" applyAlignment="1"/>
    <xf numFmtId="0" fontId="3" fillId="0" borderId="22" xfId="0" applyFont="1" applyBorder="1" applyAlignment="1">
      <alignment horizontal="center" wrapText="1"/>
    </xf>
    <xf numFmtId="0" fontId="3" fillId="0" borderId="14" xfId="47" applyFont="1" applyBorder="1" applyAlignment="1">
      <alignment horizontal="justify" vertical="top" wrapText="1"/>
    </xf>
    <xf numFmtId="0" fontId="11" fillId="0" borderId="14" xfId="47" applyFont="1" applyBorder="1" applyAlignment="1">
      <alignment horizontal="justify" vertical="top" wrapText="1"/>
    </xf>
    <xf numFmtId="4" fontId="45" fillId="25" borderId="14" xfId="0" applyNumberFormat="1" applyFont="1" applyFill="1" applyBorder="1"/>
    <xf numFmtId="0" fontId="45" fillId="25" borderId="14" xfId="0" applyFont="1" applyFill="1" applyBorder="1"/>
    <xf numFmtId="4" fontId="4" fillId="25" borderId="14" xfId="68" applyNumberFormat="1" applyFont="1" applyFill="1" applyBorder="1" applyAlignment="1"/>
    <xf numFmtId="4" fontId="3" fillId="25" borderId="14" xfId="68" applyNumberFormat="1" applyFont="1" applyFill="1" applyBorder="1" applyAlignment="1"/>
    <xf numFmtId="0" fontId="4" fillId="25" borderId="14" xfId="0" applyFont="1" applyFill="1" applyBorder="1" applyAlignment="1">
      <alignment horizontal="center" vertical="top"/>
    </xf>
    <xf numFmtId="0" fontId="3" fillId="25" borderId="14" xfId="0" applyFont="1" applyFill="1" applyBorder="1" applyAlignment="1">
      <alignment horizontal="center" vertical="top"/>
    </xf>
    <xf numFmtId="4" fontId="4" fillId="0" borderId="14" xfId="68" applyNumberFormat="1" applyFont="1" applyBorder="1" applyAlignment="1"/>
    <xf numFmtId="0" fontId="4" fillId="0" borderId="14" xfId="0" applyFont="1" applyBorder="1" applyAlignment="1">
      <alignment horizontal="center" vertical="top"/>
    </xf>
    <xf numFmtId="4" fontId="4" fillId="0" borderId="19" xfId="68" applyNumberFormat="1" applyFont="1" applyBorder="1" applyAlignment="1">
      <alignment horizontal="right"/>
    </xf>
    <xf numFmtId="0" fontId="2" fillId="0" borderId="11" xfId="0" applyFont="1" applyBorder="1" applyAlignment="1">
      <alignment horizontal="center" vertical="top"/>
    </xf>
    <xf numFmtId="0" fontId="4" fillId="0" borderId="23" xfId="0" applyFont="1" applyBorder="1" applyAlignment="1">
      <alignment horizontal="left" vertical="top"/>
    </xf>
    <xf numFmtId="0" fontId="2" fillId="0" borderId="0" xfId="0" applyFont="1" applyBorder="1" applyAlignment="1">
      <alignment horizontal="center" vertical="top"/>
    </xf>
    <xf numFmtId="0" fontId="4" fillId="0" borderId="9" xfId="0" applyFont="1" applyBorder="1" applyAlignment="1">
      <alignment horizontal="left" vertical="top"/>
    </xf>
    <xf numFmtId="4" fontId="4" fillId="0" borderId="21" xfId="68" applyNumberFormat="1" applyFont="1" applyBorder="1" applyAlignment="1">
      <alignment horizontal="right"/>
    </xf>
    <xf numFmtId="0" fontId="2" fillId="0" borderId="12" xfId="0" applyFont="1" applyBorder="1" applyAlignment="1">
      <alignment horizontal="center" vertical="top"/>
    </xf>
    <xf numFmtId="0" fontId="4" fillId="0" borderId="24" xfId="0" applyFont="1" applyBorder="1" applyAlignment="1">
      <alignment horizontal="left" vertical="top"/>
    </xf>
    <xf numFmtId="0" fontId="0" fillId="0" borderId="0" xfId="0"/>
    <xf numFmtId="0" fontId="38" fillId="0" borderId="0" xfId="0" applyFont="1" applyAlignment="1"/>
    <xf numFmtId="0" fontId="40" fillId="0" borderId="0" xfId="0" applyFont="1" applyAlignment="1">
      <alignment horizontal="center" vertical="top"/>
    </xf>
    <xf numFmtId="0" fontId="40" fillId="0" borderId="0" xfId="0" applyFont="1" applyAlignment="1">
      <alignment wrapText="1"/>
    </xf>
    <xf numFmtId="0" fontId="43" fillId="0" borderId="0" xfId="0" applyFont="1" applyAlignment="1"/>
    <xf numFmtId="4" fontId="0" fillId="0" borderId="14" xfId="0" applyNumberFormat="1" applyBorder="1" applyAlignment="1">
      <alignment horizontal="right"/>
    </xf>
    <xf numFmtId="4" fontId="45" fillId="25" borderId="14" xfId="0" applyNumberFormat="1" applyFont="1" applyFill="1" applyBorder="1" applyAlignment="1">
      <alignment horizontal="right"/>
    </xf>
    <xf numFmtId="165" fontId="11" fillId="0" borderId="14" xfId="81" applyFont="1" applyBorder="1" applyAlignment="1"/>
    <xf numFmtId="165" fontId="11" fillId="0" borderId="14" xfId="81" applyFont="1" applyFill="1" applyBorder="1" applyAlignment="1"/>
    <xf numFmtId="165" fontId="11" fillId="0" borderId="14" xfId="81" applyFont="1" applyFill="1" applyBorder="1" applyAlignment="1">
      <alignment horizontal="right"/>
    </xf>
    <xf numFmtId="0" fontId="11" fillId="0" borderId="14" xfId="47" applyFont="1" applyFill="1" applyBorder="1" applyAlignment="1">
      <alignment horizontal="justify" vertical="top" wrapText="1"/>
    </xf>
    <xf numFmtId="0" fontId="11" fillId="0" borderId="14" xfId="47" applyFont="1" applyFill="1" applyBorder="1" applyAlignment="1">
      <alignment vertical="top"/>
    </xf>
    <xf numFmtId="0" fontId="47" fillId="0" borderId="25" xfId="0" applyFont="1" applyBorder="1" applyAlignment="1">
      <alignment vertical="top" wrapText="1"/>
    </xf>
    <xf numFmtId="0" fontId="47" fillId="0" borderId="26" xfId="0" applyFont="1" applyBorder="1" applyAlignment="1">
      <alignment vertical="top" wrapText="1"/>
    </xf>
    <xf numFmtId="16" fontId="11" fillId="0" borderId="14" xfId="47" applyNumberFormat="1" applyFont="1" applyFill="1" applyBorder="1" applyAlignment="1">
      <alignment vertical="top"/>
    </xf>
    <xf numFmtId="0" fontId="3" fillId="0" borderId="27" xfId="0" applyFont="1" applyBorder="1" applyAlignment="1">
      <alignment horizontal="center" vertical="top"/>
    </xf>
    <xf numFmtId="0" fontId="0" fillId="0" borderId="0" xfId="0" applyAlignment="1">
      <alignment vertical="top" wrapText="1"/>
    </xf>
    <xf numFmtId="20" fontId="3" fillId="0" borderId="0" xfId="0" applyNumberFormat="1" applyFont="1" applyAlignment="1">
      <alignment vertical="top"/>
    </xf>
    <xf numFmtId="0" fontId="4" fillId="0" borderId="0" xfId="0" applyFont="1" applyAlignment="1">
      <alignment horizontal="center" vertical="top" wrapText="1"/>
    </xf>
    <xf numFmtId="0" fontId="2" fillId="0" borderId="0" xfId="0" applyFont="1"/>
    <xf numFmtId="4" fontId="3" fillId="0" borderId="0" xfId="68" applyNumberFormat="1" applyFont="1" applyFill="1" applyBorder="1" applyAlignment="1"/>
    <xf numFmtId="0" fontId="4" fillId="25" borderId="14" xfId="0" applyFont="1" applyFill="1" applyBorder="1" applyAlignment="1">
      <alignment wrapText="1"/>
    </xf>
    <xf numFmtId="0" fontId="2" fillId="25" borderId="14" xfId="0" applyFont="1" applyFill="1" applyBorder="1"/>
    <xf numFmtId="4" fontId="3" fillId="25" borderId="15" xfId="68" applyNumberFormat="1" applyFont="1" applyFill="1" applyBorder="1" applyAlignment="1"/>
    <xf numFmtId="167" fontId="0" fillId="0" borderId="14" xfId="0" applyNumberFormat="1" applyBorder="1"/>
    <xf numFmtId="0" fontId="0" fillId="25" borderId="14" xfId="0" applyFill="1" applyBorder="1"/>
    <xf numFmtId="167" fontId="0" fillId="25" borderId="14" xfId="0" applyNumberFormat="1" applyFill="1" applyBorder="1"/>
    <xf numFmtId="167" fontId="0" fillId="0" borderId="0" xfId="0" applyNumberFormat="1"/>
    <xf numFmtId="0" fontId="50" fillId="26" borderId="25" xfId="0" applyFont="1" applyFill="1" applyBorder="1" applyAlignment="1">
      <alignment vertical="center" wrapText="1"/>
    </xf>
    <xf numFmtId="49" fontId="52" fillId="27" borderId="25" xfId="0" applyNumberFormat="1" applyFont="1" applyFill="1" applyBorder="1" applyAlignment="1">
      <alignment horizontal="center" vertical="center"/>
    </xf>
    <xf numFmtId="0" fontId="52" fillId="27" borderId="25" xfId="0" applyFont="1" applyFill="1" applyBorder="1" applyAlignment="1">
      <alignment horizontal="center" vertical="center"/>
    </xf>
    <xf numFmtId="167" fontId="52" fillId="27" borderId="25" xfId="0" applyNumberFormat="1" applyFont="1" applyFill="1" applyBorder="1" applyAlignment="1">
      <alignment horizontal="right" vertical="center"/>
    </xf>
    <xf numFmtId="0" fontId="53" fillId="0" borderId="25" xfId="0" applyFont="1" applyBorder="1" applyAlignment="1">
      <alignment vertical="top"/>
    </xf>
    <xf numFmtId="0" fontId="54" fillId="0" borderId="25" xfId="0" applyFont="1" applyBorder="1" applyAlignment="1">
      <alignment vertical="top" wrapText="1"/>
    </xf>
    <xf numFmtId="0" fontId="55" fillId="0" borderId="25" xfId="0" applyFont="1" applyBorder="1" applyAlignment="1">
      <alignment horizontal="center" vertical="top"/>
    </xf>
    <xf numFmtId="169" fontId="56" fillId="0" borderId="25" xfId="0" applyNumberFormat="1" applyFont="1" applyBorder="1" applyAlignment="1">
      <alignment horizontal="center" vertical="top"/>
    </xf>
    <xf numFmtId="167" fontId="56" fillId="0" borderId="25" xfId="0" applyNumberFormat="1" applyFont="1" applyBorder="1" applyAlignment="1">
      <alignment horizontal="right" vertical="top"/>
    </xf>
    <xf numFmtId="167" fontId="55" fillId="0" borderId="25" xfId="0" applyNumberFormat="1" applyFont="1" applyBorder="1" applyAlignment="1">
      <alignment horizontal="right" vertical="top"/>
    </xf>
    <xf numFmtId="0" fontId="57" fillId="0" borderId="0" xfId="0" applyFont="1"/>
    <xf numFmtId="49" fontId="52" fillId="0" borderId="25" xfId="0" applyNumberFormat="1" applyFont="1" applyBorder="1" applyAlignment="1">
      <alignment horizontal="center" vertical="center"/>
    </xf>
    <xf numFmtId="0" fontId="54" fillId="0" borderId="25" xfId="0" applyFont="1" applyBorder="1" applyAlignment="1">
      <alignment horizontal="left" vertical="top" wrapText="1"/>
    </xf>
    <xf numFmtId="0" fontId="52" fillId="0" borderId="25" xfId="0" applyFont="1" applyBorder="1" applyAlignment="1">
      <alignment horizontal="center" vertical="center"/>
    </xf>
    <xf numFmtId="167" fontId="52" fillId="0" borderId="25" xfId="0" applyNumberFormat="1" applyFont="1" applyBorder="1" applyAlignment="1">
      <alignment horizontal="right" vertical="center"/>
    </xf>
    <xf numFmtId="169" fontId="55" fillId="0" borderId="25" xfId="0" applyNumberFormat="1" applyFont="1" applyBorder="1" applyAlignment="1">
      <alignment horizontal="center" vertical="top"/>
    </xf>
    <xf numFmtId="0" fontId="53" fillId="0" borderId="25" xfId="0" applyFont="1" applyBorder="1" applyAlignment="1">
      <alignment horizontal="right" vertical="center"/>
    </xf>
    <xf numFmtId="0" fontId="58" fillId="0" borderId="25" xfId="0" applyFont="1" applyBorder="1" applyAlignment="1">
      <alignment horizontal="center" vertical="center"/>
    </xf>
    <xf numFmtId="167" fontId="58" fillId="0" borderId="25" xfId="0" applyNumberFormat="1" applyFont="1" applyBorder="1" applyAlignment="1">
      <alignment horizontal="right" vertical="center"/>
    </xf>
    <xf numFmtId="0" fontId="53" fillId="0" borderId="25" xfId="0" applyFont="1" applyBorder="1" applyAlignment="1">
      <alignment vertical="top" wrapText="1"/>
    </xf>
    <xf numFmtId="0" fontId="54" fillId="0" borderId="25" xfId="0" applyFont="1" applyBorder="1" applyAlignment="1">
      <alignment vertical="top"/>
    </xf>
    <xf numFmtId="0" fontId="56" fillId="0" borderId="25" xfId="0" applyFont="1" applyBorder="1" applyAlignment="1">
      <alignment horizontal="center" vertical="top"/>
    </xf>
    <xf numFmtId="0" fontId="59" fillId="0" borderId="0" xfId="0" applyFont="1"/>
    <xf numFmtId="0" fontId="60" fillId="26" borderId="25" xfId="0" applyFont="1" applyFill="1" applyBorder="1" applyAlignment="1">
      <alignment vertical="center"/>
    </xf>
    <xf numFmtId="0" fontId="60" fillId="26" borderId="25" xfId="0" applyFont="1" applyFill="1" applyBorder="1" applyAlignment="1">
      <alignment horizontal="center" vertical="center"/>
    </xf>
    <xf numFmtId="169" fontId="60" fillId="26" borderId="25" xfId="0" applyNumberFormat="1" applyFont="1" applyFill="1" applyBorder="1" applyAlignment="1">
      <alignment horizontal="center" vertical="center"/>
    </xf>
    <xf numFmtId="167" fontId="60" fillId="26" borderId="25" xfId="0" applyNumberFormat="1" applyFont="1" applyFill="1" applyBorder="1" applyAlignment="1">
      <alignment vertical="center"/>
    </xf>
    <xf numFmtId="167" fontId="50" fillId="26" borderId="25" xfId="0" applyNumberFormat="1" applyFont="1" applyFill="1" applyBorder="1" applyAlignment="1">
      <alignment vertical="center"/>
    </xf>
    <xf numFmtId="0" fontId="61" fillId="0" borderId="0" xfId="0" applyFont="1" applyAlignment="1">
      <alignment vertical="center"/>
    </xf>
    <xf numFmtId="0" fontId="53" fillId="0" borderId="0" xfId="0" applyFont="1" applyAlignment="1">
      <alignment vertical="top"/>
    </xf>
    <xf numFmtId="0" fontId="53" fillId="0" borderId="0" xfId="0" applyFont="1" applyAlignment="1">
      <alignment vertical="top" wrapText="1"/>
    </xf>
    <xf numFmtId="0" fontId="53" fillId="0" borderId="0" xfId="0" applyFont="1" applyAlignment="1">
      <alignment horizontal="center" vertical="top"/>
    </xf>
    <xf numFmtId="169" fontId="53" fillId="0" borderId="0" xfId="0" applyNumberFormat="1" applyFont="1" applyAlignment="1">
      <alignment horizontal="center" vertical="top"/>
    </xf>
    <xf numFmtId="167" fontId="53" fillId="0" borderId="0" xfId="0" applyNumberFormat="1" applyFont="1" applyAlignment="1">
      <alignment vertical="top"/>
    </xf>
    <xf numFmtId="167" fontId="55" fillId="0" borderId="0" xfId="0" applyNumberFormat="1" applyFont="1" applyAlignment="1">
      <alignment vertical="top"/>
    </xf>
    <xf numFmtId="0" fontId="0" fillId="0" borderId="0" xfId="0" applyAlignment="1">
      <alignment vertical="top"/>
    </xf>
    <xf numFmtId="0" fontId="0" fillId="0" borderId="0" xfId="0" applyAlignment="1">
      <alignment horizontal="center" vertical="top"/>
    </xf>
    <xf numFmtId="169" fontId="0" fillId="0" borderId="0" xfId="0" applyNumberFormat="1" applyAlignment="1">
      <alignment horizontal="center" vertical="top"/>
    </xf>
    <xf numFmtId="167" fontId="0" fillId="0" borderId="0" xfId="0" applyNumberFormat="1" applyAlignment="1">
      <alignment vertical="top"/>
    </xf>
    <xf numFmtId="0" fontId="62" fillId="0" borderId="25" xfId="0" applyFont="1" applyBorder="1" applyAlignment="1">
      <alignment horizontal="left" vertical="top" wrapText="1"/>
    </xf>
    <xf numFmtId="0" fontId="63" fillId="0" borderId="25" xfId="0" applyFont="1" applyBorder="1" applyAlignment="1">
      <alignment horizontal="center" vertical="center"/>
    </xf>
    <xf numFmtId="167" fontId="63" fillId="0" borderId="25" xfId="0" applyNumberFormat="1" applyFont="1" applyBorder="1" applyAlignment="1">
      <alignment horizontal="right" vertical="center"/>
    </xf>
    <xf numFmtId="0" fontId="64" fillId="0" borderId="25" xfId="0" applyFont="1" applyBorder="1" applyAlignment="1">
      <alignment horizontal="left" vertical="top" wrapText="1"/>
    </xf>
    <xf numFmtId="0" fontId="65" fillId="0" borderId="25" xfId="0" applyFont="1" applyBorder="1" applyAlignment="1">
      <alignment horizontal="center" vertical="center"/>
    </xf>
    <xf numFmtId="167" fontId="65" fillId="0" borderId="25" xfId="0" applyNumberFormat="1" applyFont="1" applyBorder="1" applyAlignment="1">
      <alignment horizontal="right" vertical="center"/>
    </xf>
    <xf numFmtId="0" fontId="53" fillId="0" borderId="25" xfId="0" applyFont="1" applyBorder="1" applyAlignment="1">
      <alignment horizontal="right" vertical="top"/>
    </xf>
    <xf numFmtId="0" fontId="3" fillId="0" borderId="25" xfId="0" applyFont="1" applyBorder="1" applyAlignment="1">
      <alignment horizontal="left" vertical="top" wrapText="1"/>
    </xf>
    <xf numFmtId="0" fontId="53" fillId="0" borderId="25" xfId="0" applyFont="1" applyBorder="1" applyAlignment="1">
      <alignment horizontal="center" vertical="top"/>
    </xf>
    <xf numFmtId="169" fontId="53" fillId="0" borderId="25" xfId="0" applyNumberFormat="1" applyFont="1" applyBorder="1" applyAlignment="1">
      <alignment horizontal="center" vertical="top"/>
    </xf>
    <xf numFmtId="4" fontId="54" fillId="0" borderId="25" xfId="0" applyNumberFormat="1" applyFont="1" applyBorder="1" applyAlignment="1">
      <alignment horizontal="right" vertical="top"/>
    </xf>
    <xf numFmtId="4" fontId="53" fillId="0" borderId="25" xfId="0" applyNumberFormat="1" applyFont="1" applyBorder="1" applyAlignment="1">
      <alignment horizontal="right" vertical="top"/>
    </xf>
    <xf numFmtId="167" fontId="54" fillId="0" borderId="25" xfId="0" applyNumberFormat="1" applyFont="1" applyBorder="1" applyAlignment="1">
      <alignment horizontal="right" vertical="top"/>
    </xf>
    <xf numFmtId="167" fontId="53" fillId="0" borderId="25" xfId="0" applyNumberFormat="1" applyFont="1" applyBorder="1" applyAlignment="1">
      <alignment horizontal="right" vertical="top"/>
    </xf>
    <xf numFmtId="0" fontId="66" fillId="0" borderId="25" xfId="0" applyFont="1" applyBorder="1" applyAlignment="1">
      <alignment vertical="top" wrapText="1"/>
    </xf>
    <xf numFmtId="0" fontId="64" fillId="0" borderId="25" xfId="0" applyFont="1" applyBorder="1" applyAlignment="1">
      <alignment vertical="top" wrapText="1"/>
    </xf>
    <xf numFmtId="0" fontId="54" fillId="0" borderId="25" xfId="0" applyFont="1" applyBorder="1" applyAlignment="1">
      <alignment horizontal="center" vertical="top"/>
    </xf>
    <xf numFmtId="169" fontId="54" fillId="0" borderId="25" xfId="0" applyNumberFormat="1" applyFont="1" applyBorder="1" applyAlignment="1">
      <alignment horizontal="center" vertical="top"/>
    </xf>
    <xf numFmtId="0" fontId="54" fillId="0" borderId="25" xfId="0" applyFont="1" applyBorder="1" applyAlignment="1">
      <alignment horizontal="right" vertical="top"/>
    </xf>
    <xf numFmtId="0" fontId="2" fillId="0" borderId="14" xfId="0" applyFont="1" applyBorder="1" applyAlignment="1">
      <alignment vertical="center" wrapText="1"/>
    </xf>
    <xf numFmtId="0" fontId="3" fillId="0" borderId="14" xfId="51" applyFont="1" applyBorder="1" applyAlignment="1">
      <alignment vertical="center"/>
    </xf>
    <xf numFmtId="170" fontId="3" fillId="0" borderId="14" xfId="86" applyNumberFormat="1" applyFont="1" applyFill="1" applyBorder="1" applyAlignment="1">
      <alignment horizontal="right" vertical="center"/>
    </xf>
    <xf numFmtId="165" fontId="3" fillId="0" borderId="14" xfId="68" applyFont="1" applyFill="1" applyBorder="1" applyAlignment="1" applyProtection="1">
      <alignment horizontal="right" vertical="center"/>
      <protection locked="0"/>
    </xf>
    <xf numFmtId="165" fontId="3" fillId="0" borderId="14" xfId="68" applyFont="1" applyFill="1" applyBorder="1" applyAlignment="1">
      <alignment vertical="center"/>
    </xf>
    <xf numFmtId="0" fontId="53" fillId="0" borderId="25" xfId="0" applyFont="1" applyBorder="1" applyAlignment="1">
      <alignment horizontal="left" vertical="top"/>
    </xf>
    <xf numFmtId="0" fontId="60" fillId="28" borderId="25" xfId="0" applyFont="1" applyFill="1" applyBorder="1" applyAlignment="1">
      <alignment vertical="center"/>
    </xf>
    <xf numFmtId="0" fontId="50" fillId="28" borderId="25" xfId="0" applyFont="1" applyFill="1" applyBorder="1" applyAlignment="1">
      <alignment vertical="center" wrapText="1"/>
    </xf>
    <xf numFmtId="0" fontId="60" fillId="28" borderId="25" xfId="0" applyFont="1" applyFill="1" applyBorder="1" applyAlignment="1">
      <alignment horizontal="center" vertical="center"/>
    </xf>
    <xf numFmtId="169" fontId="60" fillId="28" borderId="25" xfId="0" applyNumberFormat="1" applyFont="1" applyFill="1" applyBorder="1" applyAlignment="1">
      <alignment vertical="center"/>
    </xf>
    <xf numFmtId="167" fontId="60" fillId="28" borderId="25" xfId="0" applyNumberFormat="1" applyFont="1" applyFill="1" applyBorder="1" applyAlignment="1">
      <alignment vertical="center"/>
    </xf>
    <xf numFmtId="167" fontId="50" fillId="28" borderId="25" xfId="0" applyNumberFormat="1" applyFont="1" applyFill="1" applyBorder="1" applyAlignment="1">
      <alignment vertical="center"/>
    </xf>
    <xf numFmtId="0" fontId="60" fillId="0" borderId="0" xfId="0" applyFont="1" applyAlignment="1">
      <alignment vertical="center"/>
    </xf>
    <xf numFmtId="0" fontId="50" fillId="0" borderId="0" xfId="0" applyFont="1" applyAlignment="1">
      <alignment vertical="center" wrapText="1"/>
    </xf>
    <xf numFmtId="0" fontId="60" fillId="0" borderId="0" xfId="0" applyFont="1" applyAlignment="1">
      <alignment horizontal="center" vertical="center"/>
    </xf>
    <xf numFmtId="169" fontId="60" fillId="0" borderId="0" xfId="0" applyNumberFormat="1" applyFont="1" applyAlignment="1">
      <alignment vertical="center"/>
    </xf>
    <xf numFmtId="167" fontId="60" fillId="0" borderId="0" xfId="0" applyNumberFormat="1" applyFont="1" applyAlignment="1">
      <alignment vertical="center"/>
    </xf>
    <xf numFmtId="167" fontId="50" fillId="0" borderId="0" xfId="0" applyNumberFormat="1" applyFont="1" applyAlignment="1">
      <alignment vertical="center"/>
    </xf>
    <xf numFmtId="49" fontId="52" fillId="29" borderId="25" xfId="0" applyNumberFormat="1" applyFont="1" applyFill="1" applyBorder="1" applyAlignment="1">
      <alignment horizontal="center" vertical="center"/>
    </xf>
    <xf numFmtId="0" fontId="52" fillId="29" borderId="25" xfId="0" applyFont="1" applyFill="1" applyBorder="1" applyAlignment="1">
      <alignment horizontal="center" vertical="center"/>
    </xf>
    <xf numFmtId="167" fontId="52" fillId="29" borderId="25" xfId="0" applyNumberFormat="1" applyFont="1" applyFill="1" applyBorder="1" applyAlignment="1">
      <alignment horizontal="right" vertical="center"/>
    </xf>
    <xf numFmtId="0" fontId="69" fillId="0" borderId="25" xfId="0" applyFont="1" applyBorder="1" applyAlignment="1">
      <alignment horizontal="center" vertical="top"/>
    </xf>
    <xf numFmtId="169" fontId="69" fillId="0" borderId="25" xfId="0" applyNumberFormat="1" applyFont="1" applyBorder="1" applyAlignment="1">
      <alignment horizontal="center" vertical="top"/>
    </xf>
    <xf numFmtId="167" fontId="40" fillId="0" borderId="25" xfId="0" applyNumberFormat="1" applyFont="1" applyBorder="1" applyAlignment="1">
      <alignment horizontal="right" vertical="top"/>
    </xf>
    <xf numFmtId="4" fontId="55" fillId="0" borderId="25" xfId="0" applyNumberFormat="1" applyFont="1" applyBorder="1" applyAlignment="1">
      <alignment horizontal="right" vertical="top"/>
    </xf>
    <xf numFmtId="10" fontId="53" fillId="0" borderId="25" xfId="0" applyNumberFormat="1" applyFont="1" applyBorder="1" applyAlignment="1">
      <alignment horizontal="center" vertical="top"/>
    </xf>
    <xf numFmtId="0" fontId="70" fillId="0" borderId="30" xfId="0" applyFont="1" applyBorder="1" applyAlignment="1">
      <alignment horizontal="left" vertical="top"/>
    </xf>
    <xf numFmtId="0" fontId="70" fillId="0" borderId="31" xfId="0" applyFont="1" applyBorder="1" applyAlignment="1">
      <alignment vertical="center"/>
    </xf>
    <xf numFmtId="0" fontId="70" fillId="0" borderId="32" xfId="0" applyFont="1" applyBorder="1" applyAlignment="1">
      <alignment vertical="center"/>
    </xf>
    <xf numFmtId="0" fontId="70" fillId="0" borderId="33" xfId="0" applyFont="1" applyBorder="1" applyAlignment="1">
      <alignment vertical="center"/>
    </xf>
    <xf numFmtId="166" fontId="70" fillId="0" borderId="30" xfId="0" applyNumberFormat="1" applyFont="1" applyBorder="1" applyAlignment="1">
      <alignment horizontal="center" vertical="center"/>
    </xf>
    <xf numFmtId="167" fontId="71" fillId="0" borderId="30" xfId="0" applyNumberFormat="1" applyFont="1" applyBorder="1" applyAlignment="1">
      <alignment horizontal="center" vertical="center"/>
    </xf>
    <xf numFmtId="0" fontId="44" fillId="0" borderId="0" xfId="0" applyFont="1" applyAlignment="1">
      <alignment vertical="top"/>
    </xf>
    <xf numFmtId="0" fontId="70" fillId="0" borderId="0" xfId="0" applyFont="1" applyAlignment="1">
      <alignment horizontal="left" vertical="top"/>
    </xf>
    <xf numFmtId="0" fontId="70" fillId="0" borderId="0" xfId="0" applyFont="1" applyAlignment="1">
      <alignment vertical="center"/>
    </xf>
    <xf numFmtId="166" fontId="70" fillId="0" borderId="0" xfId="0" applyNumberFormat="1" applyFont="1" applyAlignment="1">
      <alignment horizontal="center" vertical="center"/>
    </xf>
    <xf numFmtId="167" fontId="71" fillId="0" borderId="0" xfId="0" applyNumberFormat="1" applyFont="1" applyAlignment="1">
      <alignment horizontal="center" vertical="center"/>
    </xf>
    <xf numFmtId="0" fontId="45" fillId="0" borderId="0" xfId="0" applyFont="1" applyAlignment="1">
      <alignment horizontal="left" vertical="top"/>
    </xf>
    <xf numFmtId="0" fontId="44" fillId="0" borderId="0" xfId="0" applyFont="1" applyAlignment="1">
      <alignment horizontal="left" vertical="top"/>
    </xf>
    <xf numFmtId="14" fontId="45" fillId="0" borderId="0" xfId="0" applyNumberFormat="1" applyFont="1" applyAlignment="1">
      <alignment horizontal="left" vertical="top"/>
    </xf>
    <xf numFmtId="0" fontId="45" fillId="0" borderId="0" xfId="0" applyFont="1" applyAlignment="1">
      <alignment vertical="top"/>
    </xf>
    <xf numFmtId="166" fontId="72" fillId="0" borderId="0" xfId="0" applyNumberFormat="1" applyFont="1" applyAlignment="1">
      <alignment vertical="top"/>
    </xf>
    <xf numFmtId="167" fontId="44" fillId="0" borderId="0" xfId="0" applyNumberFormat="1" applyFont="1" applyAlignment="1">
      <alignment vertical="top"/>
    </xf>
    <xf numFmtId="49" fontId="45" fillId="0" borderId="0" xfId="0" applyNumberFormat="1" applyFont="1" applyAlignment="1">
      <alignment horizontal="left" vertical="top"/>
    </xf>
    <xf numFmtId="0" fontId="37" fillId="0" borderId="0" xfId="0" applyFont="1" applyAlignment="1">
      <alignment horizontal="left" vertical="top"/>
    </xf>
    <xf numFmtId="0" fontId="1" fillId="0" borderId="0" xfId="0" applyFont="1" applyAlignment="1">
      <alignment horizontal="left" vertical="top"/>
    </xf>
    <xf numFmtId="166" fontId="72" fillId="0" borderId="0" xfId="0" applyNumberFormat="1" applyFont="1"/>
    <xf numFmtId="167" fontId="44" fillId="0" borderId="0" xfId="0" applyNumberFormat="1" applyFont="1"/>
    <xf numFmtId="0" fontId="44" fillId="0" borderId="0" xfId="0" applyFont="1" applyAlignment="1">
      <alignment horizontal="justify" vertical="top"/>
    </xf>
    <xf numFmtId="0" fontId="0" fillId="0" borderId="0" xfId="0" applyAlignment="1">
      <alignment horizontal="left" vertical="top"/>
    </xf>
    <xf numFmtId="0" fontId="0" fillId="0" borderId="0" xfId="0" applyAlignment="1">
      <alignment horizontal="justify" vertical="top"/>
    </xf>
    <xf numFmtId="0" fontId="44" fillId="0" borderId="0" xfId="0" applyFont="1"/>
    <xf numFmtId="0" fontId="44" fillId="0" borderId="34" xfId="0" applyFont="1" applyBorder="1" applyAlignment="1">
      <alignment horizontal="left" vertical="top"/>
    </xf>
    <xf numFmtId="0" fontId="45" fillId="0" borderId="34" xfId="0" applyFont="1" applyBorder="1"/>
    <xf numFmtId="0" fontId="44" fillId="0" borderId="34" xfId="0" applyFont="1" applyBorder="1"/>
    <xf numFmtId="166" fontId="72" fillId="0" borderId="34" xfId="0" applyNumberFormat="1" applyFont="1" applyBorder="1"/>
    <xf numFmtId="167" fontId="44" fillId="0" borderId="34" xfId="0" applyNumberFormat="1" applyFont="1" applyBorder="1"/>
    <xf numFmtId="0" fontId="1" fillId="0" borderId="0" xfId="0" applyFont="1" applyAlignment="1">
      <alignment horizontal="justify" vertical="top"/>
    </xf>
    <xf numFmtId="0" fontId="37" fillId="0" borderId="0" xfId="0" applyFont="1" applyAlignment="1">
      <alignment horizontal="justify" vertical="top"/>
    </xf>
    <xf numFmtId="0" fontId="45" fillId="0" borderId="0" xfId="0" applyFont="1"/>
    <xf numFmtId="166" fontId="1" fillId="0" borderId="0" xfId="0" applyNumberFormat="1" applyFont="1" applyAlignment="1">
      <alignment horizontal="right" vertical="top"/>
    </xf>
    <xf numFmtId="0" fontId="1" fillId="0" borderId="0" xfId="0" applyFont="1" applyAlignment="1">
      <alignment horizontal="right" vertical="top"/>
    </xf>
    <xf numFmtId="0" fontId="73" fillId="0" borderId="0" xfId="0" applyFont="1" applyAlignment="1">
      <alignment vertical="top"/>
    </xf>
    <xf numFmtId="49" fontId="74" fillId="0" borderId="0" xfId="0" applyNumberFormat="1" applyFont="1" applyAlignment="1">
      <alignment horizontal="left"/>
    </xf>
    <xf numFmtId="0" fontId="74" fillId="0" borderId="0" xfId="0" applyFont="1"/>
    <xf numFmtId="0" fontId="0" fillId="0" borderId="0" xfId="0" applyAlignment="1">
      <alignment horizontal="justify" wrapText="1"/>
    </xf>
    <xf numFmtId="49" fontId="45" fillId="25" borderId="0" xfId="0" applyNumberFormat="1" applyFont="1" applyFill="1" applyAlignment="1">
      <alignment horizontal="left" vertical="top"/>
    </xf>
    <xf numFmtId="0" fontId="44" fillId="25" borderId="0" xfId="0" applyFont="1" applyFill="1"/>
    <xf numFmtId="166" fontId="72" fillId="25" borderId="0" xfId="0" applyNumberFormat="1" applyFont="1" applyFill="1"/>
    <xf numFmtId="167" fontId="44" fillId="25" borderId="0" xfId="0" applyNumberFormat="1" applyFont="1" applyFill="1"/>
    <xf numFmtId="0" fontId="44" fillId="25" borderId="0" xfId="0" applyFont="1" applyFill="1" applyAlignment="1">
      <alignment horizontal="left" vertical="top"/>
    </xf>
    <xf numFmtId="0" fontId="44" fillId="25" borderId="0" xfId="0" applyFont="1" applyFill="1" applyAlignment="1">
      <alignment vertical="top"/>
    </xf>
    <xf numFmtId="166" fontId="72" fillId="25" borderId="0" xfId="0" applyNumberFormat="1" applyFont="1" applyFill="1" applyAlignment="1">
      <alignment vertical="top"/>
    </xf>
    <xf numFmtId="167" fontId="44" fillId="25" borderId="0" xfId="0" applyNumberFormat="1" applyFont="1" applyFill="1" applyAlignment="1">
      <alignment vertical="top"/>
    </xf>
    <xf numFmtId="0" fontId="45" fillId="25" borderId="0" xfId="0" applyFont="1" applyFill="1" applyAlignment="1">
      <alignment horizontal="center" vertical="top"/>
    </xf>
    <xf numFmtId="0" fontId="45" fillId="25" borderId="0" xfId="0" applyFont="1" applyFill="1" applyAlignment="1">
      <alignment horizontal="center"/>
    </xf>
    <xf numFmtId="166" fontId="45" fillId="25" borderId="0" xfId="0" applyNumberFormat="1" applyFont="1" applyFill="1" applyAlignment="1">
      <alignment horizontal="center"/>
    </xf>
    <xf numFmtId="49" fontId="0" fillId="25" borderId="0" xfId="0" applyNumberFormat="1" applyFill="1" applyAlignment="1">
      <alignment horizontal="left" vertical="top"/>
    </xf>
    <xf numFmtId="166" fontId="44" fillId="25" borderId="0" xfId="0" applyNumberFormat="1" applyFont="1" applyFill="1"/>
    <xf numFmtId="0" fontId="1" fillId="25" borderId="0" xfId="0" applyFont="1" applyFill="1" applyAlignment="1">
      <alignment horizontal="left" vertical="top"/>
    </xf>
    <xf numFmtId="166" fontId="44" fillId="25" borderId="0" xfId="0" applyNumberFormat="1" applyFont="1" applyFill="1" applyAlignment="1">
      <alignment horizontal="center"/>
    </xf>
    <xf numFmtId="0" fontId="44" fillId="25" borderId="12" xfId="0" applyFont="1" applyFill="1" applyBorder="1" applyAlignment="1">
      <alignment vertical="top"/>
    </xf>
    <xf numFmtId="0" fontId="44" fillId="25" borderId="12" xfId="0" applyFont="1" applyFill="1" applyBorder="1"/>
    <xf numFmtId="166" fontId="44" fillId="25" borderId="12" xfId="0" applyNumberFormat="1" applyFont="1" applyFill="1" applyBorder="1"/>
    <xf numFmtId="0" fontId="73" fillId="25" borderId="0" xfId="0" applyFont="1" applyFill="1" applyAlignment="1">
      <alignment vertical="top"/>
    </xf>
    <xf numFmtId="0" fontId="73" fillId="25" borderId="0" xfId="0" applyFont="1" applyFill="1"/>
    <xf numFmtId="166" fontId="73" fillId="25" borderId="0" xfId="0" applyNumberFormat="1" applyFont="1" applyFill="1"/>
    <xf numFmtId="167" fontId="45" fillId="25" borderId="0" xfId="0" applyNumberFormat="1" applyFont="1" applyFill="1"/>
    <xf numFmtId="0" fontId="44" fillId="25" borderId="13" xfId="0" applyFont="1" applyFill="1" applyBorder="1" applyAlignment="1">
      <alignment vertical="top"/>
    </xf>
    <xf numFmtId="0" fontId="44" fillId="25" borderId="13" xfId="0" applyFont="1" applyFill="1" applyBorder="1"/>
    <xf numFmtId="166" fontId="44" fillId="25" borderId="13" xfId="0" applyNumberFormat="1" applyFont="1" applyFill="1" applyBorder="1"/>
    <xf numFmtId="0" fontId="0" fillId="0" borderId="22" xfId="0" applyBorder="1"/>
    <xf numFmtId="0" fontId="45" fillId="25" borderId="35" xfId="0" applyFont="1" applyFill="1" applyBorder="1"/>
    <xf numFmtId="0" fontId="45" fillId="25" borderId="36" xfId="0" applyFont="1" applyFill="1" applyBorder="1"/>
    <xf numFmtId="4" fontId="45" fillId="25" borderId="37" xfId="0" applyNumberFormat="1" applyFont="1" applyFill="1" applyBorder="1" applyAlignment="1">
      <alignment horizontal="right"/>
    </xf>
    <xf numFmtId="0" fontId="46" fillId="0" borderId="14" xfId="0" applyFont="1" applyBorder="1" applyAlignment="1">
      <alignment horizontal="left" vertical="center"/>
    </xf>
    <xf numFmtId="0" fontId="40" fillId="0" borderId="0" xfId="0" applyFont="1" applyAlignment="1">
      <alignment horizontal="center" vertical="top"/>
    </xf>
    <xf numFmtId="0" fontId="4" fillId="0" borderId="0" xfId="0" applyFont="1" applyAlignment="1">
      <alignment wrapText="1"/>
    </xf>
    <xf numFmtId="0" fontId="2" fillId="0" borderId="0" xfId="0" applyFont="1" applyAlignment="1"/>
    <xf numFmtId="0" fontId="0" fillId="0" borderId="0" xfId="0" applyAlignment="1">
      <alignment horizontal="left" vertical="top" wrapText="1"/>
    </xf>
    <xf numFmtId="0" fontId="0" fillId="0" borderId="0" xfId="0" applyAlignment="1">
      <alignment horizontal="justify" wrapText="1"/>
    </xf>
    <xf numFmtId="0" fontId="4" fillId="0" borderId="13" xfId="0" applyFont="1" applyBorder="1" applyAlignment="1">
      <alignment vertical="top" wrapText="1"/>
    </xf>
    <xf numFmtId="0" fontId="3" fillId="0" borderId="13" xfId="0" applyFont="1" applyBorder="1" applyAlignment="1"/>
    <xf numFmtId="0" fontId="4" fillId="0" borderId="0" xfId="0" applyFont="1" applyBorder="1" applyAlignment="1">
      <alignment horizontal="justify" vertical="top"/>
    </xf>
    <xf numFmtId="0" fontId="4" fillId="0" borderId="0" xfId="0" applyFont="1" applyAlignment="1">
      <alignment horizontal="left" vertical="top" wrapText="1"/>
    </xf>
    <xf numFmtId="0" fontId="8" fillId="0" borderId="0" xfId="0" applyFont="1" applyAlignment="1">
      <alignment vertical="top" wrapText="1"/>
    </xf>
    <xf numFmtId="0" fontId="4" fillId="0" borderId="13" xfId="0" applyFont="1" applyBorder="1" applyAlignment="1"/>
    <xf numFmtId="0" fontId="4" fillId="0" borderId="0" xfId="0" applyFont="1" applyBorder="1" applyAlignment="1">
      <alignment horizontal="left" vertical="top"/>
    </xf>
    <xf numFmtId="0" fontId="21" fillId="0" borderId="0" xfId="0" applyFont="1" applyAlignment="1"/>
    <xf numFmtId="0" fontId="21" fillId="0" borderId="13" xfId="0" applyFont="1" applyBorder="1" applyAlignment="1"/>
    <xf numFmtId="0" fontId="0" fillId="0" borderId="0" xfId="0" applyAlignment="1">
      <alignment vertical="top" wrapText="1"/>
    </xf>
    <xf numFmtId="0" fontId="4" fillId="0" borderId="11" xfId="0" applyFont="1" applyBorder="1" applyAlignment="1">
      <alignment horizontal="left" vertical="top"/>
    </xf>
    <xf numFmtId="0" fontId="8" fillId="0" borderId="22" xfId="0" applyFont="1" applyBorder="1" applyAlignment="1">
      <alignment vertical="top" wrapText="1"/>
    </xf>
    <xf numFmtId="0" fontId="0" fillId="0" borderId="18" xfId="0" applyBorder="1" applyAlignment="1">
      <alignment vertical="top" wrapText="1"/>
    </xf>
    <xf numFmtId="0" fontId="0" fillId="0" borderId="15" xfId="0" applyBorder="1" applyAlignment="1">
      <alignment vertical="top" wrapText="1"/>
    </xf>
    <xf numFmtId="0" fontId="4" fillId="0" borderId="14" xfId="0" applyFont="1" applyBorder="1" applyAlignment="1">
      <alignment horizontal="left" vertical="top" wrapText="1"/>
    </xf>
    <xf numFmtId="0" fontId="4" fillId="25" borderId="14" xfId="0" applyFont="1" applyFill="1" applyBorder="1" applyAlignment="1">
      <alignment horizontal="left" vertical="top" wrapText="1"/>
    </xf>
    <xf numFmtId="0" fontId="2" fillId="0" borderId="0" xfId="0" applyFont="1" applyAlignment="1">
      <alignment horizontal="left" vertical="top"/>
    </xf>
    <xf numFmtId="0" fontId="4" fillId="0" borderId="0" xfId="0" applyFont="1" applyBorder="1" applyAlignment="1">
      <alignment wrapText="1"/>
    </xf>
    <xf numFmtId="0" fontId="3" fillId="0" borderId="0" xfId="0" applyFont="1" applyBorder="1" applyAlignment="1"/>
    <xf numFmtId="0" fontId="3" fillId="0" borderId="20" xfId="0" applyFont="1" applyBorder="1" applyAlignment="1"/>
    <xf numFmtId="0" fontId="4" fillId="25" borderId="14" xfId="0" applyFont="1" applyFill="1" applyBorder="1" applyAlignment="1">
      <alignment horizontal="center" vertical="top" wrapText="1"/>
    </xf>
    <xf numFmtId="0" fontId="49" fillId="0" borderId="0" xfId="0" applyFont="1" applyAlignment="1">
      <alignment horizontal="left" wrapText="1"/>
    </xf>
    <xf numFmtId="0" fontId="0" fillId="0" borderId="0" xfId="0"/>
    <xf numFmtId="0" fontId="4" fillId="0" borderId="12" xfId="0" applyFont="1" applyBorder="1" applyAlignment="1">
      <alignment horizontal="center" vertical="top" wrapText="1"/>
    </xf>
    <xf numFmtId="0" fontId="4" fillId="0" borderId="21" xfId="0" applyFont="1" applyBorder="1" applyAlignment="1">
      <alignment horizontal="center" vertical="top" wrapText="1"/>
    </xf>
    <xf numFmtId="0" fontId="4" fillId="0" borderId="0" xfId="0" applyFont="1" applyAlignment="1">
      <alignment horizontal="center" wrapText="1"/>
    </xf>
    <xf numFmtId="0" fontId="4" fillId="0" borderId="20" xfId="0" applyFont="1" applyBorder="1" applyAlignment="1">
      <alignment horizontal="center" wrapText="1"/>
    </xf>
    <xf numFmtId="0" fontId="4" fillId="0" borderId="11" xfId="0" applyFont="1" applyBorder="1" applyAlignment="1">
      <alignment horizontal="center" vertical="top" wrapText="1"/>
    </xf>
    <xf numFmtId="0" fontId="4" fillId="0" borderId="19" xfId="0" applyFont="1" applyBorder="1" applyAlignment="1">
      <alignment horizontal="center" vertical="top" wrapText="1"/>
    </xf>
    <xf numFmtId="0" fontId="2" fillId="0" borderId="0" xfId="0" applyFont="1"/>
    <xf numFmtId="0" fontId="50" fillId="26" borderId="28" xfId="0" applyFont="1" applyFill="1" applyBorder="1" applyAlignment="1">
      <alignment horizontal="left" vertical="center" wrapText="1"/>
    </xf>
    <xf numFmtId="0" fontId="51" fillId="25" borderId="29" xfId="0" applyFont="1" applyFill="1" applyBorder="1"/>
    <xf numFmtId="0" fontId="51" fillId="25" borderId="26" xfId="0" applyFont="1" applyFill="1" applyBorder="1"/>
    <xf numFmtId="0" fontId="50" fillId="28" borderId="28" xfId="0" applyFont="1" applyFill="1" applyBorder="1" applyAlignment="1">
      <alignment horizontal="left" vertical="center" wrapText="1"/>
    </xf>
    <xf numFmtId="0" fontId="51" fillId="0" borderId="29" xfId="0" applyFont="1" applyBorder="1"/>
    <xf numFmtId="0" fontId="51" fillId="0" borderId="26" xfId="0" applyFont="1" applyBorder="1"/>
    <xf numFmtId="0" fontId="1" fillId="0" borderId="0" xfId="0" applyFont="1" applyAlignment="1">
      <alignment horizontal="justify" vertical="top"/>
    </xf>
    <xf numFmtId="0" fontId="44" fillId="0" borderId="0" xfId="0" applyFont="1" applyAlignment="1">
      <alignment horizontal="justify" vertical="top"/>
    </xf>
    <xf numFmtId="0" fontId="0" fillId="0" borderId="0" xfId="0" applyAlignment="1">
      <alignment horizontal="justify" vertical="top"/>
    </xf>
    <xf numFmtId="0" fontId="1" fillId="0" borderId="0" xfId="0" applyFont="1" applyAlignment="1">
      <alignment horizontal="justify" vertical="top" wrapText="1" shrinkToFit="1"/>
    </xf>
    <xf numFmtId="0" fontId="73" fillId="25" borderId="0" xfId="0" applyFont="1" applyFill="1" applyAlignment="1">
      <alignment horizontal="left"/>
    </xf>
    <xf numFmtId="0" fontId="1" fillId="0" borderId="0" xfId="0" applyFont="1" applyAlignment="1">
      <alignment horizontal="justify" vertical="top" wrapText="1"/>
    </xf>
    <xf numFmtId="0" fontId="1" fillId="0" borderId="0" xfId="0" applyFont="1" applyAlignment="1">
      <alignment horizontal="left" vertical="top"/>
    </xf>
  </cellXfs>
  <cellStyles count="95">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2" xfId="28" xr:uid="{00000000-0005-0000-0000-00001B000000}"/>
    <cellStyle name="Explanatory Text" xfId="29" xr:uid="{00000000-0005-0000-0000-00001C000000}"/>
    <cellStyle name="Good" xfId="30" xr:uid="{00000000-0005-0000-0000-00001D000000}"/>
    <cellStyle name="Heading 1" xfId="31" xr:uid="{00000000-0005-0000-0000-00001E000000}"/>
    <cellStyle name="Heading 2" xfId="32" xr:uid="{00000000-0005-0000-0000-00001F000000}"/>
    <cellStyle name="Heading 3" xfId="33" xr:uid="{00000000-0005-0000-0000-000020000000}"/>
    <cellStyle name="Heading 4" xfId="34" xr:uid="{00000000-0005-0000-0000-000021000000}"/>
    <cellStyle name="Input" xfId="35" xr:uid="{00000000-0005-0000-0000-000022000000}"/>
    <cellStyle name="Linked Cell" xfId="36" xr:uid="{00000000-0005-0000-0000-000023000000}"/>
    <cellStyle name="Navadno" xfId="0" builtinId="0"/>
    <cellStyle name="Navadno 10" xfId="37" xr:uid="{00000000-0005-0000-0000-000025000000}"/>
    <cellStyle name="Navadno 11" xfId="38" xr:uid="{00000000-0005-0000-0000-000026000000}"/>
    <cellStyle name="Navadno 12" xfId="39" xr:uid="{00000000-0005-0000-0000-000027000000}"/>
    <cellStyle name="Navadno 13" xfId="40" xr:uid="{00000000-0005-0000-0000-000028000000}"/>
    <cellStyle name="Navadno 14" xfId="41" xr:uid="{00000000-0005-0000-0000-000029000000}"/>
    <cellStyle name="Navadno 15" xfId="42" xr:uid="{00000000-0005-0000-0000-00002A000000}"/>
    <cellStyle name="Navadno 16" xfId="43" xr:uid="{00000000-0005-0000-0000-00002B000000}"/>
    <cellStyle name="Navadno 17" xfId="44" xr:uid="{00000000-0005-0000-0000-00002C000000}"/>
    <cellStyle name="Navadno 17 2" xfId="45" xr:uid="{00000000-0005-0000-0000-00002D000000}"/>
    <cellStyle name="Navadno 18" xfId="46" xr:uid="{00000000-0005-0000-0000-00002E000000}"/>
    <cellStyle name="Navadno 19" xfId="47" xr:uid="{00000000-0005-0000-0000-00002F000000}"/>
    <cellStyle name="Navadno 2" xfId="48" xr:uid="{00000000-0005-0000-0000-000030000000}"/>
    <cellStyle name="Navadno 2 2" xfId="49" xr:uid="{00000000-0005-0000-0000-000031000000}"/>
    <cellStyle name="Navadno 2 3" xfId="50" xr:uid="{00000000-0005-0000-0000-000032000000}"/>
    <cellStyle name="Navadno 3" xfId="51" xr:uid="{00000000-0005-0000-0000-000033000000}"/>
    <cellStyle name="Navadno 4" xfId="52" xr:uid="{00000000-0005-0000-0000-000034000000}"/>
    <cellStyle name="Navadno 5" xfId="53" xr:uid="{00000000-0005-0000-0000-000035000000}"/>
    <cellStyle name="Navadno 6" xfId="54" xr:uid="{00000000-0005-0000-0000-000036000000}"/>
    <cellStyle name="Navadno 7 2" xfId="55" xr:uid="{00000000-0005-0000-0000-000037000000}"/>
    <cellStyle name="Navadno 8" xfId="56" xr:uid="{00000000-0005-0000-0000-000038000000}"/>
    <cellStyle name="Navadno 9" xfId="57" xr:uid="{00000000-0005-0000-0000-000039000000}"/>
    <cellStyle name="Navadno_List1" xfId="58" xr:uid="{00000000-0005-0000-0000-00003A000000}"/>
    <cellStyle name="Navadno_List1 2" xfId="59" xr:uid="{00000000-0005-0000-0000-00003B000000}"/>
    <cellStyle name="Neutral" xfId="60" xr:uid="{00000000-0005-0000-0000-00003C000000}"/>
    <cellStyle name="Nivo_1_GlNaslov" xfId="61" xr:uid="{00000000-0005-0000-0000-00003D000000}"/>
    <cellStyle name="Normal_BoQ - cene sit_eur 2 2" xfId="62" xr:uid="{00000000-0005-0000-0000-00003E000000}"/>
    <cellStyle name="Note" xfId="63" xr:uid="{00000000-0005-0000-0000-00003F000000}"/>
    <cellStyle name="Output" xfId="64" xr:uid="{00000000-0005-0000-0000-000040000000}"/>
    <cellStyle name="tekst-levo 2" xfId="65" xr:uid="{00000000-0005-0000-0000-000041000000}"/>
    <cellStyle name="Title" xfId="66" xr:uid="{00000000-0005-0000-0000-000042000000}"/>
    <cellStyle name="Total" xfId="67" xr:uid="{00000000-0005-0000-0000-000043000000}"/>
    <cellStyle name="Vejica" xfId="68" builtinId="3"/>
    <cellStyle name="Vejica 10" xfId="69" xr:uid="{00000000-0005-0000-0000-000045000000}"/>
    <cellStyle name="Vejica 10 2" xfId="70" xr:uid="{00000000-0005-0000-0000-000046000000}"/>
    <cellStyle name="Vejica 11" xfId="71" xr:uid="{00000000-0005-0000-0000-000047000000}"/>
    <cellStyle name="Vejica 12" xfId="72" xr:uid="{00000000-0005-0000-0000-000048000000}"/>
    <cellStyle name="Vejica 13" xfId="73" xr:uid="{00000000-0005-0000-0000-000049000000}"/>
    <cellStyle name="Vejica 14" xfId="74" xr:uid="{00000000-0005-0000-0000-00004A000000}"/>
    <cellStyle name="Vejica 15" xfId="75" xr:uid="{00000000-0005-0000-0000-00004B000000}"/>
    <cellStyle name="Vejica 16" xfId="76" xr:uid="{00000000-0005-0000-0000-00004C000000}"/>
    <cellStyle name="Vejica 17" xfId="77" xr:uid="{00000000-0005-0000-0000-00004D000000}"/>
    <cellStyle name="Vejica 18" xfId="78" xr:uid="{00000000-0005-0000-0000-00004E000000}"/>
    <cellStyle name="Vejica 19" xfId="79" xr:uid="{00000000-0005-0000-0000-00004F000000}"/>
    <cellStyle name="Vejica 2" xfId="80" xr:uid="{00000000-0005-0000-0000-000050000000}"/>
    <cellStyle name="Vejica 2 2" xfId="81" xr:uid="{00000000-0005-0000-0000-000051000000}"/>
    <cellStyle name="Vejica 20" xfId="82" xr:uid="{00000000-0005-0000-0000-000052000000}"/>
    <cellStyle name="Vejica 21" xfId="83" xr:uid="{00000000-0005-0000-0000-000053000000}"/>
    <cellStyle name="Vejica 22" xfId="84" xr:uid="{00000000-0005-0000-0000-000054000000}"/>
    <cellStyle name="Vejica 23" xfId="85" xr:uid="{00000000-0005-0000-0000-000055000000}"/>
    <cellStyle name="Vejica 3" xfId="86" xr:uid="{00000000-0005-0000-0000-000056000000}"/>
    <cellStyle name="Vejica 4" xfId="87" xr:uid="{00000000-0005-0000-0000-000057000000}"/>
    <cellStyle name="Vejica 5" xfId="88" xr:uid="{00000000-0005-0000-0000-000058000000}"/>
    <cellStyle name="Vejica 5 2" xfId="89" xr:uid="{00000000-0005-0000-0000-000059000000}"/>
    <cellStyle name="Vejica 6" xfId="90" xr:uid="{00000000-0005-0000-0000-00005A000000}"/>
    <cellStyle name="Vejica 7" xfId="91" xr:uid="{00000000-0005-0000-0000-00005B000000}"/>
    <cellStyle name="Vejica 8" xfId="92" xr:uid="{00000000-0005-0000-0000-00005C000000}"/>
    <cellStyle name="Vejica 9" xfId="93" xr:uid="{00000000-0005-0000-0000-00005D000000}"/>
    <cellStyle name="Warning Text" xfId="94" xr:uid="{00000000-0005-0000-0000-00005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4"/>
  <sheetViews>
    <sheetView tabSelected="1" zoomScale="120" zoomScaleNormal="120" workbookViewId="0">
      <selection activeCell="F22" sqref="F22"/>
    </sheetView>
  </sheetViews>
  <sheetFormatPr defaultRowHeight="15"/>
  <cols>
    <col min="4" max="4" width="57.28515625" customWidth="1"/>
    <col min="5" max="5" width="18.140625" customWidth="1"/>
    <col min="6" max="6" width="22.85546875" customWidth="1"/>
    <col min="9" max="9" width="9.5703125" bestFit="1" customWidth="1"/>
  </cols>
  <sheetData>
    <row r="2" spans="1:7">
      <c r="A2" s="5"/>
      <c r="B2" s="2"/>
      <c r="C2" s="6"/>
      <c r="D2" s="4"/>
      <c r="E2" s="95"/>
      <c r="F2" s="95"/>
      <c r="G2" s="96"/>
    </row>
    <row r="3" spans="1:7">
      <c r="A3" s="5"/>
      <c r="B3" s="2"/>
      <c r="C3" s="6"/>
      <c r="D3" s="4"/>
      <c r="E3" s="95"/>
      <c r="F3" s="95"/>
      <c r="G3" s="96"/>
    </row>
    <row r="4" spans="1:7">
      <c r="A4" s="5"/>
      <c r="B4" s="2"/>
      <c r="C4" s="381"/>
      <c r="D4" s="382"/>
      <c r="E4" s="382"/>
      <c r="F4" s="382"/>
      <c r="G4" s="382"/>
    </row>
    <row r="5" spans="1:7">
      <c r="A5" s="7"/>
      <c r="B5" s="7"/>
      <c r="C5" s="381"/>
      <c r="D5" s="382"/>
      <c r="E5" s="382"/>
      <c r="F5" s="382"/>
      <c r="G5" s="382"/>
    </row>
    <row r="6" spans="1:7" s="198" customFormat="1">
      <c r="A6" s="7"/>
      <c r="B6" s="380" t="s">
        <v>201</v>
      </c>
      <c r="C6" s="380"/>
      <c r="D6" s="199" t="s">
        <v>145</v>
      </c>
      <c r="E6" s="163"/>
      <c r="F6" s="163"/>
      <c r="G6" s="163"/>
    </row>
    <row r="7" spans="1:7" s="198" customFormat="1">
      <c r="A7" s="7"/>
      <c r="B7" s="200"/>
      <c r="C7" s="200"/>
      <c r="D7" s="199" t="s">
        <v>147</v>
      </c>
      <c r="E7" s="163"/>
      <c r="F7" s="163"/>
      <c r="G7" s="163"/>
    </row>
    <row r="8" spans="1:7" s="198" customFormat="1">
      <c r="A8" s="7"/>
      <c r="B8" s="7"/>
      <c r="C8" s="164"/>
      <c r="D8" s="199" t="s">
        <v>148</v>
      </c>
      <c r="E8" s="163"/>
      <c r="F8" s="163"/>
      <c r="G8" s="163"/>
    </row>
    <row r="9" spans="1:7" s="198" customFormat="1">
      <c r="A9" s="7"/>
      <c r="B9" s="7"/>
      <c r="C9" s="164"/>
      <c r="D9" s="163"/>
      <c r="E9" s="163"/>
      <c r="F9" s="163"/>
      <c r="G9" s="163"/>
    </row>
    <row r="10" spans="1:7" s="198" customFormat="1">
      <c r="A10" s="7"/>
      <c r="B10" s="200" t="s">
        <v>198</v>
      </c>
      <c r="C10" s="201"/>
      <c r="D10" s="202" t="s">
        <v>207</v>
      </c>
      <c r="E10" s="163"/>
      <c r="F10" s="163"/>
      <c r="G10" s="163"/>
    </row>
    <row r="11" spans="1:7" s="198" customFormat="1">
      <c r="A11" s="7"/>
      <c r="B11" s="200"/>
      <c r="C11" s="201"/>
      <c r="D11" s="202" t="s">
        <v>212</v>
      </c>
      <c r="E11" s="163"/>
      <c r="F11" s="163"/>
      <c r="G11" s="163"/>
    </row>
    <row r="12" spans="1:7" s="198" customFormat="1">
      <c r="A12" s="7"/>
      <c r="B12" s="200"/>
      <c r="C12" s="201"/>
      <c r="D12" s="202"/>
      <c r="E12" s="163"/>
      <c r="F12" s="163"/>
      <c r="G12" s="163"/>
    </row>
    <row r="13" spans="1:7" s="198" customFormat="1">
      <c r="A13" s="7"/>
      <c r="B13" s="200" t="s">
        <v>199</v>
      </c>
      <c r="C13" s="201"/>
      <c r="D13" s="202" t="s">
        <v>208</v>
      </c>
      <c r="E13" s="163"/>
      <c r="F13" s="163"/>
      <c r="G13" s="163"/>
    </row>
    <row r="14" spans="1:7" s="198" customFormat="1">
      <c r="A14" s="7"/>
      <c r="B14" s="200"/>
      <c r="C14" s="201"/>
      <c r="D14" s="202" t="s">
        <v>213</v>
      </c>
      <c r="E14" s="163"/>
      <c r="F14" s="163"/>
      <c r="G14" s="163"/>
    </row>
    <row r="15" spans="1:7" s="198" customFormat="1">
      <c r="A15" s="7"/>
      <c r="B15" s="200"/>
      <c r="C15" s="201"/>
      <c r="D15" s="202"/>
      <c r="E15" s="163"/>
      <c r="F15" s="163"/>
      <c r="G15" s="163"/>
    </row>
    <row r="16" spans="1:7" s="198" customFormat="1">
      <c r="A16" s="7"/>
      <c r="B16" s="200"/>
      <c r="C16" s="201"/>
      <c r="D16" s="202" t="s">
        <v>200</v>
      </c>
      <c r="E16" s="163"/>
      <c r="F16" s="163"/>
      <c r="G16" s="163"/>
    </row>
    <row r="18" spans="4:9">
      <c r="D18" s="160" t="s">
        <v>149</v>
      </c>
      <c r="E18" s="160" t="s">
        <v>150</v>
      </c>
      <c r="F18" s="160" t="s">
        <v>151</v>
      </c>
      <c r="I18" s="198"/>
    </row>
    <row r="19" spans="4:9">
      <c r="D19" s="379" t="s">
        <v>206</v>
      </c>
      <c r="E19" s="162">
        <v>940</v>
      </c>
      <c r="F19" s="203">
        <f>+Cesta_Veja2!G23</f>
        <v>0</v>
      </c>
      <c r="I19" s="198"/>
    </row>
    <row r="20" spans="4:9" s="198" customFormat="1">
      <c r="D20" s="379" t="s">
        <v>415</v>
      </c>
      <c r="E20" s="162">
        <v>940</v>
      </c>
      <c r="F20" s="203">
        <f>+'Popis_del_vodovod_prestavitev..'!F20</f>
        <v>0</v>
      </c>
    </row>
    <row r="21" spans="4:9" s="198" customFormat="1">
      <c r="D21" s="379" t="s">
        <v>220</v>
      </c>
      <c r="E21" s="162">
        <v>940</v>
      </c>
      <c r="F21" s="203">
        <f>+'Popis_cesta_Logarovci_Elektro..'!J123</f>
        <v>0</v>
      </c>
    </row>
    <row r="22" spans="4:9">
      <c r="D22" s="183" t="s">
        <v>22</v>
      </c>
      <c r="E22" s="182"/>
      <c r="F22" s="204">
        <f>SUM(F19:F21)</f>
        <v>0</v>
      </c>
      <c r="I22" s="198"/>
    </row>
    <row r="23" spans="4:9" ht="15.75" thickBot="1">
      <c r="D23" s="375" t="s">
        <v>121</v>
      </c>
      <c r="E23" s="375"/>
      <c r="F23" s="165">
        <f>F22*0.22</f>
        <v>0</v>
      </c>
    </row>
    <row r="24" spans="4:9" ht="15.75" thickBot="1">
      <c r="D24" s="376" t="s">
        <v>152</v>
      </c>
      <c r="E24" s="377"/>
      <c r="F24" s="378">
        <f>F22+F23</f>
        <v>0</v>
      </c>
    </row>
  </sheetData>
  <mergeCells count="3">
    <mergeCell ref="B6:C6"/>
    <mergeCell ref="C4:G4"/>
    <mergeCell ref="C5:G5"/>
  </mergeCell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K13"/>
  <sheetViews>
    <sheetView workbookViewId="0">
      <selection activeCell="R7" sqref="R7"/>
    </sheetView>
  </sheetViews>
  <sheetFormatPr defaultRowHeight="15"/>
  <sheetData>
    <row r="5" spans="2:11" ht="15.75">
      <c r="B5" s="347" t="s">
        <v>134</v>
      </c>
      <c r="C5" s="348" t="s">
        <v>410</v>
      </c>
      <c r="D5" s="348"/>
      <c r="E5" s="348"/>
      <c r="F5" s="348"/>
      <c r="G5" s="348"/>
      <c r="H5" s="348"/>
      <c r="I5" s="348"/>
      <c r="J5" s="348"/>
      <c r="K5" s="348"/>
    </row>
    <row r="6" spans="2:11">
      <c r="B6" s="198"/>
      <c r="C6" s="198"/>
      <c r="D6" s="198"/>
      <c r="E6" s="198"/>
      <c r="F6" s="198"/>
      <c r="G6" s="198"/>
      <c r="H6" s="198"/>
      <c r="I6" s="198"/>
      <c r="J6" s="198"/>
      <c r="K6" s="198"/>
    </row>
    <row r="7" spans="2:11" ht="73.5" customHeight="1">
      <c r="B7" s="383" t="s">
        <v>411</v>
      </c>
      <c r="C7" s="383"/>
      <c r="D7" s="383"/>
      <c r="E7" s="383"/>
      <c r="F7" s="383"/>
      <c r="G7" s="383"/>
      <c r="H7" s="383"/>
      <c r="I7" s="383"/>
      <c r="J7" s="383"/>
      <c r="K7" s="383"/>
    </row>
    <row r="8" spans="2:11">
      <c r="B8" s="198"/>
      <c r="C8" s="198"/>
      <c r="D8" s="198"/>
      <c r="E8" s="198"/>
      <c r="F8" s="198"/>
      <c r="G8" s="198"/>
      <c r="H8" s="198"/>
      <c r="I8" s="198"/>
      <c r="J8" s="198"/>
      <c r="K8" s="198"/>
    </row>
    <row r="9" spans="2:11" ht="63.75" customHeight="1">
      <c r="B9" s="384" t="s">
        <v>412</v>
      </c>
      <c r="C9" s="384"/>
      <c r="D9" s="384"/>
      <c r="E9" s="384"/>
      <c r="F9" s="384"/>
      <c r="G9" s="384"/>
      <c r="H9" s="384"/>
      <c r="I9" s="384"/>
      <c r="J9" s="384"/>
      <c r="K9" s="384"/>
    </row>
    <row r="10" spans="2:11">
      <c r="B10" s="349"/>
      <c r="C10" s="349"/>
      <c r="D10" s="349"/>
      <c r="E10" s="349"/>
      <c r="F10" s="349"/>
      <c r="G10" s="349"/>
      <c r="H10" s="349"/>
      <c r="I10" s="349"/>
      <c r="J10" s="349"/>
      <c r="K10" s="349"/>
    </row>
    <row r="11" spans="2:11" ht="54.75" customHeight="1">
      <c r="B11" s="384" t="s">
        <v>413</v>
      </c>
      <c r="C11" s="384"/>
      <c r="D11" s="384"/>
      <c r="E11" s="384"/>
      <c r="F11" s="384"/>
      <c r="G11" s="384"/>
      <c r="H11" s="384"/>
      <c r="I11" s="384"/>
      <c r="J11" s="384"/>
      <c r="K11" s="384"/>
    </row>
    <row r="12" spans="2:11">
      <c r="B12" s="198"/>
      <c r="C12" s="198"/>
      <c r="D12" s="198"/>
      <c r="E12" s="198"/>
      <c r="F12" s="198"/>
      <c r="G12" s="198"/>
      <c r="H12" s="198"/>
      <c r="I12" s="198"/>
      <c r="J12" s="198"/>
      <c r="K12" s="198"/>
    </row>
    <row r="13" spans="2:11" ht="47.25" customHeight="1">
      <c r="B13" s="384" t="s">
        <v>414</v>
      </c>
      <c r="C13" s="384"/>
      <c r="D13" s="384"/>
      <c r="E13" s="384"/>
      <c r="F13" s="384"/>
      <c r="G13" s="384"/>
      <c r="H13" s="384"/>
      <c r="I13" s="384"/>
      <c r="J13" s="384"/>
      <c r="K13" s="384"/>
    </row>
  </sheetData>
  <mergeCells count="4">
    <mergeCell ref="B7:K7"/>
    <mergeCell ref="B9:K9"/>
    <mergeCell ref="B11:K11"/>
    <mergeCell ref="B13:K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IV267"/>
  <sheetViews>
    <sheetView zoomScale="150" zoomScaleNormal="150" workbookViewId="0">
      <selection activeCell="F146" sqref="F146"/>
    </sheetView>
  </sheetViews>
  <sheetFormatPr defaultRowHeight="15"/>
  <cols>
    <col min="1" max="1" width="11.42578125" style="2" customWidth="1"/>
    <col min="2" max="2" width="9.140625" style="2" customWidth="1"/>
    <col min="3" max="3" width="31.5703125" style="3" customWidth="1"/>
    <col min="4" max="4" width="8.42578125" style="4" customWidth="1"/>
    <col min="5" max="5" width="12" style="93" customWidth="1"/>
    <col min="6" max="6" width="12.5703125" style="93" customWidth="1"/>
    <col min="7" max="7" width="14.85546875" style="94" customWidth="1"/>
    <col min="8" max="8" width="9.140625" style="198"/>
    <col min="9" max="9" width="12.28515625" style="198" customWidth="1"/>
    <col min="10" max="10" width="9.140625" style="198"/>
    <col min="11" max="11" width="11" style="198" bestFit="1" customWidth="1"/>
    <col min="12" max="16384" width="9.140625" style="198"/>
  </cols>
  <sheetData>
    <row r="4" spans="1:7">
      <c r="A4" s="1"/>
    </row>
    <row r="5" spans="1:7">
      <c r="A5" s="197" t="s">
        <v>1</v>
      </c>
      <c r="B5" s="196"/>
      <c r="C5" s="13" t="s">
        <v>145</v>
      </c>
      <c r="D5" s="36"/>
      <c r="E5" s="195"/>
      <c r="F5" s="95"/>
      <c r="G5" s="96"/>
    </row>
    <row r="6" spans="1:7">
      <c r="A6" s="194"/>
      <c r="B6" s="193"/>
      <c r="C6" s="402" t="s">
        <v>147</v>
      </c>
      <c r="D6" s="403"/>
      <c r="E6" s="404"/>
      <c r="F6" s="95"/>
      <c r="G6" s="96"/>
    </row>
    <row r="7" spans="1:7">
      <c r="A7" s="192"/>
      <c r="B7" s="191"/>
      <c r="C7" s="12" t="s">
        <v>148</v>
      </c>
      <c r="D7" s="74"/>
      <c r="E7" s="190"/>
      <c r="F7" s="95"/>
      <c r="G7" s="96"/>
    </row>
    <row r="8" spans="1:7">
      <c r="A8" s="5"/>
      <c r="C8" s="6"/>
      <c r="E8" s="95"/>
      <c r="F8" s="95"/>
      <c r="G8" s="96"/>
    </row>
    <row r="9" spans="1:7">
      <c r="A9" s="5"/>
      <c r="C9" s="6"/>
      <c r="E9" s="95"/>
      <c r="F9" s="95"/>
      <c r="G9" s="96"/>
    </row>
    <row r="10" spans="1:7">
      <c r="A10" s="5" t="s">
        <v>2</v>
      </c>
      <c r="C10" s="381" t="s">
        <v>210</v>
      </c>
      <c r="D10" s="382"/>
      <c r="E10" s="382"/>
      <c r="F10" s="382"/>
      <c r="G10" s="382"/>
    </row>
    <row r="11" spans="1:7">
      <c r="A11" s="7"/>
      <c r="B11" s="7"/>
      <c r="C11" s="381" t="s">
        <v>214</v>
      </c>
      <c r="D11" s="382"/>
      <c r="E11" s="382"/>
      <c r="F11" s="382"/>
      <c r="G11" s="382"/>
    </row>
    <row r="12" spans="1:7">
      <c r="A12" s="7"/>
      <c r="B12" s="7"/>
      <c r="C12" s="6"/>
      <c r="E12" s="96"/>
      <c r="F12" s="96"/>
      <c r="G12" s="96"/>
    </row>
    <row r="13" spans="1:7">
      <c r="A13" s="187" t="s">
        <v>194</v>
      </c>
      <c r="B13" s="186"/>
      <c r="C13" s="405" t="s">
        <v>196</v>
      </c>
      <c r="D13" s="405"/>
      <c r="E13" s="405"/>
      <c r="F13" s="405"/>
      <c r="G13" s="185" t="s">
        <v>195</v>
      </c>
    </row>
    <row r="14" spans="1:7">
      <c r="A14" s="189" t="s">
        <v>178</v>
      </c>
      <c r="B14" s="189" t="s">
        <v>3</v>
      </c>
      <c r="C14" s="399" t="s">
        <v>186</v>
      </c>
      <c r="D14" s="399"/>
      <c r="E14" s="399"/>
      <c r="F14" s="399"/>
      <c r="G14" s="188">
        <f>G58</f>
        <v>0</v>
      </c>
    </row>
    <row r="15" spans="1:7">
      <c r="A15" s="189" t="s">
        <v>179</v>
      </c>
      <c r="B15" s="189" t="s">
        <v>5</v>
      </c>
      <c r="C15" s="399" t="s">
        <v>187</v>
      </c>
      <c r="D15" s="399"/>
      <c r="E15" s="399"/>
      <c r="F15" s="399"/>
      <c r="G15" s="188">
        <f>G88</f>
        <v>0</v>
      </c>
    </row>
    <row r="16" spans="1:7">
      <c r="A16" s="189" t="s">
        <v>180</v>
      </c>
      <c r="B16" s="189" t="s">
        <v>7</v>
      </c>
      <c r="C16" s="399" t="s">
        <v>188</v>
      </c>
      <c r="D16" s="399"/>
      <c r="E16" s="399"/>
      <c r="F16" s="399"/>
      <c r="G16" s="188">
        <f>G108</f>
        <v>0</v>
      </c>
    </row>
    <row r="17" spans="1:7">
      <c r="A17" s="189" t="s">
        <v>181</v>
      </c>
      <c r="B17" s="189" t="s">
        <v>8</v>
      </c>
      <c r="C17" s="399" t="s">
        <v>189</v>
      </c>
      <c r="D17" s="399"/>
      <c r="E17" s="399"/>
      <c r="F17" s="399"/>
      <c r="G17" s="188">
        <f>G140</f>
        <v>0</v>
      </c>
    </row>
    <row r="18" spans="1:7">
      <c r="A18" s="189" t="s">
        <v>182</v>
      </c>
      <c r="B18" s="189">
        <v>5</v>
      </c>
      <c r="C18" s="399" t="s">
        <v>190</v>
      </c>
      <c r="D18" s="399"/>
      <c r="E18" s="399"/>
      <c r="F18" s="399"/>
      <c r="G18" s="188">
        <f>G150</f>
        <v>0</v>
      </c>
    </row>
    <row r="19" spans="1:7">
      <c r="A19" s="189" t="s">
        <v>183</v>
      </c>
      <c r="B19" s="189" t="s">
        <v>9</v>
      </c>
      <c r="C19" s="399" t="s">
        <v>191</v>
      </c>
      <c r="D19" s="399"/>
      <c r="E19" s="399"/>
      <c r="F19" s="399"/>
      <c r="G19" s="188">
        <f>G160</f>
        <v>0</v>
      </c>
    </row>
    <row r="20" spans="1:7">
      <c r="A20" s="189" t="s">
        <v>184</v>
      </c>
      <c r="B20" s="189" t="s">
        <v>11</v>
      </c>
      <c r="C20" s="399" t="s">
        <v>192</v>
      </c>
      <c r="D20" s="399"/>
      <c r="E20" s="399"/>
      <c r="F20" s="399"/>
      <c r="G20" s="188">
        <f>G177</f>
        <v>0</v>
      </c>
    </row>
    <row r="21" spans="1:7">
      <c r="A21" s="189" t="s">
        <v>185</v>
      </c>
      <c r="B21" s="189" t="s">
        <v>12</v>
      </c>
      <c r="C21" s="399" t="s">
        <v>193</v>
      </c>
      <c r="D21" s="399"/>
      <c r="E21" s="399"/>
      <c r="F21" s="399"/>
      <c r="G21" s="188">
        <f>G187</f>
        <v>0</v>
      </c>
    </row>
    <row r="22" spans="1:7">
      <c r="A22" s="189"/>
      <c r="B22" s="189"/>
      <c r="C22" s="399"/>
      <c r="D22" s="399"/>
      <c r="E22" s="399"/>
      <c r="F22" s="399"/>
      <c r="G22" s="188"/>
    </row>
    <row r="23" spans="1:7">
      <c r="A23" s="187"/>
      <c r="B23" s="186"/>
      <c r="C23" s="400" t="s">
        <v>14</v>
      </c>
      <c r="D23" s="400"/>
      <c r="E23" s="400"/>
      <c r="F23" s="400"/>
      <c r="G23" s="184">
        <f>SUM(G14:G22)</f>
        <v>0</v>
      </c>
    </row>
    <row r="24" spans="1:7">
      <c r="A24" s="187"/>
      <c r="B24" s="186"/>
      <c r="C24" s="400" t="s">
        <v>121</v>
      </c>
      <c r="D24" s="400"/>
      <c r="E24" s="400"/>
      <c r="F24" s="400"/>
      <c r="G24" s="184">
        <f>G23*0.22</f>
        <v>0</v>
      </c>
    </row>
    <row r="25" spans="1:7">
      <c r="A25" s="187"/>
      <c r="B25" s="186"/>
      <c r="C25" s="400" t="s">
        <v>15</v>
      </c>
      <c r="D25" s="400"/>
      <c r="E25" s="400"/>
      <c r="F25" s="400"/>
      <c r="G25" s="184">
        <f>SUM(G23:G24)</f>
        <v>0</v>
      </c>
    </row>
    <row r="26" spans="1:7">
      <c r="A26" s="7"/>
      <c r="B26" s="10"/>
      <c r="C26" s="6"/>
      <c r="D26" s="11"/>
      <c r="E26" s="95"/>
      <c r="F26" s="95"/>
      <c r="G26" s="96"/>
    </row>
    <row r="27" spans="1:7">
      <c r="A27" s="7"/>
      <c r="B27" s="10"/>
      <c r="C27" s="6"/>
      <c r="D27" s="11"/>
      <c r="E27" s="95"/>
      <c r="F27" s="95"/>
      <c r="G27" s="96"/>
    </row>
    <row r="28" spans="1:7">
      <c r="A28" s="7"/>
      <c r="B28" s="10"/>
      <c r="C28" s="6"/>
      <c r="D28" s="11"/>
      <c r="E28" s="95"/>
      <c r="F28" s="95"/>
      <c r="G28" s="96"/>
    </row>
    <row r="29" spans="1:7">
      <c r="A29" s="7"/>
      <c r="B29" s="10"/>
      <c r="C29" s="6"/>
      <c r="D29" s="11"/>
      <c r="E29" s="95"/>
      <c r="F29" s="95"/>
      <c r="G29" s="96"/>
    </row>
    <row r="30" spans="1:7">
      <c r="A30" s="7"/>
      <c r="B30" s="10"/>
      <c r="C30" s="6"/>
      <c r="D30" s="11"/>
      <c r="E30" s="95"/>
      <c r="F30" s="95"/>
      <c r="G30" s="96"/>
    </row>
    <row r="31" spans="1:7">
      <c r="A31" s="7"/>
      <c r="B31" s="10"/>
      <c r="C31" s="6"/>
      <c r="D31" s="11"/>
      <c r="E31" s="95"/>
      <c r="F31" s="95"/>
      <c r="G31" s="96"/>
    </row>
    <row r="32" spans="1:7" ht="30" customHeight="1">
      <c r="A32" s="7"/>
      <c r="B32" s="10"/>
      <c r="C32" s="6"/>
      <c r="D32" s="11"/>
      <c r="E32" s="95"/>
      <c r="F32" s="95"/>
      <c r="G32" s="96"/>
    </row>
    <row r="33" spans="1:14">
      <c r="A33" s="7"/>
      <c r="B33" s="10"/>
      <c r="C33" s="6"/>
      <c r="D33" s="11"/>
      <c r="E33" s="95"/>
      <c r="F33" s="95"/>
      <c r="G33" s="96"/>
    </row>
    <row r="34" spans="1:14">
      <c r="A34" s="7"/>
      <c r="B34" s="10"/>
      <c r="C34" s="6"/>
      <c r="D34" s="11"/>
      <c r="E34" s="95"/>
      <c r="F34" s="95"/>
      <c r="G34" s="96"/>
    </row>
    <row r="35" spans="1:14" ht="28.5" customHeight="1">
      <c r="A35" s="7"/>
      <c r="B35" s="10"/>
      <c r="C35" s="6"/>
      <c r="D35" s="11"/>
      <c r="E35" s="95"/>
      <c r="F35" s="95"/>
      <c r="G35" s="96"/>
    </row>
    <row r="36" spans="1:14">
      <c r="A36" s="7"/>
      <c r="B36" s="10"/>
      <c r="C36" s="6"/>
      <c r="D36" s="11"/>
      <c r="E36" s="95"/>
      <c r="F36" s="95"/>
      <c r="G36" s="96"/>
    </row>
    <row r="37" spans="1:14" hidden="1">
      <c r="A37" s="7"/>
      <c r="B37" s="10"/>
      <c r="C37" s="6"/>
      <c r="D37" s="11"/>
      <c r="E37" s="95"/>
      <c r="F37" s="95"/>
      <c r="G37" s="96"/>
    </row>
    <row r="38" spans="1:14" s="127" customFormat="1" ht="24">
      <c r="A38" s="17" t="s">
        <v>16</v>
      </c>
      <c r="B38" s="18" t="s">
        <v>17</v>
      </c>
      <c r="C38" s="18" t="s">
        <v>18</v>
      </c>
      <c r="D38" s="18" t="s">
        <v>19</v>
      </c>
      <c r="E38" s="125" t="s">
        <v>20</v>
      </c>
      <c r="F38" s="126" t="s">
        <v>21</v>
      </c>
      <c r="G38" s="125" t="s">
        <v>22</v>
      </c>
    </row>
    <row r="39" spans="1:14">
      <c r="A39" s="7"/>
      <c r="B39" s="7"/>
      <c r="C39" s="8"/>
      <c r="D39" s="9"/>
      <c r="E39" s="96"/>
      <c r="F39" s="96"/>
      <c r="G39" s="96"/>
    </row>
    <row r="40" spans="1:14">
      <c r="A40" s="19" t="s">
        <v>3</v>
      </c>
      <c r="B40" s="391" t="s">
        <v>4</v>
      </c>
      <c r="C40" s="401"/>
      <c r="D40" s="20"/>
      <c r="E40" s="99"/>
      <c r="F40" s="99"/>
      <c r="G40" s="99"/>
    </row>
    <row r="41" spans="1:14">
      <c r="A41" s="19"/>
      <c r="B41" s="19"/>
      <c r="C41" s="21"/>
      <c r="D41" s="20"/>
      <c r="E41" s="99"/>
      <c r="F41" s="99"/>
      <c r="G41" s="99"/>
    </row>
    <row r="42" spans="1:14" ht="36">
      <c r="A42" s="22" t="s">
        <v>23</v>
      </c>
      <c r="B42" s="23" t="s">
        <v>24</v>
      </c>
      <c r="C42" s="24" t="s">
        <v>25</v>
      </c>
      <c r="D42" s="25" t="s">
        <v>26</v>
      </c>
      <c r="E42" s="45">
        <v>0.94</v>
      </c>
      <c r="F42" s="46"/>
      <c r="G42" s="45">
        <f>F42*E42</f>
        <v>0</v>
      </c>
    </row>
    <row r="43" spans="1:14" ht="36">
      <c r="A43" s="22" t="s">
        <v>27</v>
      </c>
      <c r="B43" s="23" t="s">
        <v>28</v>
      </c>
      <c r="C43" s="24" t="s">
        <v>29</v>
      </c>
      <c r="D43" s="25" t="s">
        <v>26</v>
      </c>
      <c r="E43" s="45">
        <v>0.94</v>
      </c>
      <c r="F43" s="46"/>
      <c r="G43" s="45">
        <f t="shared" ref="G43:G57" si="0">F43*E43</f>
        <v>0</v>
      </c>
    </row>
    <row r="44" spans="1:14" ht="36">
      <c r="A44" s="22" t="s">
        <v>30</v>
      </c>
      <c r="B44" s="23" t="s">
        <v>31</v>
      </c>
      <c r="C44" s="24" t="s">
        <v>32</v>
      </c>
      <c r="D44" s="25" t="s">
        <v>33</v>
      </c>
      <c r="E44" s="45">
        <v>32</v>
      </c>
      <c r="F44" s="46"/>
      <c r="G44" s="45">
        <f t="shared" si="0"/>
        <v>0</v>
      </c>
    </row>
    <row r="45" spans="1:14" ht="24">
      <c r="A45" s="22" t="s">
        <v>34</v>
      </c>
      <c r="B45" s="23" t="s">
        <v>35</v>
      </c>
      <c r="C45" s="24" t="s">
        <v>36</v>
      </c>
      <c r="D45" s="25" t="s">
        <v>33</v>
      </c>
      <c r="E45" s="45">
        <v>4</v>
      </c>
      <c r="F45" s="46"/>
      <c r="G45" s="45">
        <f t="shared" si="0"/>
        <v>0</v>
      </c>
    </row>
    <row r="46" spans="1:14" ht="36">
      <c r="A46" s="149" t="s">
        <v>127</v>
      </c>
      <c r="B46" s="23" t="s">
        <v>38</v>
      </c>
      <c r="C46" s="24" t="s">
        <v>144</v>
      </c>
      <c r="D46" s="25" t="s">
        <v>39</v>
      </c>
      <c r="E46" s="45">
        <v>188</v>
      </c>
      <c r="F46" s="46"/>
      <c r="G46" s="45">
        <f t="shared" si="0"/>
        <v>0</v>
      </c>
    </row>
    <row r="47" spans="1:14" ht="72.75" customHeight="1">
      <c r="A47" s="22" t="s">
        <v>126</v>
      </c>
      <c r="B47" s="26" t="s">
        <v>42</v>
      </c>
      <c r="C47" s="27" t="s">
        <v>209</v>
      </c>
      <c r="D47" s="28" t="s">
        <v>40</v>
      </c>
      <c r="E47" s="44">
        <v>3034</v>
      </c>
      <c r="F47" s="100"/>
      <c r="G47" s="45">
        <f t="shared" si="0"/>
        <v>0</v>
      </c>
      <c r="N47" s="389"/>
    </row>
    <row r="48" spans="1:14" ht="38.25">
      <c r="A48" s="22" t="s">
        <v>128</v>
      </c>
      <c r="B48" s="122" t="s">
        <v>105</v>
      </c>
      <c r="C48" s="123" t="s">
        <v>124</v>
      </c>
      <c r="D48" s="28" t="s">
        <v>41</v>
      </c>
      <c r="E48" s="44">
        <v>80</v>
      </c>
      <c r="F48" s="100"/>
      <c r="G48" s="45">
        <f>F48*E48</f>
        <v>0</v>
      </c>
      <c r="N48" s="394"/>
    </row>
    <row r="49" spans="1:14" ht="24">
      <c r="A49" s="150" t="s">
        <v>129</v>
      </c>
      <c r="B49" s="26" t="s">
        <v>43</v>
      </c>
      <c r="C49" s="27" t="s">
        <v>125</v>
      </c>
      <c r="D49" s="28" t="s">
        <v>41</v>
      </c>
      <c r="E49" s="44">
        <v>10</v>
      </c>
      <c r="F49" s="100"/>
      <c r="G49" s="45">
        <f t="shared" si="0"/>
        <v>0</v>
      </c>
      <c r="N49" s="394"/>
    </row>
    <row r="50" spans="1:14" ht="24">
      <c r="A50" s="149" t="s">
        <v>119</v>
      </c>
      <c r="B50" s="26" t="s">
        <v>44</v>
      </c>
      <c r="C50" s="27" t="s">
        <v>167</v>
      </c>
      <c r="D50" s="28" t="s">
        <v>33</v>
      </c>
      <c r="E50" s="44">
        <v>1</v>
      </c>
      <c r="F50" s="100"/>
      <c r="G50" s="45">
        <f t="shared" si="0"/>
        <v>0</v>
      </c>
      <c r="N50" s="394"/>
    </row>
    <row r="51" spans="1:14" ht="24">
      <c r="A51" s="149" t="s">
        <v>130</v>
      </c>
      <c r="B51" s="26"/>
      <c r="C51" s="27" t="s">
        <v>203</v>
      </c>
      <c r="D51" s="28" t="s">
        <v>211</v>
      </c>
      <c r="E51" s="44">
        <v>80</v>
      </c>
      <c r="F51" s="100"/>
      <c r="G51" s="45">
        <f t="shared" si="0"/>
        <v>0</v>
      </c>
      <c r="N51" s="394"/>
    </row>
    <row r="52" spans="1:14">
      <c r="A52" s="149" t="s">
        <v>130</v>
      </c>
      <c r="B52" s="26"/>
      <c r="C52" s="27" t="s">
        <v>153</v>
      </c>
      <c r="D52" s="28" t="s">
        <v>33</v>
      </c>
      <c r="E52" s="44">
        <v>2</v>
      </c>
      <c r="F52" s="100"/>
      <c r="G52" s="45">
        <f t="shared" si="0"/>
        <v>0</v>
      </c>
      <c r="N52" s="394"/>
    </row>
    <row r="53" spans="1:14">
      <c r="A53" s="149" t="s">
        <v>131</v>
      </c>
      <c r="B53" s="26"/>
      <c r="C53" s="27" t="s">
        <v>154</v>
      </c>
      <c r="D53" s="28" t="s">
        <v>33</v>
      </c>
      <c r="E53" s="44">
        <v>2</v>
      </c>
      <c r="F53" s="100"/>
      <c r="G53" s="45">
        <f t="shared" si="0"/>
        <v>0</v>
      </c>
    </row>
    <row r="54" spans="1:14" ht="24">
      <c r="A54" s="149" t="s">
        <v>132</v>
      </c>
      <c r="B54" s="26"/>
      <c r="C54" s="27" t="s">
        <v>155</v>
      </c>
      <c r="D54" s="28" t="s">
        <v>33</v>
      </c>
      <c r="E54" s="44">
        <v>2</v>
      </c>
      <c r="F54" s="100"/>
      <c r="G54" s="45">
        <f t="shared" si="0"/>
        <v>0</v>
      </c>
    </row>
    <row r="55" spans="1:14" ht="24">
      <c r="A55" s="149" t="s">
        <v>141</v>
      </c>
      <c r="B55" s="26"/>
      <c r="C55" s="27" t="s">
        <v>156</v>
      </c>
      <c r="D55" s="28" t="s">
        <v>33</v>
      </c>
      <c r="E55" s="44">
        <v>2</v>
      </c>
      <c r="F55" s="100"/>
      <c r="G55" s="45">
        <f t="shared" si="0"/>
        <v>0</v>
      </c>
    </row>
    <row r="56" spans="1:14" ht="24">
      <c r="A56" s="22" t="s">
        <v>132</v>
      </c>
      <c r="B56" s="26" t="s">
        <v>37</v>
      </c>
      <c r="C56" s="29" t="s">
        <v>215</v>
      </c>
      <c r="D56" s="28" t="s">
        <v>204</v>
      </c>
      <c r="E56" s="101">
        <f>20*0.7</f>
        <v>14</v>
      </c>
      <c r="F56" s="102"/>
      <c r="G56" s="45">
        <f t="shared" si="0"/>
        <v>0</v>
      </c>
    </row>
    <row r="57" spans="1:14" ht="36">
      <c r="A57" s="151" t="s">
        <v>141</v>
      </c>
      <c r="B57" s="26" t="s">
        <v>37</v>
      </c>
      <c r="C57" s="29" t="s">
        <v>157</v>
      </c>
      <c r="D57" s="28" t="s">
        <v>33</v>
      </c>
      <c r="E57" s="101">
        <v>1</v>
      </c>
      <c r="F57" s="102"/>
      <c r="G57" s="45">
        <f t="shared" si="0"/>
        <v>0</v>
      </c>
    </row>
    <row r="58" spans="1:14" ht="15.75" thickBot="1">
      <c r="A58" s="37"/>
      <c r="B58" s="14" t="s">
        <v>3</v>
      </c>
      <c r="C58" s="15" t="s">
        <v>45</v>
      </c>
      <c r="D58" s="16"/>
      <c r="E58" s="98"/>
      <c r="F58" s="98"/>
      <c r="G58" s="98">
        <f>+SUM(G42:G57)</f>
        <v>0</v>
      </c>
    </row>
    <row r="59" spans="1:14" ht="70.5" customHeight="1" thickTop="1">
      <c r="A59" s="38"/>
      <c r="B59" s="19"/>
      <c r="C59" s="39"/>
      <c r="D59" s="40"/>
      <c r="E59" s="97"/>
      <c r="F59" s="97"/>
      <c r="G59" s="97"/>
    </row>
    <row r="60" spans="1:14" s="127" customFormat="1" ht="24">
      <c r="A60" s="17" t="s">
        <v>16</v>
      </c>
      <c r="B60" s="17" t="s">
        <v>17</v>
      </c>
      <c r="C60" s="17" t="s">
        <v>18</v>
      </c>
      <c r="D60" s="18" t="s">
        <v>19</v>
      </c>
      <c r="E60" s="128" t="s">
        <v>20</v>
      </c>
      <c r="F60" s="129" t="s">
        <v>21</v>
      </c>
      <c r="G60" s="128" t="s">
        <v>22</v>
      </c>
    </row>
    <row r="61" spans="1:14">
      <c r="A61" s="41"/>
      <c r="B61" s="7"/>
      <c r="C61" s="8"/>
      <c r="D61" s="9"/>
      <c r="E61" s="96"/>
      <c r="F61" s="96"/>
      <c r="G61" s="96"/>
    </row>
    <row r="62" spans="1:14">
      <c r="A62" s="42" t="s">
        <v>5</v>
      </c>
      <c r="B62" s="395" t="s">
        <v>6</v>
      </c>
      <c r="C62" s="395"/>
      <c r="D62" s="20"/>
      <c r="E62" s="99"/>
      <c r="F62" s="99"/>
      <c r="G62" s="99"/>
    </row>
    <row r="63" spans="1:14" ht="36">
      <c r="A63" s="26" t="s">
        <v>111</v>
      </c>
      <c r="B63" s="26" t="s">
        <v>115</v>
      </c>
      <c r="C63" s="27" t="s">
        <v>158</v>
      </c>
      <c r="D63" s="28" t="s">
        <v>39</v>
      </c>
      <c r="E63" s="130">
        <v>145</v>
      </c>
      <c r="F63" s="44"/>
      <c r="G63" s="44">
        <f>F63*E63</f>
        <v>0</v>
      </c>
    </row>
    <row r="64" spans="1:14" ht="60">
      <c r="A64" s="76" t="s">
        <v>116</v>
      </c>
      <c r="B64" s="26" t="s">
        <v>47</v>
      </c>
      <c r="C64" s="27" t="s">
        <v>159</v>
      </c>
      <c r="D64" s="25" t="s">
        <v>39</v>
      </c>
      <c r="E64" s="45">
        <f>1072-500</f>
        <v>572</v>
      </c>
      <c r="F64" s="46"/>
      <c r="G64" s="44">
        <f>F64*E64</f>
        <v>0</v>
      </c>
    </row>
    <row r="65" spans="1:256" ht="48">
      <c r="A65" s="76" t="s">
        <v>197</v>
      </c>
      <c r="B65" s="26" t="s">
        <v>47</v>
      </c>
      <c r="C65" s="180" t="s">
        <v>160</v>
      </c>
      <c r="D65" s="25" t="s">
        <v>39</v>
      </c>
      <c r="E65" s="45">
        <v>1495</v>
      </c>
      <c r="F65" s="46"/>
      <c r="G65" s="44">
        <f t="shared" ref="G65:G86" si="1">F65*E65</f>
        <v>0</v>
      </c>
    </row>
    <row r="66" spans="1:256" ht="60">
      <c r="A66" s="76" t="s">
        <v>46</v>
      </c>
      <c r="B66" s="26" t="s">
        <v>49</v>
      </c>
      <c r="C66" s="27" t="s">
        <v>50</v>
      </c>
      <c r="D66" s="32" t="s">
        <v>39</v>
      </c>
      <c r="E66" s="47">
        <v>30</v>
      </c>
      <c r="F66" s="48"/>
      <c r="G66" s="44">
        <f t="shared" si="1"/>
        <v>0</v>
      </c>
    </row>
    <row r="67" spans="1:256" ht="60">
      <c r="A67" s="76" t="s">
        <v>48</v>
      </c>
      <c r="B67" s="26" t="s">
        <v>51</v>
      </c>
      <c r="C67" s="27" t="s">
        <v>52</v>
      </c>
      <c r="D67" s="28" t="s">
        <v>39</v>
      </c>
      <c r="E67" s="47">
        <v>70</v>
      </c>
      <c r="F67" s="48"/>
      <c r="G67" s="44">
        <f t="shared" si="1"/>
        <v>0</v>
      </c>
    </row>
    <row r="68" spans="1:256">
      <c r="A68" s="396" t="s">
        <v>162</v>
      </c>
      <c r="B68" s="389"/>
      <c r="C68" s="389" t="s">
        <v>202</v>
      </c>
      <c r="D68" s="179"/>
      <c r="E68" s="172"/>
      <c r="F68" s="178"/>
      <c r="G68" s="171"/>
      <c r="H68" s="389"/>
      <c r="I68" s="389"/>
      <c r="J68" s="389"/>
      <c r="K68" s="389"/>
      <c r="L68" s="389"/>
      <c r="M68" s="389"/>
      <c r="N68" s="389"/>
      <c r="O68" s="389"/>
      <c r="P68" s="389"/>
      <c r="Q68" s="389"/>
      <c r="R68" s="389"/>
      <c r="S68" s="389"/>
      <c r="T68" s="389"/>
      <c r="U68" s="389"/>
      <c r="V68" s="389"/>
      <c r="W68" s="389"/>
      <c r="X68" s="389"/>
      <c r="Y68" s="389"/>
      <c r="Z68" s="389"/>
      <c r="AA68" s="389"/>
      <c r="AB68" s="389"/>
      <c r="AC68" s="389"/>
      <c r="AD68" s="389"/>
      <c r="AE68" s="389"/>
      <c r="AF68" s="389"/>
      <c r="AG68" s="389"/>
      <c r="AH68" s="389"/>
      <c r="AI68" s="389"/>
      <c r="AJ68" s="389"/>
      <c r="AK68" s="389"/>
      <c r="AL68" s="389"/>
      <c r="AM68" s="389"/>
      <c r="AN68" s="389"/>
      <c r="AO68" s="389"/>
      <c r="AP68" s="389"/>
      <c r="AQ68" s="389"/>
      <c r="AR68" s="389" t="s">
        <v>161</v>
      </c>
      <c r="AS68" s="389" t="s">
        <v>161</v>
      </c>
      <c r="AT68" s="389" t="s">
        <v>161</v>
      </c>
      <c r="AU68" s="389" t="s">
        <v>161</v>
      </c>
      <c r="AV68" s="389" t="s">
        <v>161</v>
      </c>
      <c r="AW68" s="389" t="s">
        <v>161</v>
      </c>
      <c r="AX68" s="389" t="s">
        <v>161</v>
      </c>
      <c r="AY68" s="389" t="s">
        <v>161</v>
      </c>
      <c r="AZ68" s="389" t="s">
        <v>161</v>
      </c>
      <c r="BA68" s="389" t="s">
        <v>161</v>
      </c>
      <c r="BB68" s="389" t="s">
        <v>161</v>
      </c>
      <c r="BC68" s="389" t="s">
        <v>161</v>
      </c>
      <c r="BD68" s="389" t="s">
        <v>161</v>
      </c>
      <c r="BE68" s="389" t="s">
        <v>161</v>
      </c>
      <c r="BF68" s="389" t="s">
        <v>161</v>
      </c>
      <c r="BG68" s="389" t="s">
        <v>161</v>
      </c>
      <c r="BH68" s="389" t="s">
        <v>161</v>
      </c>
      <c r="BI68" s="389" t="s">
        <v>161</v>
      </c>
      <c r="BJ68" s="389" t="s">
        <v>161</v>
      </c>
      <c r="BK68" s="389" t="s">
        <v>161</v>
      </c>
      <c r="BL68" s="389" t="s">
        <v>161</v>
      </c>
      <c r="BM68" s="389" t="s">
        <v>161</v>
      </c>
      <c r="BN68" s="389" t="s">
        <v>161</v>
      </c>
      <c r="BO68" s="389" t="s">
        <v>161</v>
      </c>
      <c r="BP68" s="389" t="s">
        <v>161</v>
      </c>
      <c r="BQ68" s="389" t="s">
        <v>161</v>
      </c>
      <c r="BR68" s="389" t="s">
        <v>161</v>
      </c>
      <c r="BS68" s="389" t="s">
        <v>161</v>
      </c>
      <c r="BT68" s="389" t="s">
        <v>161</v>
      </c>
      <c r="BU68" s="389" t="s">
        <v>161</v>
      </c>
      <c r="BV68" s="389" t="s">
        <v>161</v>
      </c>
      <c r="BW68" s="389" t="s">
        <v>161</v>
      </c>
      <c r="BX68" s="389" t="s">
        <v>161</v>
      </c>
      <c r="BY68" s="389" t="s">
        <v>161</v>
      </c>
      <c r="BZ68" s="389" t="s">
        <v>161</v>
      </c>
      <c r="CA68" s="389" t="s">
        <v>161</v>
      </c>
      <c r="CB68" s="389" t="s">
        <v>161</v>
      </c>
      <c r="CC68" s="389" t="s">
        <v>161</v>
      </c>
      <c r="CD68" s="389" t="s">
        <v>161</v>
      </c>
      <c r="CE68" s="389" t="s">
        <v>161</v>
      </c>
      <c r="CF68" s="389" t="s">
        <v>161</v>
      </c>
      <c r="CG68" s="389" t="s">
        <v>161</v>
      </c>
      <c r="CH68" s="389" t="s">
        <v>161</v>
      </c>
      <c r="CI68" s="389" t="s">
        <v>161</v>
      </c>
      <c r="CJ68" s="389" t="s">
        <v>161</v>
      </c>
      <c r="CK68" s="389" t="s">
        <v>161</v>
      </c>
      <c r="CL68" s="389" t="s">
        <v>161</v>
      </c>
      <c r="CM68" s="389" t="s">
        <v>161</v>
      </c>
      <c r="CN68" s="389" t="s">
        <v>161</v>
      </c>
      <c r="CO68" s="389" t="s">
        <v>161</v>
      </c>
      <c r="CP68" s="389" t="s">
        <v>161</v>
      </c>
      <c r="CQ68" s="389" t="s">
        <v>161</v>
      </c>
      <c r="CR68" s="389" t="s">
        <v>161</v>
      </c>
      <c r="CS68" s="389" t="s">
        <v>161</v>
      </c>
      <c r="CT68" s="389" t="s">
        <v>161</v>
      </c>
      <c r="CU68" s="389" t="s">
        <v>161</v>
      </c>
      <c r="CV68" s="389" t="s">
        <v>161</v>
      </c>
      <c r="CW68" s="389" t="s">
        <v>161</v>
      </c>
      <c r="CX68" s="389" t="s">
        <v>161</v>
      </c>
      <c r="CY68" s="389" t="s">
        <v>161</v>
      </c>
      <c r="CZ68" s="389" t="s">
        <v>161</v>
      </c>
      <c r="DA68" s="389" t="s">
        <v>161</v>
      </c>
      <c r="DB68" s="389" t="s">
        <v>161</v>
      </c>
      <c r="DC68" s="389" t="s">
        <v>161</v>
      </c>
      <c r="DD68" s="389" t="s">
        <v>161</v>
      </c>
      <c r="DE68" s="389" t="s">
        <v>161</v>
      </c>
      <c r="DF68" s="389" t="s">
        <v>161</v>
      </c>
      <c r="DG68" s="389" t="s">
        <v>161</v>
      </c>
      <c r="DH68" s="389" t="s">
        <v>161</v>
      </c>
      <c r="DI68" s="389" t="s">
        <v>161</v>
      </c>
      <c r="DJ68" s="389" t="s">
        <v>161</v>
      </c>
      <c r="DK68" s="389" t="s">
        <v>161</v>
      </c>
      <c r="DL68" s="389" t="s">
        <v>161</v>
      </c>
      <c r="DM68" s="389" t="s">
        <v>161</v>
      </c>
      <c r="DN68" s="389" t="s">
        <v>161</v>
      </c>
      <c r="DO68" s="389" t="s">
        <v>161</v>
      </c>
      <c r="DP68" s="389" t="s">
        <v>161</v>
      </c>
      <c r="DQ68" s="389" t="s">
        <v>161</v>
      </c>
      <c r="DR68" s="389" t="s">
        <v>161</v>
      </c>
      <c r="DS68" s="389" t="s">
        <v>161</v>
      </c>
      <c r="DT68" s="389" t="s">
        <v>161</v>
      </c>
      <c r="DU68" s="389" t="s">
        <v>161</v>
      </c>
      <c r="DV68" s="389" t="s">
        <v>161</v>
      </c>
      <c r="DW68" s="389" t="s">
        <v>161</v>
      </c>
      <c r="DX68" s="389" t="s">
        <v>161</v>
      </c>
      <c r="DY68" s="389" t="s">
        <v>161</v>
      </c>
      <c r="DZ68" s="389" t="s">
        <v>161</v>
      </c>
      <c r="EA68" s="389" t="s">
        <v>161</v>
      </c>
      <c r="EB68" s="389" t="s">
        <v>161</v>
      </c>
      <c r="EC68" s="389" t="s">
        <v>161</v>
      </c>
      <c r="ED68" s="389" t="s">
        <v>161</v>
      </c>
      <c r="EE68" s="389" t="s">
        <v>161</v>
      </c>
      <c r="EF68" s="389" t="s">
        <v>161</v>
      </c>
      <c r="EG68" s="389" t="s">
        <v>161</v>
      </c>
      <c r="EH68" s="389" t="s">
        <v>161</v>
      </c>
      <c r="EI68" s="389" t="s">
        <v>161</v>
      </c>
      <c r="EJ68" s="389" t="s">
        <v>161</v>
      </c>
      <c r="EK68" s="389" t="s">
        <v>161</v>
      </c>
      <c r="EL68" s="389" t="s">
        <v>161</v>
      </c>
      <c r="EM68" s="389" t="s">
        <v>161</v>
      </c>
      <c r="EN68" s="389" t="s">
        <v>161</v>
      </c>
      <c r="EO68" s="389" t="s">
        <v>161</v>
      </c>
      <c r="EP68" s="389" t="s">
        <v>161</v>
      </c>
      <c r="EQ68" s="389" t="s">
        <v>161</v>
      </c>
      <c r="ER68" s="389" t="s">
        <v>161</v>
      </c>
      <c r="ES68" s="389" t="s">
        <v>161</v>
      </c>
      <c r="ET68" s="389" t="s">
        <v>161</v>
      </c>
      <c r="EU68" s="389" t="s">
        <v>161</v>
      </c>
      <c r="EV68" s="389" t="s">
        <v>161</v>
      </c>
      <c r="EW68" s="389" t="s">
        <v>161</v>
      </c>
      <c r="EX68" s="389" t="s">
        <v>161</v>
      </c>
      <c r="EY68" s="389" t="s">
        <v>161</v>
      </c>
      <c r="EZ68" s="389" t="s">
        <v>161</v>
      </c>
      <c r="FA68" s="389" t="s">
        <v>161</v>
      </c>
      <c r="FB68" s="389" t="s">
        <v>161</v>
      </c>
      <c r="FC68" s="389" t="s">
        <v>161</v>
      </c>
      <c r="FD68" s="389" t="s">
        <v>161</v>
      </c>
      <c r="FE68" s="389" t="s">
        <v>161</v>
      </c>
      <c r="FF68" s="389" t="s">
        <v>161</v>
      </c>
      <c r="FG68" s="389" t="s">
        <v>161</v>
      </c>
      <c r="FH68" s="389" t="s">
        <v>161</v>
      </c>
      <c r="FI68" s="389" t="s">
        <v>161</v>
      </c>
      <c r="FJ68" s="389" t="s">
        <v>161</v>
      </c>
      <c r="FK68" s="389" t="s">
        <v>161</v>
      </c>
      <c r="FL68" s="389" t="s">
        <v>161</v>
      </c>
      <c r="FM68" s="389" t="s">
        <v>161</v>
      </c>
      <c r="FN68" s="389" t="s">
        <v>161</v>
      </c>
      <c r="FO68" s="389" t="s">
        <v>161</v>
      </c>
      <c r="FP68" s="389" t="s">
        <v>161</v>
      </c>
      <c r="FQ68" s="389" t="s">
        <v>161</v>
      </c>
      <c r="FR68" s="389" t="s">
        <v>161</v>
      </c>
      <c r="FS68" s="389" t="s">
        <v>161</v>
      </c>
      <c r="FT68" s="389" t="s">
        <v>161</v>
      </c>
      <c r="FU68" s="389" t="s">
        <v>161</v>
      </c>
      <c r="FV68" s="389" t="s">
        <v>161</v>
      </c>
      <c r="FW68" s="389" t="s">
        <v>161</v>
      </c>
      <c r="FX68" s="389" t="s">
        <v>161</v>
      </c>
      <c r="FY68" s="389" t="s">
        <v>161</v>
      </c>
      <c r="FZ68" s="389" t="s">
        <v>161</v>
      </c>
      <c r="GA68" s="389" t="s">
        <v>161</v>
      </c>
      <c r="GB68" s="389" t="s">
        <v>161</v>
      </c>
      <c r="GC68" s="389" t="s">
        <v>161</v>
      </c>
      <c r="GD68" s="389" t="s">
        <v>161</v>
      </c>
      <c r="GE68" s="389" t="s">
        <v>161</v>
      </c>
      <c r="GF68" s="389" t="s">
        <v>161</v>
      </c>
      <c r="GG68" s="389" t="s">
        <v>161</v>
      </c>
      <c r="GH68" s="389" t="s">
        <v>161</v>
      </c>
      <c r="GI68" s="389" t="s">
        <v>161</v>
      </c>
      <c r="GJ68" s="389" t="s">
        <v>161</v>
      </c>
      <c r="GK68" s="389" t="s">
        <v>161</v>
      </c>
      <c r="GL68" s="389" t="s">
        <v>161</v>
      </c>
      <c r="GM68" s="389" t="s">
        <v>161</v>
      </c>
      <c r="GN68" s="389" t="s">
        <v>161</v>
      </c>
      <c r="GO68" s="389" t="s">
        <v>161</v>
      </c>
      <c r="GP68" s="389" t="s">
        <v>161</v>
      </c>
      <c r="GQ68" s="389" t="s">
        <v>161</v>
      </c>
      <c r="GR68" s="389" t="s">
        <v>161</v>
      </c>
      <c r="GS68" s="389" t="s">
        <v>161</v>
      </c>
      <c r="GT68" s="389" t="s">
        <v>161</v>
      </c>
      <c r="GU68" s="389" t="s">
        <v>161</v>
      </c>
      <c r="GV68" s="389" t="s">
        <v>161</v>
      </c>
      <c r="GW68" s="389" t="s">
        <v>161</v>
      </c>
      <c r="GX68" s="389" t="s">
        <v>161</v>
      </c>
      <c r="GY68" s="389" t="s">
        <v>161</v>
      </c>
      <c r="GZ68" s="389" t="s">
        <v>161</v>
      </c>
      <c r="HA68" s="389" t="s">
        <v>161</v>
      </c>
      <c r="HB68" s="389" t="s">
        <v>161</v>
      </c>
      <c r="HC68" s="389" t="s">
        <v>161</v>
      </c>
      <c r="HD68" s="389" t="s">
        <v>161</v>
      </c>
      <c r="HE68" s="389" t="s">
        <v>161</v>
      </c>
      <c r="HF68" s="389" t="s">
        <v>161</v>
      </c>
      <c r="HG68" s="389" t="s">
        <v>161</v>
      </c>
      <c r="HH68" s="389" t="s">
        <v>161</v>
      </c>
      <c r="HI68" s="389" t="s">
        <v>161</v>
      </c>
      <c r="HJ68" s="389" t="s">
        <v>161</v>
      </c>
      <c r="HK68" s="389" t="s">
        <v>161</v>
      </c>
      <c r="HL68" s="389" t="s">
        <v>161</v>
      </c>
      <c r="HM68" s="389" t="s">
        <v>161</v>
      </c>
      <c r="HN68" s="389" t="s">
        <v>161</v>
      </c>
      <c r="HO68" s="389" t="s">
        <v>161</v>
      </c>
      <c r="HP68" s="389" t="s">
        <v>161</v>
      </c>
      <c r="HQ68" s="389" t="s">
        <v>161</v>
      </c>
      <c r="HR68" s="389" t="s">
        <v>161</v>
      </c>
      <c r="HS68" s="389" t="s">
        <v>161</v>
      </c>
      <c r="HT68" s="389" t="s">
        <v>161</v>
      </c>
      <c r="HU68" s="389" t="s">
        <v>161</v>
      </c>
      <c r="HV68" s="389" t="s">
        <v>161</v>
      </c>
      <c r="HW68" s="389" t="s">
        <v>161</v>
      </c>
      <c r="HX68" s="389" t="s">
        <v>161</v>
      </c>
      <c r="HY68" s="389" t="s">
        <v>161</v>
      </c>
      <c r="HZ68" s="389" t="s">
        <v>161</v>
      </c>
      <c r="IA68" s="389" t="s">
        <v>161</v>
      </c>
      <c r="IB68" s="389" t="s">
        <v>161</v>
      </c>
      <c r="IC68" s="389" t="s">
        <v>161</v>
      </c>
      <c r="ID68" s="389" t="s">
        <v>161</v>
      </c>
      <c r="IE68" s="389" t="s">
        <v>161</v>
      </c>
      <c r="IF68" s="389" t="s">
        <v>161</v>
      </c>
      <c r="IG68" s="389" t="s">
        <v>161</v>
      </c>
      <c r="IH68" s="389" t="s">
        <v>161</v>
      </c>
      <c r="II68" s="389" t="s">
        <v>161</v>
      </c>
      <c r="IJ68" s="389" t="s">
        <v>161</v>
      </c>
      <c r="IK68" s="389" t="s">
        <v>161</v>
      </c>
      <c r="IL68" s="389" t="s">
        <v>161</v>
      </c>
      <c r="IM68" s="389" t="s">
        <v>161</v>
      </c>
      <c r="IN68" s="389" t="s">
        <v>161</v>
      </c>
      <c r="IO68" s="389" t="s">
        <v>161</v>
      </c>
      <c r="IP68" s="389" t="s">
        <v>161</v>
      </c>
      <c r="IQ68" s="389" t="s">
        <v>161</v>
      </c>
      <c r="IR68" s="389" t="s">
        <v>161</v>
      </c>
      <c r="IS68" s="389" t="s">
        <v>161</v>
      </c>
      <c r="IT68" s="389" t="s">
        <v>161</v>
      </c>
      <c r="IU68" s="389" t="s">
        <v>161</v>
      </c>
      <c r="IV68" s="389" t="s">
        <v>161</v>
      </c>
    </row>
    <row r="69" spans="1:256">
      <c r="A69" s="397"/>
      <c r="B69" s="394"/>
      <c r="C69" s="394"/>
      <c r="D69" s="167"/>
      <c r="E69" s="173"/>
      <c r="F69" s="166"/>
      <c r="G69" s="170"/>
      <c r="H69" s="394"/>
      <c r="I69" s="394"/>
      <c r="J69" s="394"/>
      <c r="K69" s="394"/>
      <c r="L69" s="394"/>
      <c r="M69" s="394"/>
      <c r="N69" s="394"/>
      <c r="O69" s="394"/>
      <c r="P69" s="394"/>
      <c r="Q69" s="394"/>
      <c r="R69" s="394"/>
      <c r="S69" s="394"/>
      <c r="T69" s="394"/>
      <c r="U69" s="394"/>
      <c r="V69" s="394"/>
      <c r="W69" s="394"/>
      <c r="X69" s="394"/>
      <c r="Y69" s="394"/>
      <c r="Z69" s="394"/>
      <c r="AA69" s="394"/>
      <c r="AB69" s="394"/>
      <c r="AC69" s="394"/>
      <c r="AD69" s="394"/>
      <c r="AE69" s="394"/>
      <c r="AF69" s="394"/>
      <c r="AG69" s="394"/>
      <c r="AH69" s="394"/>
      <c r="AI69" s="394"/>
      <c r="AJ69" s="394"/>
      <c r="AK69" s="394"/>
      <c r="AL69" s="394"/>
      <c r="AM69" s="394"/>
      <c r="AN69" s="394"/>
      <c r="AO69" s="394"/>
      <c r="AP69" s="394"/>
      <c r="AQ69" s="394"/>
      <c r="AR69" s="394"/>
      <c r="AS69" s="394"/>
      <c r="AT69" s="394"/>
      <c r="AU69" s="394"/>
      <c r="AV69" s="394"/>
      <c r="AW69" s="394"/>
      <c r="AX69" s="394"/>
      <c r="AY69" s="394"/>
      <c r="AZ69" s="394"/>
      <c r="BA69" s="394"/>
      <c r="BB69" s="394"/>
      <c r="BC69" s="394"/>
      <c r="BD69" s="394"/>
      <c r="BE69" s="394"/>
      <c r="BF69" s="394"/>
      <c r="BG69" s="394"/>
      <c r="BH69" s="394"/>
      <c r="BI69" s="394"/>
      <c r="BJ69" s="394"/>
      <c r="BK69" s="394"/>
      <c r="BL69" s="394"/>
      <c r="BM69" s="394"/>
      <c r="BN69" s="394"/>
      <c r="BO69" s="394"/>
      <c r="BP69" s="394"/>
      <c r="BQ69" s="394"/>
      <c r="BR69" s="394"/>
      <c r="BS69" s="394"/>
      <c r="BT69" s="394"/>
      <c r="BU69" s="394"/>
      <c r="BV69" s="394"/>
      <c r="BW69" s="394"/>
      <c r="BX69" s="394"/>
      <c r="BY69" s="394"/>
      <c r="BZ69" s="394"/>
      <c r="CA69" s="394"/>
      <c r="CB69" s="394"/>
      <c r="CC69" s="394"/>
      <c r="CD69" s="394"/>
      <c r="CE69" s="394"/>
      <c r="CF69" s="394"/>
      <c r="CG69" s="394"/>
      <c r="CH69" s="394"/>
      <c r="CI69" s="394"/>
      <c r="CJ69" s="394"/>
      <c r="CK69" s="394"/>
      <c r="CL69" s="394"/>
      <c r="CM69" s="394"/>
      <c r="CN69" s="394"/>
      <c r="CO69" s="394"/>
      <c r="CP69" s="394"/>
      <c r="CQ69" s="394"/>
      <c r="CR69" s="394"/>
      <c r="CS69" s="394"/>
      <c r="CT69" s="394"/>
      <c r="CU69" s="394"/>
      <c r="CV69" s="394"/>
      <c r="CW69" s="394"/>
      <c r="CX69" s="394"/>
      <c r="CY69" s="394"/>
      <c r="CZ69" s="394"/>
      <c r="DA69" s="394"/>
      <c r="DB69" s="394"/>
      <c r="DC69" s="394"/>
      <c r="DD69" s="394"/>
      <c r="DE69" s="394"/>
      <c r="DF69" s="394"/>
      <c r="DG69" s="394"/>
      <c r="DH69" s="394"/>
      <c r="DI69" s="394"/>
      <c r="DJ69" s="394"/>
      <c r="DK69" s="394"/>
      <c r="DL69" s="394"/>
      <c r="DM69" s="394"/>
      <c r="DN69" s="394"/>
      <c r="DO69" s="394"/>
      <c r="DP69" s="394"/>
      <c r="DQ69" s="394"/>
      <c r="DR69" s="394"/>
      <c r="DS69" s="394"/>
      <c r="DT69" s="394"/>
      <c r="DU69" s="394"/>
      <c r="DV69" s="394"/>
      <c r="DW69" s="394"/>
      <c r="DX69" s="394"/>
      <c r="DY69" s="394"/>
      <c r="DZ69" s="394"/>
      <c r="EA69" s="394"/>
      <c r="EB69" s="394"/>
      <c r="EC69" s="394"/>
      <c r="ED69" s="394"/>
      <c r="EE69" s="394"/>
      <c r="EF69" s="394"/>
      <c r="EG69" s="394"/>
      <c r="EH69" s="394"/>
      <c r="EI69" s="394"/>
      <c r="EJ69" s="394"/>
      <c r="EK69" s="394"/>
      <c r="EL69" s="394"/>
      <c r="EM69" s="394"/>
      <c r="EN69" s="394"/>
      <c r="EO69" s="394"/>
      <c r="EP69" s="394"/>
      <c r="EQ69" s="394"/>
      <c r="ER69" s="394"/>
      <c r="ES69" s="394"/>
      <c r="ET69" s="394"/>
      <c r="EU69" s="394"/>
      <c r="EV69" s="394"/>
      <c r="EW69" s="394"/>
      <c r="EX69" s="394"/>
      <c r="EY69" s="394"/>
      <c r="EZ69" s="394"/>
      <c r="FA69" s="394"/>
      <c r="FB69" s="394"/>
      <c r="FC69" s="394"/>
      <c r="FD69" s="394"/>
      <c r="FE69" s="394"/>
      <c r="FF69" s="394"/>
      <c r="FG69" s="394"/>
      <c r="FH69" s="394"/>
      <c r="FI69" s="394"/>
      <c r="FJ69" s="394"/>
      <c r="FK69" s="394"/>
      <c r="FL69" s="394"/>
      <c r="FM69" s="394"/>
      <c r="FN69" s="394"/>
      <c r="FO69" s="394"/>
      <c r="FP69" s="394"/>
      <c r="FQ69" s="394"/>
      <c r="FR69" s="394"/>
      <c r="FS69" s="394"/>
      <c r="FT69" s="394"/>
      <c r="FU69" s="394"/>
      <c r="FV69" s="394"/>
      <c r="FW69" s="394"/>
      <c r="FX69" s="394"/>
      <c r="FY69" s="394"/>
      <c r="FZ69" s="394"/>
      <c r="GA69" s="394"/>
      <c r="GB69" s="394"/>
      <c r="GC69" s="394"/>
      <c r="GD69" s="394"/>
      <c r="GE69" s="394"/>
      <c r="GF69" s="394"/>
      <c r="GG69" s="394"/>
      <c r="GH69" s="394"/>
      <c r="GI69" s="394"/>
      <c r="GJ69" s="394"/>
      <c r="GK69" s="394"/>
      <c r="GL69" s="394"/>
      <c r="GM69" s="394"/>
      <c r="GN69" s="394"/>
      <c r="GO69" s="394"/>
      <c r="GP69" s="394"/>
      <c r="GQ69" s="394"/>
      <c r="GR69" s="394"/>
      <c r="GS69" s="394"/>
      <c r="GT69" s="394"/>
      <c r="GU69" s="394"/>
      <c r="GV69" s="394"/>
      <c r="GW69" s="394"/>
      <c r="GX69" s="394"/>
      <c r="GY69" s="394"/>
      <c r="GZ69" s="394"/>
      <c r="HA69" s="394"/>
      <c r="HB69" s="394"/>
      <c r="HC69" s="394"/>
      <c r="HD69" s="394"/>
      <c r="HE69" s="394"/>
      <c r="HF69" s="394"/>
      <c r="HG69" s="394"/>
      <c r="HH69" s="394"/>
      <c r="HI69" s="394"/>
      <c r="HJ69" s="394"/>
      <c r="HK69" s="394"/>
      <c r="HL69" s="394"/>
      <c r="HM69" s="394"/>
      <c r="HN69" s="394"/>
      <c r="HO69" s="394"/>
      <c r="HP69" s="394"/>
      <c r="HQ69" s="394"/>
      <c r="HR69" s="394"/>
      <c r="HS69" s="394"/>
      <c r="HT69" s="394"/>
      <c r="HU69" s="394"/>
      <c r="HV69" s="394"/>
      <c r="HW69" s="394"/>
      <c r="HX69" s="394"/>
      <c r="HY69" s="394"/>
      <c r="HZ69" s="394"/>
      <c r="IA69" s="394"/>
      <c r="IB69" s="394"/>
      <c r="IC69" s="394"/>
      <c r="ID69" s="394"/>
      <c r="IE69" s="394"/>
      <c r="IF69" s="394"/>
      <c r="IG69" s="394"/>
      <c r="IH69" s="394"/>
      <c r="II69" s="394"/>
      <c r="IJ69" s="394"/>
      <c r="IK69" s="394"/>
      <c r="IL69" s="394"/>
      <c r="IM69" s="394"/>
      <c r="IN69" s="394"/>
      <c r="IO69" s="394"/>
      <c r="IP69" s="394"/>
      <c r="IQ69" s="394"/>
      <c r="IR69" s="394"/>
      <c r="IS69" s="394"/>
      <c r="IT69" s="394"/>
      <c r="IU69" s="394"/>
      <c r="IV69" s="389"/>
    </row>
    <row r="70" spans="1:256">
      <c r="A70" s="397"/>
      <c r="B70" s="394"/>
      <c r="C70" s="394"/>
      <c r="D70" s="167"/>
      <c r="E70" s="173"/>
      <c r="F70" s="166"/>
      <c r="G70" s="170"/>
      <c r="H70" s="394"/>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4"/>
      <c r="AF70" s="394"/>
      <c r="AG70" s="394"/>
      <c r="AH70" s="394"/>
      <c r="AI70" s="394"/>
      <c r="AJ70" s="394"/>
      <c r="AK70" s="394"/>
      <c r="AL70" s="394"/>
      <c r="AM70" s="394"/>
      <c r="AN70" s="394"/>
      <c r="AO70" s="394"/>
      <c r="AP70" s="394"/>
      <c r="AQ70" s="394"/>
      <c r="AR70" s="394"/>
      <c r="AS70" s="394"/>
      <c r="AT70" s="394"/>
      <c r="AU70" s="394"/>
      <c r="AV70" s="394"/>
      <c r="AW70" s="394"/>
      <c r="AX70" s="394"/>
      <c r="AY70" s="394"/>
      <c r="AZ70" s="394"/>
      <c r="BA70" s="394"/>
      <c r="BB70" s="394"/>
      <c r="BC70" s="394"/>
      <c r="BD70" s="394"/>
      <c r="BE70" s="394"/>
      <c r="BF70" s="394"/>
      <c r="BG70" s="394"/>
      <c r="BH70" s="394"/>
      <c r="BI70" s="394"/>
      <c r="BJ70" s="394"/>
      <c r="BK70" s="394"/>
      <c r="BL70" s="394"/>
      <c r="BM70" s="394"/>
      <c r="BN70" s="394"/>
      <c r="BO70" s="394"/>
      <c r="BP70" s="394"/>
      <c r="BQ70" s="394"/>
      <c r="BR70" s="394"/>
      <c r="BS70" s="394"/>
      <c r="BT70" s="394"/>
      <c r="BU70" s="394"/>
      <c r="BV70" s="394"/>
      <c r="BW70" s="394"/>
      <c r="BX70" s="394"/>
      <c r="BY70" s="394"/>
      <c r="BZ70" s="394"/>
      <c r="CA70" s="394"/>
      <c r="CB70" s="394"/>
      <c r="CC70" s="394"/>
      <c r="CD70" s="394"/>
      <c r="CE70" s="394"/>
      <c r="CF70" s="394"/>
      <c r="CG70" s="394"/>
      <c r="CH70" s="394"/>
      <c r="CI70" s="394"/>
      <c r="CJ70" s="394"/>
      <c r="CK70" s="394"/>
      <c r="CL70" s="394"/>
      <c r="CM70" s="394"/>
      <c r="CN70" s="394"/>
      <c r="CO70" s="394"/>
      <c r="CP70" s="394"/>
      <c r="CQ70" s="394"/>
      <c r="CR70" s="394"/>
      <c r="CS70" s="394"/>
      <c r="CT70" s="394"/>
      <c r="CU70" s="394"/>
      <c r="CV70" s="394"/>
      <c r="CW70" s="394"/>
      <c r="CX70" s="394"/>
      <c r="CY70" s="394"/>
      <c r="CZ70" s="394"/>
      <c r="DA70" s="394"/>
      <c r="DB70" s="394"/>
      <c r="DC70" s="394"/>
      <c r="DD70" s="394"/>
      <c r="DE70" s="394"/>
      <c r="DF70" s="394"/>
      <c r="DG70" s="394"/>
      <c r="DH70" s="394"/>
      <c r="DI70" s="394"/>
      <c r="DJ70" s="394"/>
      <c r="DK70" s="394"/>
      <c r="DL70" s="394"/>
      <c r="DM70" s="394"/>
      <c r="DN70" s="394"/>
      <c r="DO70" s="394"/>
      <c r="DP70" s="394"/>
      <c r="DQ70" s="394"/>
      <c r="DR70" s="394"/>
      <c r="DS70" s="394"/>
      <c r="DT70" s="394"/>
      <c r="DU70" s="394"/>
      <c r="DV70" s="394"/>
      <c r="DW70" s="394"/>
      <c r="DX70" s="394"/>
      <c r="DY70" s="394"/>
      <c r="DZ70" s="394"/>
      <c r="EA70" s="394"/>
      <c r="EB70" s="394"/>
      <c r="EC70" s="394"/>
      <c r="ED70" s="394"/>
      <c r="EE70" s="394"/>
      <c r="EF70" s="394"/>
      <c r="EG70" s="394"/>
      <c r="EH70" s="394"/>
      <c r="EI70" s="394"/>
      <c r="EJ70" s="394"/>
      <c r="EK70" s="394"/>
      <c r="EL70" s="394"/>
      <c r="EM70" s="394"/>
      <c r="EN70" s="394"/>
      <c r="EO70" s="394"/>
      <c r="EP70" s="394"/>
      <c r="EQ70" s="394"/>
      <c r="ER70" s="394"/>
      <c r="ES70" s="394"/>
      <c r="ET70" s="394"/>
      <c r="EU70" s="394"/>
      <c r="EV70" s="394"/>
      <c r="EW70" s="394"/>
      <c r="EX70" s="394"/>
      <c r="EY70" s="394"/>
      <c r="EZ70" s="394"/>
      <c r="FA70" s="394"/>
      <c r="FB70" s="394"/>
      <c r="FC70" s="394"/>
      <c r="FD70" s="394"/>
      <c r="FE70" s="394"/>
      <c r="FF70" s="394"/>
      <c r="FG70" s="394"/>
      <c r="FH70" s="394"/>
      <c r="FI70" s="394"/>
      <c r="FJ70" s="394"/>
      <c r="FK70" s="394"/>
      <c r="FL70" s="394"/>
      <c r="FM70" s="394"/>
      <c r="FN70" s="394"/>
      <c r="FO70" s="394"/>
      <c r="FP70" s="394"/>
      <c r="FQ70" s="394"/>
      <c r="FR70" s="394"/>
      <c r="FS70" s="394"/>
      <c r="FT70" s="394"/>
      <c r="FU70" s="394"/>
      <c r="FV70" s="394"/>
      <c r="FW70" s="394"/>
      <c r="FX70" s="394"/>
      <c r="FY70" s="394"/>
      <c r="FZ70" s="394"/>
      <c r="GA70" s="394"/>
      <c r="GB70" s="394"/>
      <c r="GC70" s="394"/>
      <c r="GD70" s="394"/>
      <c r="GE70" s="394"/>
      <c r="GF70" s="394"/>
      <c r="GG70" s="394"/>
      <c r="GH70" s="394"/>
      <c r="GI70" s="394"/>
      <c r="GJ70" s="394"/>
      <c r="GK70" s="394"/>
      <c r="GL70" s="394"/>
      <c r="GM70" s="394"/>
      <c r="GN70" s="394"/>
      <c r="GO70" s="394"/>
      <c r="GP70" s="394"/>
      <c r="GQ70" s="394"/>
      <c r="GR70" s="394"/>
      <c r="GS70" s="394"/>
      <c r="GT70" s="394"/>
      <c r="GU70" s="394"/>
      <c r="GV70" s="394"/>
      <c r="GW70" s="394"/>
      <c r="GX70" s="394"/>
      <c r="GY70" s="394"/>
      <c r="GZ70" s="394"/>
      <c r="HA70" s="394"/>
      <c r="HB70" s="394"/>
      <c r="HC70" s="394"/>
      <c r="HD70" s="394"/>
      <c r="HE70" s="394"/>
      <c r="HF70" s="394"/>
      <c r="HG70" s="394"/>
      <c r="HH70" s="394"/>
      <c r="HI70" s="394"/>
      <c r="HJ70" s="394"/>
      <c r="HK70" s="394"/>
      <c r="HL70" s="394"/>
      <c r="HM70" s="394"/>
      <c r="HN70" s="394"/>
      <c r="HO70" s="394"/>
      <c r="HP70" s="394"/>
      <c r="HQ70" s="394"/>
      <c r="HR70" s="394"/>
      <c r="HS70" s="394"/>
      <c r="HT70" s="394"/>
      <c r="HU70" s="394"/>
      <c r="HV70" s="394"/>
      <c r="HW70" s="394"/>
      <c r="HX70" s="394"/>
      <c r="HY70" s="394"/>
      <c r="HZ70" s="394"/>
      <c r="IA70" s="394"/>
      <c r="IB70" s="394"/>
      <c r="IC70" s="394"/>
      <c r="ID70" s="394"/>
      <c r="IE70" s="394"/>
      <c r="IF70" s="394"/>
      <c r="IG70" s="394"/>
      <c r="IH70" s="394"/>
      <c r="II70" s="394"/>
      <c r="IJ70" s="394"/>
      <c r="IK70" s="394"/>
      <c r="IL70" s="394"/>
      <c r="IM70" s="394"/>
      <c r="IN70" s="394"/>
      <c r="IO70" s="394"/>
      <c r="IP70" s="394"/>
      <c r="IQ70" s="394"/>
      <c r="IR70" s="394"/>
      <c r="IS70" s="394"/>
      <c r="IT70" s="394"/>
      <c r="IU70" s="394"/>
      <c r="IV70" s="389"/>
    </row>
    <row r="71" spans="1:256">
      <c r="A71" s="397"/>
      <c r="B71" s="394"/>
      <c r="C71" s="394"/>
      <c r="D71" s="167"/>
      <c r="E71" s="173"/>
      <c r="F71" s="166"/>
      <c r="G71" s="170"/>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4"/>
      <c r="AM71" s="394"/>
      <c r="AN71" s="394"/>
      <c r="AO71" s="394"/>
      <c r="AP71" s="394"/>
      <c r="AQ71" s="394"/>
      <c r="AR71" s="394"/>
      <c r="AS71" s="394"/>
      <c r="AT71" s="394"/>
      <c r="AU71" s="394"/>
      <c r="AV71" s="394"/>
      <c r="AW71" s="394"/>
      <c r="AX71" s="394"/>
      <c r="AY71" s="394"/>
      <c r="AZ71" s="394"/>
      <c r="BA71" s="394"/>
      <c r="BB71" s="394"/>
      <c r="BC71" s="394"/>
      <c r="BD71" s="394"/>
      <c r="BE71" s="394"/>
      <c r="BF71" s="394"/>
      <c r="BG71" s="394"/>
      <c r="BH71" s="394"/>
      <c r="BI71" s="394"/>
      <c r="BJ71" s="394"/>
      <c r="BK71" s="394"/>
      <c r="BL71" s="394"/>
      <c r="BM71" s="394"/>
      <c r="BN71" s="394"/>
      <c r="BO71" s="394"/>
      <c r="BP71" s="394"/>
      <c r="BQ71" s="394"/>
      <c r="BR71" s="394"/>
      <c r="BS71" s="394"/>
      <c r="BT71" s="394"/>
      <c r="BU71" s="394"/>
      <c r="BV71" s="394"/>
      <c r="BW71" s="394"/>
      <c r="BX71" s="394"/>
      <c r="BY71" s="394"/>
      <c r="BZ71" s="394"/>
      <c r="CA71" s="394"/>
      <c r="CB71" s="394"/>
      <c r="CC71" s="394"/>
      <c r="CD71" s="394"/>
      <c r="CE71" s="394"/>
      <c r="CF71" s="394"/>
      <c r="CG71" s="394"/>
      <c r="CH71" s="394"/>
      <c r="CI71" s="394"/>
      <c r="CJ71" s="394"/>
      <c r="CK71" s="394"/>
      <c r="CL71" s="394"/>
      <c r="CM71" s="394"/>
      <c r="CN71" s="394"/>
      <c r="CO71" s="394"/>
      <c r="CP71" s="394"/>
      <c r="CQ71" s="394"/>
      <c r="CR71" s="394"/>
      <c r="CS71" s="394"/>
      <c r="CT71" s="394"/>
      <c r="CU71" s="394"/>
      <c r="CV71" s="394"/>
      <c r="CW71" s="394"/>
      <c r="CX71" s="394"/>
      <c r="CY71" s="394"/>
      <c r="CZ71" s="394"/>
      <c r="DA71" s="394"/>
      <c r="DB71" s="394"/>
      <c r="DC71" s="394"/>
      <c r="DD71" s="394"/>
      <c r="DE71" s="394"/>
      <c r="DF71" s="394"/>
      <c r="DG71" s="394"/>
      <c r="DH71" s="394"/>
      <c r="DI71" s="394"/>
      <c r="DJ71" s="394"/>
      <c r="DK71" s="394"/>
      <c r="DL71" s="394"/>
      <c r="DM71" s="394"/>
      <c r="DN71" s="394"/>
      <c r="DO71" s="394"/>
      <c r="DP71" s="394"/>
      <c r="DQ71" s="394"/>
      <c r="DR71" s="394"/>
      <c r="DS71" s="394"/>
      <c r="DT71" s="394"/>
      <c r="DU71" s="394"/>
      <c r="DV71" s="394"/>
      <c r="DW71" s="394"/>
      <c r="DX71" s="394"/>
      <c r="DY71" s="394"/>
      <c r="DZ71" s="394"/>
      <c r="EA71" s="394"/>
      <c r="EB71" s="394"/>
      <c r="EC71" s="394"/>
      <c r="ED71" s="394"/>
      <c r="EE71" s="394"/>
      <c r="EF71" s="394"/>
      <c r="EG71" s="394"/>
      <c r="EH71" s="394"/>
      <c r="EI71" s="394"/>
      <c r="EJ71" s="394"/>
      <c r="EK71" s="394"/>
      <c r="EL71" s="394"/>
      <c r="EM71" s="394"/>
      <c r="EN71" s="394"/>
      <c r="EO71" s="394"/>
      <c r="EP71" s="394"/>
      <c r="EQ71" s="394"/>
      <c r="ER71" s="394"/>
      <c r="ES71" s="394"/>
      <c r="ET71" s="394"/>
      <c r="EU71" s="394"/>
      <c r="EV71" s="394"/>
      <c r="EW71" s="394"/>
      <c r="EX71" s="394"/>
      <c r="EY71" s="394"/>
      <c r="EZ71" s="394"/>
      <c r="FA71" s="394"/>
      <c r="FB71" s="394"/>
      <c r="FC71" s="394"/>
      <c r="FD71" s="394"/>
      <c r="FE71" s="394"/>
      <c r="FF71" s="394"/>
      <c r="FG71" s="394"/>
      <c r="FH71" s="394"/>
      <c r="FI71" s="394"/>
      <c r="FJ71" s="394"/>
      <c r="FK71" s="394"/>
      <c r="FL71" s="394"/>
      <c r="FM71" s="394"/>
      <c r="FN71" s="394"/>
      <c r="FO71" s="394"/>
      <c r="FP71" s="394"/>
      <c r="FQ71" s="394"/>
      <c r="FR71" s="394"/>
      <c r="FS71" s="394"/>
      <c r="FT71" s="394"/>
      <c r="FU71" s="394"/>
      <c r="FV71" s="394"/>
      <c r="FW71" s="394"/>
      <c r="FX71" s="394"/>
      <c r="FY71" s="394"/>
      <c r="FZ71" s="394"/>
      <c r="GA71" s="394"/>
      <c r="GB71" s="394"/>
      <c r="GC71" s="394"/>
      <c r="GD71" s="394"/>
      <c r="GE71" s="394"/>
      <c r="GF71" s="394"/>
      <c r="GG71" s="394"/>
      <c r="GH71" s="394"/>
      <c r="GI71" s="394"/>
      <c r="GJ71" s="394"/>
      <c r="GK71" s="394"/>
      <c r="GL71" s="394"/>
      <c r="GM71" s="394"/>
      <c r="GN71" s="394"/>
      <c r="GO71" s="394"/>
      <c r="GP71" s="394"/>
      <c r="GQ71" s="394"/>
      <c r="GR71" s="394"/>
      <c r="GS71" s="394"/>
      <c r="GT71" s="394"/>
      <c r="GU71" s="394"/>
      <c r="GV71" s="394"/>
      <c r="GW71" s="394"/>
      <c r="GX71" s="394"/>
      <c r="GY71" s="394"/>
      <c r="GZ71" s="394"/>
      <c r="HA71" s="394"/>
      <c r="HB71" s="394"/>
      <c r="HC71" s="394"/>
      <c r="HD71" s="394"/>
      <c r="HE71" s="394"/>
      <c r="HF71" s="394"/>
      <c r="HG71" s="394"/>
      <c r="HH71" s="394"/>
      <c r="HI71" s="394"/>
      <c r="HJ71" s="394"/>
      <c r="HK71" s="394"/>
      <c r="HL71" s="394"/>
      <c r="HM71" s="394"/>
      <c r="HN71" s="394"/>
      <c r="HO71" s="394"/>
      <c r="HP71" s="394"/>
      <c r="HQ71" s="394"/>
      <c r="HR71" s="394"/>
      <c r="HS71" s="394"/>
      <c r="HT71" s="394"/>
      <c r="HU71" s="394"/>
      <c r="HV71" s="394"/>
      <c r="HW71" s="394"/>
      <c r="HX71" s="394"/>
      <c r="HY71" s="394"/>
      <c r="HZ71" s="394"/>
      <c r="IA71" s="394"/>
      <c r="IB71" s="394"/>
      <c r="IC71" s="394"/>
      <c r="ID71" s="394"/>
      <c r="IE71" s="394"/>
      <c r="IF71" s="394"/>
      <c r="IG71" s="394"/>
      <c r="IH71" s="394"/>
      <c r="II71" s="394"/>
      <c r="IJ71" s="394"/>
      <c r="IK71" s="394"/>
      <c r="IL71" s="394"/>
      <c r="IM71" s="394"/>
      <c r="IN71" s="394"/>
      <c r="IO71" s="394"/>
      <c r="IP71" s="394"/>
      <c r="IQ71" s="394"/>
      <c r="IR71" s="394"/>
      <c r="IS71" s="394"/>
      <c r="IT71" s="394"/>
      <c r="IU71" s="394"/>
      <c r="IV71" s="389"/>
    </row>
    <row r="72" spans="1:256">
      <c r="A72" s="397"/>
      <c r="B72" s="394"/>
      <c r="C72" s="394"/>
      <c r="D72" s="167"/>
      <c r="E72" s="173"/>
      <c r="F72" s="166"/>
      <c r="G72" s="170"/>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394"/>
      <c r="AH72" s="394"/>
      <c r="AI72" s="394"/>
      <c r="AJ72" s="394"/>
      <c r="AK72" s="394"/>
      <c r="AL72" s="394"/>
      <c r="AM72" s="394"/>
      <c r="AN72" s="394"/>
      <c r="AO72" s="394"/>
      <c r="AP72" s="394"/>
      <c r="AQ72" s="394"/>
      <c r="AR72" s="394"/>
      <c r="AS72" s="394"/>
      <c r="AT72" s="394"/>
      <c r="AU72" s="394"/>
      <c r="AV72" s="394"/>
      <c r="AW72" s="394"/>
      <c r="AX72" s="394"/>
      <c r="AY72" s="394"/>
      <c r="AZ72" s="394"/>
      <c r="BA72" s="394"/>
      <c r="BB72" s="394"/>
      <c r="BC72" s="394"/>
      <c r="BD72" s="394"/>
      <c r="BE72" s="394"/>
      <c r="BF72" s="394"/>
      <c r="BG72" s="394"/>
      <c r="BH72" s="394"/>
      <c r="BI72" s="394"/>
      <c r="BJ72" s="394"/>
      <c r="BK72" s="394"/>
      <c r="BL72" s="394"/>
      <c r="BM72" s="394"/>
      <c r="BN72" s="394"/>
      <c r="BO72" s="394"/>
      <c r="BP72" s="394"/>
      <c r="BQ72" s="394"/>
      <c r="BR72" s="394"/>
      <c r="BS72" s="394"/>
      <c r="BT72" s="394"/>
      <c r="BU72" s="394"/>
      <c r="BV72" s="394"/>
      <c r="BW72" s="394"/>
      <c r="BX72" s="394"/>
      <c r="BY72" s="394"/>
      <c r="BZ72" s="394"/>
      <c r="CA72" s="394"/>
      <c r="CB72" s="394"/>
      <c r="CC72" s="394"/>
      <c r="CD72" s="394"/>
      <c r="CE72" s="394"/>
      <c r="CF72" s="394"/>
      <c r="CG72" s="394"/>
      <c r="CH72" s="394"/>
      <c r="CI72" s="394"/>
      <c r="CJ72" s="394"/>
      <c r="CK72" s="394"/>
      <c r="CL72" s="394"/>
      <c r="CM72" s="394"/>
      <c r="CN72" s="394"/>
      <c r="CO72" s="394"/>
      <c r="CP72" s="394"/>
      <c r="CQ72" s="394"/>
      <c r="CR72" s="394"/>
      <c r="CS72" s="394"/>
      <c r="CT72" s="394"/>
      <c r="CU72" s="394"/>
      <c r="CV72" s="394"/>
      <c r="CW72" s="394"/>
      <c r="CX72" s="394"/>
      <c r="CY72" s="394"/>
      <c r="CZ72" s="394"/>
      <c r="DA72" s="394"/>
      <c r="DB72" s="394"/>
      <c r="DC72" s="394"/>
      <c r="DD72" s="394"/>
      <c r="DE72" s="394"/>
      <c r="DF72" s="394"/>
      <c r="DG72" s="394"/>
      <c r="DH72" s="394"/>
      <c r="DI72" s="394"/>
      <c r="DJ72" s="394"/>
      <c r="DK72" s="394"/>
      <c r="DL72" s="394"/>
      <c r="DM72" s="394"/>
      <c r="DN72" s="394"/>
      <c r="DO72" s="394"/>
      <c r="DP72" s="394"/>
      <c r="DQ72" s="394"/>
      <c r="DR72" s="394"/>
      <c r="DS72" s="394"/>
      <c r="DT72" s="394"/>
      <c r="DU72" s="394"/>
      <c r="DV72" s="394"/>
      <c r="DW72" s="394"/>
      <c r="DX72" s="394"/>
      <c r="DY72" s="394"/>
      <c r="DZ72" s="394"/>
      <c r="EA72" s="394"/>
      <c r="EB72" s="394"/>
      <c r="EC72" s="394"/>
      <c r="ED72" s="394"/>
      <c r="EE72" s="394"/>
      <c r="EF72" s="394"/>
      <c r="EG72" s="394"/>
      <c r="EH72" s="394"/>
      <c r="EI72" s="394"/>
      <c r="EJ72" s="394"/>
      <c r="EK72" s="394"/>
      <c r="EL72" s="394"/>
      <c r="EM72" s="394"/>
      <c r="EN72" s="394"/>
      <c r="EO72" s="394"/>
      <c r="EP72" s="394"/>
      <c r="EQ72" s="394"/>
      <c r="ER72" s="394"/>
      <c r="ES72" s="394"/>
      <c r="ET72" s="394"/>
      <c r="EU72" s="394"/>
      <c r="EV72" s="394"/>
      <c r="EW72" s="394"/>
      <c r="EX72" s="394"/>
      <c r="EY72" s="394"/>
      <c r="EZ72" s="394"/>
      <c r="FA72" s="394"/>
      <c r="FB72" s="394"/>
      <c r="FC72" s="394"/>
      <c r="FD72" s="394"/>
      <c r="FE72" s="394"/>
      <c r="FF72" s="394"/>
      <c r="FG72" s="394"/>
      <c r="FH72" s="394"/>
      <c r="FI72" s="394"/>
      <c r="FJ72" s="394"/>
      <c r="FK72" s="394"/>
      <c r="FL72" s="394"/>
      <c r="FM72" s="394"/>
      <c r="FN72" s="394"/>
      <c r="FO72" s="394"/>
      <c r="FP72" s="394"/>
      <c r="FQ72" s="394"/>
      <c r="FR72" s="394"/>
      <c r="FS72" s="394"/>
      <c r="FT72" s="394"/>
      <c r="FU72" s="394"/>
      <c r="FV72" s="394"/>
      <c r="FW72" s="394"/>
      <c r="FX72" s="394"/>
      <c r="FY72" s="394"/>
      <c r="FZ72" s="394"/>
      <c r="GA72" s="394"/>
      <c r="GB72" s="394"/>
      <c r="GC72" s="394"/>
      <c r="GD72" s="394"/>
      <c r="GE72" s="394"/>
      <c r="GF72" s="394"/>
      <c r="GG72" s="394"/>
      <c r="GH72" s="394"/>
      <c r="GI72" s="394"/>
      <c r="GJ72" s="394"/>
      <c r="GK72" s="394"/>
      <c r="GL72" s="394"/>
      <c r="GM72" s="394"/>
      <c r="GN72" s="394"/>
      <c r="GO72" s="394"/>
      <c r="GP72" s="394"/>
      <c r="GQ72" s="394"/>
      <c r="GR72" s="394"/>
      <c r="GS72" s="394"/>
      <c r="GT72" s="394"/>
      <c r="GU72" s="394"/>
      <c r="GV72" s="394"/>
      <c r="GW72" s="394"/>
      <c r="GX72" s="394"/>
      <c r="GY72" s="394"/>
      <c r="GZ72" s="394"/>
      <c r="HA72" s="394"/>
      <c r="HB72" s="394"/>
      <c r="HC72" s="394"/>
      <c r="HD72" s="394"/>
      <c r="HE72" s="394"/>
      <c r="HF72" s="394"/>
      <c r="HG72" s="394"/>
      <c r="HH72" s="394"/>
      <c r="HI72" s="394"/>
      <c r="HJ72" s="394"/>
      <c r="HK72" s="394"/>
      <c r="HL72" s="394"/>
      <c r="HM72" s="394"/>
      <c r="HN72" s="394"/>
      <c r="HO72" s="394"/>
      <c r="HP72" s="394"/>
      <c r="HQ72" s="394"/>
      <c r="HR72" s="394"/>
      <c r="HS72" s="394"/>
      <c r="HT72" s="394"/>
      <c r="HU72" s="394"/>
      <c r="HV72" s="394"/>
      <c r="HW72" s="394"/>
      <c r="HX72" s="394"/>
      <c r="HY72" s="394"/>
      <c r="HZ72" s="394"/>
      <c r="IA72" s="394"/>
      <c r="IB72" s="394"/>
      <c r="IC72" s="394"/>
      <c r="ID72" s="394"/>
      <c r="IE72" s="394"/>
      <c r="IF72" s="394"/>
      <c r="IG72" s="394"/>
      <c r="IH72" s="394"/>
      <c r="II72" s="394"/>
      <c r="IJ72" s="394"/>
      <c r="IK72" s="394"/>
      <c r="IL72" s="394"/>
      <c r="IM72" s="394"/>
      <c r="IN72" s="394"/>
      <c r="IO72" s="394"/>
      <c r="IP72" s="394"/>
      <c r="IQ72" s="394"/>
      <c r="IR72" s="394"/>
      <c r="IS72" s="394"/>
      <c r="IT72" s="394"/>
      <c r="IU72" s="394"/>
      <c r="IV72" s="389"/>
    </row>
    <row r="73" spans="1:256">
      <c r="A73" s="397"/>
      <c r="B73" s="394"/>
      <c r="C73" s="394"/>
      <c r="D73" s="167"/>
      <c r="E73" s="173"/>
      <c r="F73" s="166"/>
      <c r="G73" s="170"/>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4"/>
      <c r="AY73" s="394"/>
      <c r="AZ73" s="394"/>
      <c r="BA73" s="394"/>
      <c r="BB73" s="394"/>
      <c r="BC73" s="394"/>
      <c r="BD73" s="394"/>
      <c r="BE73" s="394"/>
      <c r="BF73" s="394"/>
      <c r="BG73" s="394"/>
      <c r="BH73" s="394"/>
      <c r="BI73" s="394"/>
      <c r="BJ73" s="394"/>
      <c r="BK73" s="394"/>
      <c r="BL73" s="394"/>
      <c r="BM73" s="394"/>
      <c r="BN73" s="394"/>
      <c r="BO73" s="394"/>
      <c r="BP73" s="394"/>
      <c r="BQ73" s="394"/>
      <c r="BR73" s="394"/>
      <c r="BS73" s="394"/>
      <c r="BT73" s="394"/>
      <c r="BU73" s="394"/>
      <c r="BV73" s="394"/>
      <c r="BW73" s="394"/>
      <c r="BX73" s="394"/>
      <c r="BY73" s="394"/>
      <c r="BZ73" s="394"/>
      <c r="CA73" s="394"/>
      <c r="CB73" s="394"/>
      <c r="CC73" s="394"/>
      <c r="CD73" s="394"/>
      <c r="CE73" s="394"/>
      <c r="CF73" s="394"/>
      <c r="CG73" s="394"/>
      <c r="CH73" s="394"/>
      <c r="CI73" s="394"/>
      <c r="CJ73" s="394"/>
      <c r="CK73" s="394"/>
      <c r="CL73" s="394"/>
      <c r="CM73" s="394"/>
      <c r="CN73" s="394"/>
      <c r="CO73" s="394"/>
      <c r="CP73" s="394"/>
      <c r="CQ73" s="394"/>
      <c r="CR73" s="394"/>
      <c r="CS73" s="394"/>
      <c r="CT73" s="394"/>
      <c r="CU73" s="394"/>
      <c r="CV73" s="394"/>
      <c r="CW73" s="394"/>
      <c r="CX73" s="394"/>
      <c r="CY73" s="394"/>
      <c r="CZ73" s="394"/>
      <c r="DA73" s="394"/>
      <c r="DB73" s="394"/>
      <c r="DC73" s="394"/>
      <c r="DD73" s="394"/>
      <c r="DE73" s="394"/>
      <c r="DF73" s="394"/>
      <c r="DG73" s="394"/>
      <c r="DH73" s="394"/>
      <c r="DI73" s="394"/>
      <c r="DJ73" s="394"/>
      <c r="DK73" s="394"/>
      <c r="DL73" s="394"/>
      <c r="DM73" s="394"/>
      <c r="DN73" s="394"/>
      <c r="DO73" s="394"/>
      <c r="DP73" s="394"/>
      <c r="DQ73" s="394"/>
      <c r="DR73" s="394"/>
      <c r="DS73" s="394"/>
      <c r="DT73" s="394"/>
      <c r="DU73" s="394"/>
      <c r="DV73" s="394"/>
      <c r="DW73" s="394"/>
      <c r="DX73" s="394"/>
      <c r="DY73" s="394"/>
      <c r="DZ73" s="394"/>
      <c r="EA73" s="394"/>
      <c r="EB73" s="394"/>
      <c r="EC73" s="394"/>
      <c r="ED73" s="394"/>
      <c r="EE73" s="394"/>
      <c r="EF73" s="394"/>
      <c r="EG73" s="394"/>
      <c r="EH73" s="394"/>
      <c r="EI73" s="394"/>
      <c r="EJ73" s="394"/>
      <c r="EK73" s="394"/>
      <c r="EL73" s="394"/>
      <c r="EM73" s="394"/>
      <c r="EN73" s="394"/>
      <c r="EO73" s="394"/>
      <c r="EP73" s="394"/>
      <c r="EQ73" s="394"/>
      <c r="ER73" s="394"/>
      <c r="ES73" s="394"/>
      <c r="ET73" s="394"/>
      <c r="EU73" s="394"/>
      <c r="EV73" s="394"/>
      <c r="EW73" s="394"/>
      <c r="EX73" s="394"/>
      <c r="EY73" s="394"/>
      <c r="EZ73" s="394"/>
      <c r="FA73" s="394"/>
      <c r="FB73" s="394"/>
      <c r="FC73" s="394"/>
      <c r="FD73" s="394"/>
      <c r="FE73" s="394"/>
      <c r="FF73" s="394"/>
      <c r="FG73" s="394"/>
      <c r="FH73" s="394"/>
      <c r="FI73" s="394"/>
      <c r="FJ73" s="394"/>
      <c r="FK73" s="394"/>
      <c r="FL73" s="394"/>
      <c r="FM73" s="394"/>
      <c r="FN73" s="394"/>
      <c r="FO73" s="394"/>
      <c r="FP73" s="394"/>
      <c r="FQ73" s="394"/>
      <c r="FR73" s="394"/>
      <c r="FS73" s="394"/>
      <c r="FT73" s="394"/>
      <c r="FU73" s="394"/>
      <c r="FV73" s="394"/>
      <c r="FW73" s="394"/>
      <c r="FX73" s="394"/>
      <c r="FY73" s="394"/>
      <c r="FZ73" s="394"/>
      <c r="GA73" s="394"/>
      <c r="GB73" s="394"/>
      <c r="GC73" s="394"/>
      <c r="GD73" s="394"/>
      <c r="GE73" s="394"/>
      <c r="GF73" s="394"/>
      <c r="GG73" s="394"/>
      <c r="GH73" s="394"/>
      <c r="GI73" s="394"/>
      <c r="GJ73" s="394"/>
      <c r="GK73" s="394"/>
      <c r="GL73" s="394"/>
      <c r="GM73" s="394"/>
      <c r="GN73" s="394"/>
      <c r="GO73" s="394"/>
      <c r="GP73" s="394"/>
      <c r="GQ73" s="394"/>
      <c r="GR73" s="394"/>
      <c r="GS73" s="394"/>
      <c r="GT73" s="394"/>
      <c r="GU73" s="394"/>
      <c r="GV73" s="394"/>
      <c r="GW73" s="394"/>
      <c r="GX73" s="394"/>
      <c r="GY73" s="394"/>
      <c r="GZ73" s="394"/>
      <c r="HA73" s="394"/>
      <c r="HB73" s="394"/>
      <c r="HC73" s="394"/>
      <c r="HD73" s="394"/>
      <c r="HE73" s="394"/>
      <c r="HF73" s="394"/>
      <c r="HG73" s="394"/>
      <c r="HH73" s="394"/>
      <c r="HI73" s="394"/>
      <c r="HJ73" s="394"/>
      <c r="HK73" s="394"/>
      <c r="HL73" s="394"/>
      <c r="HM73" s="394"/>
      <c r="HN73" s="394"/>
      <c r="HO73" s="394"/>
      <c r="HP73" s="394"/>
      <c r="HQ73" s="394"/>
      <c r="HR73" s="394"/>
      <c r="HS73" s="394"/>
      <c r="HT73" s="394"/>
      <c r="HU73" s="394"/>
      <c r="HV73" s="394"/>
      <c r="HW73" s="394"/>
      <c r="HX73" s="394"/>
      <c r="HY73" s="394"/>
      <c r="HZ73" s="394"/>
      <c r="IA73" s="394"/>
      <c r="IB73" s="394"/>
      <c r="IC73" s="394"/>
      <c r="ID73" s="394"/>
      <c r="IE73" s="394"/>
      <c r="IF73" s="394"/>
      <c r="IG73" s="394"/>
      <c r="IH73" s="394"/>
      <c r="II73" s="394"/>
      <c r="IJ73" s="394"/>
      <c r="IK73" s="394"/>
      <c r="IL73" s="394"/>
      <c r="IM73" s="394"/>
      <c r="IN73" s="394"/>
      <c r="IO73" s="394"/>
      <c r="IP73" s="394"/>
      <c r="IQ73" s="394"/>
      <c r="IR73" s="394"/>
      <c r="IS73" s="394"/>
      <c r="IT73" s="394"/>
      <c r="IU73" s="394"/>
      <c r="IV73" s="389"/>
    </row>
    <row r="74" spans="1:256">
      <c r="A74" s="398"/>
      <c r="B74" s="394"/>
      <c r="C74" s="394"/>
      <c r="D74" s="177" t="s">
        <v>40</v>
      </c>
      <c r="E74" s="169">
        <v>4888</v>
      </c>
      <c r="F74" s="175"/>
      <c r="G74" s="168">
        <f>F74*E74</f>
        <v>0</v>
      </c>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c r="AJ74" s="394"/>
      <c r="AK74" s="394"/>
      <c r="AL74" s="394"/>
      <c r="AM74" s="394"/>
      <c r="AN74" s="394"/>
      <c r="AO74" s="394"/>
      <c r="AP74" s="394"/>
      <c r="AQ74" s="394"/>
      <c r="AR74" s="394"/>
      <c r="AS74" s="394"/>
      <c r="AT74" s="394"/>
      <c r="AU74" s="394"/>
      <c r="AV74" s="394"/>
      <c r="AW74" s="394"/>
      <c r="AX74" s="394"/>
      <c r="AY74" s="394"/>
      <c r="AZ74" s="394"/>
      <c r="BA74" s="394"/>
      <c r="BB74" s="394"/>
      <c r="BC74" s="394"/>
      <c r="BD74" s="394"/>
      <c r="BE74" s="394"/>
      <c r="BF74" s="394"/>
      <c r="BG74" s="394"/>
      <c r="BH74" s="394"/>
      <c r="BI74" s="394"/>
      <c r="BJ74" s="394"/>
      <c r="BK74" s="394"/>
      <c r="BL74" s="394"/>
      <c r="BM74" s="394"/>
      <c r="BN74" s="394"/>
      <c r="BO74" s="394"/>
      <c r="BP74" s="394"/>
      <c r="BQ74" s="394"/>
      <c r="BR74" s="394"/>
      <c r="BS74" s="394"/>
      <c r="BT74" s="394"/>
      <c r="BU74" s="394"/>
      <c r="BV74" s="394"/>
      <c r="BW74" s="394"/>
      <c r="BX74" s="394"/>
      <c r="BY74" s="394"/>
      <c r="BZ74" s="394"/>
      <c r="CA74" s="394"/>
      <c r="CB74" s="394"/>
      <c r="CC74" s="394"/>
      <c r="CD74" s="394"/>
      <c r="CE74" s="394"/>
      <c r="CF74" s="394"/>
      <c r="CG74" s="394"/>
      <c r="CH74" s="394"/>
      <c r="CI74" s="394"/>
      <c r="CJ74" s="394"/>
      <c r="CK74" s="394"/>
      <c r="CL74" s="394"/>
      <c r="CM74" s="394"/>
      <c r="CN74" s="394"/>
      <c r="CO74" s="394"/>
      <c r="CP74" s="394"/>
      <c r="CQ74" s="394"/>
      <c r="CR74" s="394"/>
      <c r="CS74" s="394"/>
      <c r="CT74" s="394"/>
      <c r="CU74" s="394"/>
      <c r="CV74" s="394"/>
      <c r="CW74" s="394"/>
      <c r="CX74" s="394"/>
      <c r="CY74" s="394"/>
      <c r="CZ74" s="394"/>
      <c r="DA74" s="394"/>
      <c r="DB74" s="394"/>
      <c r="DC74" s="394"/>
      <c r="DD74" s="394"/>
      <c r="DE74" s="394"/>
      <c r="DF74" s="394"/>
      <c r="DG74" s="394"/>
      <c r="DH74" s="394"/>
      <c r="DI74" s="394"/>
      <c r="DJ74" s="394"/>
      <c r="DK74" s="394"/>
      <c r="DL74" s="394"/>
      <c r="DM74" s="394"/>
      <c r="DN74" s="394"/>
      <c r="DO74" s="394"/>
      <c r="DP74" s="394"/>
      <c r="DQ74" s="394"/>
      <c r="DR74" s="394"/>
      <c r="DS74" s="394"/>
      <c r="DT74" s="394"/>
      <c r="DU74" s="394"/>
      <c r="DV74" s="394"/>
      <c r="DW74" s="394"/>
      <c r="DX74" s="394"/>
      <c r="DY74" s="394"/>
      <c r="DZ74" s="394"/>
      <c r="EA74" s="394"/>
      <c r="EB74" s="394"/>
      <c r="EC74" s="394"/>
      <c r="ED74" s="394"/>
      <c r="EE74" s="394"/>
      <c r="EF74" s="394"/>
      <c r="EG74" s="394"/>
      <c r="EH74" s="394"/>
      <c r="EI74" s="394"/>
      <c r="EJ74" s="394"/>
      <c r="EK74" s="394"/>
      <c r="EL74" s="394"/>
      <c r="EM74" s="394"/>
      <c r="EN74" s="394"/>
      <c r="EO74" s="394"/>
      <c r="EP74" s="394"/>
      <c r="EQ74" s="394"/>
      <c r="ER74" s="394"/>
      <c r="ES74" s="394"/>
      <c r="ET74" s="394"/>
      <c r="EU74" s="394"/>
      <c r="EV74" s="394"/>
      <c r="EW74" s="394"/>
      <c r="EX74" s="394"/>
      <c r="EY74" s="394"/>
      <c r="EZ74" s="394"/>
      <c r="FA74" s="394"/>
      <c r="FB74" s="394"/>
      <c r="FC74" s="394"/>
      <c r="FD74" s="394"/>
      <c r="FE74" s="394"/>
      <c r="FF74" s="394"/>
      <c r="FG74" s="394"/>
      <c r="FH74" s="394"/>
      <c r="FI74" s="394"/>
      <c r="FJ74" s="394"/>
      <c r="FK74" s="394"/>
      <c r="FL74" s="394"/>
      <c r="FM74" s="394"/>
      <c r="FN74" s="394"/>
      <c r="FO74" s="394"/>
      <c r="FP74" s="394"/>
      <c r="FQ74" s="394"/>
      <c r="FR74" s="394"/>
      <c r="FS74" s="394"/>
      <c r="FT74" s="394"/>
      <c r="FU74" s="394"/>
      <c r="FV74" s="394"/>
      <c r="FW74" s="394"/>
      <c r="FX74" s="394"/>
      <c r="FY74" s="394"/>
      <c r="FZ74" s="394"/>
      <c r="GA74" s="394"/>
      <c r="GB74" s="394"/>
      <c r="GC74" s="394"/>
      <c r="GD74" s="394"/>
      <c r="GE74" s="394"/>
      <c r="GF74" s="394"/>
      <c r="GG74" s="394"/>
      <c r="GH74" s="394"/>
      <c r="GI74" s="394"/>
      <c r="GJ74" s="394"/>
      <c r="GK74" s="394"/>
      <c r="GL74" s="394"/>
      <c r="GM74" s="394"/>
      <c r="GN74" s="394"/>
      <c r="GO74" s="394"/>
      <c r="GP74" s="394"/>
      <c r="GQ74" s="394"/>
      <c r="GR74" s="394"/>
      <c r="GS74" s="394"/>
      <c r="GT74" s="394"/>
      <c r="GU74" s="394"/>
      <c r="GV74" s="394"/>
      <c r="GW74" s="394"/>
      <c r="GX74" s="394"/>
      <c r="GY74" s="394"/>
      <c r="GZ74" s="394"/>
      <c r="HA74" s="394"/>
      <c r="HB74" s="394"/>
      <c r="HC74" s="394"/>
      <c r="HD74" s="394"/>
      <c r="HE74" s="394"/>
      <c r="HF74" s="394"/>
      <c r="HG74" s="394"/>
      <c r="HH74" s="394"/>
      <c r="HI74" s="394"/>
      <c r="HJ74" s="394"/>
      <c r="HK74" s="394"/>
      <c r="HL74" s="394"/>
      <c r="HM74" s="394"/>
      <c r="HN74" s="394"/>
      <c r="HO74" s="394"/>
      <c r="HP74" s="394"/>
      <c r="HQ74" s="394"/>
      <c r="HR74" s="394"/>
      <c r="HS74" s="394"/>
      <c r="HT74" s="394"/>
      <c r="HU74" s="394"/>
      <c r="HV74" s="394"/>
      <c r="HW74" s="394"/>
      <c r="HX74" s="394"/>
      <c r="HY74" s="394"/>
      <c r="HZ74" s="394"/>
      <c r="IA74" s="394"/>
      <c r="IB74" s="394"/>
      <c r="IC74" s="394"/>
      <c r="ID74" s="394"/>
      <c r="IE74" s="394"/>
      <c r="IF74" s="394"/>
      <c r="IG74" s="394"/>
      <c r="IH74" s="394"/>
      <c r="II74" s="394"/>
      <c r="IJ74" s="394"/>
      <c r="IK74" s="394"/>
      <c r="IL74" s="394"/>
      <c r="IM74" s="394"/>
      <c r="IN74" s="394"/>
      <c r="IO74" s="394"/>
      <c r="IP74" s="394"/>
      <c r="IQ74" s="394"/>
      <c r="IR74" s="394"/>
      <c r="IS74" s="394"/>
      <c r="IT74" s="394"/>
      <c r="IU74" s="394"/>
      <c r="IV74" s="389"/>
    </row>
    <row r="75" spans="1:256" ht="24">
      <c r="A75" s="76" t="s">
        <v>53</v>
      </c>
      <c r="B75" s="26" t="s">
        <v>54</v>
      </c>
      <c r="C75" s="27" t="s">
        <v>55</v>
      </c>
      <c r="D75" s="177" t="s">
        <v>40</v>
      </c>
      <c r="E75" s="176">
        <v>45</v>
      </c>
      <c r="F75" s="175"/>
      <c r="G75" s="174">
        <f t="shared" si="1"/>
        <v>0</v>
      </c>
    </row>
    <row r="76" spans="1:256" ht="24">
      <c r="A76" s="76" t="s">
        <v>56</v>
      </c>
      <c r="B76" s="26" t="s">
        <v>54</v>
      </c>
      <c r="C76" s="27" t="s">
        <v>57</v>
      </c>
      <c r="D76" s="28" t="s">
        <v>40</v>
      </c>
      <c r="E76" s="45">
        <v>4888</v>
      </c>
      <c r="F76" s="46"/>
      <c r="G76" s="44">
        <f t="shared" si="1"/>
        <v>0</v>
      </c>
    </row>
    <row r="77" spans="1:256" ht="24">
      <c r="A77" s="76" t="s">
        <v>58</v>
      </c>
      <c r="B77" s="26" t="s">
        <v>59</v>
      </c>
      <c r="C77" s="27" t="s">
        <v>60</v>
      </c>
      <c r="D77" s="28" t="s">
        <v>39</v>
      </c>
      <c r="E77" s="49">
        <v>25</v>
      </c>
      <c r="F77" s="48"/>
      <c r="G77" s="44">
        <f t="shared" si="1"/>
        <v>0</v>
      </c>
    </row>
    <row r="78" spans="1:256" ht="36">
      <c r="A78" s="76" t="s">
        <v>61</v>
      </c>
      <c r="B78" s="26" t="s">
        <v>62</v>
      </c>
      <c r="C78" s="27" t="s">
        <v>168</v>
      </c>
      <c r="D78" s="28" t="s">
        <v>39</v>
      </c>
      <c r="E78" s="49">
        <v>20</v>
      </c>
      <c r="F78" s="48"/>
      <c r="G78" s="44">
        <f t="shared" si="1"/>
        <v>0</v>
      </c>
    </row>
    <row r="79" spans="1:256" ht="48">
      <c r="A79" s="76" t="s">
        <v>61</v>
      </c>
      <c r="B79" s="26" t="s">
        <v>62</v>
      </c>
      <c r="C79" s="181" t="s">
        <v>170</v>
      </c>
      <c r="D79" s="28" t="s">
        <v>39</v>
      </c>
      <c r="E79" s="49">
        <v>280</v>
      </c>
      <c r="F79" s="48"/>
      <c r="G79" s="44">
        <f>F79*E79</f>
        <v>0</v>
      </c>
    </row>
    <row r="80" spans="1:256" ht="24">
      <c r="A80" s="76" t="s">
        <v>64</v>
      </c>
      <c r="B80" s="26" t="s">
        <v>63</v>
      </c>
      <c r="C80" s="27" t="s">
        <v>169</v>
      </c>
      <c r="D80" s="28" t="s">
        <v>39</v>
      </c>
      <c r="E80" s="49">
        <v>15</v>
      </c>
      <c r="F80" s="48"/>
      <c r="G80" s="44">
        <f t="shared" si="1"/>
        <v>0</v>
      </c>
    </row>
    <row r="81" spans="1:7" ht="25.5">
      <c r="A81" s="76" t="s">
        <v>112</v>
      </c>
      <c r="B81" s="82" t="s">
        <v>67</v>
      </c>
      <c r="C81" s="83" t="s">
        <v>68</v>
      </c>
      <c r="D81" s="84" t="s">
        <v>102</v>
      </c>
      <c r="E81" s="103">
        <v>140</v>
      </c>
      <c r="F81" s="85"/>
      <c r="G81" s="100">
        <f>F81*E81</f>
        <v>0</v>
      </c>
    </row>
    <row r="82" spans="1:7" ht="24">
      <c r="A82" s="76" t="s">
        <v>69</v>
      </c>
      <c r="B82" s="30" t="s">
        <v>65</v>
      </c>
      <c r="C82" s="31" t="s">
        <v>66</v>
      </c>
      <c r="D82" s="25" t="s">
        <v>40</v>
      </c>
      <c r="E82" s="45">
        <v>300</v>
      </c>
      <c r="F82" s="52"/>
      <c r="G82" s="44">
        <f t="shared" si="1"/>
        <v>0</v>
      </c>
    </row>
    <row r="83" spans="1:7">
      <c r="A83" s="76" t="s">
        <v>103</v>
      </c>
      <c r="B83" s="23" t="s">
        <v>70</v>
      </c>
      <c r="C83" s="24" t="s">
        <v>71</v>
      </c>
      <c r="D83" s="25" t="s">
        <v>40</v>
      </c>
      <c r="E83" s="45">
        <v>440</v>
      </c>
      <c r="F83" s="52"/>
      <c r="G83" s="44">
        <f t="shared" si="1"/>
        <v>0</v>
      </c>
    </row>
    <row r="84" spans="1:7" ht="28.5" customHeight="1">
      <c r="A84" s="76" t="s">
        <v>104</v>
      </c>
      <c r="B84" s="90" t="s">
        <v>114</v>
      </c>
      <c r="C84" s="91" t="s">
        <v>177</v>
      </c>
      <c r="D84" s="92" t="s">
        <v>74</v>
      </c>
      <c r="E84" s="45">
        <f>E86+E85</f>
        <v>125</v>
      </c>
      <c r="F84" s="52"/>
      <c r="G84" s="44">
        <f t="shared" si="1"/>
        <v>0</v>
      </c>
    </row>
    <row r="85" spans="1:7" ht="24">
      <c r="A85" s="76" t="s">
        <v>75</v>
      </c>
      <c r="B85" s="50" t="s">
        <v>72</v>
      </c>
      <c r="C85" s="51" t="s">
        <v>73</v>
      </c>
      <c r="D85" s="32" t="s">
        <v>74</v>
      </c>
      <c r="E85" s="49">
        <v>65</v>
      </c>
      <c r="F85" s="52"/>
      <c r="G85" s="44">
        <f t="shared" si="1"/>
        <v>0</v>
      </c>
    </row>
    <row r="86" spans="1:7" ht="24">
      <c r="A86" s="76" t="s">
        <v>113</v>
      </c>
      <c r="B86" s="26" t="s">
        <v>76</v>
      </c>
      <c r="C86" s="27" t="s">
        <v>77</v>
      </c>
      <c r="D86" s="28" t="s">
        <v>74</v>
      </c>
      <c r="E86" s="49">
        <f>24*2.5</f>
        <v>60</v>
      </c>
      <c r="F86" s="53"/>
      <c r="G86" s="44">
        <f t="shared" si="1"/>
        <v>0</v>
      </c>
    </row>
    <row r="87" spans="1:7" hidden="1">
      <c r="A87" s="54"/>
      <c r="B87" s="19"/>
      <c r="C87" s="39"/>
      <c r="D87" s="40"/>
      <c r="E87" s="97"/>
      <c r="F87" s="55"/>
      <c r="G87" s="97"/>
    </row>
    <row r="88" spans="1:7" ht="15.75" thickBot="1">
      <c r="A88" s="56"/>
      <c r="B88" s="14" t="s">
        <v>5</v>
      </c>
      <c r="C88" s="15" t="s">
        <v>78</v>
      </c>
      <c r="D88" s="16"/>
      <c r="E88" s="98"/>
      <c r="F88" s="57"/>
      <c r="G88" s="98">
        <f>+SUM(G63:G86)</f>
        <v>0</v>
      </c>
    </row>
    <row r="89" spans="1:7" ht="15.75" thickTop="1">
      <c r="A89" s="54"/>
      <c r="B89" s="7"/>
      <c r="C89" s="8"/>
      <c r="D89" s="9"/>
      <c r="E89" s="96"/>
      <c r="F89" s="96"/>
      <c r="G89" s="96"/>
    </row>
    <row r="90" spans="1:7">
      <c r="A90" s="54"/>
      <c r="B90" s="7"/>
      <c r="C90" s="8"/>
      <c r="D90" s="9"/>
      <c r="E90" s="96"/>
      <c r="F90" s="96"/>
      <c r="G90" s="96"/>
    </row>
    <row r="91" spans="1:7">
      <c r="A91" s="54"/>
      <c r="B91" s="7"/>
      <c r="C91" s="8"/>
      <c r="D91" s="9"/>
      <c r="E91" s="96"/>
      <c r="F91" s="96"/>
      <c r="G91" s="96"/>
    </row>
    <row r="92" spans="1:7" s="127" customFormat="1">
      <c r="A92" s="54"/>
      <c r="B92" s="7"/>
      <c r="C92" s="8"/>
      <c r="D92" s="9"/>
      <c r="E92" s="96"/>
      <c r="F92" s="96"/>
      <c r="G92" s="96"/>
    </row>
    <row r="93" spans="1:7" ht="24">
      <c r="A93" s="17" t="s">
        <v>16</v>
      </c>
      <c r="B93" s="18" t="s">
        <v>17</v>
      </c>
      <c r="C93" s="18" t="s">
        <v>18</v>
      </c>
      <c r="D93" s="18" t="s">
        <v>19</v>
      </c>
      <c r="E93" s="125" t="s">
        <v>20</v>
      </c>
      <c r="F93" s="126" t="s">
        <v>21</v>
      </c>
      <c r="G93" s="125" t="s">
        <v>22</v>
      </c>
    </row>
    <row r="94" spans="1:7">
      <c r="A94" s="7"/>
      <c r="B94" s="7"/>
      <c r="C94" s="8"/>
      <c r="D94" s="9"/>
      <c r="E94" s="96"/>
      <c r="F94" s="96"/>
      <c r="G94" s="96"/>
    </row>
    <row r="95" spans="1:7">
      <c r="A95" s="19" t="s">
        <v>7</v>
      </c>
      <c r="B95" s="58" t="s">
        <v>79</v>
      </c>
      <c r="C95" s="43"/>
      <c r="D95" s="20"/>
      <c r="E95" s="99"/>
      <c r="F95" s="99"/>
      <c r="G95" s="99"/>
    </row>
    <row r="97" spans="1:11" ht="74.25" customHeight="1">
      <c r="A97" s="22" t="s">
        <v>80</v>
      </c>
      <c r="B97" s="26" t="s">
        <v>81</v>
      </c>
      <c r="C97" s="27" t="s">
        <v>171</v>
      </c>
      <c r="D97" s="28" t="s">
        <v>39</v>
      </c>
      <c r="E97" s="45">
        <v>1680.8</v>
      </c>
      <c r="F97" s="46"/>
      <c r="G97" s="45">
        <f>F97*E97</f>
        <v>0</v>
      </c>
    </row>
    <row r="98" spans="1:11" ht="84">
      <c r="A98" s="22" t="s">
        <v>82</v>
      </c>
      <c r="B98" s="26" t="s">
        <v>81</v>
      </c>
      <c r="C98" s="27" t="s">
        <v>172</v>
      </c>
      <c r="D98" s="28" t="s">
        <v>39</v>
      </c>
      <c r="E98" s="45">
        <v>380</v>
      </c>
      <c r="F98" s="46"/>
      <c r="G98" s="45">
        <f>F98*E98</f>
        <v>0</v>
      </c>
    </row>
    <row r="99" spans="1:11" ht="89.25" customHeight="1">
      <c r="A99" s="22" t="s">
        <v>82</v>
      </c>
      <c r="B99" s="23" t="s">
        <v>83</v>
      </c>
      <c r="C99" s="27" t="s">
        <v>173</v>
      </c>
      <c r="D99" s="28" t="s">
        <v>39</v>
      </c>
      <c r="E99" s="45">
        <v>1175</v>
      </c>
      <c r="F99" s="46"/>
      <c r="G99" s="45">
        <f t="shared" ref="G99:G106" si="2">F99*E99</f>
        <v>0</v>
      </c>
    </row>
    <row r="100" spans="1:11" ht="98.25" customHeight="1">
      <c r="A100" s="22" t="s">
        <v>133</v>
      </c>
      <c r="B100" s="90" t="s">
        <v>106</v>
      </c>
      <c r="C100" s="91" t="s">
        <v>227</v>
      </c>
      <c r="D100" s="92"/>
      <c r="E100" s="45"/>
      <c r="F100" s="46"/>
      <c r="G100" s="45"/>
      <c r="K100" s="161"/>
    </row>
    <row r="101" spans="1:11" ht="17.25" customHeight="1">
      <c r="A101" s="22"/>
      <c r="B101" s="90"/>
      <c r="C101" s="91" t="s">
        <v>174</v>
      </c>
      <c r="D101" s="92" t="s">
        <v>107</v>
      </c>
      <c r="E101" s="45">
        <f>3290+40</f>
        <v>3330</v>
      </c>
      <c r="F101" s="46"/>
      <c r="G101" s="45">
        <f>F101*E101</f>
        <v>0</v>
      </c>
      <c r="K101" s="161"/>
    </row>
    <row r="102" spans="1:11" ht="18" customHeight="1">
      <c r="A102" s="22"/>
      <c r="B102" s="90"/>
      <c r="C102" s="91" t="s">
        <v>175</v>
      </c>
      <c r="D102" s="92" t="s">
        <v>107</v>
      </c>
      <c r="E102" s="45">
        <v>165</v>
      </c>
      <c r="F102" s="46"/>
      <c r="G102" s="45">
        <f>F102*E102</f>
        <v>0</v>
      </c>
      <c r="I102" s="165"/>
      <c r="K102" s="161"/>
    </row>
    <row r="103" spans="1:11" ht="96">
      <c r="A103" s="22" t="s">
        <v>134</v>
      </c>
      <c r="B103" s="26"/>
      <c r="C103" s="27" t="s">
        <v>226</v>
      </c>
      <c r="D103" s="131" t="s">
        <v>117</v>
      </c>
      <c r="E103" s="132">
        <f>E101+E102</f>
        <v>3495</v>
      </c>
      <c r="F103" s="132"/>
      <c r="G103" s="132">
        <f>F103*E103</f>
        <v>0</v>
      </c>
    </row>
    <row r="104" spans="1:11" ht="36">
      <c r="A104" s="149" t="s">
        <v>135</v>
      </c>
      <c r="B104" s="50" t="s">
        <v>84</v>
      </c>
      <c r="C104" s="51" t="s">
        <v>118</v>
      </c>
      <c r="D104" s="32" t="s">
        <v>41</v>
      </c>
      <c r="E104" s="106">
        <v>10</v>
      </c>
      <c r="F104" s="102"/>
      <c r="G104" s="45">
        <f t="shared" si="2"/>
        <v>0</v>
      </c>
    </row>
    <row r="105" spans="1:11" ht="36">
      <c r="A105" s="22" t="s">
        <v>136</v>
      </c>
      <c r="B105" s="50" t="s">
        <v>85</v>
      </c>
      <c r="C105" s="51" t="s">
        <v>86</v>
      </c>
      <c r="D105" s="32" t="s">
        <v>41</v>
      </c>
      <c r="E105" s="106">
        <v>5</v>
      </c>
      <c r="F105" s="102"/>
      <c r="G105" s="45">
        <f t="shared" si="2"/>
        <v>0</v>
      </c>
    </row>
    <row r="106" spans="1:11" ht="36">
      <c r="A106" s="22">
        <v>3.16</v>
      </c>
      <c r="B106" s="23" t="s">
        <v>87</v>
      </c>
      <c r="C106" s="24" t="s">
        <v>176</v>
      </c>
      <c r="D106" s="32" t="s">
        <v>39</v>
      </c>
      <c r="E106" s="155">
        <v>169.2</v>
      </c>
      <c r="F106" s="46"/>
      <c r="G106" s="156">
        <f t="shared" si="2"/>
        <v>0</v>
      </c>
    </row>
    <row r="107" spans="1:11">
      <c r="A107" s="62"/>
      <c r="B107" s="63"/>
      <c r="C107" s="64"/>
      <c r="D107" s="65"/>
      <c r="E107" s="107"/>
      <c r="F107" s="154"/>
      <c r="G107" s="86"/>
    </row>
    <row r="108" spans="1:11" ht="15.75" thickBot="1">
      <c r="A108" s="66"/>
      <c r="B108" s="14" t="s">
        <v>7</v>
      </c>
      <c r="C108" s="385" t="s">
        <v>88</v>
      </c>
      <c r="D108" s="390"/>
      <c r="E108" s="109"/>
      <c r="F108" s="109"/>
      <c r="G108" s="109">
        <f>+SUM(G97:G106)</f>
        <v>0</v>
      </c>
    </row>
    <row r="109" spans="1:11" ht="15.75" thickTop="1">
      <c r="A109" s="33"/>
      <c r="E109" s="110"/>
      <c r="F109" s="154"/>
      <c r="G109" s="111"/>
    </row>
    <row r="110" spans="1:11">
      <c r="A110" s="33"/>
      <c r="E110" s="110"/>
      <c r="F110" s="154"/>
      <c r="G110" s="111"/>
    </row>
    <row r="111" spans="1:11" hidden="1">
      <c r="A111" s="33"/>
      <c r="E111" s="110"/>
      <c r="F111" s="153">
        <v>2.2000000000000002</v>
      </c>
      <c r="G111" s="111"/>
    </row>
    <row r="112" spans="1:11" hidden="1">
      <c r="A112" s="33"/>
      <c r="E112" s="110"/>
      <c r="F112" s="53">
        <v>5</v>
      </c>
      <c r="G112" s="111"/>
    </row>
    <row r="113" spans="1:7" hidden="1">
      <c r="A113" s="33"/>
      <c r="E113" s="110"/>
      <c r="F113" s="110"/>
      <c r="G113" s="111"/>
    </row>
    <row r="114" spans="1:7" hidden="1">
      <c r="A114" s="33"/>
      <c r="E114" s="110"/>
      <c r="F114" s="110"/>
      <c r="G114" s="111"/>
    </row>
    <row r="115" spans="1:7" hidden="1">
      <c r="A115" s="33"/>
      <c r="E115" s="110"/>
      <c r="F115" s="110"/>
      <c r="G115" s="111"/>
    </row>
    <row r="116" spans="1:7" hidden="1">
      <c r="A116" s="33"/>
      <c r="E116" s="110"/>
      <c r="F116" s="110"/>
      <c r="G116" s="111"/>
    </row>
    <row r="117" spans="1:7" hidden="1">
      <c r="A117" s="33"/>
      <c r="E117" s="110"/>
      <c r="F117" s="110"/>
      <c r="G117" s="111"/>
    </row>
    <row r="118" spans="1:7" hidden="1">
      <c r="A118" s="33"/>
      <c r="E118" s="110"/>
      <c r="F118" s="110"/>
      <c r="G118" s="111"/>
    </row>
    <row r="119" spans="1:7" hidden="1">
      <c r="A119" s="33"/>
      <c r="E119" s="110"/>
      <c r="F119" s="110"/>
      <c r="G119" s="111"/>
    </row>
    <row r="120" spans="1:7" hidden="1">
      <c r="A120" s="33"/>
      <c r="E120" s="110"/>
      <c r="F120" s="110"/>
      <c r="G120" s="111"/>
    </row>
    <row r="121" spans="1:7" hidden="1">
      <c r="A121" s="33"/>
      <c r="E121" s="110"/>
      <c r="F121" s="110"/>
      <c r="G121" s="111"/>
    </row>
    <row r="122" spans="1:7" hidden="1">
      <c r="A122" s="33"/>
      <c r="E122" s="110"/>
      <c r="F122" s="110"/>
      <c r="G122" s="111"/>
    </row>
    <row r="123" spans="1:7" hidden="1">
      <c r="A123" s="33"/>
      <c r="E123" s="110"/>
      <c r="F123" s="110"/>
      <c r="G123" s="111"/>
    </row>
    <row r="124" spans="1:7" hidden="1">
      <c r="A124" s="33"/>
      <c r="E124" s="110"/>
      <c r="F124" s="110"/>
      <c r="G124" s="111"/>
    </row>
    <row r="125" spans="1:7" s="127" customFormat="1">
      <c r="A125" s="33"/>
      <c r="B125" s="2"/>
      <c r="C125" s="3"/>
      <c r="D125" s="4"/>
      <c r="E125" s="110"/>
      <c r="F125" s="110"/>
      <c r="G125" s="111"/>
    </row>
    <row r="126" spans="1:7" ht="24">
      <c r="A126" s="17" t="s">
        <v>16</v>
      </c>
      <c r="B126" s="18" t="s">
        <v>17</v>
      </c>
      <c r="C126" s="18" t="s">
        <v>18</v>
      </c>
      <c r="D126" s="18" t="s">
        <v>19</v>
      </c>
      <c r="E126" s="125" t="s">
        <v>20</v>
      </c>
      <c r="F126" s="126" t="s">
        <v>21</v>
      </c>
      <c r="G126" s="125" t="s">
        <v>22</v>
      </c>
    </row>
    <row r="127" spans="1:7">
      <c r="A127" s="33"/>
      <c r="E127" s="110"/>
      <c r="F127" s="110"/>
      <c r="G127" s="111"/>
    </row>
    <row r="128" spans="1:7">
      <c r="A128" s="33"/>
      <c r="E128" s="110"/>
      <c r="F128" s="110"/>
      <c r="G128" s="111"/>
    </row>
    <row r="129" spans="1:7">
      <c r="A129" s="19" t="s">
        <v>8</v>
      </c>
      <c r="B129" s="391" t="s">
        <v>89</v>
      </c>
      <c r="C129" s="391"/>
      <c r="D129" s="67"/>
      <c r="E129" s="112"/>
      <c r="F129" s="112"/>
      <c r="G129" s="113"/>
    </row>
    <row r="130" spans="1:7">
      <c r="A130" s="33"/>
      <c r="B130" s="68"/>
      <c r="C130" s="69"/>
      <c r="D130" s="61"/>
      <c r="E130" s="104"/>
      <c r="F130" s="105"/>
      <c r="G130" s="105"/>
    </row>
    <row r="132" spans="1:7" ht="47.25" customHeight="1">
      <c r="A132" s="50" t="s">
        <v>137</v>
      </c>
      <c r="B132" s="26" t="s">
        <v>110</v>
      </c>
      <c r="C132" s="27" t="s">
        <v>163</v>
      </c>
      <c r="D132" s="28" t="s">
        <v>41</v>
      </c>
      <c r="E132" s="49">
        <v>45</v>
      </c>
      <c r="F132" s="49"/>
      <c r="G132" s="49">
        <f>F132*E132</f>
        <v>0</v>
      </c>
    </row>
    <row r="133" spans="1:7" ht="63.75">
      <c r="A133" s="50" t="s">
        <v>138</v>
      </c>
      <c r="B133" s="90" t="s">
        <v>108</v>
      </c>
      <c r="C133" s="91" t="s">
        <v>216</v>
      </c>
      <c r="D133" s="92" t="s">
        <v>109</v>
      </c>
      <c r="E133" s="49">
        <v>40</v>
      </c>
      <c r="F133" s="48"/>
      <c r="G133" s="49">
        <f>F133*E133</f>
        <v>0</v>
      </c>
    </row>
    <row r="134" spans="1:7" ht="42.75" customHeight="1">
      <c r="A134" s="212" t="s">
        <v>139</v>
      </c>
      <c r="B134" s="208"/>
      <c r="C134" s="208" t="s">
        <v>224</v>
      </c>
      <c r="D134" s="28" t="s">
        <v>41</v>
      </c>
      <c r="E134" s="206">
        <v>24</v>
      </c>
      <c r="F134" s="205"/>
      <c r="G134" s="207">
        <f>E134*F134</f>
        <v>0</v>
      </c>
    </row>
    <row r="135" spans="1:7" ht="36">
      <c r="A135" s="209" t="s">
        <v>140</v>
      </c>
      <c r="B135" s="208"/>
      <c r="C135" s="208" t="s">
        <v>225</v>
      </c>
      <c r="D135" s="28" t="s">
        <v>41</v>
      </c>
      <c r="E135" s="206">
        <v>58</v>
      </c>
      <c r="F135" s="205"/>
      <c r="G135" s="207">
        <f>E135*F135</f>
        <v>0</v>
      </c>
    </row>
    <row r="136" spans="1:7" ht="36">
      <c r="A136" s="209" t="s">
        <v>221</v>
      </c>
      <c r="B136" s="208"/>
      <c r="C136" s="208" t="s">
        <v>228</v>
      </c>
      <c r="D136" s="206" t="s">
        <v>229</v>
      </c>
      <c r="E136" s="206">
        <v>18</v>
      </c>
      <c r="F136" s="205"/>
      <c r="G136" s="207">
        <f>E136*F136</f>
        <v>0</v>
      </c>
    </row>
    <row r="137" spans="1:7" ht="51" customHeight="1">
      <c r="A137" s="209" t="s">
        <v>222</v>
      </c>
      <c r="B137" s="208"/>
      <c r="C137" s="208" t="s">
        <v>230</v>
      </c>
      <c r="D137" s="28" t="s">
        <v>204</v>
      </c>
      <c r="E137" s="206">
        <v>715</v>
      </c>
      <c r="F137" s="205"/>
      <c r="G137" s="207">
        <f>E137*F137</f>
        <v>0</v>
      </c>
    </row>
    <row r="138" spans="1:7" ht="51" customHeight="1">
      <c r="A138" s="209" t="s">
        <v>223</v>
      </c>
      <c r="B138" s="208"/>
      <c r="C138" s="208" t="s">
        <v>205</v>
      </c>
      <c r="D138" s="28" t="s">
        <v>41</v>
      </c>
      <c r="E138" s="206">
        <v>620</v>
      </c>
      <c r="F138" s="205"/>
      <c r="G138" s="207">
        <f>E138*F138</f>
        <v>0</v>
      </c>
    </row>
    <row r="139" spans="1:7">
      <c r="A139" s="54"/>
      <c r="B139" s="87"/>
      <c r="C139" s="88"/>
      <c r="D139" s="89"/>
      <c r="E139" s="86"/>
      <c r="F139" s="157"/>
      <c r="G139" s="113"/>
    </row>
    <row r="140" spans="1:7" ht="15.75" thickBot="1">
      <c r="A140" s="56"/>
      <c r="B140" s="14" t="s">
        <v>8</v>
      </c>
      <c r="C140" s="15" t="s">
        <v>90</v>
      </c>
      <c r="D140" s="16"/>
      <c r="E140" s="109"/>
      <c r="F140" s="109"/>
      <c r="G140" s="109">
        <f>+SUM(G132:G138)</f>
        <v>0</v>
      </c>
    </row>
    <row r="141" spans="1:7" ht="15.75" thickTop="1">
      <c r="A141" s="7"/>
      <c r="B141" s="7"/>
      <c r="C141" s="8"/>
      <c r="D141" s="9"/>
      <c r="E141" s="111"/>
      <c r="F141" s="158"/>
      <c r="G141" s="111"/>
    </row>
    <row r="142" spans="1:7">
      <c r="A142" s="7"/>
      <c r="B142" s="7"/>
      <c r="C142" s="8"/>
      <c r="D142" s="9"/>
      <c r="E142" s="111"/>
      <c r="F142" s="111"/>
      <c r="G142" s="111"/>
    </row>
    <row r="143" spans="1:7">
      <c r="A143" s="7"/>
      <c r="B143" s="7"/>
      <c r="C143" s="8"/>
      <c r="D143" s="9"/>
      <c r="E143" s="111"/>
      <c r="F143" s="111"/>
      <c r="G143" s="111"/>
    </row>
    <row r="144" spans="1:7" ht="24">
      <c r="A144" s="138" t="s">
        <v>16</v>
      </c>
      <c r="B144" s="18" t="s">
        <v>17</v>
      </c>
      <c r="C144" s="18" t="s">
        <v>18</v>
      </c>
      <c r="D144" s="18" t="s">
        <v>19</v>
      </c>
      <c r="E144" s="133" t="s">
        <v>20</v>
      </c>
      <c r="F144" s="134" t="s">
        <v>21</v>
      </c>
      <c r="G144" s="133" t="s">
        <v>22</v>
      </c>
    </row>
    <row r="145" spans="1:7">
      <c r="A145" s="139"/>
      <c r="B145" s="139"/>
      <c r="C145" s="137"/>
      <c r="D145" s="136"/>
      <c r="E145" s="140"/>
      <c r="F145" s="140"/>
      <c r="G145" s="140"/>
    </row>
    <row r="146" spans="1:7">
      <c r="A146" s="139"/>
      <c r="B146" s="215" t="s">
        <v>120</v>
      </c>
      <c r="C146" s="8" t="s">
        <v>232</v>
      </c>
      <c r="D146" s="136"/>
      <c r="E146" s="140">
        <v>1</v>
      </c>
      <c r="F146" s="140"/>
      <c r="G146" s="140">
        <f>+E146*F146</f>
        <v>0</v>
      </c>
    </row>
    <row r="147" spans="1:7">
      <c r="A147" s="139"/>
      <c r="B147" s="141"/>
      <c r="C147" s="387"/>
      <c r="D147" s="392"/>
      <c r="E147" s="392"/>
      <c r="F147" s="142"/>
      <c r="G147" s="142"/>
    </row>
    <row r="148" spans="1:7">
      <c r="A148" s="139"/>
      <c r="B148" s="139"/>
      <c r="C148" s="137"/>
      <c r="D148" s="136"/>
      <c r="E148" s="140"/>
      <c r="F148" s="140"/>
      <c r="G148" s="140"/>
    </row>
    <row r="149" spans="1:7">
      <c r="A149" s="139"/>
      <c r="B149" s="143"/>
      <c r="C149" s="144"/>
      <c r="D149" s="145"/>
      <c r="E149" s="146"/>
      <c r="F149" s="146"/>
      <c r="G149" s="146"/>
    </row>
    <row r="150" spans="1:7" ht="15.75" thickBot="1">
      <c r="A150" s="147"/>
      <c r="B150" s="148" t="s">
        <v>120</v>
      </c>
      <c r="C150" s="385" t="s">
        <v>0</v>
      </c>
      <c r="D150" s="393"/>
      <c r="E150" s="393"/>
      <c r="F150" s="135"/>
      <c r="G150" s="135">
        <f>+SUM(G145:G148)</f>
        <v>0</v>
      </c>
    </row>
    <row r="151" spans="1:7" ht="15.75" thickTop="1">
      <c r="A151" s="7"/>
      <c r="B151" s="7"/>
      <c r="C151" s="8"/>
      <c r="D151" s="9"/>
      <c r="E151" s="111"/>
      <c r="F151" s="111"/>
      <c r="G151" s="111"/>
    </row>
    <row r="152" spans="1:7" s="127" customFormat="1" ht="39" customHeight="1">
      <c r="A152" s="7"/>
      <c r="B152" s="7"/>
      <c r="C152" s="8"/>
      <c r="D152" s="9"/>
      <c r="E152" s="111"/>
      <c r="F152" s="111"/>
      <c r="G152" s="111"/>
    </row>
    <row r="153" spans="1:7" ht="24">
      <c r="A153" s="17" t="s">
        <v>16</v>
      </c>
      <c r="B153" s="18" t="s">
        <v>17</v>
      </c>
      <c r="C153" s="18" t="s">
        <v>18</v>
      </c>
      <c r="D153" s="18" t="s">
        <v>19</v>
      </c>
      <c r="E153" s="128" t="s">
        <v>20</v>
      </c>
      <c r="F153" s="129" t="s">
        <v>21</v>
      </c>
      <c r="G153" s="128" t="s">
        <v>22</v>
      </c>
    </row>
    <row r="154" spans="1:7">
      <c r="A154" s="7"/>
      <c r="B154" s="7"/>
      <c r="C154" s="8"/>
      <c r="D154" s="9"/>
      <c r="E154" s="111"/>
      <c r="F154" s="111"/>
      <c r="G154" s="111"/>
    </row>
    <row r="155" spans="1:7">
      <c r="A155" s="7"/>
      <c r="B155" s="7"/>
      <c r="C155" s="8"/>
      <c r="D155" s="9"/>
      <c r="E155" s="111"/>
      <c r="F155" s="111"/>
      <c r="G155" s="111"/>
    </row>
    <row r="156" spans="1:7">
      <c r="A156" s="19" t="s">
        <v>9</v>
      </c>
      <c r="B156" s="387" t="s">
        <v>10</v>
      </c>
      <c r="C156" s="382"/>
      <c r="D156" s="382"/>
      <c r="E156" s="113"/>
      <c r="F156" s="113"/>
      <c r="G156" s="113"/>
    </row>
    <row r="157" spans="1:7">
      <c r="A157" s="33"/>
      <c r="B157" s="63"/>
      <c r="C157" s="60"/>
      <c r="D157" s="61"/>
      <c r="E157" s="104"/>
      <c r="F157" s="105"/>
      <c r="G157" s="105"/>
    </row>
    <row r="158" spans="1:7" ht="48">
      <c r="A158" s="149" t="s">
        <v>122</v>
      </c>
      <c r="B158" s="26" t="s">
        <v>91</v>
      </c>
      <c r="C158" s="27" t="s">
        <v>164</v>
      </c>
      <c r="D158" s="25" t="s">
        <v>33</v>
      </c>
      <c r="E158" s="49">
        <v>3</v>
      </c>
      <c r="F158" s="48"/>
      <c r="G158" s="45">
        <f>F158*E158</f>
        <v>0</v>
      </c>
    </row>
    <row r="159" spans="1:7" ht="87">
      <c r="A159" s="22" t="s">
        <v>123</v>
      </c>
      <c r="B159" s="50" t="s">
        <v>92</v>
      </c>
      <c r="C159" s="124" t="s">
        <v>165</v>
      </c>
      <c r="D159" s="28" t="s">
        <v>40</v>
      </c>
      <c r="E159" s="49">
        <v>5</v>
      </c>
      <c r="F159" s="48"/>
      <c r="G159" s="49">
        <f>F159*E159</f>
        <v>0</v>
      </c>
    </row>
    <row r="160" spans="1:7" ht="15.75" thickBot="1">
      <c r="A160" s="56"/>
      <c r="B160" s="14" t="s">
        <v>9</v>
      </c>
      <c r="C160" s="385" t="s">
        <v>93</v>
      </c>
      <c r="D160" s="386"/>
      <c r="E160" s="386"/>
      <c r="F160" s="109"/>
      <c r="G160" s="109">
        <f>+SUM(G158:G159)</f>
        <v>0</v>
      </c>
    </row>
    <row r="161" spans="1:7" ht="15.75" thickTop="1">
      <c r="A161" s="54"/>
      <c r="B161" s="38"/>
      <c r="C161" s="70"/>
      <c r="D161" s="71"/>
      <c r="E161" s="113"/>
      <c r="F161" s="113"/>
      <c r="G161" s="113"/>
    </row>
    <row r="162" spans="1:7" hidden="1">
      <c r="A162" s="54"/>
      <c r="B162" s="38"/>
      <c r="C162" s="70"/>
      <c r="D162" s="71"/>
      <c r="E162" s="113"/>
      <c r="F162" s="113"/>
      <c r="G162" s="113"/>
    </row>
    <row r="163" spans="1:7" hidden="1">
      <c r="A163" s="54"/>
      <c r="B163" s="38"/>
      <c r="C163" s="70"/>
      <c r="D163" s="71"/>
      <c r="E163" s="113"/>
      <c r="F163" s="113"/>
      <c r="G163" s="113"/>
    </row>
    <row r="164" spans="1:7" hidden="1">
      <c r="A164" s="54"/>
      <c r="B164" s="38"/>
      <c r="C164" s="70"/>
      <c r="D164" s="71"/>
      <c r="E164" s="113"/>
      <c r="F164" s="113"/>
      <c r="G164" s="113"/>
    </row>
    <row r="165" spans="1:7" hidden="1">
      <c r="A165" s="54"/>
      <c r="B165" s="38"/>
      <c r="C165" s="70"/>
      <c r="D165" s="71"/>
      <c r="E165" s="113"/>
      <c r="F165" s="113"/>
      <c r="G165" s="113"/>
    </row>
    <row r="166" spans="1:7" s="127" customFormat="1">
      <c r="A166" s="54"/>
      <c r="B166" s="38"/>
      <c r="C166" s="70"/>
      <c r="D166" s="71"/>
      <c r="E166" s="113"/>
      <c r="F166" s="113"/>
      <c r="G166" s="113"/>
    </row>
    <row r="167" spans="1:7" ht="24">
      <c r="A167" s="17" t="s">
        <v>16</v>
      </c>
      <c r="B167" s="17" t="s">
        <v>17</v>
      </c>
      <c r="C167" s="17" t="s">
        <v>18</v>
      </c>
      <c r="D167" s="18" t="s">
        <v>19</v>
      </c>
      <c r="E167" s="128" t="s">
        <v>20</v>
      </c>
      <c r="F167" s="129" t="s">
        <v>21</v>
      </c>
      <c r="G167" s="128" t="s">
        <v>22</v>
      </c>
    </row>
    <row r="168" spans="1:7">
      <c r="A168" s="7"/>
      <c r="B168" s="7"/>
      <c r="C168" s="8"/>
      <c r="D168" s="9"/>
      <c r="E168" s="111"/>
      <c r="F168" s="111"/>
      <c r="G168" s="111"/>
    </row>
    <row r="169" spans="1:7">
      <c r="A169" s="7"/>
      <c r="B169" s="7"/>
      <c r="C169" s="8"/>
      <c r="D169" s="9"/>
      <c r="E169" s="111"/>
      <c r="F169" s="111"/>
      <c r="G169" s="111"/>
    </row>
    <row r="170" spans="1:7">
      <c r="A170" s="19" t="s">
        <v>11</v>
      </c>
      <c r="B170" s="387" t="s">
        <v>146</v>
      </c>
      <c r="C170" s="382"/>
      <c r="D170" s="382"/>
      <c r="E170" s="113"/>
      <c r="F170" s="113"/>
      <c r="G170" s="113"/>
    </row>
    <row r="171" spans="1:7">
      <c r="A171" s="7"/>
      <c r="B171" s="72"/>
      <c r="C171" s="73"/>
      <c r="D171" s="74"/>
      <c r="E171" s="115"/>
      <c r="F171" s="115"/>
      <c r="G171" s="115"/>
    </row>
    <row r="172" spans="1:7" ht="60">
      <c r="A172" s="50" t="s">
        <v>94</v>
      </c>
      <c r="B172" s="50"/>
      <c r="C172" s="27" t="s">
        <v>95</v>
      </c>
      <c r="D172" s="32" t="s">
        <v>33</v>
      </c>
      <c r="E172" s="49">
        <v>1</v>
      </c>
      <c r="F172" s="48"/>
      <c r="G172" s="49">
        <f>F172*E172</f>
        <v>0</v>
      </c>
    </row>
    <row r="173" spans="1:7">
      <c r="A173" s="50" t="s">
        <v>142</v>
      </c>
      <c r="B173" s="50" t="s">
        <v>96</v>
      </c>
      <c r="C173" s="51" t="s">
        <v>166</v>
      </c>
      <c r="D173" s="32" t="s">
        <v>97</v>
      </c>
      <c r="E173" s="49">
        <v>12</v>
      </c>
      <c r="F173" s="48"/>
      <c r="G173" s="49">
        <f>F173*E173</f>
        <v>0</v>
      </c>
    </row>
    <row r="174" spans="1:7" ht="35.25" customHeight="1">
      <c r="A174" s="54" t="s">
        <v>143</v>
      </c>
      <c r="B174" s="213"/>
      <c r="C174" s="210" t="s">
        <v>217</v>
      </c>
      <c r="D174" s="32" t="s">
        <v>33</v>
      </c>
      <c r="E174" s="49">
        <v>1</v>
      </c>
      <c r="F174" s="48"/>
      <c r="G174" s="49">
        <f>F174*E174</f>
        <v>0</v>
      </c>
    </row>
    <row r="175" spans="1:7" ht="16.5">
      <c r="A175" s="152" t="s">
        <v>218</v>
      </c>
      <c r="B175" s="50"/>
      <c r="C175" s="211" t="s">
        <v>219</v>
      </c>
      <c r="D175" s="32" t="s">
        <v>33</v>
      </c>
      <c r="E175" s="49">
        <v>1</v>
      </c>
      <c r="F175" s="48"/>
      <c r="G175" s="49">
        <f>F175*E175</f>
        <v>0</v>
      </c>
    </row>
    <row r="176" spans="1:7">
      <c r="A176" s="7"/>
      <c r="B176" s="54"/>
      <c r="C176" s="35"/>
      <c r="D176" s="36"/>
      <c r="E176" s="114"/>
      <c r="F176" s="114"/>
      <c r="G176" s="114"/>
    </row>
    <row r="177" spans="1:7" ht="15.75" thickBot="1">
      <c r="A177" s="56"/>
      <c r="B177" s="14" t="s">
        <v>11</v>
      </c>
      <c r="C177" s="385" t="s">
        <v>98</v>
      </c>
      <c r="D177" s="386"/>
      <c r="E177" s="386"/>
      <c r="F177" s="109"/>
      <c r="G177" s="109">
        <f>+SUM(G172:G175)</f>
        <v>0</v>
      </c>
    </row>
    <row r="178" spans="1:7" ht="15.75" thickTop="1">
      <c r="A178" s="7"/>
      <c r="B178" s="19"/>
      <c r="C178" s="39"/>
      <c r="D178" s="20"/>
      <c r="E178" s="113"/>
      <c r="F178" s="116"/>
      <c r="G178" s="116"/>
    </row>
    <row r="179" spans="1:7" s="127" customFormat="1">
      <c r="A179" s="7"/>
      <c r="B179" s="19"/>
      <c r="C179" s="39"/>
      <c r="D179" s="20"/>
      <c r="E179" s="113"/>
      <c r="F179" s="116"/>
      <c r="G179" s="116"/>
    </row>
    <row r="180" spans="1:7" ht="24">
      <c r="A180" s="17" t="s">
        <v>16</v>
      </c>
      <c r="B180" s="17" t="s">
        <v>17</v>
      </c>
      <c r="C180" s="17" t="s">
        <v>18</v>
      </c>
      <c r="D180" s="18" t="s">
        <v>19</v>
      </c>
      <c r="E180" s="128" t="s">
        <v>20</v>
      </c>
      <c r="F180" s="129" t="s">
        <v>21</v>
      </c>
      <c r="G180" s="128" t="s">
        <v>22</v>
      </c>
    </row>
    <row r="181" spans="1:7">
      <c r="A181" s="7"/>
      <c r="B181" s="7"/>
      <c r="C181" s="8"/>
      <c r="D181" s="9"/>
      <c r="E181" s="111"/>
      <c r="F181" s="111"/>
      <c r="G181" s="111"/>
    </row>
    <row r="182" spans="1:7">
      <c r="A182" s="7"/>
      <c r="B182" s="7"/>
      <c r="C182" s="8"/>
      <c r="D182" s="9"/>
      <c r="E182" s="111"/>
      <c r="F182" s="111"/>
      <c r="G182" s="111"/>
    </row>
    <row r="183" spans="1:7">
      <c r="A183" s="10" t="s">
        <v>12</v>
      </c>
      <c r="B183" s="388" t="s">
        <v>13</v>
      </c>
      <c r="C183" s="388"/>
      <c r="D183" s="75"/>
      <c r="E183" s="94"/>
      <c r="F183" s="111"/>
      <c r="G183" s="111"/>
    </row>
    <row r="184" spans="1:7">
      <c r="A184" s="7"/>
      <c r="B184" s="7"/>
      <c r="C184" s="8"/>
      <c r="D184" s="9"/>
      <c r="E184" s="111"/>
      <c r="F184" s="111"/>
      <c r="G184" s="111"/>
    </row>
    <row r="185" spans="1:7" ht="36">
      <c r="A185" s="50" t="s">
        <v>99</v>
      </c>
      <c r="B185" s="76" t="s">
        <v>99</v>
      </c>
      <c r="C185" s="27" t="s">
        <v>231</v>
      </c>
      <c r="D185" s="28" t="s">
        <v>100</v>
      </c>
      <c r="E185" s="117">
        <v>0.02</v>
      </c>
      <c r="F185" s="53"/>
      <c r="G185" s="117">
        <f>F185*E185</f>
        <v>0</v>
      </c>
    </row>
    <row r="186" spans="1:7">
      <c r="A186" s="54"/>
      <c r="B186" s="34"/>
      <c r="C186" s="35"/>
      <c r="D186" s="36"/>
      <c r="E186" s="114"/>
      <c r="F186" s="114"/>
      <c r="G186" s="114"/>
    </row>
    <row r="187" spans="1:7" ht="15.75" thickBot="1">
      <c r="A187" s="56"/>
      <c r="B187" s="14" t="s">
        <v>12</v>
      </c>
      <c r="C187" s="385" t="s">
        <v>101</v>
      </c>
      <c r="D187" s="386"/>
      <c r="E187" s="386"/>
      <c r="F187" s="109"/>
      <c r="G187" s="109">
        <f>G185</f>
        <v>0</v>
      </c>
    </row>
    <row r="188" spans="1:7" ht="15.75" thickTop="1">
      <c r="A188" s="7"/>
      <c r="B188" s="7"/>
      <c r="C188" s="8"/>
      <c r="D188" s="9"/>
      <c r="E188" s="111"/>
      <c r="F188" s="111"/>
      <c r="G188" s="111"/>
    </row>
    <row r="189" spans="1:7">
      <c r="A189" s="7"/>
      <c r="B189" s="7"/>
      <c r="C189" s="8"/>
      <c r="D189" s="9"/>
      <c r="E189" s="111"/>
      <c r="F189" s="111"/>
      <c r="G189" s="111"/>
    </row>
    <row r="190" spans="1:7">
      <c r="A190" s="33"/>
      <c r="B190" s="63"/>
      <c r="C190" s="60"/>
      <c r="D190" s="61"/>
      <c r="E190" s="104"/>
      <c r="F190" s="105"/>
      <c r="G190" s="105"/>
    </row>
    <row r="191" spans="1:7">
      <c r="A191" s="33"/>
      <c r="B191" s="63"/>
      <c r="C191" s="60"/>
      <c r="D191" s="61"/>
      <c r="E191" s="104"/>
      <c r="F191" s="105"/>
      <c r="G191" s="105"/>
    </row>
    <row r="192" spans="1:7">
      <c r="A192" s="33"/>
      <c r="B192" s="63"/>
      <c r="C192" s="60"/>
      <c r="D192" s="61"/>
      <c r="E192" s="104"/>
      <c r="F192" s="105"/>
      <c r="G192" s="105"/>
    </row>
    <row r="193" spans="1:7">
      <c r="A193" s="33"/>
      <c r="B193" s="63"/>
      <c r="C193" s="60"/>
      <c r="D193" s="61"/>
      <c r="E193" s="104"/>
      <c r="F193" s="105"/>
      <c r="G193" s="105"/>
    </row>
    <row r="194" spans="1:7">
      <c r="A194" s="33"/>
      <c r="B194" s="63"/>
      <c r="C194" s="60"/>
      <c r="D194" s="61"/>
      <c r="E194" s="104"/>
      <c r="F194" s="105"/>
      <c r="G194" s="105"/>
    </row>
    <row r="195" spans="1:7">
      <c r="A195" s="33"/>
      <c r="B195" s="63"/>
      <c r="C195" s="60"/>
      <c r="D195" s="61"/>
      <c r="E195" s="104"/>
      <c r="F195" s="105"/>
      <c r="G195" s="105"/>
    </row>
    <row r="196" spans="1:7">
      <c r="A196" s="33"/>
      <c r="B196" s="63"/>
      <c r="C196" s="60"/>
      <c r="D196" s="61"/>
      <c r="E196" s="104"/>
      <c r="F196" s="105"/>
      <c r="G196" s="105"/>
    </row>
    <row r="197" spans="1:7">
      <c r="A197" s="33"/>
      <c r="B197" s="63"/>
      <c r="C197" s="60"/>
      <c r="D197" s="61"/>
      <c r="E197" s="104"/>
      <c r="F197" s="105"/>
      <c r="G197" s="105"/>
    </row>
    <row r="198" spans="1:7">
      <c r="A198" s="33"/>
      <c r="B198" s="68"/>
      <c r="C198" s="69"/>
      <c r="D198" s="61"/>
      <c r="E198" s="118"/>
      <c r="F198" s="105"/>
      <c r="G198" s="105"/>
    </row>
    <row r="199" spans="1:7">
      <c r="A199" s="33"/>
      <c r="B199" s="63"/>
      <c r="C199" s="77"/>
      <c r="D199" s="65"/>
      <c r="E199" s="86"/>
      <c r="F199" s="108"/>
      <c r="G199" s="86"/>
    </row>
    <row r="200" spans="1:7">
      <c r="A200" s="33"/>
    </row>
    <row r="201" spans="1:7">
      <c r="A201" s="33"/>
      <c r="B201" s="63"/>
      <c r="C201" s="77"/>
      <c r="D201" s="65"/>
      <c r="E201" s="86"/>
      <c r="F201" s="108"/>
      <c r="G201" s="86"/>
    </row>
    <row r="202" spans="1:7">
      <c r="A202" s="33"/>
    </row>
    <row r="203" spans="1:7">
      <c r="A203" s="33"/>
      <c r="B203" s="63"/>
      <c r="C203" s="60"/>
      <c r="D203" s="61"/>
      <c r="E203" s="118"/>
      <c r="F203" s="105"/>
      <c r="G203" s="105"/>
    </row>
    <row r="204" spans="1:7">
      <c r="A204" s="33"/>
      <c r="B204" s="59"/>
      <c r="C204" s="78"/>
      <c r="D204" s="79"/>
      <c r="E204" s="119"/>
      <c r="F204" s="120"/>
      <c r="G204" s="120"/>
    </row>
    <row r="205" spans="1:7">
      <c r="A205" s="33"/>
      <c r="B205" s="68"/>
      <c r="C205" s="80"/>
      <c r="D205" s="81"/>
      <c r="E205" s="121"/>
      <c r="F205" s="105"/>
      <c r="G205" s="105"/>
    </row>
    <row r="206" spans="1:7">
      <c r="A206" s="33"/>
      <c r="B206" s="59"/>
      <c r="C206" s="78"/>
      <c r="D206" s="79"/>
      <c r="E206" s="119"/>
      <c r="F206" s="120"/>
      <c r="G206" s="120"/>
    </row>
    <row r="207" spans="1:7">
      <c r="A207" s="33"/>
      <c r="B207" s="59"/>
      <c r="C207" s="78"/>
      <c r="D207" s="79"/>
      <c r="E207" s="119"/>
      <c r="F207" s="120"/>
      <c r="G207" s="120"/>
    </row>
    <row r="208" spans="1:7">
      <c r="A208" s="33"/>
      <c r="B208" s="59"/>
      <c r="C208" s="78"/>
      <c r="D208" s="79"/>
      <c r="E208" s="119"/>
      <c r="F208" s="120"/>
      <c r="G208" s="120"/>
    </row>
    <row r="209" spans="1:7">
      <c r="A209" s="33"/>
      <c r="B209" s="59"/>
      <c r="C209" s="78"/>
      <c r="D209" s="79"/>
      <c r="E209" s="119"/>
      <c r="F209" s="120"/>
      <c r="G209" s="120"/>
    </row>
    <row r="210" spans="1:7">
      <c r="A210" s="33"/>
      <c r="B210" s="59"/>
      <c r="C210" s="78"/>
      <c r="D210" s="79"/>
      <c r="E210" s="119"/>
      <c r="F210" s="120"/>
      <c r="G210" s="120"/>
    </row>
    <row r="211" spans="1:7">
      <c r="A211" s="33"/>
      <c r="B211" s="59"/>
      <c r="C211" s="78"/>
      <c r="D211" s="79"/>
      <c r="E211" s="119"/>
      <c r="F211" s="120"/>
      <c r="G211" s="120"/>
    </row>
    <row r="212" spans="1:7">
      <c r="A212" s="33"/>
      <c r="B212" s="59"/>
      <c r="C212" s="78"/>
      <c r="D212" s="79"/>
      <c r="E212" s="119"/>
      <c r="F212" s="120"/>
      <c r="G212" s="120"/>
    </row>
    <row r="213" spans="1:7">
      <c r="A213" s="33"/>
      <c r="B213" s="59"/>
      <c r="C213" s="78"/>
      <c r="D213" s="79"/>
      <c r="E213" s="119"/>
      <c r="F213" s="120"/>
      <c r="G213" s="120"/>
    </row>
    <row r="214" spans="1:7">
      <c r="A214" s="33"/>
      <c r="B214" s="59"/>
      <c r="C214" s="78"/>
      <c r="D214" s="79"/>
      <c r="E214" s="119"/>
      <c r="F214" s="120"/>
      <c r="G214" s="120"/>
    </row>
    <row r="215" spans="1:7">
      <c r="A215" s="33"/>
      <c r="B215" s="59"/>
      <c r="C215" s="78"/>
      <c r="D215" s="79"/>
      <c r="E215" s="119"/>
      <c r="F215" s="120"/>
      <c r="G215" s="120"/>
    </row>
    <row r="216" spans="1:7">
      <c r="A216" s="33"/>
      <c r="B216" s="59"/>
      <c r="C216" s="78"/>
      <c r="D216" s="79"/>
      <c r="E216" s="119"/>
      <c r="F216" s="120"/>
      <c r="G216" s="120"/>
    </row>
    <row r="217" spans="1:7">
      <c r="A217" s="33"/>
      <c r="B217" s="59"/>
      <c r="C217" s="78"/>
      <c r="D217" s="79"/>
      <c r="E217" s="119"/>
      <c r="F217" s="120"/>
      <c r="G217" s="120"/>
    </row>
    <row r="218" spans="1:7">
      <c r="A218" s="33"/>
      <c r="B218" s="59"/>
      <c r="C218" s="78"/>
      <c r="D218" s="79"/>
      <c r="E218" s="119"/>
      <c r="F218" s="120"/>
      <c r="G218" s="120"/>
    </row>
    <row r="219" spans="1:7">
      <c r="A219" s="33"/>
      <c r="B219" s="33"/>
      <c r="C219" s="78"/>
      <c r="D219" s="79"/>
      <c r="E219" s="119"/>
      <c r="F219" s="120"/>
      <c r="G219" s="120"/>
    </row>
    <row r="220" spans="1:7">
      <c r="A220" s="33"/>
      <c r="B220" s="33"/>
      <c r="C220" s="78"/>
      <c r="D220" s="79"/>
      <c r="E220" s="119"/>
      <c r="F220" s="120"/>
      <c r="G220" s="120"/>
    </row>
    <row r="221" spans="1:7">
      <c r="A221" s="33"/>
      <c r="B221" s="33"/>
      <c r="C221" s="78"/>
      <c r="D221" s="79"/>
      <c r="E221" s="119"/>
      <c r="F221" s="120"/>
      <c r="G221" s="120"/>
    </row>
    <row r="222" spans="1:7">
      <c r="A222" s="33"/>
      <c r="B222" s="33"/>
      <c r="C222" s="78"/>
      <c r="D222" s="79"/>
      <c r="E222" s="119"/>
      <c r="F222" s="120"/>
      <c r="G222" s="120"/>
    </row>
    <row r="223" spans="1:7">
      <c r="A223" s="33"/>
      <c r="B223" s="33"/>
      <c r="C223" s="78"/>
      <c r="D223" s="79"/>
      <c r="E223" s="119"/>
      <c r="F223" s="120"/>
      <c r="G223" s="120"/>
    </row>
    <row r="224" spans="1:7">
      <c r="A224" s="33"/>
      <c r="B224" s="33"/>
      <c r="C224" s="78"/>
      <c r="D224" s="79"/>
      <c r="E224" s="119"/>
      <c r="F224" s="120"/>
      <c r="G224" s="120"/>
    </row>
    <row r="225" spans="1:7">
      <c r="A225" s="33"/>
      <c r="B225" s="33"/>
      <c r="C225" s="78"/>
      <c r="D225" s="79"/>
      <c r="E225" s="119"/>
      <c r="F225" s="120"/>
      <c r="G225" s="120"/>
    </row>
    <row r="226" spans="1:7">
      <c r="A226" s="33"/>
      <c r="B226" s="33"/>
      <c r="C226" s="78"/>
      <c r="D226" s="79"/>
      <c r="E226" s="119"/>
      <c r="F226" s="120"/>
      <c r="G226" s="120"/>
    </row>
    <row r="227" spans="1:7">
      <c r="A227" s="33"/>
      <c r="B227" s="33"/>
      <c r="C227" s="78"/>
      <c r="D227" s="79"/>
      <c r="E227" s="119"/>
      <c r="F227" s="120"/>
      <c r="G227" s="120"/>
    </row>
    <row r="228" spans="1:7">
      <c r="A228" s="33"/>
      <c r="B228" s="33"/>
      <c r="C228" s="78"/>
      <c r="D228" s="79"/>
      <c r="E228" s="119"/>
      <c r="F228" s="120"/>
      <c r="G228" s="120"/>
    </row>
    <row r="229" spans="1:7">
      <c r="A229" s="33"/>
      <c r="B229" s="33"/>
      <c r="C229" s="78"/>
      <c r="D229" s="79"/>
      <c r="E229" s="119"/>
      <c r="F229" s="120"/>
      <c r="G229" s="120"/>
    </row>
    <row r="230" spans="1:7">
      <c r="A230" s="33"/>
      <c r="B230" s="33"/>
      <c r="C230" s="78"/>
      <c r="D230" s="79"/>
      <c r="E230" s="119"/>
      <c r="F230" s="120"/>
      <c r="G230" s="120"/>
    </row>
    <row r="231" spans="1:7">
      <c r="A231" s="33"/>
      <c r="B231" s="33"/>
      <c r="C231" s="78"/>
      <c r="D231" s="79"/>
      <c r="E231" s="119"/>
      <c r="F231" s="120"/>
      <c r="G231" s="120"/>
    </row>
    <row r="232" spans="1:7">
      <c r="A232" s="33"/>
      <c r="B232" s="33"/>
      <c r="C232" s="78"/>
      <c r="D232" s="79"/>
      <c r="E232" s="119"/>
      <c r="F232" s="120"/>
      <c r="G232" s="120"/>
    </row>
    <row r="233" spans="1:7">
      <c r="A233" s="33"/>
      <c r="B233" s="33"/>
      <c r="C233" s="78"/>
      <c r="D233" s="79"/>
      <c r="E233" s="119"/>
      <c r="F233" s="120"/>
      <c r="G233" s="120"/>
    </row>
    <row r="234" spans="1:7">
      <c r="A234" s="33"/>
      <c r="B234" s="33"/>
      <c r="C234" s="78"/>
      <c r="D234" s="79"/>
      <c r="E234" s="119"/>
      <c r="F234" s="120"/>
      <c r="G234" s="120"/>
    </row>
    <row r="235" spans="1:7">
      <c r="A235" s="33"/>
      <c r="B235" s="33"/>
      <c r="C235" s="78"/>
      <c r="D235" s="79"/>
      <c r="E235" s="119"/>
      <c r="F235" s="120"/>
      <c r="G235" s="120"/>
    </row>
    <row r="236" spans="1:7">
      <c r="A236" s="33"/>
      <c r="B236" s="33"/>
      <c r="C236" s="78"/>
      <c r="D236" s="79"/>
      <c r="E236" s="119"/>
      <c r="F236" s="120"/>
      <c r="G236" s="120"/>
    </row>
    <row r="237" spans="1:7">
      <c r="A237" s="33"/>
      <c r="B237" s="33"/>
      <c r="C237" s="78"/>
      <c r="D237" s="79"/>
      <c r="E237" s="119"/>
      <c r="F237" s="120"/>
      <c r="G237" s="120"/>
    </row>
    <row r="238" spans="1:7">
      <c r="A238" s="33"/>
      <c r="B238" s="33"/>
      <c r="C238" s="78"/>
      <c r="D238" s="79"/>
      <c r="E238" s="119"/>
      <c r="F238" s="120"/>
      <c r="G238" s="120"/>
    </row>
    <row r="239" spans="1:7">
      <c r="A239" s="33"/>
      <c r="B239" s="33"/>
      <c r="C239" s="78"/>
      <c r="D239" s="79"/>
      <c r="E239" s="119"/>
      <c r="F239" s="120"/>
      <c r="G239" s="120"/>
    </row>
    <row r="240" spans="1:7">
      <c r="A240" s="33"/>
      <c r="B240" s="33"/>
      <c r="C240" s="78"/>
      <c r="D240" s="79"/>
      <c r="E240" s="119"/>
      <c r="F240" s="120"/>
      <c r="G240" s="120"/>
    </row>
    <row r="241" spans="1:7">
      <c r="A241" s="33"/>
      <c r="B241" s="33"/>
      <c r="C241" s="78"/>
      <c r="D241" s="79"/>
      <c r="E241" s="119"/>
      <c r="F241" s="120"/>
      <c r="G241" s="120"/>
    </row>
    <row r="242" spans="1:7">
      <c r="A242" s="33"/>
      <c r="B242" s="33"/>
      <c r="C242" s="78"/>
      <c r="D242" s="79"/>
      <c r="E242" s="119"/>
      <c r="F242" s="120"/>
      <c r="G242" s="120"/>
    </row>
    <row r="243" spans="1:7">
      <c r="A243" s="33"/>
      <c r="B243" s="33"/>
      <c r="C243" s="78"/>
      <c r="D243" s="79"/>
      <c r="E243" s="119"/>
      <c r="F243" s="120"/>
      <c r="G243" s="120"/>
    </row>
    <row r="244" spans="1:7">
      <c r="A244" s="33"/>
      <c r="B244" s="33"/>
      <c r="C244" s="78"/>
      <c r="D244" s="79"/>
      <c r="E244" s="119"/>
      <c r="F244" s="120"/>
      <c r="G244" s="120"/>
    </row>
    <row r="245" spans="1:7">
      <c r="A245" s="33"/>
      <c r="B245" s="33"/>
      <c r="C245" s="78"/>
      <c r="D245" s="79"/>
      <c r="E245" s="119"/>
      <c r="F245" s="120"/>
      <c r="G245" s="120"/>
    </row>
    <row r="246" spans="1:7">
      <c r="A246" s="33"/>
      <c r="B246" s="33"/>
      <c r="C246" s="78"/>
      <c r="D246" s="79"/>
      <c r="E246" s="119"/>
      <c r="F246" s="120"/>
      <c r="G246" s="120"/>
    </row>
    <row r="247" spans="1:7">
      <c r="A247" s="33"/>
      <c r="B247" s="33"/>
      <c r="C247" s="78"/>
      <c r="D247" s="79"/>
      <c r="E247" s="119"/>
      <c r="F247" s="120"/>
      <c r="G247" s="120"/>
    </row>
    <row r="248" spans="1:7">
      <c r="A248" s="33"/>
      <c r="B248" s="33"/>
      <c r="C248" s="78"/>
      <c r="D248" s="79"/>
      <c r="E248" s="119"/>
      <c r="F248" s="120"/>
      <c r="G248" s="120"/>
    </row>
    <row r="249" spans="1:7">
      <c r="A249" s="33"/>
      <c r="B249" s="33"/>
      <c r="C249" s="78"/>
      <c r="D249" s="79"/>
      <c r="E249" s="119"/>
      <c r="F249" s="120"/>
      <c r="G249" s="120"/>
    </row>
    <row r="250" spans="1:7">
      <c r="A250" s="33"/>
      <c r="B250" s="33"/>
      <c r="C250" s="78"/>
      <c r="D250" s="79"/>
      <c r="E250" s="119"/>
      <c r="F250" s="120"/>
      <c r="G250" s="120"/>
    </row>
    <row r="251" spans="1:7">
      <c r="A251" s="33"/>
      <c r="B251" s="33"/>
      <c r="C251" s="78"/>
      <c r="D251" s="79"/>
      <c r="E251" s="119"/>
      <c r="F251" s="120"/>
      <c r="G251" s="120"/>
    </row>
    <row r="252" spans="1:7">
      <c r="A252" s="33"/>
      <c r="B252" s="33"/>
      <c r="C252" s="78"/>
      <c r="D252" s="79"/>
      <c r="E252" s="119"/>
      <c r="F252" s="120"/>
      <c r="G252" s="120"/>
    </row>
    <row r="253" spans="1:7">
      <c r="A253" s="33"/>
      <c r="B253" s="33"/>
      <c r="C253" s="78"/>
      <c r="D253" s="79"/>
      <c r="E253" s="119"/>
      <c r="F253" s="120"/>
      <c r="G253" s="120"/>
    </row>
    <row r="254" spans="1:7">
      <c r="A254" s="33"/>
      <c r="B254" s="33"/>
      <c r="C254" s="78"/>
      <c r="D254" s="79"/>
      <c r="E254" s="119"/>
      <c r="F254" s="120"/>
      <c r="G254" s="120"/>
    </row>
    <row r="255" spans="1:7">
      <c r="A255" s="33"/>
      <c r="B255" s="33"/>
      <c r="C255" s="78"/>
      <c r="D255" s="79"/>
      <c r="E255" s="119"/>
      <c r="F255" s="120"/>
      <c r="G255" s="120"/>
    </row>
    <row r="256" spans="1:7">
      <c r="A256" s="33"/>
      <c r="B256" s="33"/>
      <c r="C256" s="78"/>
      <c r="D256" s="79"/>
      <c r="E256" s="119"/>
      <c r="F256" s="120"/>
      <c r="G256" s="120"/>
    </row>
    <row r="257" spans="1:7">
      <c r="A257" s="33"/>
      <c r="B257" s="33"/>
      <c r="C257" s="78"/>
      <c r="D257" s="79"/>
      <c r="E257" s="119"/>
      <c r="F257" s="120"/>
      <c r="G257" s="120"/>
    </row>
    <row r="258" spans="1:7">
      <c r="A258" s="33"/>
      <c r="B258" s="33"/>
      <c r="C258" s="78"/>
      <c r="D258" s="79"/>
      <c r="E258" s="119"/>
      <c r="F258" s="120"/>
      <c r="G258" s="120"/>
    </row>
    <row r="259" spans="1:7">
      <c r="A259" s="33"/>
      <c r="B259" s="33"/>
      <c r="C259" s="78"/>
      <c r="D259" s="79"/>
      <c r="E259" s="119"/>
      <c r="F259" s="120"/>
      <c r="G259" s="120"/>
    </row>
    <row r="260" spans="1:7">
      <c r="A260" s="33"/>
      <c r="B260" s="33"/>
      <c r="C260" s="78"/>
      <c r="D260" s="79"/>
      <c r="E260" s="119"/>
      <c r="F260" s="120"/>
      <c r="G260" s="120"/>
    </row>
    <row r="261" spans="1:7">
      <c r="A261" s="33"/>
      <c r="B261" s="33"/>
      <c r="C261" s="78"/>
      <c r="D261" s="79"/>
      <c r="E261" s="119"/>
      <c r="F261" s="120"/>
      <c r="G261" s="120"/>
    </row>
    <row r="262" spans="1:7">
      <c r="A262" s="33"/>
      <c r="B262" s="33"/>
      <c r="C262" s="78"/>
      <c r="D262" s="79"/>
      <c r="E262" s="119"/>
      <c r="F262" s="120"/>
      <c r="G262" s="120"/>
    </row>
    <row r="263" spans="1:7">
      <c r="A263" s="33"/>
      <c r="B263" s="33"/>
      <c r="C263" s="78"/>
      <c r="D263" s="79"/>
      <c r="E263" s="119"/>
      <c r="F263" s="120"/>
      <c r="G263" s="120"/>
    </row>
    <row r="264" spans="1:7">
      <c r="A264" s="33"/>
      <c r="B264" s="33"/>
      <c r="C264" s="78"/>
      <c r="D264" s="79"/>
      <c r="E264" s="119"/>
      <c r="F264" s="120"/>
      <c r="G264" s="120"/>
    </row>
    <row r="265" spans="1:7">
      <c r="A265" s="33"/>
      <c r="B265" s="33"/>
      <c r="C265" s="78"/>
      <c r="D265" s="79"/>
      <c r="E265" s="119"/>
      <c r="F265" s="120"/>
      <c r="G265" s="120"/>
    </row>
    <row r="266" spans="1:7">
      <c r="A266" s="33"/>
      <c r="B266" s="33"/>
      <c r="C266" s="78"/>
      <c r="D266" s="79"/>
      <c r="E266" s="119"/>
      <c r="F266" s="120"/>
      <c r="G266" s="120"/>
    </row>
    <row r="267" spans="1:7">
      <c r="A267" s="33"/>
      <c r="B267" s="33"/>
      <c r="C267" s="78"/>
      <c r="D267" s="79"/>
      <c r="E267" s="119"/>
      <c r="F267" s="120"/>
      <c r="G267" s="120"/>
    </row>
  </sheetData>
  <mergeCells count="281">
    <mergeCell ref="C6:E6"/>
    <mergeCell ref="C10:G10"/>
    <mergeCell ref="C11:G11"/>
    <mergeCell ref="C13:F13"/>
    <mergeCell ref="C14:F14"/>
    <mergeCell ref="C15:F15"/>
    <mergeCell ref="C16:F16"/>
    <mergeCell ref="C17:F17"/>
    <mergeCell ref="C18:F18"/>
    <mergeCell ref="C19:F19"/>
    <mergeCell ref="C20:F20"/>
    <mergeCell ref="C21:F21"/>
    <mergeCell ref="C22:F22"/>
    <mergeCell ref="C23:F23"/>
    <mergeCell ref="C24:F24"/>
    <mergeCell ref="C25:F25"/>
    <mergeCell ref="B40:C40"/>
    <mergeCell ref="N47:N52"/>
    <mergeCell ref="B62:C62"/>
    <mergeCell ref="A68:A74"/>
    <mergeCell ref="B68:B74"/>
    <mergeCell ref="C68:C74"/>
    <mergeCell ref="H68:H74"/>
    <mergeCell ref="I68:I74"/>
    <mergeCell ref="J68:J74"/>
    <mergeCell ref="K68:K74"/>
    <mergeCell ref="L68:L74"/>
    <mergeCell ref="M68:M74"/>
    <mergeCell ref="N68:N74"/>
    <mergeCell ref="O68:O74"/>
    <mergeCell ref="P68:P74"/>
    <mergeCell ref="Q68:Q74"/>
    <mergeCell ref="R68:R74"/>
    <mergeCell ref="S68:S74"/>
    <mergeCell ref="T68:T74"/>
    <mergeCell ref="U68:U74"/>
    <mergeCell ref="V68:V74"/>
    <mergeCell ref="W68:W74"/>
    <mergeCell ref="X68:X74"/>
    <mergeCell ref="Y68:Y74"/>
    <mergeCell ref="Z68:Z74"/>
    <mergeCell ref="AA68:AA74"/>
    <mergeCell ref="AB68:AB74"/>
    <mergeCell ref="AC68:AC74"/>
    <mergeCell ref="AD68:AD74"/>
    <mergeCell ref="AE68:AE74"/>
    <mergeCell ref="AF68:AF74"/>
    <mergeCell ref="AG68:AG74"/>
    <mergeCell ref="AH68:AH74"/>
    <mergeCell ref="AI68:AI74"/>
    <mergeCell ref="AJ68:AJ74"/>
    <mergeCell ref="AK68:AK74"/>
    <mergeCell ref="AL68:AL74"/>
    <mergeCell ref="AM68:AM74"/>
    <mergeCell ref="AN68:AN74"/>
    <mergeCell ref="AO68:AO74"/>
    <mergeCell ref="AP68:AP74"/>
    <mergeCell ref="AQ68:AQ74"/>
    <mergeCell ref="AR68:AR74"/>
    <mergeCell ref="AS68:AS74"/>
    <mergeCell ref="AT68:AT74"/>
    <mergeCell ref="AU68:AU74"/>
    <mergeCell ref="AV68:AV74"/>
    <mergeCell ref="AW68:AW74"/>
    <mergeCell ref="AX68:AX74"/>
    <mergeCell ref="AY68:AY74"/>
    <mergeCell ref="AZ68:AZ74"/>
    <mergeCell ref="BA68:BA74"/>
    <mergeCell ref="BB68:BB74"/>
    <mergeCell ref="BC68:BC74"/>
    <mergeCell ref="BD68:BD74"/>
    <mergeCell ref="BE68:BE74"/>
    <mergeCell ref="BF68:BF74"/>
    <mergeCell ref="BG68:BG74"/>
    <mergeCell ref="BH68:BH74"/>
    <mergeCell ref="BI68:BI74"/>
    <mergeCell ref="BJ68:BJ74"/>
    <mergeCell ref="BK68:BK74"/>
    <mergeCell ref="BL68:BL74"/>
    <mergeCell ref="BM68:BM74"/>
    <mergeCell ref="BN68:BN74"/>
    <mergeCell ref="BO68:BO74"/>
    <mergeCell ref="BP68:BP74"/>
    <mergeCell ref="BQ68:BQ74"/>
    <mergeCell ref="BR68:BR74"/>
    <mergeCell ref="BS68:BS74"/>
    <mergeCell ref="BT68:BT74"/>
    <mergeCell ref="BU68:BU74"/>
    <mergeCell ref="BV68:BV74"/>
    <mergeCell ref="BW68:BW74"/>
    <mergeCell ref="BX68:BX74"/>
    <mergeCell ref="BY68:BY74"/>
    <mergeCell ref="BZ68:BZ74"/>
    <mergeCell ref="CA68:CA74"/>
    <mergeCell ref="CB68:CB74"/>
    <mergeCell ref="CC68:CC74"/>
    <mergeCell ref="CD68:CD74"/>
    <mergeCell ref="CE68:CE74"/>
    <mergeCell ref="CF68:CF74"/>
    <mergeCell ref="CG68:CG74"/>
    <mergeCell ref="CH68:CH74"/>
    <mergeCell ref="CI68:CI74"/>
    <mergeCell ref="CJ68:CJ74"/>
    <mergeCell ref="CK68:CK74"/>
    <mergeCell ref="CL68:CL74"/>
    <mergeCell ref="CM68:CM74"/>
    <mergeCell ref="CN68:CN74"/>
    <mergeCell ref="CO68:CO74"/>
    <mergeCell ref="CP68:CP74"/>
    <mergeCell ref="CQ68:CQ74"/>
    <mergeCell ref="CR68:CR74"/>
    <mergeCell ref="CS68:CS74"/>
    <mergeCell ref="CT68:CT74"/>
    <mergeCell ref="CU68:CU74"/>
    <mergeCell ref="CV68:CV74"/>
    <mergeCell ref="CW68:CW74"/>
    <mergeCell ref="CX68:CX74"/>
    <mergeCell ref="CY68:CY74"/>
    <mergeCell ref="CZ68:CZ74"/>
    <mergeCell ref="DA68:DA74"/>
    <mergeCell ref="DB68:DB74"/>
    <mergeCell ref="DC68:DC74"/>
    <mergeCell ref="DD68:DD74"/>
    <mergeCell ref="DE68:DE74"/>
    <mergeCell ref="DF68:DF74"/>
    <mergeCell ref="DG68:DG74"/>
    <mergeCell ref="DH68:DH74"/>
    <mergeCell ref="DI68:DI74"/>
    <mergeCell ref="DJ68:DJ74"/>
    <mergeCell ref="DK68:DK74"/>
    <mergeCell ref="DL68:DL74"/>
    <mergeCell ref="DM68:DM74"/>
    <mergeCell ref="DN68:DN74"/>
    <mergeCell ref="DO68:DO74"/>
    <mergeCell ref="DP68:DP74"/>
    <mergeCell ref="DQ68:DQ74"/>
    <mergeCell ref="DR68:DR74"/>
    <mergeCell ref="DS68:DS74"/>
    <mergeCell ref="DT68:DT74"/>
    <mergeCell ref="DU68:DU74"/>
    <mergeCell ref="DV68:DV74"/>
    <mergeCell ref="DW68:DW74"/>
    <mergeCell ref="DX68:DX74"/>
    <mergeCell ref="DY68:DY74"/>
    <mergeCell ref="DZ68:DZ74"/>
    <mergeCell ref="EA68:EA74"/>
    <mergeCell ref="EB68:EB74"/>
    <mergeCell ref="EC68:EC74"/>
    <mergeCell ref="ED68:ED74"/>
    <mergeCell ref="EE68:EE74"/>
    <mergeCell ref="EF68:EF74"/>
    <mergeCell ref="EG68:EG74"/>
    <mergeCell ref="EH68:EH74"/>
    <mergeCell ref="EI68:EI74"/>
    <mergeCell ref="EJ68:EJ74"/>
    <mergeCell ref="EK68:EK74"/>
    <mergeCell ref="EL68:EL74"/>
    <mergeCell ref="EM68:EM74"/>
    <mergeCell ref="EN68:EN74"/>
    <mergeCell ref="EO68:EO74"/>
    <mergeCell ref="EP68:EP74"/>
    <mergeCell ref="EQ68:EQ74"/>
    <mergeCell ref="ER68:ER74"/>
    <mergeCell ref="ES68:ES74"/>
    <mergeCell ref="ET68:ET74"/>
    <mergeCell ref="EU68:EU74"/>
    <mergeCell ref="EV68:EV74"/>
    <mergeCell ref="EW68:EW74"/>
    <mergeCell ref="EX68:EX74"/>
    <mergeCell ref="EY68:EY74"/>
    <mergeCell ref="EZ68:EZ74"/>
    <mergeCell ref="FA68:FA74"/>
    <mergeCell ref="FB68:FB74"/>
    <mergeCell ref="FC68:FC74"/>
    <mergeCell ref="FD68:FD74"/>
    <mergeCell ref="FE68:FE74"/>
    <mergeCell ref="FF68:FF74"/>
    <mergeCell ref="FG68:FG74"/>
    <mergeCell ref="FH68:FH74"/>
    <mergeCell ref="FI68:FI74"/>
    <mergeCell ref="FJ68:FJ74"/>
    <mergeCell ref="FK68:FK74"/>
    <mergeCell ref="FL68:FL74"/>
    <mergeCell ref="FM68:FM74"/>
    <mergeCell ref="FN68:FN74"/>
    <mergeCell ref="FO68:FO74"/>
    <mergeCell ref="FP68:FP74"/>
    <mergeCell ref="FQ68:FQ74"/>
    <mergeCell ref="FR68:FR74"/>
    <mergeCell ref="FS68:FS74"/>
    <mergeCell ref="FT68:FT74"/>
    <mergeCell ref="FU68:FU74"/>
    <mergeCell ref="FV68:FV74"/>
    <mergeCell ref="FW68:FW74"/>
    <mergeCell ref="FX68:FX74"/>
    <mergeCell ref="FY68:FY74"/>
    <mergeCell ref="FZ68:FZ74"/>
    <mergeCell ref="GA68:GA74"/>
    <mergeCell ref="GB68:GB74"/>
    <mergeCell ref="GC68:GC74"/>
    <mergeCell ref="GD68:GD74"/>
    <mergeCell ref="GE68:GE74"/>
    <mergeCell ref="GF68:GF74"/>
    <mergeCell ref="GG68:GG74"/>
    <mergeCell ref="GH68:GH74"/>
    <mergeCell ref="GI68:GI74"/>
    <mergeCell ref="GJ68:GJ74"/>
    <mergeCell ref="GK68:GK74"/>
    <mergeCell ref="GL68:GL74"/>
    <mergeCell ref="GM68:GM74"/>
    <mergeCell ref="GN68:GN74"/>
    <mergeCell ref="GO68:GO74"/>
    <mergeCell ref="GP68:GP74"/>
    <mergeCell ref="GQ68:GQ74"/>
    <mergeCell ref="GR68:GR74"/>
    <mergeCell ref="GS68:GS74"/>
    <mergeCell ref="GT68:GT74"/>
    <mergeCell ref="GU68:GU74"/>
    <mergeCell ref="GV68:GV74"/>
    <mergeCell ref="GW68:GW74"/>
    <mergeCell ref="GX68:GX74"/>
    <mergeCell ref="GY68:GY74"/>
    <mergeCell ref="GZ68:GZ74"/>
    <mergeCell ref="HA68:HA74"/>
    <mergeCell ref="HB68:HB74"/>
    <mergeCell ref="HC68:HC74"/>
    <mergeCell ref="HD68:HD74"/>
    <mergeCell ref="HE68:HE74"/>
    <mergeCell ref="HF68:HF74"/>
    <mergeCell ref="HG68:HG74"/>
    <mergeCell ref="HH68:HH74"/>
    <mergeCell ref="HI68:HI74"/>
    <mergeCell ref="HJ68:HJ74"/>
    <mergeCell ref="HK68:HK74"/>
    <mergeCell ref="HL68:HL74"/>
    <mergeCell ref="HM68:HM74"/>
    <mergeCell ref="HN68:HN74"/>
    <mergeCell ref="HO68:HO74"/>
    <mergeCell ref="HP68:HP74"/>
    <mergeCell ref="HQ68:HQ74"/>
    <mergeCell ref="HR68:HR74"/>
    <mergeCell ref="HS68:HS74"/>
    <mergeCell ref="HT68:HT74"/>
    <mergeCell ref="IE68:IE74"/>
    <mergeCell ref="IF68:IF74"/>
    <mergeCell ref="IG68:IG74"/>
    <mergeCell ref="HU68:HU74"/>
    <mergeCell ref="HV68:HV74"/>
    <mergeCell ref="HW68:HW74"/>
    <mergeCell ref="IH68:IH74"/>
    <mergeCell ref="II68:II74"/>
    <mergeCell ref="HX68:HX74"/>
    <mergeCell ref="HY68:HY74"/>
    <mergeCell ref="HZ68:HZ74"/>
    <mergeCell ref="IA68:IA74"/>
    <mergeCell ref="IB68:IB74"/>
    <mergeCell ref="IC68:IC74"/>
    <mergeCell ref="C160:E160"/>
    <mergeCell ref="B170:D170"/>
    <mergeCell ref="C177:E177"/>
    <mergeCell ref="B183:C183"/>
    <mergeCell ref="C187:E187"/>
    <mergeCell ref="IV68:IV74"/>
    <mergeCell ref="C108:D108"/>
    <mergeCell ref="B129:C129"/>
    <mergeCell ref="C147:E147"/>
    <mergeCell ref="C150:E150"/>
    <mergeCell ref="IU68:IU74"/>
    <mergeCell ref="IJ68:IJ74"/>
    <mergeCell ref="IK68:IK74"/>
    <mergeCell ref="IL68:IL74"/>
    <mergeCell ref="IM68:IM74"/>
    <mergeCell ref="IN68:IN74"/>
    <mergeCell ref="IO68:IO74"/>
    <mergeCell ref="B156:D156"/>
    <mergeCell ref="IP68:IP74"/>
    <mergeCell ref="IQ68:IQ74"/>
    <mergeCell ref="IR68:IR74"/>
    <mergeCell ref="IS68:IS74"/>
    <mergeCell ref="IT68:IT74"/>
    <mergeCell ref="ID68:ID74"/>
  </mergeCells>
  <pageMargins left="0.7" right="0.7" top="0.75" bottom="0.75" header="0.3" footer="0.3"/>
  <pageSetup paperSize="9" scale="95" orientation="portrait" r:id="rId1"/>
  <headerFooter>
    <oddFooter>&amp;CStran &amp;P&amp;Rstroškovna _brezovci_pzi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31"/>
  <sheetViews>
    <sheetView workbookViewId="0">
      <selection activeCell="E212" sqref="E212:E230"/>
    </sheetView>
  </sheetViews>
  <sheetFormatPr defaultColWidth="14.42578125" defaultRowHeight="15"/>
  <cols>
    <col min="1" max="1" width="5.5703125" style="198" customWidth="1"/>
    <col min="2" max="2" width="46.140625" style="198" customWidth="1"/>
    <col min="3" max="3" width="6.140625" style="198" customWidth="1"/>
    <col min="4" max="4" width="12.140625" style="198" customWidth="1"/>
    <col min="5" max="5" width="11.5703125" style="198" customWidth="1"/>
    <col min="6" max="6" width="13.42578125" style="198" customWidth="1"/>
    <col min="7" max="11" width="8.7109375" style="198" customWidth="1"/>
    <col min="12" max="16384" width="14.42578125" style="198"/>
  </cols>
  <sheetData>
    <row r="1" spans="1:7" ht="15" customHeight="1"/>
    <row r="2" spans="1:7" ht="15" customHeight="1">
      <c r="A2" s="197"/>
      <c r="B2" s="197" t="s">
        <v>1</v>
      </c>
      <c r="C2" s="408" t="s">
        <v>145</v>
      </c>
      <c r="D2" s="408"/>
      <c r="E2" s="409"/>
      <c r="F2" s="95"/>
      <c r="G2" s="96"/>
    </row>
    <row r="3" spans="1:7" ht="15" customHeight="1">
      <c r="A3" s="194"/>
      <c r="B3" s="2"/>
      <c r="C3" s="410" t="s">
        <v>147</v>
      </c>
      <c r="D3" s="410"/>
      <c r="E3" s="411"/>
      <c r="F3" s="95"/>
      <c r="G3" s="96"/>
    </row>
    <row r="4" spans="1:7" ht="15" customHeight="1">
      <c r="A4" s="192"/>
      <c r="B4" s="191"/>
      <c r="C4" s="412" t="s">
        <v>148</v>
      </c>
      <c r="D4" s="412"/>
      <c r="E4" s="413"/>
      <c r="F4" s="95"/>
      <c r="G4" s="96"/>
    </row>
    <row r="5" spans="1:7" ht="15" customHeight="1">
      <c r="A5" s="5"/>
      <c r="B5" s="2"/>
      <c r="C5" s="216"/>
      <c r="D5" s="216"/>
      <c r="E5" s="216"/>
      <c r="F5" s="95"/>
      <c r="G5" s="96"/>
    </row>
    <row r="6" spans="1:7" ht="15" customHeight="1">
      <c r="A6" s="5"/>
      <c r="B6" s="2"/>
      <c r="C6" s="6"/>
      <c r="D6" s="4"/>
      <c r="E6" s="95"/>
      <c r="F6" s="95"/>
      <c r="G6" s="96"/>
    </row>
    <row r="7" spans="1:7" ht="15" customHeight="1">
      <c r="A7" s="5"/>
      <c r="B7" s="2"/>
      <c r="C7" s="6"/>
      <c r="D7" s="4"/>
      <c r="E7" s="95"/>
      <c r="F7" s="95"/>
      <c r="G7" s="96"/>
    </row>
    <row r="8" spans="1:7" ht="15" customHeight="1">
      <c r="A8" s="5"/>
      <c r="B8" s="5" t="s">
        <v>2</v>
      </c>
      <c r="C8" s="381" t="s">
        <v>210</v>
      </c>
      <c r="D8" s="414"/>
      <c r="E8" s="414"/>
      <c r="F8" s="414"/>
      <c r="G8" s="414"/>
    </row>
    <row r="9" spans="1:7" ht="15" customHeight="1">
      <c r="A9" s="7"/>
      <c r="B9" s="7"/>
      <c r="C9" s="381" t="s">
        <v>233</v>
      </c>
      <c r="D9" s="414"/>
      <c r="E9" s="414"/>
      <c r="F9" s="414"/>
      <c r="G9" s="414"/>
    </row>
    <row r="10" spans="1:7" ht="15" customHeight="1">
      <c r="A10" s="7"/>
      <c r="B10" s="7"/>
      <c r="C10" s="164"/>
      <c r="D10" s="217"/>
      <c r="E10" s="217"/>
      <c r="F10" s="217"/>
      <c r="G10" s="217"/>
    </row>
    <row r="11" spans="1:7" ht="15" customHeight="1">
      <c r="A11" s="7"/>
      <c r="B11" s="7" t="s">
        <v>234</v>
      </c>
      <c r="C11" s="164"/>
      <c r="D11" s="217"/>
      <c r="E11" s="217"/>
      <c r="F11" s="217"/>
      <c r="G11" s="217"/>
    </row>
    <row r="12" spans="1:7" ht="15" customHeight="1">
      <c r="A12" s="7"/>
      <c r="B12" s="7"/>
      <c r="C12" s="164"/>
      <c r="D12" s="217"/>
      <c r="E12" s="217"/>
      <c r="F12" s="217"/>
      <c r="G12" s="217"/>
    </row>
    <row r="13" spans="1:7" ht="15" customHeight="1">
      <c r="A13" s="7"/>
      <c r="B13" s="7"/>
      <c r="C13" s="164"/>
      <c r="D13" s="217"/>
      <c r="E13" s="217"/>
      <c r="F13" s="218"/>
      <c r="G13" s="217"/>
    </row>
    <row r="14" spans="1:7" ht="15" customHeight="1">
      <c r="A14" s="187" t="s">
        <v>235</v>
      </c>
      <c r="B14" s="187" t="s">
        <v>236</v>
      </c>
      <c r="C14" s="219"/>
      <c r="D14" s="220"/>
      <c r="E14" s="220"/>
      <c r="F14" s="221" t="s">
        <v>195</v>
      </c>
      <c r="G14" s="217"/>
    </row>
    <row r="15" spans="1:7" ht="15" customHeight="1">
      <c r="A15" s="162" t="s">
        <v>237</v>
      </c>
      <c r="B15" s="162" t="s">
        <v>238</v>
      </c>
      <c r="C15" s="162"/>
      <c r="D15" s="162"/>
      <c r="E15" s="162"/>
      <c r="F15" s="222">
        <f>F89</f>
        <v>0</v>
      </c>
    </row>
    <row r="16" spans="1:7" ht="15" customHeight="1">
      <c r="A16" s="162" t="s">
        <v>239</v>
      </c>
      <c r="B16" s="162" t="s">
        <v>240</v>
      </c>
      <c r="C16" s="162"/>
      <c r="D16" s="162"/>
      <c r="E16" s="162"/>
      <c r="F16" s="222">
        <f>F155</f>
        <v>0</v>
      </c>
    </row>
    <row r="17" spans="1:11" ht="15" customHeight="1">
      <c r="A17" s="162" t="s">
        <v>241</v>
      </c>
      <c r="B17" s="162" t="s">
        <v>242</v>
      </c>
      <c r="C17" s="162"/>
      <c r="D17" s="162"/>
      <c r="E17" s="162"/>
      <c r="F17" s="222">
        <f>F207</f>
        <v>0</v>
      </c>
    </row>
    <row r="18" spans="1:11" ht="15" customHeight="1">
      <c r="A18" s="162" t="s">
        <v>243</v>
      </c>
      <c r="B18" s="162" t="s">
        <v>244</v>
      </c>
      <c r="C18" s="162"/>
      <c r="D18" s="162"/>
      <c r="E18" s="162"/>
      <c r="F18" s="222">
        <f>F231</f>
        <v>0</v>
      </c>
    </row>
    <row r="19" spans="1:11" ht="15" customHeight="1"/>
    <row r="20" spans="1:11" ht="15" customHeight="1">
      <c r="A20" s="223"/>
      <c r="B20" s="223" t="s">
        <v>245</v>
      </c>
      <c r="C20" s="223"/>
      <c r="D20" s="223"/>
      <c r="E20" s="223"/>
      <c r="F20" s="224">
        <f>SUM(F15:F18)</f>
        <v>0</v>
      </c>
    </row>
    <row r="21" spans="1:11" ht="15" customHeight="1">
      <c r="A21" s="223"/>
      <c r="B21" s="223" t="s">
        <v>121</v>
      </c>
      <c r="C21" s="223"/>
      <c r="D21" s="223"/>
      <c r="E21" s="223"/>
      <c r="F21" s="224">
        <f>F20*0.22</f>
        <v>0</v>
      </c>
    </row>
    <row r="22" spans="1:11" ht="15" customHeight="1">
      <c r="A22" s="223"/>
      <c r="B22" s="223" t="s">
        <v>246</v>
      </c>
      <c r="C22" s="223"/>
      <c r="D22" s="223"/>
      <c r="E22" s="223"/>
      <c r="F22" s="224">
        <f>F20+F21</f>
        <v>0</v>
      </c>
    </row>
    <row r="23" spans="1:11" ht="15" customHeight="1">
      <c r="F23" s="225"/>
    </row>
    <row r="24" spans="1:11" ht="15" customHeight="1">
      <c r="B24" s="406" t="s">
        <v>247</v>
      </c>
      <c r="C24" s="407"/>
      <c r="D24" s="407"/>
      <c r="E24" s="407"/>
      <c r="F24" s="225"/>
    </row>
    <row r="25" spans="1:11" ht="15" customHeight="1">
      <c r="B25" s="406" t="s">
        <v>248</v>
      </c>
      <c r="C25" s="407"/>
      <c r="D25" s="407"/>
      <c r="E25" s="407"/>
      <c r="F25" s="225"/>
    </row>
    <row r="26" spans="1:11" ht="15" customHeight="1">
      <c r="B26" s="407"/>
      <c r="C26" s="407"/>
      <c r="D26" s="407"/>
      <c r="E26" s="407"/>
      <c r="F26" s="225"/>
    </row>
    <row r="27" spans="1:11" ht="15" customHeight="1"/>
    <row r="28" spans="1:11" ht="15" customHeight="1"/>
    <row r="29" spans="1:11" ht="36" customHeight="1">
      <c r="A29" s="226" t="s">
        <v>237</v>
      </c>
      <c r="B29" s="415" t="s">
        <v>238</v>
      </c>
      <c r="C29" s="416"/>
      <c r="D29" s="416"/>
      <c r="E29" s="416"/>
      <c r="F29" s="417"/>
      <c r="G29" s="127"/>
      <c r="H29" s="127"/>
      <c r="I29" s="127"/>
      <c r="J29" s="127"/>
      <c r="K29" s="127"/>
    </row>
    <row r="30" spans="1:11" ht="19.5" customHeight="1">
      <c r="A30" s="227" t="s">
        <v>249</v>
      </c>
      <c r="B30" s="228" t="s">
        <v>250</v>
      </c>
      <c r="C30" s="228" t="s">
        <v>251</v>
      </c>
      <c r="D30" s="228" t="s">
        <v>252</v>
      </c>
      <c r="E30" s="229" t="s">
        <v>253</v>
      </c>
      <c r="F30" s="229" t="s">
        <v>254</v>
      </c>
      <c r="G30" s="127"/>
      <c r="H30" s="127"/>
      <c r="J30" s="127"/>
      <c r="K30" s="127"/>
    </row>
    <row r="31" spans="1:11" ht="19.5" customHeight="1">
      <c r="A31" s="230"/>
      <c r="B31" s="231"/>
      <c r="C31" s="232"/>
      <c r="D31" s="233"/>
      <c r="E31" s="234"/>
      <c r="F31" s="235"/>
      <c r="G31" s="236"/>
      <c r="H31" s="236"/>
      <c r="I31" s="236"/>
      <c r="J31" s="236"/>
      <c r="K31" s="236"/>
    </row>
    <row r="32" spans="1:11" ht="39" customHeight="1">
      <c r="A32" s="237"/>
      <c r="B32" s="238" t="s">
        <v>255</v>
      </c>
      <c r="C32" s="239"/>
      <c r="D32" s="239"/>
      <c r="E32" s="240"/>
      <c r="F32" s="240"/>
      <c r="G32" s="127"/>
      <c r="H32" s="127"/>
      <c r="J32" s="127"/>
      <c r="K32" s="127"/>
    </row>
    <row r="33" spans="1:11" ht="35.25" customHeight="1">
      <c r="A33" s="230"/>
      <c r="B33" s="231" t="s">
        <v>256</v>
      </c>
      <c r="C33" s="232"/>
      <c r="D33" s="233"/>
      <c r="E33" s="234"/>
      <c r="F33" s="235"/>
      <c r="G33" s="236"/>
      <c r="H33" s="236"/>
      <c r="I33" s="236"/>
      <c r="J33" s="236"/>
      <c r="K33" s="236"/>
    </row>
    <row r="34" spans="1:11" ht="36.75" customHeight="1">
      <c r="A34" s="230" t="s">
        <v>3</v>
      </c>
      <c r="B34" s="238" t="s">
        <v>257</v>
      </c>
      <c r="C34" s="232" t="s">
        <v>258</v>
      </c>
      <c r="D34" s="241">
        <v>1</v>
      </c>
      <c r="E34" s="234"/>
      <c r="F34" s="235">
        <f>ROUND(D34*E34,2)</f>
        <v>0</v>
      </c>
      <c r="G34" s="127"/>
      <c r="H34" s="127"/>
      <c r="J34" s="127"/>
      <c r="K34" s="127"/>
    </row>
    <row r="35" spans="1:11" ht="19.5" customHeight="1">
      <c r="A35" s="242" t="s">
        <v>259</v>
      </c>
      <c r="B35" s="238" t="s">
        <v>260</v>
      </c>
      <c r="C35" s="243"/>
      <c r="D35" s="243"/>
      <c r="E35" s="244"/>
      <c r="F35" s="244"/>
      <c r="G35" s="127"/>
      <c r="H35" s="127"/>
      <c r="J35" s="127"/>
      <c r="K35" s="127"/>
    </row>
    <row r="36" spans="1:11" ht="19.5" customHeight="1">
      <c r="A36" s="242" t="s">
        <v>259</v>
      </c>
      <c r="B36" s="238" t="s">
        <v>261</v>
      </c>
      <c r="C36" s="243"/>
      <c r="D36" s="243"/>
      <c r="E36" s="244"/>
      <c r="F36" s="244"/>
      <c r="G36" s="127"/>
      <c r="H36" s="127"/>
      <c r="J36" s="127"/>
      <c r="K36" s="127"/>
    </row>
    <row r="37" spans="1:11" ht="19.5" customHeight="1">
      <c r="A37" s="242" t="s">
        <v>259</v>
      </c>
      <c r="B37" s="238" t="s">
        <v>262</v>
      </c>
      <c r="C37" s="243"/>
      <c r="D37" s="243"/>
      <c r="E37" s="244"/>
      <c r="F37" s="244"/>
      <c r="G37" s="127"/>
      <c r="H37" s="127"/>
      <c r="J37" s="127"/>
      <c r="K37" s="127"/>
    </row>
    <row r="38" spans="1:11" ht="19.5" customHeight="1">
      <c r="A38" s="242" t="s">
        <v>259</v>
      </c>
      <c r="B38" s="238" t="s">
        <v>263</v>
      </c>
      <c r="C38" s="243"/>
      <c r="D38" s="243"/>
      <c r="E38" s="244"/>
      <c r="F38" s="244"/>
      <c r="G38" s="127"/>
      <c r="H38" s="127"/>
      <c r="J38" s="127"/>
      <c r="K38" s="127"/>
    </row>
    <row r="39" spans="1:11" ht="19.5" customHeight="1">
      <c r="A39" s="242" t="s">
        <v>259</v>
      </c>
      <c r="B39" s="238" t="s">
        <v>264</v>
      </c>
      <c r="C39" s="243"/>
      <c r="D39" s="243"/>
      <c r="E39" s="244"/>
      <c r="F39" s="244"/>
      <c r="G39" s="127"/>
      <c r="H39" s="127"/>
      <c r="J39" s="127"/>
      <c r="K39" s="127"/>
    </row>
    <row r="40" spans="1:11" ht="19.5" customHeight="1">
      <c r="A40" s="242" t="s">
        <v>259</v>
      </c>
      <c r="B40" s="238" t="s">
        <v>265</v>
      </c>
      <c r="C40" s="243"/>
      <c r="D40" s="243"/>
      <c r="E40" s="244"/>
      <c r="F40" s="244"/>
      <c r="G40" s="127"/>
      <c r="H40" s="127"/>
      <c r="J40" s="127"/>
      <c r="K40" s="127"/>
    </row>
    <row r="41" spans="1:11" ht="19.5" customHeight="1">
      <c r="A41" s="242" t="s">
        <v>259</v>
      </c>
      <c r="B41" s="238" t="s">
        <v>266</v>
      </c>
      <c r="C41" s="243"/>
      <c r="D41" s="243"/>
      <c r="E41" s="244"/>
      <c r="F41" s="244"/>
      <c r="G41" s="127"/>
      <c r="H41" s="127"/>
      <c r="J41" s="127"/>
      <c r="K41" s="127"/>
    </row>
    <row r="42" spans="1:11" ht="19.5" customHeight="1">
      <c r="A42" s="242" t="s">
        <v>259</v>
      </c>
      <c r="B42" s="238" t="s">
        <v>267</v>
      </c>
      <c r="C42" s="243"/>
      <c r="D42" s="243"/>
      <c r="E42" s="244"/>
      <c r="F42" s="244"/>
      <c r="G42" s="127"/>
      <c r="H42" s="127"/>
      <c r="J42" s="127"/>
      <c r="K42" s="127"/>
    </row>
    <row r="43" spans="1:11" ht="36" customHeight="1">
      <c r="A43" s="242" t="s">
        <v>259</v>
      </c>
      <c r="B43" s="238" t="s">
        <v>268</v>
      </c>
      <c r="C43" s="243"/>
      <c r="D43" s="243"/>
      <c r="E43" s="244"/>
      <c r="F43" s="244"/>
      <c r="G43" s="127"/>
      <c r="H43" s="127"/>
      <c r="J43" s="127"/>
      <c r="K43" s="127"/>
    </row>
    <row r="44" spans="1:11" ht="19.5" customHeight="1">
      <c r="A44" s="230"/>
      <c r="B44" s="231"/>
      <c r="C44" s="232"/>
      <c r="D44" s="233"/>
      <c r="E44" s="234"/>
      <c r="F44" s="235"/>
      <c r="G44" s="236"/>
      <c r="H44" s="236"/>
      <c r="I44" s="236"/>
      <c r="J44" s="236"/>
      <c r="K44" s="236"/>
    </row>
    <row r="45" spans="1:11" ht="33">
      <c r="A45" s="230" t="s">
        <v>5</v>
      </c>
      <c r="B45" s="245" t="s">
        <v>269</v>
      </c>
      <c r="C45" s="232" t="s">
        <v>211</v>
      </c>
      <c r="D45" s="241">
        <v>772</v>
      </c>
      <c r="E45" s="234"/>
      <c r="F45" s="235">
        <f>ROUND(D45*E45,2)</f>
        <v>0</v>
      </c>
    </row>
    <row r="46" spans="1:11" ht="19.5" customHeight="1">
      <c r="A46" s="230"/>
      <c r="B46" s="231"/>
      <c r="C46" s="232"/>
      <c r="D46" s="233"/>
      <c r="E46" s="234"/>
      <c r="F46" s="235"/>
      <c r="G46" s="236"/>
      <c r="H46" s="236"/>
      <c r="I46" s="236"/>
      <c r="J46" s="236"/>
      <c r="K46" s="236"/>
    </row>
    <row r="47" spans="1:11" ht="49.5">
      <c r="A47" s="230" t="s">
        <v>7</v>
      </c>
      <c r="B47" s="245" t="s">
        <v>270</v>
      </c>
      <c r="C47" s="232" t="s">
        <v>258</v>
      </c>
      <c r="D47" s="241">
        <v>1</v>
      </c>
      <c r="E47" s="234"/>
      <c r="F47" s="235">
        <f>ROUND(D47*E47,2)</f>
        <v>0</v>
      </c>
      <c r="G47" s="236"/>
      <c r="H47" s="236"/>
      <c r="I47" s="236"/>
      <c r="J47" s="236"/>
      <c r="K47" s="236"/>
    </row>
    <row r="48" spans="1:11" ht="19.5" customHeight="1">
      <c r="A48" s="230"/>
      <c r="B48" s="231"/>
      <c r="C48" s="232"/>
      <c r="D48" s="233"/>
      <c r="E48" s="234"/>
      <c r="F48" s="235"/>
      <c r="G48" s="236"/>
      <c r="H48" s="236"/>
      <c r="I48" s="236"/>
      <c r="J48" s="236"/>
      <c r="K48" s="236"/>
    </row>
    <row r="49" spans="1:11" ht="49.5" customHeight="1">
      <c r="A49" s="230" t="s">
        <v>8</v>
      </c>
      <c r="B49" s="245" t="s">
        <v>271</v>
      </c>
      <c r="C49" s="232" t="s">
        <v>258</v>
      </c>
      <c r="D49" s="241">
        <v>1</v>
      </c>
      <c r="E49" s="234"/>
      <c r="F49" s="235">
        <f>ROUND(D49*E49,2)</f>
        <v>0</v>
      </c>
      <c r="G49" s="236"/>
      <c r="H49" s="236"/>
      <c r="I49" s="236"/>
      <c r="J49" s="236"/>
      <c r="K49" s="236"/>
    </row>
    <row r="50" spans="1:11" ht="19.5" customHeight="1">
      <c r="A50" s="230"/>
      <c r="B50" s="231"/>
      <c r="C50" s="232"/>
      <c r="D50" s="233"/>
      <c r="E50" s="234"/>
      <c r="F50" s="235"/>
      <c r="G50" s="236"/>
      <c r="H50" s="236"/>
      <c r="I50" s="236"/>
      <c r="J50" s="236"/>
      <c r="K50" s="236"/>
    </row>
    <row r="51" spans="1:11" ht="19.5" customHeight="1">
      <c r="A51" s="246" t="s">
        <v>120</v>
      </c>
      <c r="B51" s="245" t="s">
        <v>272</v>
      </c>
      <c r="C51" s="232" t="s">
        <v>211</v>
      </c>
      <c r="D51" s="233">
        <v>20</v>
      </c>
      <c r="E51" s="234"/>
      <c r="F51" s="235">
        <f>ROUND(D51*E51,2)</f>
        <v>0</v>
      </c>
      <c r="G51" s="236"/>
      <c r="H51" s="236"/>
      <c r="I51" s="236"/>
      <c r="J51" s="236"/>
      <c r="K51" s="236"/>
    </row>
    <row r="52" spans="1:11" ht="19.5" customHeight="1">
      <c r="A52" s="230"/>
      <c r="B52" s="231"/>
      <c r="C52" s="232"/>
      <c r="D52" s="233"/>
      <c r="E52" s="234"/>
      <c r="F52" s="235"/>
      <c r="G52" s="236"/>
      <c r="H52" s="236"/>
      <c r="I52" s="236"/>
      <c r="J52" s="236"/>
      <c r="K52" s="236"/>
    </row>
    <row r="53" spans="1:11" ht="54" customHeight="1">
      <c r="A53" s="230" t="s">
        <v>9</v>
      </c>
      <c r="B53" s="245" t="s">
        <v>273</v>
      </c>
      <c r="C53" s="232" t="s">
        <v>229</v>
      </c>
      <c r="D53" s="233">
        <v>20</v>
      </c>
      <c r="E53" s="234"/>
      <c r="F53" s="235">
        <f>ROUND(D53*E53,2)</f>
        <v>0</v>
      </c>
      <c r="G53" s="236"/>
      <c r="H53" s="236"/>
      <c r="I53" s="236"/>
      <c r="J53" s="236"/>
      <c r="K53" s="236"/>
    </row>
    <row r="54" spans="1:11" ht="19.5" customHeight="1">
      <c r="A54" s="230"/>
      <c r="B54" s="231"/>
      <c r="C54" s="232"/>
      <c r="D54" s="233"/>
      <c r="E54" s="234"/>
      <c r="F54" s="235"/>
      <c r="G54" s="236"/>
      <c r="H54" s="236"/>
      <c r="I54" s="236"/>
      <c r="J54" s="236"/>
      <c r="K54" s="236"/>
    </row>
    <row r="55" spans="1:11" ht="39" customHeight="1">
      <c r="A55" s="230" t="s">
        <v>11</v>
      </c>
      <c r="B55" s="245" t="s">
        <v>274</v>
      </c>
      <c r="C55" s="232" t="s">
        <v>204</v>
      </c>
      <c r="D55" s="233">
        <v>42</v>
      </c>
      <c r="E55" s="234"/>
      <c r="F55" s="235">
        <f>ROUND(D55*E55,2)</f>
        <v>0</v>
      </c>
      <c r="G55" s="236"/>
      <c r="H55" s="236"/>
      <c r="I55" s="236"/>
      <c r="J55" s="236"/>
      <c r="K55" s="236"/>
    </row>
    <row r="56" spans="1:11" ht="19.5" customHeight="1">
      <c r="A56" s="230"/>
      <c r="B56" s="231"/>
      <c r="C56" s="232"/>
      <c r="D56" s="233"/>
      <c r="E56" s="234"/>
      <c r="F56" s="235"/>
      <c r="G56" s="236"/>
      <c r="H56" s="236"/>
      <c r="I56" s="236"/>
      <c r="J56" s="236"/>
      <c r="K56" s="236"/>
    </row>
    <row r="57" spans="1:11" ht="114" customHeight="1">
      <c r="A57" s="230" t="s">
        <v>12</v>
      </c>
      <c r="B57" s="245" t="s">
        <v>275</v>
      </c>
      <c r="C57" s="232" t="s">
        <v>204</v>
      </c>
      <c r="D57" s="233">
        <v>803</v>
      </c>
      <c r="E57" s="234"/>
      <c r="F57" s="235">
        <f>ROUND(D57*E57,2)</f>
        <v>0</v>
      </c>
      <c r="G57" s="236"/>
      <c r="H57" s="236"/>
      <c r="I57" s="236"/>
      <c r="J57" s="236"/>
      <c r="K57" s="236"/>
    </row>
    <row r="58" spans="1:11" ht="19.5" customHeight="1">
      <c r="A58" s="230"/>
      <c r="B58" s="231"/>
      <c r="C58" s="232"/>
      <c r="D58" s="233"/>
      <c r="E58" s="234"/>
      <c r="F58" s="235"/>
      <c r="G58" s="236"/>
      <c r="H58" s="236"/>
      <c r="I58" s="236"/>
      <c r="J58" s="236"/>
      <c r="K58" s="236"/>
    </row>
    <row r="59" spans="1:11" ht="15.75" customHeight="1">
      <c r="A59" s="230" t="s">
        <v>276</v>
      </c>
      <c r="B59" s="245" t="s">
        <v>277</v>
      </c>
      <c r="C59" s="232" t="s">
        <v>278</v>
      </c>
      <c r="D59" s="233">
        <v>617.6</v>
      </c>
      <c r="E59" s="234"/>
      <c r="F59" s="235">
        <f>ROUND(D59*E59,2)</f>
        <v>0</v>
      </c>
      <c r="G59" s="236"/>
      <c r="H59" s="236"/>
      <c r="I59" s="236"/>
      <c r="J59" s="236"/>
      <c r="K59" s="236"/>
    </row>
    <row r="60" spans="1:11" ht="19.5" customHeight="1">
      <c r="A60" s="230"/>
      <c r="B60" s="231"/>
      <c r="C60" s="232"/>
      <c r="D60" s="233"/>
      <c r="E60" s="234"/>
      <c r="F60" s="235"/>
      <c r="G60" s="236"/>
      <c r="H60" s="236"/>
      <c r="I60" s="236"/>
      <c r="J60" s="236"/>
      <c r="K60" s="236"/>
    </row>
    <row r="61" spans="1:11" ht="119.25" customHeight="1">
      <c r="A61" s="230" t="s">
        <v>279</v>
      </c>
      <c r="B61" s="245" t="s">
        <v>280</v>
      </c>
      <c r="C61" s="232" t="s">
        <v>229</v>
      </c>
      <c r="D61" s="233">
        <v>520</v>
      </c>
      <c r="E61" s="234"/>
      <c r="F61" s="235">
        <f>ROUND(D61*E61,2)</f>
        <v>0</v>
      </c>
      <c r="G61" s="236"/>
      <c r="H61" s="236"/>
      <c r="I61" s="236"/>
      <c r="J61" s="236"/>
      <c r="K61" s="236"/>
    </row>
    <row r="62" spans="1:11" ht="19.5" customHeight="1">
      <c r="A62" s="230"/>
      <c r="B62" s="231"/>
      <c r="C62" s="232"/>
      <c r="D62" s="233"/>
      <c r="E62" s="234"/>
      <c r="F62" s="235"/>
      <c r="G62" s="236"/>
      <c r="H62" s="236"/>
      <c r="I62" s="236"/>
      <c r="J62" s="236"/>
      <c r="K62" s="236"/>
    </row>
    <row r="63" spans="1:11" ht="82.5" customHeight="1">
      <c r="A63" s="230" t="s">
        <v>281</v>
      </c>
      <c r="B63" s="245" t="s">
        <v>282</v>
      </c>
      <c r="C63" s="232" t="s">
        <v>204</v>
      </c>
      <c r="D63" s="233">
        <v>186</v>
      </c>
      <c r="E63" s="234"/>
      <c r="F63" s="235">
        <f>ROUND(D63*E63,2)</f>
        <v>0</v>
      </c>
      <c r="G63" s="236"/>
      <c r="H63" s="236"/>
      <c r="I63" s="236"/>
      <c r="J63" s="236"/>
      <c r="K63" s="236"/>
    </row>
    <row r="64" spans="1:11" ht="19.5" customHeight="1">
      <c r="A64" s="230"/>
      <c r="B64" s="231"/>
      <c r="C64" s="232"/>
      <c r="D64" s="233"/>
      <c r="E64" s="234"/>
      <c r="F64" s="235"/>
      <c r="G64" s="236"/>
      <c r="H64" s="236"/>
      <c r="I64" s="236"/>
      <c r="J64" s="236"/>
      <c r="K64" s="236"/>
    </row>
    <row r="65" spans="1:11" ht="90.75" customHeight="1">
      <c r="A65" s="230" t="s">
        <v>283</v>
      </c>
      <c r="B65" s="245" t="s">
        <v>284</v>
      </c>
      <c r="C65" s="232" t="s">
        <v>204</v>
      </c>
      <c r="D65" s="233">
        <v>340</v>
      </c>
      <c r="E65" s="234"/>
      <c r="F65" s="235">
        <f>ROUND(D65*E65,2)</f>
        <v>0</v>
      </c>
      <c r="G65" s="236"/>
      <c r="H65" s="236"/>
      <c r="I65" s="236"/>
      <c r="J65" s="236"/>
      <c r="K65" s="236"/>
    </row>
    <row r="66" spans="1:11" ht="19.5" customHeight="1">
      <c r="A66" s="230"/>
      <c r="B66" s="231"/>
      <c r="C66" s="232"/>
      <c r="D66" s="233"/>
      <c r="E66" s="234"/>
      <c r="F66" s="235"/>
      <c r="G66" s="236"/>
      <c r="H66" s="236"/>
      <c r="I66" s="236"/>
      <c r="J66" s="236"/>
      <c r="K66" s="236"/>
    </row>
    <row r="67" spans="1:11" ht="66" customHeight="1">
      <c r="A67" s="230" t="s">
        <v>285</v>
      </c>
      <c r="B67" s="245" t="s">
        <v>286</v>
      </c>
      <c r="C67" s="232" t="s">
        <v>204</v>
      </c>
      <c r="D67" s="233">
        <v>75</v>
      </c>
      <c r="E67" s="234"/>
      <c r="F67" s="235">
        <f>ROUND(D67*E67,2)</f>
        <v>0</v>
      </c>
      <c r="G67" s="236"/>
      <c r="H67" s="236"/>
      <c r="I67" s="236"/>
      <c r="J67" s="236"/>
      <c r="K67" s="236"/>
    </row>
    <row r="68" spans="1:11" ht="19.5" customHeight="1">
      <c r="A68" s="230"/>
      <c r="B68" s="231"/>
      <c r="C68" s="232"/>
      <c r="D68" s="233"/>
      <c r="E68" s="234"/>
      <c r="F68" s="235"/>
      <c r="G68" s="236"/>
      <c r="H68" s="236"/>
      <c r="I68" s="236"/>
      <c r="J68" s="236"/>
      <c r="K68" s="236"/>
    </row>
    <row r="69" spans="1:11" ht="46.5" customHeight="1">
      <c r="A69" s="230" t="s">
        <v>287</v>
      </c>
      <c r="B69" s="245" t="s">
        <v>288</v>
      </c>
      <c r="C69" s="232" t="s">
        <v>204</v>
      </c>
      <c r="D69" s="233">
        <v>125</v>
      </c>
      <c r="E69" s="234"/>
      <c r="F69" s="235">
        <f>ROUND(D69*E69,2)</f>
        <v>0</v>
      </c>
      <c r="G69" s="236"/>
      <c r="H69" s="236"/>
      <c r="I69" s="236"/>
      <c r="J69" s="236"/>
      <c r="K69" s="236"/>
    </row>
    <row r="70" spans="1:11" ht="19.5" customHeight="1">
      <c r="A70" s="230"/>
      <c r="B70" s="231"/>
      <c r="C70" s="232"/>
      <c r="D70" s="233"/>
      <c r="E70" s="234"/>
      <c r="F70" s="235"/>
      <c r="G70" s="236"/>
      <c r="H70" s="236"/>
      <c r="I70" s="236"/>
      <c r="J70" s="236"/>
      <c r="K70" s="236"/>
    </row>
    <row r="71" spans="1:11" ht="39.75" customHeight="1">
      <c r="A71" s="230" t="s">
        <v>289</v>
      </c>
      <c r="B71" s="245" t="s">
        <v>290</v>
      </c>
      <c r="C71" s="232" t="s">
        <v>229</v>
      </c>
      <c r="D71" s="233">
        <v>40</v>
      </c>
      <c r="E71" s="234"/>
      <c r="F71" s="235">
        <f>ROUND(D71*E71,2)</f>
        <v>0</v>
      </c>
      <c r="G71" s="236"/>
      <c r="H71" s="236"/>
      <c r="I71" s="236"/>
      <c r="J71" s="236"/>
      <c r="K71" s="236"/>
    </row>
    <row r="72" spans="1:11" ht="12.75" customHeight="1">
      <c r="A72" s="230"/>
      <c r="B72" s="231"/>
      <c r="C72" s="232"/>
      <c r="D72" s="233"/>
      <c r="E72" s="234"/>
      <c r="F72" s="235"/>
      <c r="G72" s="236"/>
      <c r="H72" s="236"/>
      <c r="I72" s="236"/>
      <c r="J72" s="236"/>
      <c r="K72" s="236"/>
    </row>
    <row r="73" spans="1:11" ht="48.75" customHeight="1">
      <c r="A73" s="230" t="s">
        <v>291</v>
      </c>
      <c r="B73" s="245" t="s">
        <v>292</v>
      </c>
      <c r="C73" s="232" t="s">
        <v>229</v>
      </c>
      <c r="D73" s="233">
        <v>420</v>
      </c>
      <c r="E73" s="234"/>
      <c r="F73" s="235">
        <f>ROUND(D73*E73,2)</f>
        <v>0</v>
      </c>
      <c r="G73" s="236"/>
      <c r="H73" s="236"/>
      <c r="I73" s="236"/>
      <c r="J73" s="236"/>
      <c r="K73" s="236"/>
    </row>
    <row r="74" spans="1:11" ht="19.5" customHeight="1">
      <c r="A74" s="230"/>
      <c r="B74" s="231"/>
      <c r="C74" s="232"/>
      <c r="D74" s="233"/>
      <c r="E74" s="234"/>
      <c r="F74" s="235"/>
      <c r="G74" s="236"/>
      <c r="H74" s="236"/>
      <c r="I74" s="236"/>
      <c r="J74" s="236"/>
      <c r="K74" s="236"/>
    </row>
    <row r="75" spans="1:11" ht="15.75" customHeight="1">
      <c r="A75" s="230" t="s">
        <v>293</v>
      </c>
      <c r="B75" s="231" t="s">
        <v>294</v>
      </c>
      <c r="C75" s="232" t="s">
        <v>258</v>
      </c>
      <c r="D75" s="233">
        <v>1</v>
      </c>
      <c r="E75" s="234"/>
      <c r="F75" s="235">
        <f>ROUND(D75*E75,2)</f>
        <v>0</v>
      </c>
      <c r="G75" s="236"/>
      <c r="H75" s="236"/>
      <c r="I75" s="236"/>
      <c r="J75" s="236"/>
      <c r="K75" s="236"/>
    </row>
    <row r="76" spans="1:11" ht="19.5" customHeight="1">
      <c r="A76" s="230"/>
      <c r="B76" s="231"/>
      <c r="C76" s="232"/>
      <c r="D76" s="233"/>
      <c r="E76" s="234"/>
      <c r="F76" s="235"/>
      <c r="G76" s="236"/>
      <c r="H76" s="236"/>
      <c r="I76" s="236"/>
      <c r="J76" s="236"/>
      <c r="K76" s="236"/>
    </row>
    <row r="77" spans="1:11" ht="81.75" customHeight="1">
      <c r="A77" s="230" t="s">
        <v>295</v>
      </c>
      <c r="B77" s="231" t="s">
        <v>296</v>
      </c>
      <c r="C77" s="232" t="s">
        <v>204</v>
      </c>
      <c r="D77" s="233">
        <v>2</v>
      </c>
      <c r="E77" s="234"/>
      <c r="F77" s="235">
        <f>ROUND(D77*E77,2)</f>
        <v>0</v>
      </c>
      <c r="G77" s="236"/>
      <c r="H77" s="236"/>
      <c r="I77" s="236"/>
      <c r="J77" s="236"/>
      <c r="K77" s="236"/>
    </row>
    <row r="78" spans="1:11" ht="19.5" customHeight="1">
      <c r="A78" s="230"/>
      <c r="B78" s="231"/>
      <c r="C78" s="232"/>
      <c r="D78" s="233"/>
      <c r="E78" s="234"/>
      <c r="F78" s="235"/>
      <c r="G78" s="236"/>
      <c r="H78" s="236"/>
      <c r="I78" s="236"/>
      <c r="J78" s="236"/>
      <c r="K78" s="236"/>
    </row>
    <row r="79" spans="1:11" ht="24" customHeight="1">
      <c r="A79" s="230" t="s">
        <v>297</v>
      </c>
      <c r="B79" s="231" t="s">
        <v>298</v>
      </c>
      <c r="C79" s="232" t="s">
        <v>204</v>
      </c>
      <c r="D79" s="233">
        <v>1.5</v>
      </c>
      <c r="E79" s="234"/>
      <c r="F79" s="235">
        <f>ROUND(D79*E79,2)</f>
        <v>0</v>
      </c>
      <c r="G79" s="236"/>
      <c r="H79" s="236"/>
      <c r="I79" s="236"/>
      <c r="J79" s="236"/>
      <c r="K79" s="236"/>
    </row>
    <row r="80" spans="1:11" ht="19.5" customHeight="1">
      <c r="A80" s="230"/>
      <c r="B80" s="231"/>
      <c r="C80" s="232"/>
      <c r="D80" s="233"/>
      <c r="E80" s="234"/>
      <c r="F80" s="235"/>
      <c r="G80" s="236"/>
      <c r="H80" s="236"/>
      <c r="I80" s="236"/>
      <c r="J80" s="236"/>
      <c r="K80" s="236"/>
    </row>
    <row r="81" spans="1:11" ht="81.75" customHeight="1">
      <c r="A81" s="246" t="s">
        <v>299</v>
      </c>
      <c r="B81" s="231" t="s">
        <v>300</v>
      </c>
      <c r="C81" s="247" t="s">
        <v>33</v>
      </c>
      <c r="D81" s="233">
        <v>1</v>
      </c>
      <c r="E81" s="234"/>
      <c r="F81" s="234">
        <f>ROUND(D81*E81,2)</f>
        <v>0</v>
      </c>
      <c r="G81" s="248"/>
      <c r="H81" s="248"/>
      <c r="I81" s="248"/>
      <c r="J81" s="248"/>
      <c r="K81" s="248"/>
    </row>
    <row r="82" spans="1:11" ht="19.5" customHeight="1">
      <c r="A82" s="230"/>
      <c r="B82" s="231"/>
      <c r="C82" s="232"/>
      <c r="D82" s="233"/>
      <c r="E82" s="234"/>
      <c r="F82" s="235"/>
      <c r="G82" s="236"/>
      <c r="H82" s="236"/>
      <c r="I82" s="236"/>
      <c r="J82" s="236"/>
      <c r="K82" s="236"/>
    </row>
    <row r="83" spans="1:11" ht="15.75" customHeight="1">
      <c r="A83" s="230" t="s">
        <v>301</v>
      </c>
      <c r="B83" s="231" t="s">
        <v>302</v>
      </c>
      <c r="C83" s="232"/>
      <c r="D83" s="233"/>
      <c r="E83" s="234"/>
      <c r="F83" s="235"/>
      <c r="G83" s="236"/>
      <c r="H83" s="236"/>
      <c r="I83" s="236"/>
      <c r="J83" s="236"/>
      <c r="K83" s="236"/>
    </row>
    <row r="84" spans="1:11" ht="19.5" customHeight="1">
      <c r="A84" s="230"/>
      <c r="B84" s="231" t="s">
        <v>303</v>
      </c>
      <c r="C84" s="232" t="s">
        <v>97</v>
      </c>
      <c r="D84" s="233">
        <v>5</v>
      </c>
      <c r="E84" s="234"/>
      <c r="F84" s="235">
        <f t="shared" ref="F84:F85" si="0">ROUND(D84*E84,2)</f>
        <v>0</v>
      </c>
      <c r="G84" s="236"/>
      <c r="H84" s="236"/>
      <c r="I84" s="236"/>
      <c r="J84" s="236"/>
      <c r="K84" s="236"/>
    </row>
    <row r="85" spans="1:11" ht="19.5" customHeight="1">
      <c r="A85" s="230"/>
      <c r="B85" s="231" t="s">
        <v>304</v>
      </c>
      <c r="C85" s="232" t="s">
        <v>97</v>
      </c>
      <c r="D85" s="233">
        <v>5</v>
      </c>
      <c r="E85" s="234"/>
      <c r="F85" s="235">
        <f t="shared" si="0"/>
        <v>0</v>
      </c>
      <c r="G85" s="236"/>
      <c r="H85" s="236"/>
      <c r="I85" s="236"/>
      <c r="J85" s="236"/>
      <c r="K85" s="236"/>
    </row>
    <row r="86" spans="1:11" ht="19.5" customHeight="1">
      <c r="A86" s="230"/>
      <c r="B86" s="231"/>
      <c r="C86" s="232"/>
      <c r="D86" s="233"/>
      <c r="E86" s="234"/>
      <c r="F86" s="235"/>
      <c r="G86" s="236"/>
      <c r="H86" s="236"/>
      <c r="I86" s="236"/>
      <c r="J86" s="236"/>
      <c r="K86" s="236"/>
    </row>
    <row r="87" spans="1:11" ht="75" customHeight="1">
      <c r="A87" s="230" t="s">
        <v>305</v>
      </c>
      <c r="B87" s="231" t="s">
        <v>306</v>
      </c>
      <c r="C87" s="232" t="s">
        <v>258</v>
      </c>
      <c r="D87" s="233">
        <v>2</v>
      </c>
      <c r="E87" s="234"/>
      <c r="F87" s="235">
        <f>ROUND(D87*E87,2)</f>
        <v>0</v>
      </c>
      <c r="G87" s="236"/>
      <c r="H87" s="236"/>
      <c r="I87" s="236"/>
      <c r="J87" s="236"/>
      <c r="K87" s="236"/>
    </row>
    <row r="88" spans="1:11" ht="19.5" customHeight="1">
      <c r="A88" s="230"/>
      <c r="B88" s="231"/>
      <c r="C88" s="232"/>
      <c r="D88" s="233"/>
      <c r="E88" s="234"/>
      <c r="F88" s="235"/>
      <c r="G88" s="236"/>
      <c r="H88" s="236"/>
      <c r="I88" s="236"/>
      <c r="J88" s="236"/>
      <c r="K88" s="236"/>
    </row>
    <row r="89" spans="1:11" ht="27" customHeight="1">
      <c r="A89" s="249"/>
      <c r="B89" s="226" t="s">
        <v>307</v>
      </c>
      <c r="C89" s="250"/>
      <c r="D89" s="251"/>
      <c r="E89" s="252"/>
      <c r="F89" s="253">
        <f>+SUM(F31:F88)</f>
        <v>0</v>
      </c>
      <c r="G89" s="254"/>
      <c r="H89" s="254"/>
      <c r="I89" s="254"/>
      <c r="J89" s="254"/>
      <c r="K89" s="254"/>
    </row>
    <row r="90" spans="1:11" ht="15.75" customHeight="1">
      <c r="A90" s="255"/>
      <c r="B90" s="256"/>
      <c r="C90" s="257"/>
      <c r="D90" s="258"/>
      <c r="E90" s="259"/>
      <c r="F90" s="260"/>
    </row>
    <row r="91" spans="1:11" ht="15.75" customHeight="1">
      <c r="A91" s="261"/>
      <c r="B91" s="214"/>
      <c r="C91" s="262"/>
      <c r="D91" s="263"/>
      <c r="E91" s="264"/>
      <c r="F91" s="260"/>
    </row>
    <row r="92" spans="1:11" ht="15.75" customHeight="1">
      <c r="A92" s="226" t="s">
        <v>239</v>
      </c>
      <c r="B92" s="415" t="s">
        <v>240</v>
      </c>
      <c r="C92" s="416"/>
      <c r="D92" s="416"/>
      <c r="E92" s="416"/>
      <c r="F92" s="417"/>
    </row>
    <row r="93" spans="1:11" ht="15.75" customHeight="1">
      <c r="A93" s="227" t="s">
        <v>249</v>
      </c>
      <c r="B93" s="228" t="s">
        <v>250</v>
      </c>
      <c r="C93" s="228" t="s">
        <v>251</v>
      </c>
      <c r="D93" s="228" t="s">
        <v>252</v>
      </c>
      <c r="E93" s="229" t="s">
        <v>253</v>
      </c>
      <c r="F93" s="229" t="s">
        <v>254</v>
      </c>
    </row>
    <row r="94" spans="1:11" ht="15.75" customHeight="1">
      <c r="A94" s="237"/>
      <c r="B94" s="239"/>
      <c r="C94" s="239"/>
      <c r="D94" s="239"/>
      <c r="E94" s="240"/>
      <c r="F94" s="240"/>
    </row>
    <row r="95" spans="1:11" ht="15.75" customHeight="1">
      <c r="A95" s="237"/>
      <c r="B95" s="265" t="s">
        <v>308</v>
      </c>
      <c r="C95" s="266"/>
      <c r="D95" s="266"/>
      <c r="E95" s="267"/>
      <c r="F95" s="267"/>
    </row>
    <row r="96" spans="1:11" ht="15.75" customHeight="1">
      <c r="A96" s="230"/>
      <c r="B96" s="231"/>
      <c r="C96" s="232"/>
      <c r="D96" s="233"/>
      <c r="E96" s="234"/>
      <c r="F96" s="235"/>
    </row>
    <row r="97" spans="1:6" ht="37.5" customHeight="1">
      <c r="A97" s="230" t="s">
        <v>3</v>
      </c>
      <c r="B97" s="268" t="s">
        <v>309</v>
      </c>
      <c r="C97" s="269"/>
      <c r="D97" s="269"/>
      <c r="E97" s="270"/>
      <c r="F97" s="270"/>
    </row>
    <row r="98" spans="1:6" ht="15.75" customHeight="1">
      <c r="A98" s="230"/>
      <c r="B98" s="231"/>
      <c r="C98" s="232"/>
      <c r="D98" s="233"/>
      <c r="E98" s="234"/>
      <c r="F98" s="235"/>
    </row>
    <row r="99" spans="1:6" ht="15" customHeight="1">
      <c r="A99" s="271" t="s">
        <v>259</v>
      </c>
      <c r="B99" s="272" t="s">
        <v>310</v>
      </c>
      <c r="C99" s="273" t="s">
        <v>278</v>
      </c>
      <c r="D99" s="274">
        <v>772</v>
      </c>
      <c r="E99" s="275"/>
      <c r="F99" s="276">
        <f>D99*E99</f>
        <v>0</v>
      </c>
    </row>
    <row r="100" spans="1:6" ht="15" customHeight="1">
      <c r="A100" s="230"/>
      <c r="B100" s="231"/>
      <c r="C100" s="232"/>
      <c r="D100" s="233"/>
      <c r="E100" s="234"/>
      <c r="F100" s="235"/>
    </row>
    <row r="101" spans="1:6" ht="15" customHeight="1">
      <c r="A101" s="271" t="s">
        <v>259</v>
      </c>
      <c r="B101" s="245" t="s">
        <v>311</v>
      </c>
      <c r="C101" s="273" t="s">
        <v>278</v>
      </c>
      <c r="D101" s="274">
        <v>772</v>
      </c>
      <c r="E101" s="277"/>
      <c r="F101" s="278">
        <f>D101*E101</f>
        <v>0</v>
      </c>
    </row>
    <row r="102" spans="1:6" ht="15" customHeight="1">
      <c r="A102" s="230"/>
      <c r="B102" s="231"/>
      <c r="C102" s="232"/>
      <c r="D102" s="233"/>
      <c r="E102" s="234"/>
      <c r="F102" s="235"/>
    </row>
    <row r="103" spans="1:6" ht="15" customHeight="1">
      <c r="A103" s="230" t="s">
        <v>5</v>
      </c>
      <c r="B103" s="279" t="s">
        <v>312</v>
      </c>
      <c r="C103" s="273"/>
      <c r="D103" s="274"/>
      <c r="E103" s="277"/>
      <c r="F103" s="278"/>
    </row>
    <row r="104" spans="1:6" ht="15" customHeight="1">
      <c r="A104" s="230"/>
      <c r="B104" s="231"/>
      <c r="C104" s="232"/>
      <c r="D104" s="233"/>
      <c r="E104" s="234"/>
      <c r="F104" s="235"/>
    </row>
    <row r="105" spans="1:6" ht="15" customHeight="1">
      <c r="A105" s="246"/>
      <c r="B105" s="280" t="s">
        <v>313</v>
      </c>
      <c r="C105" s="281"/>
      <c r="D105" s="282"/>
      <c r="E105" s="275"/>
      <c r="F105" s="275"/>
    </row>
    <row r="106" spans="1:6" ht="15" customHeight="1">
      <c r="A106" s="283"/>
      <c r="B106" s="284" t="s">
        <v>314</v>
      </c>
      <c r="C106" s="285" t="s">
        <v>315</v>
      </c>
      <c r="D106" s="286">
        <v>4</v>
      </c>
      <c r="E106" s="287"/>
      <c r="F106" s="288">
        <f t="shared" ref="F106:F107" si="1">D106*E106</f>
        <v>0</v>
      </c>
    </row>
    <row r="107" spans="1:6" ht="15" customHeight="1">
      <c r="A107" s="283"/>
      <c r="B107" s="284" t="s">
        <v>316</v>
      </c>
      <c r="C107" s="285" t="s">
        <v>315</v>
      </c>
      <c r="D107" s="286">
        <v>2</v>
      </c>
      <c r="E107" s="287"/>
      <c r="F107" s="288">
        <f t="shared" si="1"/>
        <v>0</v>
      </c>
    </row>
    <row r="108" spans="1:6" ht="15" customHeight="1">
      <c r="A108" s="283"/>
      <c r="B108" s="29"/>
      <c r="C108" s="285"/>
      <c r="D108" s="286"/>
      <c r="E108" s="287"/>
      <c r="F108" s="288"/>
    </row>
    <row r="109" spans="1:6" ht="15" customHeight="1">
      <c r="A109" s="230"/>
      <c r="B109" s="231"/>
      <c r="C109" s="232"/>
      <c r="D109" s="233"/>
      <c r="E109" s="234"/>
      <c r="F109" s="235"/>
    </row>
    <row r="110" spans="1:6" ht="15" customHeight="1">
      <c r="A110" s="271"/>
      <c r="B110" s="279" t="s">
        <v>317</v>
      </c>
      <c r="C110" s="273"/>
      <c r="D110" s="274"/>
      <c r="E110" s="275"/>
      <c r="F110" s="276"/>
    </row>
    <row r="111" spans="1:6" ht="15" customHeight="1">
      <c r="A111" s="271" t="s">
        <v>259</v>
      </c>
      <c r="B111" s="245" t="s">
        <v>318</v>
      </c>
      <c r="C111" s="273" t="s">
        <v>315</v>
      </c>
      <c r="D111" s="274">
        <v>2</v>
      </c>
      <c r="E111" s="277"/>
      <c r="F111" s="278">
        <f t="shared" ref="F111:F124" si="2">D111*E111</f>
        <v>0</v>
      </c>
    </row>
    <row r="112" spans="1:6" ht="15" customHeight="1">
      <c r="A112" s="271" t="s">
        <v>259</v>
      </c>
      <c r="B112" s="245" t="s">
        <v>319</v>
      </c>
      <c r="C112" s="273" t="s">
        <v>315</v>
      </c>
      <c r="D112" s="274">
        <v>1</v>
      </c>
      <c r="E112" s="277"/>
      <c r="F112" s="276">
        <f t="shared" si="2"/>
        <v>0</v>
      </c>
    </row>
    <row r="113" spans="1:6" ht="15" customHeight="1">
      <c r="A113" s="271" t="s">
        <v>259</v>
      </c>
      <c r="B113" s="245" t="s">
        <v>320</v>
      </c>
      <c r="C113" s="273" t="s">
        <v>315</v>
      </c>
      <c r="D113" s="274">
        <v>1</v>
      </c>
      <c r="E113" s="277"/>
      <c r="F113" s="278">
        <f t="shared" si="2"/>
        <v>0</v>
      </c>
    </row>
    <row r="114" spans="1:6" ht="15" customHeight="1">
      <c r="A114" s="271" t="s">
        <v>259</v>
      </c>
      <c r="B114" s="245" t="s">
        <v>321</v>
      </c>
      <c r="C114" s="273" t="s">
        <v>315</v>
      </c>
      <c r="D114" s="274">
        <v>1</v>
      </c>
      <c r="E114" s="277"/>
      <c r="F114" s="278">
        <f t="shared" si="2"/>
        <v>0</v>
      </c>
    </row>
    <row r="115" spans="1:6" ht="15" customHeight="1">
      <c r="A115" s="271" t="s">
        <v>259</v>
      </c>
      <c r="B115" s="245" t="s">
        <v>322</v>
      </c>
      <c r="C115" s="273" t="s">
        <v>315</v>
      </c>
      <c r="D115" s="274">
        <v>1</v>
      </c>
      <c r="E115" s="277"/>
      <c r="F115" s="278">
        <f t="shared" si="2"/>
        <v>0</v>
      </c>
    </row>
    <row r="116" spans="1:6" ht="15" customHeight="1">
      <c r="A116" s="271" t="s">
        <v>259</v>
      </c>
      <c r="B116" s="245" t="s">
        <v>323</v>
      </c>
      <c r="C116" s="273" t="s">
        <v>315</v>
      </c>
      <c r="D116" s="274">
        <v>1</v>
      </c>
      <c r="E116" s="277"/>
      <c r="F116" s="278">
        <f t="shared" si="2"/>
        <v>0</v>
      </c>
    </row>
    <row r="117" spans="1:6" ht="15" customHeight="1">
      <c r="A117" s="271" t="s">
        <v>259</v>
      </c>
      <c r="B117" s="245" t="s">
        <v>324</v>
      </c>
      <c r="C117" s="273" t="s">
        <v>315</v>
      </c>
      <c r="D117" s="274">
        <v>1</v>
      </c>
      <c r="E117" s="277"/>
      <c r="F117" s="278">
        <f t="shared" si="2"/>
        <v>0</v>
      </c>
    </row>
    <row r="118" spans="1:6" ht="15" customHeight="1">
      <c r="A118" s="271" t="s">
        <v>259</v>
      </c>
      <c r="B118" s="245" t="s">
        <v>325</v>
      </c>
      <c r="C118" s="273" t="s">
        <v>315</v>
      </c>
      <c r="D118" s="274">
        <v>1</v>
      </c>
      <c r="E118" s="277"/>
      <c r="F118" s="278">
        <f t="shared" si="2"/>
        <v>0</v>
      </c>
    </row>
    <row r="119" spans="1:6" ht="15" customHeight="1">
      <c r="A119" s="271" t="s">
        <v>259</v>
      </c>
      <c r="B119" s="245" t="s">
        <v>326</v>
      </c>
      <c r="C119" s="273" t="s">
        <v>315</v>
      </c>
      <c r="D119" s="274">
        <v>1</v>
      </c>
      <c r="E119" s="277"/>
      <c r="F119" s="278">
        <f t="shared" si="2"/>
        <v>0</v>
      </c>
    </row>
    <row r="120" spans="1:6" ht="15" customHeight="1">
      <c r="A120" s="271" t="s">
        <v>259</v>
      </c>
      <c r="B120" s="245" t="s">
        <v>327</v>
      </c>
      <c r="C120" s="273" t="s">
        <v>315</v>
      </c>
      <c r="D120" s="274">
        <v>1</v>
      </c>
      <c r="E120" s="277"/>
      <c r="F120" s="278">
        <f t="shared" si="2"/>
        <v>0</v>
      </c>
    </row>
    <row r="121" spans="1:6" ht="15" customHeight="1">
      <c r="A121" s="271" t="s">
        <v>259</v>
      </c>
      <c r="B121" s="245" t="s">
        <v>328</v>
      </c>
      <c r="C121" s="273" t="s">
        <v>315</v>
      </c>
      <c r="D121" s="274">
        <v>1</v>
      </c>
      <c r="E121" s="277"/>
      <c r="F121" s="278">
        <f t="shared" si="2"/>
        <v>0</v>
      </c>
    </row>
    <row r="122" spans="1:6" ht="15" customHeight="1">
      <c r="A122" s="271" t="s">
        <v>259</v>
      </c>
      <c r="B122" s="245" t="s">
        <v>329</v>
      </c>
      <c r="C122" s="273" t="s">
        <v>315</v>
      </c>
      <c r="D122" s="274">
        <v>1</v>
      </c>
      <c r="E122" s="277"/>
      <c r="F122" s="276">
        <f t="shared" si="2"/>
        <v>0</v>
      </c>
    </row>
    <row r="123" spans="1:6" ht="15" customHeight="1">
      <c r="A123" s="271" t="s">
        <v>259</v>
      </c>
      <c r="B123" s="245" t="s">
        <v>330</v>
      </c>
      <c r="C123" s="273" t="s">
        <v>315</v>
      </c>
      <c r="D123" s="274">
        <v>1</v>
      </c>
      <c r="E123" s="277"/>
      <c r="F123" s="276">
        <f t="shared" si="2"/>
        <v>0</v>
      </c>
    </row>
    <row r="124" spans="1:6" ht="15" customHeight="1">
      <c r="A124" s="271" t="s">
        <v>259</v>
      </c>
      <c r="B124" s="245" t="s">
        <v>331</v>
      </c>
      <c r="C124" s="273" t="s">
        <v>315</v>
      </c>
      <c r="D124" s="274">
        <v>1</v>
      </c>
      <c r="E124" s="277"/>
      <c r="F124" s="276">
        <f t="shared" si="2"/>
        <v>0</v>
      </c>
    </row>
    <row r="125" spans="1:6" ht="15" customHeight="1">
      <c r="A125" s="230"/>
      <c r="B125" s="231"/>
      <c r="C125" s="232"/>
      <c r="D125" s="233"/>
      <c r="E125" s="234"/>
      <c r="F125" s="235"/>
    </row>
    <row r="126" spans="1:6" ht="15" customHeight="1">
      <c r="A126" s="230"/>
      <c r="B126" s="231"/>
      <c r="C126" s="232"/>
      <c r="D126" s="233"/>
      <c r="E126" s="234"/>
      <c r="F126" s="235"/>
    </row>
    <row r="127" spans="1:6" ht="15" customHeight="1">
      <c r="A127" s="271"/>
      <c r="B127" s="279" t="s">
        <v>332</v>
      </c>
      <c r="C127" s="273"/>
      <c r="D127" s="274"/>
      <c r="E127" s="275"/>
      <c r="F127" s="276"/>
    </row>
    <row r="128" spans="1:6" ht="15" customHeight="1">
      <c r="A128" s="271" t="s">
        <v>259</v>
      </c>
      <c r="B128" s="245" t="s">
        <v>319</v>
      </c>
      <c r="C128" s="273" t="s">
        <v>315</v>
      </c>
      <c r="D128" s="274">
        <v>1</v>
      </c>
      <c r="E128" s="277"/>
      <c r="F128" s="276">
        <f t="shared" ref="F128:F136" si="3">D128*E128</f>
        <v>0</v>
      </c>
    </row>
    <row r="129" spans="1:6" ht="15" customHeight="1">
      <c r="A129" s="271" t="s">
        <v>259</v>
      </c>
      <c r="B129" s="245" t="s">
        <v>320</v>
      </c>
      <c r="C129" s="273" t="s">
        <v>315</v>
      </c>
      <c r="D129" s="274">
        <v>1</v>
      </c>
      <c r="E129" s="277"/>
      <c r="F129" s="278">
        <f t="shared" si="3"/>
        <v>0</v>
      </c>
    </row>
    <row r="130" spans="1:6" ht="15" customHeight="1">
      <c r="A130" s="271" t="s">
        <v>259</v>
      </c>
      <c r="B130" s="245" t="s">
        <v>333</v>
      </c>
      <c r="C130" s="273" t="s">
        <v>315</v>
      </c>
      <c r="D130" s="274">
        <v>1</v>
      </c>
      <c r="E130" s="277"/>
      <c r="F130" s="278">
        <f t="shared" si="3"/>
        <v>0</v>
      </c>
    </row>
    <row r="131" spans="1:6" ht="15" customHeight="1">
      <c r="A131" s="271" t="s">
        <v>259</v>
      </c>
      <c r="B131" s="245" t="s">
        <v>323</v>
      </c>
      <c r="C131" s="273" t="s">
        <v>315</v>
      </c>
      <c r="D131" s="274">
        <v>1</v>
      </c>
      <c r="E131" s="277"/>
      <c r="F131" s="278">
        <f t="shared" si="3"/>
        <v>0</v>
      </c>
    </row>
    <row r="132" spans="1:6" ht="15" customHeight="1">
      <c r="A132" s="271" t="s">
        <v>259</v>
      </c>
      <c r="B132" s="245" t="s">
        <v>324</v>
      </c>
      <c r="C132" s="273" t="s">
        <v>315</v>
      </c>
      <c r="D132" s="274">
        <v>1</v>
      </c>
      <c r="E132" s="277"/>
      <c r="F132" s="278">
        <f t="shared" si="3"/>
        <v>0</v>
      </c>
    </row>
    <row r="133" spans="1:6" ht="15" customHeight="1">
      <c r="A133" s="271" t="s">
        <v>259</v>
      </c>
      <c r="B133" s="245" t="s">
        <v>325</v>
      </c>
      <c r="C133" s="273" t="s">
        <v>315</v>
      </c>
      <c r="D133" s="274">
        <v>1</v>
      </c>
      <c r="E133" s="277"/>
      <c r="F133" s="278">
        <f t="shared" si="3"/>
        <v>0</v>
      </c>
    </row>
    <row r="134" spans="1:6" ht="15" customHeight="1">
      <c r="A134" s="271" t="s">
        <v>259</v>
      </c>
      <c r="B134" s="245" t="s">
        <v>334</v>
      </c>
      <c r="C134" s="273" t="s">
        <v>315</v>
      </c>
      <c r="D134" s="274">
        <v>1</v>
      </c>
      <c r="E134" s="277"/>
      <c r="F134" s="278">
        <f t="shared" si="3"/>
        <v>0</v>
      </c>
    </row>
    <row r="135" spans="1:6" ht="15" customHeight="1">
      <c r="A135" s="271" t="s">
        <v>259</v>
      </c>
      <c r="B135" s="245" t="s">
        <v>335</v>
      </c>
      <c r="C135" s="273" t="s">
        <v>315</v>
      </c>
      <c r="D135" s="274">
        <v>1</v>
      </c>
      <c r="E135" s="277"/>
      <c r="F135" s="278">
        <f t="shared" si="3"/>
        <v>0</v>
      </c>
    </row>
    <row r="136" spans="1:6" ht="15" customHeight="1">
      <c r="A136" s="271" t="s">
        <v>259</v>
      </c>
      <c r="B136" s="245" t="s">
        <v>336</v>
      </c>
      <c r="C136" s="273" t="s">
        <v>315</v>
      </c>
      <c r="D136" s="274">
        <v>1</v>
      </c>
      <c r="E136" s="277"/>
      <c r="F136" s="278">
        <f t="shared" si="3"/>
        <v>0</v>
      </c>
    </row>
    <row r="137" spans="1:6" ht="15" customHeight="1">
      <c r="A137" s="271" t="s">
        <v>259</v>
      </c>
      <c r="B137" s="245" t="s">
        <v>318</v>
      </c>
      <c r="C137" s="273" t="s">
        <v>315</v>
      </c>
      <c r="D137" s="274">
        <v>2</v>
      </c>
      <c r="E137" s="277"/>
      <c r="F137" s="276">
        <f t="shared" ref="F137:F138" si="4">ROUND(D137*E137,2)</f>
        <v>0</v>
      </c>
    </row>
    <row r="138" spans="1:6" ht="15" customHeight="1">
      <c r="A138" s="271" t="s">
        <v>259</v>
      </c>
      <c r="B138" s="245" t="s">
        <v>331</v>
      </c>
      <c r="C138" s="273" t="s">
        <v>315</v>
      </c>
      <c r="D138" s="274">
        <v>1</v>
      </c>
      <c r="E138" s="277"/>
      <c r="F138" s="276">
        <f t="shared" si="4"/>
        <v>0</v>
      </c>
    </row>
    <row r="139" spans="1:6" ht="15" customHeight="1">
      <c r="A139" s="230"/>
      <c r="B139" s="231"/>
      <c r="C139" s="232"/>
      <c r="D139" s="233"/>
      <c r="E139" s="234"/>
      <c r="F139" s="235"/>
    </row>
    <row r="140" spans="1:6" ht="15" customHeight="1">
      <c r="A140" s="271"/>
      <c r="B140" s="245"/>
      <c r="C140" s="273"/>
      <c r="D140" s="274"/>
      <c r="E140" s="277"/>
      <c r="F140" s="276"/>
    </row>
    <row r="141" spans="1:6" ht="15" customHeight="1">
      <c r="A141" s="271"/>
      <c r="B141" s="279" t="s">
        <v>337</v>
      </c>
      <c r="C141" s="273"/>
      <c r="D141" s="274"/>
      <c r="E141" s="275"/>
      <c r="F141" s="276"/>
    </row>
    <row r="142" spans="1:6" ht="15" customHeight="1">
      <c r="A142" s="271" t="s">
        <v>259</v>
      </c>
      <c r="B142" s="245" t="s">
        <v>338</v>
      </c>
      <c r="C142" s="273" t="s">
        <v>315</v>
      </c>
      <c r="D142" s="274">
        <v>1</v>
      </c>
      <c r="E142" s="277"/>
      <c r="F142" s="278">
        <f t="shared" ref="F142:F152" si="5">D142*E142</f>
        <v>0</v>
      </c>
    </row>
    <row r="143" spans="1:6" ht="15" customHeight="1">
      <c r="A143" s="271" t="s">
        <v>259</v>
      </c>
      <c r="B143" s="245" t="s">
        <v>323</v>
      </c>
      <c r="C143" s="273" t="s">
        <v>315</v>
      </c>
      <c r="D143" s="274">
        <v>1</v>
      </c>
      <c r="E143" s="277"/>
      <c r="F143" s="278">
        <f t="shared" si="5"/>
        <v>0</v>
      </c>
    </row>
    <row r="144" spans="1:6" ht="15" customHeight="1">
      <c r="A144" s="289" t="s">
        <v>259</v>
      </c>
      <c r="B144" s="245" t="s">
        <v>324</v>
      </c>
      <c r="C144" s="273" t="s">
        <v>315</v>
      </c>
      <c r="D144" s="274">
        <v>1</v>
      </c>
      <c r="E144" s="277"/>
      <c r="F144" s="278">
        <f t="shared" si="5"/>
        <v>0</v>
      </c>
    </row>
    <row r="145" spans="1:6" ht="15" customHeight="1">
      <c r="A145" s="289" t="s">
        <v>259</v>
      </c>
      <c r="B145" s="245" t="s">
        <v>325</v>
      </c>
      <c r="C145" s="273" t="s">
        <v>315</v>
      </c>
      <c r="D145" s="274">
        <v>1</v>
      </c>
      <c r="E145" s="277"/>
      <c r="F145" s="278">
        <f t="shared" si="5"/>
        <v>0</v>
      </c>
    </row>
    <row r="146" spans="1:6" ht="15" customHeight="1">
      <c r="A146" s="271" t="s">
        <v>259</v>
      </c>
      <c r="B146" s="245" t="s">
        <v>339</v>
      </c>
      <c r="C146" s="273" t="s">
        <v>315</v>
      </c>
      <c r="D146" s="274">
        <v>2</v>
      </c>
      <c r="E146" s="277"/>
      <c r="F146" s="278">
        <f t="shared" si="5"/>
        <v>0</v>
      </c>
    </row>
    <row r="147" spans="1:6" ht="15" customHeight="1">
      <c r="A147" s="271" t="s">
        <v>259</v>
      </c>
      <c r="B147" s="245" t="s">
        <v>340</v>
      </c>
      <c r="C147" s="273" t="s">
        <v>315</v>
      </c>
      <c r="D147" s="274">
        <v>1</v>
      </c>
      <c r="E147" s="277"/>
      <c r="F147" s="278">
        <f t="shared" si="5"/>
        <v>0</v>
      </c>
    </row>
    <row r="148" spans="1:6" ht="15" customHeight="1">
      <c r="A148" s="271" t="s">
        <v>259</v>
      </c>
      <c r="B148" s="245" t="s">
        <v>341</v>
      </c>
      <c r="C148" s="273" t="s">
        <v>315</v>
      </c>
      <c r="D148" s="274">
        <v>1</v>
      </c>
      <c r="E148" s="277"/>
      <c r="F148" s="278">
        <f t="shared" si="5"/>
        <v>0</v>
      </c>
    </row>
    <row r="149" spans="1:6" ht="15" customHeight="1">
      <c r="A149" s="271" t="s">
        <v>259</v>
      </c>
      <c r="B149" s="245" t="s">
        <v>342</v>
      </c>
      <c r="C149" s="273" t="s">
        <v>315</v>
      </c>
      <c r="D149" s="274">
        <v>1</v>
      </c>
      <c r="E149" s="277"/>
      <c r="F149" s="278">
        <f t="shared" si="5"/>
        <v>0</v>
      </c>
    </row>
    <row r="150" spans="1:6" ht="15" customHeight="1">
      <c r="A150" s="271" t="s">
        <v>259</v>
      </c>
      <c r="B150" s="245" t="s">
        <v>343</v>
      </c>
      <c r="C150" s="273" t="s">
        <v>315</v>
      </c>
      <c r="D150" s="274">
        <v>1</v>
      </c>
      <c r="E150" s="277"/>
      <c r="F150" s="278">
        <f t="shared" si="5"/>
        <v>0</v>
      </c>
    </row>
    <row r="151" spans="1:6" ht="15" customHeight="1">
      <c r="A151" s="271" t="s">
        <v>259</v>
      </c>
      <c r="B151" s="245" t="s">
        <v>344</v>
      </c>
      <c r="C151" s="273" t="s">
        <v>315</v>
      </c>
      <c r="D151" s="274">
        <v>1</v>
      </c>
      <c r="E151" s="277"/>
      <c r="F151" s="278">
        <f t="shared" si="5"/>
        <v>0</v>
      </c>
    </row>
    <row r="152" spans="1:6" ht="15" customHeight="1">
      <c r="A152" s="271" t="s">
        <v>259</v>
      </c>
      <c r="B152" s="245" t="s">
        <v>331</v>
      </c>
      <c r="C152" s="273" t="s">
        <v>315</v>
      </c>
      <c r="D152" s="274">
        <v>1</v>
      </c>
      <c r="E152" s="277"/>
      <c r="F152" s="278">
        <f t="shared" si="5"/>
        <v>0</v>
      </c>
    </row>
    <row r="153" spans="1:6" ht="15" customHeight="1">
      <c r="A153" s="271"/>
      <c r="B153" s="245"/>
      <c r="C153" s="273"/>
      <c r="D153" s="274"/>
      <c r="E153" s="277"/>
      <c r="F153" s="278"/>
    </row>
    <row r="154" spans="1:6" ht="15" customHeight="1">
      <c r="A154" s="230"/>
      <c r="B154" s="231"/>
      <c r="C154" s="232"/>
      <c r="D154" s="233"/>
      <c r="E154" s="234"/>
      <c r="F154" s="235"/>
    </row>
    <row r="155" spans="1:6" ht="15" customHeight="1">
      <c r="A155" s="290"/>
      <c r="B155" s="291" t="s">
        <v>345</v>
      </c>
      <c r="C155" s="292"/>
      <c r="D155" s="293"/>
      <c r="E155" s="294"/>
      <c r="F155" s="295">
        <f>+SUM(F94:F154)</f>
        <v>0</v>
      </c>
    </row>
    <row r="156" spans="1:6" ht="15" customHeight="1">
      <c r="A156" s="296"/>
      <c r="B156" s="297"/>
      <c r="C156" s="298"/>
      <c r="D156" s="299"/>
      <c r="E156" s="300"/>
      <c r="F156" s="301"/>
    </row>
    <row r="157" spans="1:6" ht="15" customHeight="1">
      <c r="A157" s="296"/>
      <c r="B157" s="297"/>
      <c r="C157" s="298"/>
      <c r="D157" s="299"/>
      <c r="E157" s="300"/>
      <c r="F157" s="301"/>
    </row>
    <row r="158" spans="1:6" ht="15" customHeight="1"/>
    <row r="159" spans="1:6" ht="15" customHeight="1">
      <c r="A159" s="291" t="s">
        <v>241</v>
      </c>
      <c r="B159" s="418" t="s">
        <v>242</v>
      </c>
      <c r="C159" s="419"/>
      <c r="D159" s="419"/>
      <c r="E159" s="419"/>
      <c r="F159" s="420"/>
    </row>
    <row r="160" spans="1:6" ht="15" customHeight="1">
      <c r="A160" s="302" t="s">
        <v>249</v>
      </c>
      <c r="B160" s="303" t="s">
        <v>250</v>
      </c>
      <c r="C160" s="303" t="s">
        <v>251</v>
      </c>
      <c r="D160" s="303" t="s">
        <v>252</v>
      </c>
      <c r="E160" s="304" t="s">
        <v>253</v>
      </c>
      <c r="F160" s="304" t="s">
        <v>254</v>
      </c>
    </row>
    <row r="161" spans="1:6" ht="15" customHeight="1">
      <c r="A161" s="230"/>
      <c r="B161" s="231"/>
      <c r="C161" s="232"/>
      <c r="D161" s="233"/>
      <c r="E161" s="234"/>
      <c r="F161" s="235"/>
    </row>
    <row r="162" spans="1:6" ht="15" customHeight="1">
      <c r="A162" s="237"/>
      <c r="B162" s="268" t="s">
        <v>238</v>
      </c>
      <c r="C162" s="239"/>
      <c r="D162" s="239"/>
      <c r="E162" s="240"/>
      <c r="F162" s="240"/>
    </row>
    <row r="163" spans="1:6" ht="15" customHeight="1">
      <c r="A163" s="230" t="s">
        <v>3</v>
      </c>
      <c r="B163" s="245" t="s">
        <v>346</v>
      </c>
      <c r="C163" s="232" t="s">
        <v>347</v>
      </c>
      <c r="D163" s="241">
        <v>104</v>
      </c>
      <c r="E163" s="234"/>
      <c r="F163" s="235">
        <f>D163*E163</f>
        <v>0</v>
      </c>
    </row>
    <row r="164" spans="1:6" ht="15" customHeight="1">
      <c r="A164" s="230"/>
      <c r="B164" s="231"/>
      <c r="C164" s="232"/>
      <c r="D164" s="233"/>
      <c r="E164" s="234"/>
      <c r="F164" s="235"/>
    </row>
    <row r="165" spans="1:6" ht="15" customHeight="1">
      <c r="A165" s="230" t="s">
        <v>5</v>
      </c>
      <c r="B165" s="245" t="s">
        <v>348</v>
      </c>
      <c r="C165" s="232" t="s">
        <v>204</v>
      </c>
      <c r="D165" s="241">
        <v>65</v>
      </c>
      <c r="E165" s="234"/>
      <c r="F165" s="235">
        <f>D165*E165</f>
        <v>0</v>
      </c>
    </row>
    <row r="166" spans="1:6" ht="15" customHeight="1">
      <c r="A166" s="230"/>
      <c r="B166" s="231"/>
      <c r="C166" s="232"/>
      <c r="D166" s="233"/>
      <c r="E166" s="234"/>
      <c r="F166" s="235"/>
    </row>
    <row r="167" spans="1:6" ht="15" customHeight="1">
      <c r="A167" s="230" t="s">
        <v>7</v>
      </c>
      <c r="B167" s="245" t="s">
        <v>349</v>
      </c>
      <c r="C167" s="232" t="s">
        <v>229</v>
      </c>
      <c r="D167" s="233">
        <v>52</v>
      </c>
      <c r="E167" s="234"/>
      <c r="F167" s="235">
        <f>ROUND(D167*E167,2)</f>
        <v>0</v>
      </c>
    </row>
    <row r="168" spans="1:6" ht="15" customHeight="1">
      <c r="A168" s="230"/>
      <c r="B168" s="231"/>
      <c r="C168" s="232"/>
      <c r="D168" s="233"/>
      <c r="E168" s="234"/>
      <c r="F168" s="235"/>
    </row>
    <row r="169" spans="1:6" ht="15" customHeight="1">
      <c r="A169" s="230" t="s">
        <v>8</v>
      </c>
      <c r="B169" s="245" t="s">
        <v>282</v>
      </c>
      <c r="C169" s="232" t="s">
        <v>204</v>
      </c>
      <c r="D169" s="233">
        <v>12.5</v>
      </c>
      <c r="E169" s="234"/>
      <c r="F169" s="235">
        <f>ROUND(D169*E169,2)</f>
        <v>0</v>
      </c>
    </row>
    <row r="170" spans="1:6" ht="15" customHeight="1">
      <c r="A170" s="230"/>
      <c r="B170" s="231"/>
      <c r="C170" s="232"/>
      <c r="D170" s="233"/>
      <c r="E170" s="234"/>
      <c r="F170" s="235"/>
    </row>
    <row r="171" spans="1:6" ht="15" customHeight="1">
      <c r="A171" s="230" t="s">
        <v>120</v>
      </c>
      <c r="B171" s="245" t="s">
        <v>284</v>
      </c>
      <c r="C171" s="232" t="s">
        <v>204</v>
      </c>
      <c r="D171" s="233">
        <v>85</v>
      </c>
      <c r="E171" s="234"/>
      <c r="F171" s="235">
        <f>ROUND(D171*E171,2)</f>
        <v>0</v>
      </c>
    </row>
    <row r="172" spans="1:6" ht="15" customHeight="1">
      <c r="A172" s="230"/>
      <c r="B172" s="231"/>
      <c r="C172" s="232"/>
      <c r="D172" s="233"/>
      <c r="E172" s="234"/>
      <c r="F172" s="235"/>
    </row>
    <row r="173" spans="1:6" ht="15" customHeight="1">
      <c r="A173" s="230" t="s">
        <v>9</v>
      </c>
      <c r="B173" s="245" t="s">
        <v>292</v>
      </c>
      <c r="C173" s="232" t="s">
        <v>229</v>
      </c>
      <c r="D173" s="233">
        <v>50</v>
      </c>
      <c r="E173" s="234"/>
      <c r="F173" s="235">
        <f>ROUND(D173*E173,2)</f>
        <v>0</v>
      </c>
    </row>
    <row r="174" spans="1:6" ht="15" customHeight="1">
      <c r="A174" s="230"/>
      <c r="B174" s="231"/>
      <c r="C174" s="232"/>
      <c r="D174" s="233"/>
      <c r="E174" s="234"/>
      <c r="F174" s="235"/>
    </row>
    <row r="175" spans="1:6" ht="15" customHeight="1">
      <c r="A175" s="237"/>
      <c r="B175" s="268" t="s">
        <v>240</v>
      </c>
      <c r="C175" s="239"/>
      <c r="D175" s="239"/>
      <c r="E175" s="240"/>
      <c r="F175" s="240"/>
    </row>
    <row r="176" spans="1:6" ht="15" customHeight="1">
      <c r="A176" s="230"/>
      <c r="B176" s="268" t="s">
        <v>309</v>
      </c>
      <c r="C176" s="243"/>
      <c r="D176" s="243"/>
      <c r="E176" s="244"/>
      <c r="F176" s="244"/>
    </row>
    <row r="177" spans="1:6" ht="15" customHeight="1">
      <c r="A177" s="230" t="s">
        <v>11</v>
      </c>
      <c r="B177" s="238" t="s">
        <v>350</v>
      </c>
      <c r="C177" s="243"/>
      <c r="D177" s="243"/>
      <c r="E177" s="244"/>
      <c r="F177" s="244"/>
    </row>
    <row r="178" spans="1:6" ht="15" customHeight="1">
      <c r="A178" s="230"/>
      <c r="B178" s="231"/>
      <c r="C178" s="232"/>
      <c r="D178" s="233"/>
      <c r="E178" s="234"/>
      <c r="F178" s="235"/>
    </row>
    <row r="179" spans="1:6" ht="15" customHeight="1">
      <c r="A179" s="271" t="s">
        <v>259</v>
      </c>
      <c r="B179" s="245" t="s">
        <v>351</v>
      </c>
      <c r="C179" s="232" t="s">
        <v>347</v>
      </c>
      <c r="D179" s="241">
        <v>75</v>
      </c>
      <c r="E179" s="234"/>
      <c r="F179" s="235">
        <f>D179*E179</f>
        <v>0</v>
      </c>
    </row>
    <row r="180" spans="1:6" ht="15" customHeight="1">
      <c r="A180" s="230"/>
      <c r="B180" s="231"/>
      <c r="C180" s="232"/>
      <c r="D180" s="233"/>
      <c r="E180" s="234"/>
      <c r="F180" s="235"/>
    </row>
    <row r="181" spans="1:6" ht="15" customHeight="1">
      <c r="A181" s="271" t="s">
        <v>259</v>
      </c>
      <c r="B181" s="245" t="s">
        <v>352</v>
      </c>
      <c r="C181" s="232" t="s">
        <v>347</v>
      </c>
      <c r="D181" s="241">
        <v>29</v>
      </c>
      <c r="E181" s="234"/>
      <c r="F181" s="235">
        <f>D181*E181</f>
        <v>0</v>
      </c>
    </row>
    <row r="182" spans="1:6" ht="15" customHeight="1">
      <c r="A182" s="230"/>
      <c r="B182" s="231"/>
      <c r="C182" s="232"/>
      <c r="D182" s="233"/>
      <c r="E182" s="234"/>
      <c r="F182" s="235"/>
    </row>
    <row r="183" spans="1:6" ht="45" customHeight="1">
      <c r="A183" s="230" t="s">
        <v>12</v>
      </c>
      <c r="B183" s="245" t="s">
        <v>353</v>
      </c>
      <c r="C183" s="232" t="s">
        <v>347</v>
      </c>
      <c r="D183" s="241">
        <v>104</v>
      </c>
      <c r="E183" s="234"/>
      <c r="F183" s="235">
        <f>D183*E183</f>
        <v>0</v>
      </c>
    </row>
    <row r="184" spans="1:6" ht="15" customHeight="1">
      <c r="A184" s="230"/>
      <c r="B184" s="231"/>
      <c r="C184" s="232"/>
      <c r="D184" s="233"/>
      <c r="E184" s="234"/>
      <c r="F184" s="235"/>
    </row>
    <row r="185" spans="1:6" ht="60.75" customHeight="1">
      <c r="A185" s="289" t="s">
        <v>354</v>
      </c>
      <c r="B185" s="245" t="s">
        <v>355</v>
      </c>
      <c r="C185" s="232" t="s">
        <v>315</v>
      </c>
      <c r="D185" s="241">
        <v>7</v>
      </c>
      <c r="E185" s="234"/>
      <c r="F185" s="235">
        <f>ROUND(D185*E185,2)</f>
        <v>0</v>
      </c>
    </row>
    <row r="186" spans="1:6" ht="15" customHeight="1">
      <c r="A186" s="230"/>
      <c r="B186" s="231"/>
      <c r="C186" s="232"/>
      <c r="D186" s="233"/>
      <c r="E186" s="234"/>
      <c r="F186" s="235"/>
    </row>
    <row r="187" spans="1:6" ht="38.25" customHeight="1">
      <c r="A187" s="289" t="s">
        <v>356</v>
      </c>
      <c r="B187" s="245" t="s">
        <v>357</v>
      </c>
      <c r="C187" s="232" t="s">
        <v>315</v>
      </c>
      <c r="D187" s="241">
        <v>7</v>
      </c>
      <c r="E187" s="234"/>
      <c r="F187" s="235">
        <f>ROUND(D187*E187,2)</f>
        <v>0</v>
      </c>
    </row>
    <row r="188" spans="1:6" ht="15" customHeight="1">
      <c r="A188" s="230"/>
      <c r="B188" s="231"/>
      <c r="C188" s="232"/>
      <c r="D188" s="233"/>
      <c r="E188" s="234"/>
      <c r="F188" s="235"/>
    </row>
    <row r="189" spans="1:6" ht="36.75" customHeight="1">
      <c r="A189" s="289" t="s">
        <v>358</v>
      </c>
      <c r="B189" s="245" t="s">
        <v>359</v>
      </c>
      <c r="C189" s="232" t="s">
        <v>315</v>
      </c>
      <c r="D189" s="241">
        <v>7</v>
      </c>
      <c r="E189" s="234"/>
      <c r="F189" s="235">
        <f>D189*E189</f>
        <v>0</v>
      </c>
    </row>
    <row r="190" spans="1:6" ht="15" customHeight="1">
      <c r="A190" s="230"/>
      <c r="B190" s="231"/>
      <c r="C190" s="232"/>
      <c r="D190" s="233"/>
      <c r="E190" s="234"/>
      <c r="F190" s="235"/>
    </row>
    <row r="191" spans="1:6" ht="15" customHeight="1">
      <c r="A191" s="230"/>
      <c r="B191" s="279" t="s">
        <v>312</v>
      </c>
      <c r="C191" s="232"/>
      <c r="D191" s="241"/>
      <c r="E191" s="234"/>
      <c r="F191" s="235"/>
    </row>
    <row r="192" spans="1:6" ht="15" customHeight="1">
      <c r="A192" s="230"/>
      <c r="B192" s="231"/>
      <c r="C192" s="232"/>
      <c r="D192" s="233"/>
      <c r="E192" s="234"/>
      <c r="F192" s="235"/>
    </row>
    <row r="193" spans="1:6" ht="15" customHeight="1">
      <c r="A193" s="289">
        <v>12</v>
      </c>
      <c r="B193" s="279" t="s">
        <v>360</v>
      </c>
      <c r="C193" s="305"/>
      <c r="D193" s="306"/>
      <c r="E193" s="307"/>
      <c r="F193" s="235"/>
    </row>
    <row r="194" spans="1:6" ht="15" customHeight="1">
      <c r="A194" s="271" t="s">
        <v>259</v>
      </c>
      <c r="B194" s="245" t="s">
        <v>361</v>
      </c>
      <c r="C194" s="232" t="s">
        <v>315</v>
      </c>
      <c r="D194" s="241">
        <v>1</v>
      </c>
      <c r="E194" s="277"/>
      <c r="F194" s="235">
        <f t="shared" ref="F194:F199" si="6">ROUND(D194*E194,2)</f>
        <v>0</v>
      </c>
    </row>
    <row r="195" spans="1:6" ht="15" customHeight="1">
      <c r="A195" s="271" t="s">
        <v>259</v>
      </c>
      <c r="B195" s="245" t="s">
        <v>323</v>
      </c>
      <c r="C195" s="232" t="s">
        <v>315</v>
      </c>
      <c r="D195" s="241">
        <v>1</v>
      </c>
      <c r="E195" s="277"/>
      <c r="F195" s="235">
        <f t="shared" si="6"/>
        <v>0</v>
      </c>
    </row>
    <row r="196" spans="1:6" ht="15" customHeight="1">
      <c r="A196" s="289" t="s">
        <v>259</v>
      </c>
      <c r="B196" s="245" t="s">
        <v>324</v>
      </c>
      <c r="C196" s="232" t="s">
        <v>315</v>
      </c>
      <c r="D196" s="241">
        <v>1</v>
      </c>
      <c r="E196" s="277"/>
      <c r="F196" s="235">
        <f t="shared" si="6"/>
        <v>0</v>
      </c>
    </row>
    <row r="197" spans="1:6" ht="15" customHeight="1">
      <c r="A197" s="289" t="s">
        <v>259</v>
      </c>
      <c r="B197" s="245" t="s">
        <v>325</v>
      </c>
      <c r="C197" s="232" t="s">
        <v>315</v>
      </c>
      <c r="D197" s="241">
        <v>1</v>
      </c>
      <c r="E197" s="277"/>
      <c r="F197" s="235">
        <f t="shared" si="6"/>
        <v>0</v>
      </c>
    </row>
    <row r="198" spans="1:6" ht="15" customHeight="1">
      <c r="A198" s="271" t="s">
        <v>259</v>
      </c>
      <c r="B198" s="245" t="s">
        <v>362</v>
      </c>
      <c r="C198" s="273" t="s">
        <v>315</v>
      </c>
      <c r="D198" s="241">
        <v>1</v>
      </c>
      <c r="E198" s="277"/>
      <c r="F198" s="278">
        <f t="shared" si="6"/>
        <v>0</v>
      </c>
    </row>
    <row r="199" spans="1:6" ht="15" customHeight="1">
      <c r="A199" s="271" t="s">
        <v>259</v>
      </c>
      <c r="B199" s="245" t="s">
        <v>363</v>
      </c>
      <c r="C199" s="273" t="s">
        <v>315</v>
      </c>
      <c r="D199" s="241">
        <v>1</v>
      </c>
      <c r="E199" s="277"/>
      <c r="F199" s="278">
        <f t="shared" si="6"/>
        <v>0</v>
      </c>
    </row>
    <row r="200" spans="1:6" ht="15" customHeight="1">
      <c r="A200" s="230"/>
      <c r="B200" s="231"/>
      <c r="C200" s="232"/>
      <c r="D200" s="233"/>
      <c r="E200" s="234"/>
      <c r="F200" s="235"/>
    </row>
    <row r="201" spans="1:6" ht="15" customHeight="1">
      <c r="A201" s="289">
        <v>13</v>
      </c>
      <c r="B201" s="279" t="s">
        <v>364</v>
      </c>
      <c r="C201" s="232"/>
      <c r="D201" s="241"/>
      <c r="E201" s="234"/>
      <c r="F201" s="235"/>
    </row>
    <row r="202" spans="1:6" ht="15" customHeight="1">
      <c r="A202" s="271" t="s">
        <v>259</v>
      </c>
      <c r="B202" s="245" t="s">
        <v>365</v>
      </c>
      <c r="C202" s="232" t="s">
        <v>315</v>
      </c>
      <c r="D202" s="241">
        <v>7</v>
      </c>
      <c r="E202" s="277"/>
      <c r="F202" s="235">
        <f t="shared" ref="F202:F205" si="7">ROUND(D202*E202,2)</f>
        <v>0</v>
      </c>
    </row>
    <row r="203" spans="1:6" ht="15" customHeight="1">
      <c r="A203" s="289" t="s">
        <v>259</v>
      </c>
      <c r="B203" s="245" t="s">
        <v>323</v>
      </c>
      <c r="C203" s="232" t="s">
        <v>315</v>
      </c>
      <c r="D203" s="241">
        <v>7</v>
      </c>
      <c r="E203" s="277"/>
      <c r="F203" s="235">
        <f t="shared" si="7"/>
        <v>0</v>
      </c>
    </row>
    <row r="204" spans="1:6" ht="15" customHeight="1">
      <c r="A204" s="289" t="s">
        <v>259</v>
      </c>
      <c r="B204" s="245" t="s">
        <v>324</v>
      </c>
      <c r="C204" s="232" t="s">
        <v>315</v>
      </c>
      <c r="D204" s="241">
        <v>7</v>
      </c>
      <c r="E204" s="277"/>
      <c r="F204" s="235">
        <f t="shared" si="7"/>
        <v>0</v>
      </c>
    </row>
    <row r="205" spans="1:6" ht="15" customHeight="1">
      <c r="A205" s="289" t="s">
        <v>259</v>
      </c>
      <c r="B205" s="245" t="s">
        <v>325</v>
      </c>
      <c r="C205" s="232" t="s">
        <v>315</v>
      </c>
      <c r="D205" s="241">
        <v>7</v>
      </c>
      <c r="E205" s="277"/>
      <c r="F205" s="235">
        <f t="shared" si="7"/>
        <v>0</v>
      </c>
    </row>
    <row r="206" spans="1:6" ht="15" customHeight="1">
      <c r="A206" s="230"/>
      <c r="B206" s="231"/>
      <c r="C206" s="232"/>
      <c r="D206" s="233"/>
      <c r="E206" s="234"/>
      <c r="F206" s="235"/>
    </row>
    <row r="207" spans="1:6" ht="15" customHeight="1">
      <c r="A207" s="290"/>
      <c r="B207" s="291" t="s">
        <v>366</v>
      </c>
      <c r="C207" s="292"/>
      <c r="D207" s="293"/>
      <c r="E207" s="294"/>
      <c r="F207" s="295">
        <f>+SUM(F161:F206)</f>
        <v>0</v>
      </c>
    </row>
    <row r="208" spans="1:6" ht="15" customHeight="1"/>
    <row r="209" spans="1:6" ht="15" customHeight="1"/>
    <row r="210" spans="1:6" ht="15" customHeight="1">
      <c r="A210" s="291" t="s">
        <v>243</v>
      </c>
      <c r="B210" s="418" t="s">
        <v>244</v>
      </c>
      <c r="C210" s="419"/>
      <c r="D210" s="419"/>
      <c r="E210" s="419"/>
      <c r="F210" s="420"/>
    </row>
    <row r="211" spans="1:6" ht="15" customHeight="1">
      <c r="A211" s="302" t="s">
        <v>249</v>
      </c>
      <c r="B211" s="303" t="s">
        <v>250</v>
      </c>
      <c r="C211" s="303" t="s">
        <v>251</v>
      </c>
      <c r="D211" s="303" t="s">
        <v>252</v>
      </c>
      <c r="E211" s="304" t="s">
        <v>253</v>
      </c>
      <c r="F211" s="304" t="s">
        <v>254</v>
      </c>
    </row>
    <row r="212" spans="1:6" ht="15" customHeight="1">
      <c r="A212" s="271"/>
      <c r="B212" s="245"/>
      <c r="C212" s="232"/>
      <c r="D212" s="241"/>
      <c r="E212" s="308"/>
      <c r="F212" s="308"/>
    </row>
    <row r="213" spans="1:6" ht="85.5" customHeight="1">
      <c r="A213" s="230" t="s">
        <v>3</v>
      </c>
      <c r="B213" s="245" t="s">
        <v>367</v>
      </c>
      <c r="C213" s="273" t="s">
        <v>278</v>
      </c>
      <c r="D213" s="274">
        <f>772+104</f>
        <v>876</v>
      </c>
      <c r="E213" s="234"/>
      <c r="F213" s="235">
        <f t="shared" ref="F213:F229" si="8">ROUND(D213*E213,2)</f>
        <v>0</v>
      </c>
    </row>
    <row r="214" spans="1:6" ht="15" customHeight="1">
      <c r="A214" s="271"/>
      <c r="B214" s="245"/>
      <c r="C214" s="273"/>
      <c r="D214" s="274"/>
      <c r="E214" s="277"/>
      <c r="F214" s="235"/>
    </row>
    <row r="215" spans="1:6" ht="15" customHeight="1">
      <c r="A215" s="230" t="s">
        <v>5</v>
      </c>
      <c r="B215" s="245" t="s">
        <v>368</v>
      </c>
      <c r="C215" s="273" t="s">
        <v>278</v>
      </c>
      <c r="D215" s="274">
        <v>876</v>
      </c>
      <c r="E215" s="278"/>
      <c r="F215" s="235">
        <f t="shared" si="8"/>
        <v>0</v>
      </c>
    </row>
    <row r="216" spans="1:6" ht="15" customHeight="1">
      <c r="A216" s="230"/>
      <c r="B216" s="245"/>
      <c r="C216" s="273"/>
      <c r="D216" s="274"/>
      <c r="E216" s="278"/>
      <c r="F216" s="235"/>
    </row>
    <row r="217" spans="1:6" ht="15" customHeight="1">
      <c r="A217" s="230" t="s">
        <v>7</v>
      </c>
      <c r="B217" s="245" t="s">
        <v>369</v>
      </c>
      <c r="C217" s="273" t="s">
        <v>258</v>
      </c>
      <c r="D217" s="274">
        <v>1</v>
      </c>
      <c r="E217" s="278"/>
      <c r="F217" s="235">
        <f t="shared" si="8"/>
        <v>0</v>
      </c>
    </row>
    <row r="218" spans="1:6" ht="15" customHeight="1">
      <c r="A218" s="271"/>
      <c r="B218" s="245"/>
      <c r="C218" s="273"/>
      <c r="D218" s="274"/>
      <c r="E218" s="277"/>
      <c r="F218" s="235"/>
    </row>
    <row r="219" spans="1:6" ht="15" customHeight="1">
      <c r="A219" s="230" t="s">
        <v>8</v>
      </c>
      <c r="B219" s="245" t="s">
        <v>370</v>
      </c>
      <c r="C219" s="273" t="s">
        <v>97</v>
      </c>
      <c r="D219" s="274">
        <v>15</v>
      </c>
      <c r="E219" s="278"/>
      <c r="F219" s="235">
        <f t="shared" si="8"/>
        <v>0</v>
      </c>
    </row>
    <row r="220" spans="1:6" ht="15" customHeight="1">
      <c r="A220" s="271"/>
      <c r="B220" s="245"/>
      <c r="C220" s="273"/>
      <c r="D220" s="274"/>
      <c r="E220" s="277"/>
      <c r="F220" s="235"/>
    </row>
    <row r="221" spans="1:6" ht="39.75" customHeight="1">
      <c r="A221" s="230" t="s">
        <v>120</v>
      </c>
      <c r="B221" s="245" t="s">
        <v>371</v>
      </c>
      <c r="C221" s="273" t="s">
        <v>278</v>
      </c>
      <c r="D221" s="274">
        <v>876</v>
      </c>
      <c r="E221" s="234"/>
      <c r="F221" s="235">
        <f t="shared" si="8"/>
        <v>0</v>
      </c>
    </row>
    <row r="222" spans="1:6" ht="15" customHeight="1">
      <c r="A222" s="230"/>
      <c r="B222" s="245"/>
      <c r="C222" s="273"/>
      <c r="D222" s="274"/>
      <c r="E222" s="278"/>
      <c r="F222" s="235"/>
    </row>
    <row r="223" spans="1:6" ht="15" customHeight="1">
      <c r="A223" s="230" t="s">
        <v>9</v>
      </c>
      <c r="B223" s="245" t="s">
        <v>372</v>
      </c>
      <c r="C223" s="273" t="s">
        <v>258</v>
      </c>
      <c r="D223" s="274">
        <v>1</v>
      </c>
      <c r="E223" s="278"/>
      <c r="F223" s="235">
        <f t="shared" si="8"/>
        <v>0</v>
      </c>
    </row>
    <row r="224" spans="1:6" ht="15" customHeight="1">
      <c r="A224" s="271"/>
      <c r="B224" s="245"/>
      <c r="C224" s="273"/>
      <c r="D224" s="274"/>
      <c r="E224" s="277"/>
      <c r="F224" s="235"/>
    </row>
    <row r="225" spans="1:6" ht="53.25" customHeight="1">
      <c r="A225" s="230" t="s">
        <v>11</v>
      </c>
      <c r="B225" s="245" t="s">
        <v>373</v>
      </c>
      <c r="C225" s="273" t="s">
        <v>315</v>
      </c>
      <c r="D225" s="274">
        <v>7</v>
      </c>
      <c r="E225" s="278"/>
      <c r="F225" s="235">
        <f t="shared" si="8"/>
        <v>0</v>
      </c>
    </row>
    <row r="226" spans="1:6" ht="15" customHeight="1">
      <c r="A226" s="230"/>
      <c r="B226" s="245"/>
      <c r="C226" s="273"/>
      <c r="D226" s="274"/>
      <c r="E226" s="278"/>
      <c r="F226" s="235"/>
    </row>
    <row r="227" spans="1:6" ht="68.25" customHeight="1">
      <c r="A227" s="230" t="s">
        <v>12</v>
      </c>
      <c r="B227" s="245" t="s">
        <v>374</v>
      </c>
      <c r="C227" s="273" t="s">
        <v>315</v>
      </c>
      <c r="D227" s="274">
        <v>2</v>
      </c>
      <c r="E227" s="278"/>
      <c r="F227" s="235">
        <f t="shared" si="8"/>
        <v>0</v>
      </c>
    </row>
    <row r="228" spans="1:6" ht="15" customHeight="1">
      <c r="A228" s="230"/>
      <c r="B228" s="245"/>
      <c r="C228" s="273"/>
      <c r="D228" s="274"/>
      <c r="E228" s="278"/>
      <c r="F228" s="235"/>
    </row>
    <row r="229" spans="1:6" ht="15" customHeight="1">
      <c r="A229" s="230" t="s">
        <v>354</v>
      </c>
      <c r="B229" s="245" t="s">
        <v>375</v>
      </c>
      <c r="C229" s="273" t="s">
        <v>376</v>
      </c>
      <c r="D229" s="309">
        <v>0.02</v>
      </c>
      <c r="E229" s="278"/>
      <c r="F229" s="235">
        <f t="shared" si="8"/>
        <v>0</v>
      </c>
    </row>
    <row r="230" spans="1:6" ht="15" customHeight="1">
      <c r="A230" s="271"/>
      <c r="B230" s="245"/>
      <c r="C230" s="232"/>
      <c r="D230" s="241"/>
      <c r="E230" s="278"/>
      <c r="F230" s="235"/>
    </row>
    <row r="231" spans="1:6" ht="15" customHeight="1">
      <c r="A231" s="290"/>
      <c r="B231" s="291" t="s">
        <v>377</v>
      </c>
      <c r="C231" s="292"/>
      <c r="D231" s="293"/>
      <c r="E231" s="294"/>
      <c r="F231" s="295">
        <f>+SUM(F212:F230)</f>
        <v>0</v>
      </c>
    </row>
  </sheetData>
  <mergeCells count="11">
    <mergeCell ref="B25:E26"/>
    <mergeCell ref="B29:F29"/>
    <mergeCell ref="B92:F92"/>
    <mergeCell ref="B159:F159"/>
    <mergeCell ref="B210:F210"/>
    <mergeCell ref="B24:E24"/>
    <mergeCell ref="C2:E2"/>
    <mergeCell ref="C3:E3"/>
    <mergeCell ref="C4:E4"/>
    <mergeCell ref="C8:G8"/>
    <mergeCell ref="C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5"/>
  <sheetViews>
    <sheetView workbookViewId="0">
      <selection activeCell="I33" sqref="I33"/>
    </sheetView>
  </sheetViews>
  <sheetFormatPr defaultColWidth="9.140625" defaultRowHeight="15"/>
  <cols>
    <col min="1" max="1" width="7" style="322" customWidth="1"/>
    <col min="2" max="3" width="6.7109375" style="316" customWidth="1"/>
    <col min="4" max="8" width="8.7109375" style="316" customWidth="1"/>
    <col min="9" max="9" width="11.140625" style="325" customWidth="1"/>
    <col min="10" max="10" width="11.5703125" style="326" customWidth="1"/>
    <col min="11" max="16384" width="9.140625" style="316"/>
  </cols>
  <sheetData>
    <row r="1" spans="1:10">
      <c r="A1" s="310" t="s">
        <v>378</v>
      </c>
      <c r="B1" s="311" t="s">
        <v>379</v>
      </c>
      <c r="C1" s="312"/>
      <c r="D1" s="312"/>
      <c r="E1" s="312"/>
      <c r="F1" s="312"/>
      <c r="G1" s="312"/>
      <c r="H1" s="313"/>
      <c r="I1" s="314" t="s">
        <v>380</v>
      </c>
      <c r="J1" s="315" t="s">
        <v>381</v>
      </c>
    </row>
    <row r="2" spans="1:10">
      <c r="A2" s="317"/>
      <c r="B2" s="318"/>
      <c r="C2" s="318"/>
      <c r="D2" s="318"/>
      <c r="E2" s="318"/>
      <c r="F2" s="318"/>
      <c r="G2" s="318"/>
      <c r="H2" s="318"/>
      <c r="I2" s="319"/>
      <c r="J2" s="320"/>
    </row>
    <row r="3" spans="1:10">
      <c r="A3" s="321" t="s">
        <v>134</v>
      </c>
      <c r="B3" s="321" t="s">
        <v>382</v>
      </c>
      <c r="C3" s="321"/>
      <c r="D3" s="322"/>
      <c r="E3" s="322"/>
      <c r="F3" s="322"/>
      <c r="G3" s="322"/>
      <c r="H3" s="318"/>
      <c r="I3" s="319"/>
      <c r="J3" s="320"/>
    </row>
    <row r="4" spans="1:10">
      <c r="A4" s="317"/>
      <c r="B4" s="318"/>
      <c r="C4" s="318"/>
      <c r="D4" s="318"/>
      <c r="E4" s="318"/>
      <c r="F4" s="318"/>
      <c r="G4" s="318"/>
      <c r="H4" s="318"/>
      <c r="I4" s="319"/>
      <c r="J4" s="320"/>
    </row>
    <row r="5" spans="1:10">
      <c r="A5" s="323" t="s">
        <v>383</v>
      </c>
      <c r="B5" s="324" t="s">
        <v>384</v>
      </c>
    </row>
    <row r="6" spans="1:10">
      <c r="A6" s="327"/>
      <c r="B6" s="328"/>
      <c r="C6" s="328"/>
      <c r="D6" s="329"/>
      <c r="E6" s="329"/>
      <c r="F6" s="329"/>
      <c r="G6" s="329"/>
      <c r="H6" s="329"/>
      <c r="I6" s="330"/>
      <c r="J6" s="331"/>
    </row>
    <row r="7" spans="1:10" ht="17.25" customHeight="1">
      <c r="A7" s="322" t="s">
        <v>3</v>
      </c>
      <c r="B7" s="422" t="s">
        <v>385</v>
      </c>
      <c r="C7" s="422"/>
      <c r="D7" s="422"/>
      <c r="E7" s="422"/>
      <c r="F7" s="422"/>
      <c r="G7" s="422"/>
      <c r="H7" s="422"/>
      <c r="I7" s="330"/>
      <c r="J7" s="331"/>
    </row>
    <row r="8" spans="1:10">
      <c r="B8" s="332"/>
      <c r="C8" s="332"/>
      <c r="D8" s="332"/>
      <c r="E8" s="332"/>
      <c r="F8" s="332"/>
      <c r="G8" s="332"/>
      <c r="H8" s="332"/>
      <c r="I8" s="330"/>
      <c r="J8" s="331"/>
    </row>
    <row r="9" spans="1:10">
      <c r="B9" s="332" t="s">
        <v>258</v>
      </c>
      <c r="C9" s="332">
        <v>1</v>
      </c>
      <c r="D9" s="322"/>
      <c r="I9" s="330"/>
      <c r="J9" s="331">
        <f>I9*C9</f>
        <v>0</v>
      </c>
    </row>
    <row r="10" spans="1:10">
      <c r="B10" s="332"/>
      <c r="C10" s="332"/>
      <c r="D10" s="332"/>
      <c r="E10" s="332"/>
      <c r="F10" s="332"/>
      <c r="G10" s="332"/>
      <c r="H10" s="332"/>
      <c r="I10" s="330"/>
      <c r="J10" s="331"/>
    </row>
    <row r="11" spans="1:10" ht="45.75" customHeight="1">
      <c r="A11" s="333" t="s">
        <v>5</v>
      </c>
      <c r="B11" s="423" t="s">
        <v>386</v>
      </c>
      <c r="C11" s="422"/>
      <c r="D11" s="422"/>
      <c r="E11" s="422"/>
      <c r="F11" s="422"/>
      <c r="G11" s="422"/>
      <c r="H11" s="422"/>
    </row>
    <row r="12" spans="1:10" ht="17.25" customHeight="1">
      <c r="B12" s="334"/>
      <c r="C12" s="332"/>
      <c r="D12" s="332"/>
      <c r="E12" s="332"/>
      <c r="F12" s="332"/>
      <c r="G12" s="332"/>
      <c r="H12" s="332"/>
    </row>
    <row r="13" spans="1:10" ht="17.25" customHeight="1">
      <c r="B13" s="334" t="s">
        <v>258</v>
      </c>
      <c r="C13" s="332">
        <v>1</v>
      </c>
      <c r="D13" s="332"/>
      <c r="E13" s="332"/>
      <c r="F13" s="332"/>
      <c r="G13" s="332"/>
      <c r="H13" s="332"/>
      <c r="J13" s="331">
        <f>I13*C13</f>
        <v>0</v>
      </c>
    </row>
    <row r="14" spans="1:10" s="335" customFormat="1">
      <c r="A14" s="322"/>
      <c r="I14" s="330"/>
      <c r="J14" s="331"/>
    </row>
    <row r="15" spans="1:10" s="335" customFormat="1" ht="15" customHeight="1">
      <c r="A15" s="336"/>
      <c r="B15" s="337" t="s">
        <v>387</v>
      </c>
      <c r="C15" s="338"/>
      <c r="D15" s="338"/>
      <c r="E15" s="338"/>
      <c r="F15" s="338"/>
      <c r="G15" s="338"/>
      <c r="H15" s="338"/>
      <c r="I15" s="339"/>
      <c r="J15" s="340">
        <f>+SUM(J5:J14)</f>
        <v>0</v>
      </c>
    </row>
    <row r="16" spans="1:10" s="335" customFormat="1">
      <c r="A16" s="322"/>
      <c r="B16" s="341"/>
      <c r="C16" s="342"/>
      <c r="D16" s="341"/>
      <c r="E16" s="341"/>
      <c r="F16" s="341"/>
      <c r="G16" s="341"/>
      <c r="H16" s="341"/>
      <c r="I16" s="330"/>
      <c r="J16" s="331"/>
    </row>
    <row r="17" spans="1:10" s="335" customFormat="1">
      <c r="A17" s="322"/>
      <c r="B17" s="341"/>
      <c r="C17" s="341"/>
      <c r="D17" s="341"/>
      <c r="E17" s="341"/>
      <c r="F17" s="341"/>
      <c r="G17" s="341"/>
      <c r="H17" s="341"/>
      <c r="I17" s="330"/>
      <c r="J17" s="331"/>
    </row>
    <row r="18" spans="1:10" s="335" customFormat="1">
      <c r="A18" s="322"/>
      <c r="B18" s="316"/>
      <c r="C18" s="316"/>
      <c r="D18" s="316"/>
      <c r="E18" s="316"/>
      <c r="F18" s="316"/>
      <c r="G18" s="316"/>
      <c r="H18" s="316"/>
      <c r="I18" s="325"/>
      <c r="J18" s="326"/>
    </row>
    <row r="19" spans="1:10" s="335" customFormat="1">
      <c r="A19" s="327" t="s">
        <v>388</v>
      </c>
      <c r="B19" s="328" t="s">
        <v>389</v>
      </c>
      <c r="C19" s="328"/>
      <c r="D19" s="329"/>
      <c r="E19" s="329"/>
      <c r="F19" s="329"/>
      <c r="G19" s="329"/>
      <c r="H19" s="329"/>
      <c r="I19" s="330"/>
      <c r="J19" s="331"/>
    </row>
    <row r="20" spans="1:10" s="335" customFormat="1" ht="17.25" customHeight="1">
      <c r="A20" s="322"/>
      <c r="B20" s="328"/>
      <c r="C20" s="328"/>
      <c r="D20" s="329"/>
      <c r="E20" s="329"/>
      <c r="F20" s="329"/>
      <c r="G20" s="329"/>
      <c r="H20" s="329"/>
      <c r="I20" s="330"/>
      <c r="J20" s="331"/>
    </row>
    <row r="21" spans="1:10" s="335" customFormat="1" ht="31.5" customHeight="1">
      <c r="A21" s="322" t="s">
        <v>3</v>
      </c>
      <c r="B21" s="424" t="s">
        <v>390</v>
      </c>
      <c r="C21" s="424"/>
      <c r="D21" s="424"/>
      <c r="E21" s="424"/>
      <c r="F21" s="424"/>
      <c r="G21" s="424"/>
      <c r="H21" s="424"/>
      <c r="I21" s="325"/>
      <c r="J21" s="326"/>
    </row>
    <row r="22" spans="1:10" s="335" customFormat="1">
      <c r="A22" s="322"/>
      <c r="B22" s="341"/>
      <c r="C22" s="342"/>
      <c r="D22" s="341"/>
      <c r="E22" s="341"/>
      <c r="F22" s="341"/>
      <c r="G22" s="341"/>
      <c r="H22" s="341"/>
      <c r="I22" s="330"/>
      <c r="J22" s="331"/>
    </row>
    <row r="23" spans="1:10" s="335" customFormat="1">
      <c r="A23" s="322"/>
      <c r="B23" s="341" t="s">
        <v>258</v>
      </c>
      <c r="C23" s="341">
        <v>1</v>
      </c>
      <c r="D23" s="341"/>
      <c r="E23" s="341"/>
      <c r="F23" s="341"/>
      <c r="G23" s="341"/>
      <c r="H23" s="341"/>
      <c r="I23" s="330"/>
      <c r="J23" s="331">
        <f>I23*C23</f>
        <v>0</v>
      </c>
    </row>
    <row r="24" spans="1:10" s="335" customFormat="1">
      <c r="A24" s="322"/>
      <c r="I24" s="330"/>
      <c r="J24" s="331"/>
    </row>
    <row r="25" spans="1:10" s="335" customFormat="1">
      <c r="A25" s="336"/>
      <c r="B25" s="337" t="s">
        <v>387</v>
      </c>
      <c r="C25" s="338"/>
      <c r="D25" s="338"/>
      <c r="E25" s="338"/>
      <c r="F25" s="338"/>
      <c r="G25" s="338"/>
      <c r="H25" s="338"/>
      <c r="I25" s="339"/>
      <c r="J25" s="340">
        <f>+SUM(J19:J24)</f>
        <v>0</v>
      </c>
    </row>
    <row r="26" spans="1:10" s="335" customFormat="1">
      <c r="A26" s="322"/>
      <c r="B26" s="343"/>
      <c r="I26" s="330"/>
      <c r="J26" s="331"/>
    </row>
    <row r="27" spans="1:10" s="335" customFormat="1">
      <c r="A27" s="322"/>
      <c r="B27" s="343"/>
      <c r="I27" s="330"/>
      <c r="J27" s="331"/>
    </row>
    <row r="28" spans="1:10" s="335" customFormat="1">
      <c r="A28" s="322"/>
      <c r="B28" s="343"/>
      <c r="I28" s="330"/>
      <c r="J28" s="331"/>
    </row>
    <row r="29" spans="1:10" s="335" customFormat="1">
      <c r="A29" s="327" t="s">
        <v>391</v>
      </c>
      <c r="B29" s="328" t="s">
        <v>238</v>
      </c>
      <c r="C29" s="328"/>
      <c r="D29" s="329"/>
      <c r="E29" s="329"/>
      <c r="F29" s="329"/>
      <c r="G29" s="329"/>
      <c r="H29" s="329"/>
      <c r="I29" s="330"/>
      <c r="J29" s="331"/>
    </row>
    <row r="30" spans="1:10" s="335" customFormat="1">
      <c r="A30" s="322"/>
      <c r="I30" s="330"/>
      <c r="J30" s="331"/>
    </row>
    <row r="31" spans="1:10" s="335" customFormat="1" ht="18" customHeight="1">
      <c r="A31" s="322" t="s">
        <v>3</v>
      </c>
      <c r="B31" s="421" t="s">
        <v>392</v>
      </c>
      <c r="C31" s="421"/>
      <c r="D31" s="421"/>
      <c r="E31" s="421"/>
      <c r="F31" s="421"/>
      <c r="G31" s="421"/>
      <c r="H31" s="421"/>
      <c r="I31" s="330"/>
      <c r="J31" s="331"/>
    </row>
    <row r="32" spans="1:10" s="335" customFormat="1">
      <c r="A32" s="322"/>
      <c r="B32" s="341"/>
      <c r="C32" s="342"/>
      <c r="D32" s="341"/>
      <c r="E32" s="341"/>
      <c r="F32" s="341"/>
      <c r="G32" s="341"/>
      <c r="H32" s="341"/>
      <c r="I32" s="330"/>
      <c r="J32" s="331"/>
    </row>
    <row r="33" spans="1:10" s="335" customFormat="1">
      <c r="A33" s="322"/>
      <c r="B33" s="341" t="s">
        <v>211</v>
      </c>
      <c r="C33" s="341">
        <v>495</v>
      </c>
      <c r="D33" s="341"/>
      <c r="E33" s="341"/>
      <c r="F33" s="341"/>
      <c r="G33" s="341"/>
      <c r="H33" s="341"/>
      <c r="I33" s="330"/>
      <c r="J33" s="331">
        <f>I33*C33</f>
        <v>0</v>
      </c>
    </row>
    <row r="34" spans="1:10" s="335" customFormat="1">
      <c r="A34" s="322"/>
      <c r="B34" s="341"/>
      <c r="C34" s="341"/>
      <c r="D34" s="341"/>
      <c r="E34" s="341"/>
      <c r="F34" s="341"/>
      <c r="G34" s="341"/>
      <c r="H34" s="341"/>
      <c r="I34" s="330"/>
      <c r="J34" s="331"/>
    </row>
    <row r="35" spans="1:10" s="335" customFormat="1" ht="47.25" customHeight="1">
      <c r="A35" s="322" t="s">
        <v>5</v>
      </c>
      <c r="B35" s="421" t="s">
        <v>393</v>
      </c>
      <c r="C35" s="421"/>
      <c r="D35" s="421"/>
      <c r="E35" s="421"/>
      <c r="F35" s="421"/>
      <c r="G35" s="421"/>
      <c r="H35" s="421"/>
      <c r="I35" s="330"/>
      <c r="J35" s="331"/>
    </row>
    <row r="36" spans="1:10" s="335" customFormat="1" ht="15.75" customHeight="1">
      <c r="A36" s="322"/>
      <c r="B36" s="341"/>
      <c r="C36" s="341"/>
      <c r="D36" s="341"/>
      <c r="E36" s="341"/>
      <c r="F36" s="341"/>
      <c r="G36" s="341"/>
      <c r="H36" s="341"/>
      <c r="I36" s="330"/>
      <c r="J36" s="331"/>
    </row>
    <row r="37" spans="1:10" s="335" customFormat="1">
      <c r="A37" s="322"/>
      <c r="B37" s="341" t="s">
        <v>211</v>
      </c>
      <c r="C37" s="341">
        <v>495</v>
      </c>
      <c r="D37" s="341"/>
      <c r="E37" s="341"/>
      <c r="F37" s="341"/>
      <c r="G37" s="341"/>
      <c r="H37" s="341"/>
      <c r="I37" s="330"/>
      <c r="J37" s="331">
        <f>I37*C37</f>
        <v>0</v>
      </c>
    </row>
    <row r="38" spans="1:10" s="335" customFormat="1">
      <c r="A38" s="322"/>
      <c r="B38" s="341"/>
      <c r="C38" s="341"/>
      <c r="D38" s="341"/>
      <c r="E38" s="341"/>
      <c r="F38" s="341"/>
      <c r="G38" s="341"/>
      <c r="H38" s="341"/>
      <c r="I38" s="330"/>
      <c r="J38" s="331"/>
    </row>
    <row r="39" spans="1:10" s="335" customFormat="1" ht="46.5" customHeight="1">
      <c r="A39" s="333" t="s">
        <v>7</v>
      </c>
      <c r="B39" s="421" t="s">
        <v>394</v>
      </c>
      <c r="C39" s="421"/>
      <c r="D39" s="421"/>
      <c r="E39" s="421"/>
      <c r="F39" s="421"/>
      <c r="G39" s="421"/>
      <c r="H39" s="421"/>
      <c r="I39" s="330"/>
      <c r="J39" s="331"/>
    </row>
    <row r="40" spans="1:10" s="335" customFormat="1">
      <c r="A40" s="322"/>
      <c r="B40" s="341"/>
      <c r="C40" s="341"/>
      <c r="D40" s="341"/>
      <c r="E40" s="341"/>
      <c r="F40" s="341"/>
      <c r="G40" s="341"/>
      <c r="H40" s="341"/>
      <c r="I40" s="330"/>
      <c r="J40" s="331"/>
    </row>
    <row r="41" spans="1:10" s="335" customFormat="1">
      <c r="A41" s="322"/>
      <c r="B41" s="341" t="s">
        <v>211</v>
      </c>
      <c r="C41" s="341">
        <v>485</v>
      </c>
      <c r="D41" s="341"/>
      <c r="E41" s="341"/>
      <c r="F41" s="341"/>
      <c r="G41" s="341"/>
      <c r="H41" s="341"/>
      <c r="I41" s="330"/>
      <c r="J41" s="331">
        <f>I41*C41</f>
        <v>0</v>
      </c>
    </row>
    <row r="42" spans="1:10" s="335" customFormat="1">
      <c r="A42" s="322"/>
      <c r="B42" s="341"/>
      <c r="C42" s="341"/>
      <c r="D42" s="341"/>
      <c r="E42" s="341"/>
      <c r="F42" s="341"/>
      <c r="G42" s="341"/>
      <c r="H42" s="341"/>
      <c r="I42" s="330"/>
      <c r="J42" s="331"/>
    </row>
    <row r="43" spans="1:10" s="335" customFormat="1" ht="61.5" customHeight="1">
      <c r="A43" s="333" t="s">
        <v>8</v>
      </c>
      <c r="B43" s="421" t="s">
        <v>395</v>
      </c>
      <c r="C43" s="421"/>
      <c r="D43" s="421"/>
      <c r="E43" s="421"/>
      <c r="F43" s="421"/>
      <c r="G43" s="421"/>
      <c r="H43" s="421"/>
      <c r="I43" s="330"/>
      <c r="J43" s="331"/>
    </row>
    <row r="44" spans="1:10" s="335" customFormat="1">
      <c r="A44" s="322"/>
      <c r="B44" s="341"/>
      <c r="C44" s="341"/>
      <c r="D44" s="341"/>
      <c r="E44" s="341"/>
      <c r="F44" s="341"/>
      <c r="G44" s="341"/>
      <c r="H44" s="341"/>
      <c r="I44" s="330"/>
      <c r="J44" s="331"/>
    </row>
    <row r="45" spans="1:10" s="335" customFormat="1">
      <c r="A45" s="322"/>
      <c r="B45" s="341" t="s">
        <v>211</v>
      </c>
      <c r="C45" s="341">
        <v>10</v>
      </c>
      <c r="D45" s="341"/>
      <c r="E45" s="341"/>
      <c r="F45" s="341"/>
      <c r="G45" s="341"/>
      <c r="H45" s="341"/>
      <c r="I45" s="330"/>
      <c r="J45" s="331">
        <f>I45*C45</f>
        <v>0</v>
      </c>
    </row>
    <row r="46" spans="1:10" s="335" customFormat="1">
      <c r="A46" s="322"/>
      <c r="B46" s="341"/>
      <c r="C46" s="341"/>
      <c r="D46" s="341"/>
      <c r="E46" s="341"/>
      <c r="F46" s="341"/>
      <c r="G46" s="341"/>
      <c r="H46" s="341"/>
      <c r="I46" s="330"/>
      <c r="J46" s="331"/>
    </row>
    <row r="47" spans="1:10" s="335" customFormat="1" ht="31.5" customHeight="1">
      <c r="A47" s="333" t="s">
        <v>120</v>
      </c>
      <c r="B47" s="426" t="s">
        <v>396</v>
      </c>
      <c r="C47" s="426"/>
      <c r="D47" s="426"/>
      <c r="E47" s="426"/>
      <c r="F47" s="426"/>
      <c r="G47" s="426"/>
      <c r="H47" s="426"/>
      <c r="I47" s="330"/>
      <c r="J47" s="331"/>
    </row>
    <row r="48" spans="1:10" s="335" customFormat="1">
      <c r="A48" s="322"/>
      <c r="B48" s="341"/>
      <c r="C48" s="341"/>
      <c r="D48" s="341"/>
      <c r="E48" s="341"/>
      <c r="F48" s="341"/>
      <c r="G48" s="341"/>
      <c r="H48" s="341"/>
      <c r="I48" s="330"/>
      <c r="J48" s="331"/>
    </row>
    <row r="49" spans="1:10" s="335" customFormat="1">
      <c r="A49" s="322"/>
      <c r="B49" s="341" t="s">
        <v>211</v>
      </c>
      <c r="C49" s="341">
        <v>485</v>
      </c>
      <c r="D49" s="341"/>
      <c r="E49" s="341"/>
      <c r="F49" s="341"/>
      <c r="G49" s="341"/>
      <c r="H49" s="341"/>
      <c r="I49" s="330"/>
      <c r="J49" s="331">
        <f>I49*C49</f>
        <v>0</v>
      </c>
    </row>
    <row r="50" spans="1:10" s="335" customFormat="1">
      <c r="A50" s="322"/>
      <c r="B50" s="341"/>
      <c r="C50" s="341"/>
      <c r="D50" s="341"/>
      <c r="E50" s="341"/>
      <c r="F50" s="341"/>
      <c r="G50" s="341"/>
      <c r="H50" s="341"/>
      <c r="I50" s="330"/>
      <c r="J50" s="331"/>
    </row>
    <row r="51" spans="1:10" s="335" customFormat="1" ht="30" customHeight="1">
      <c r="A51" s="333" t="s">
        <v>9</v>
      </c>
      <c r="B51" s="421" t="s">
        <v>397</v>
      </c>
      <c r="C51" s="421"/>
      <c r="D51" s="421"/>
      <c r="E51" s="421"/>
      <c r="F51" s="421"/>
      <c r="G51" s="421"/>
      <c r="H51" s="421"/>
      <c r="I51" s="330"/>
      <c r="J51" s="331"/>
    </row>
    <row r="52" spans="1:10" s="335" customFormat="1">
      <c r="A52" s="322"/>
      <c r="B52" s="341"/>
      <c r="C52" s="341"/>
      <c r="D52" s="341"/>
      <c r="E52" s="341"/>
      <c r="F52" s="341"/>
      <c r="G52" s="341"/>
      <c r="H52" s="341"/>
      <c r="I52" s="330"/>
      <c r="J52" s="331"/>
    </row>
    <row r="53" spans="1:10" s="335" customFormat="1">
      <c r="A53" s="322"/>
      <c r="B53" s="341" t="s">
        <v>258</v>
      </c>
      <c r="C53" s="341">
        <v>1</v>
      </c>
      <c r="D53" s="341"/>
      <c r="E53" s="341"/>
      <c r="F53" s="341"/>
      <c r="G53" s="341"/>
      <c r="H53" s="341"/>
      <c r="I53" s="330"/>
      <c r="J53" s="331">
        <f>I53*C53</f>
        <v>0</v>
      </c>
    </row>
    <row r="54" spans="1:10" s="335" customFormat="1">
      <c r="A54" s="322"/>
      <c r="B54" s="341"/>
      <c r="C54" s="341"/>
      <c r="D54" s="341"/>
      <c r="E54" s="341"/>
      <c r="F54" s="341"/>
      <c r="G54" s="341"/>
      <c r="H54" s="341"/>
      <c r="I54" s="330"/>
      <c r="J54" s="331"/>
    </row>
    <row r="55" spans="1:10" s="335" customFormat="1" ht="30" customHeight="1">
      <c r="A55" s="333" t="s">
        <v>11</v>
      </c>
      <c r="B55" s="421" t="s">
        <v>398</v>
      </c>
      <c r="C55" s="421"/>
      <c r="D55" s="421"/>
      <c r="E55" s="421"/>
      <c r="F55" s="421"/>
      <c r="G55" s="421"/>
      <c r="H55" s="421"/>
      <c r="I55" s="330"/>
      <c r="J55" s="331"/>
    </row>
    <row r="56" spans="1:10" s="335" customFormat="1">
      <c r="A56" s="322"/>
      <c r="B56" s="341"/>
      <c r="C56" s="341"/>
      <c r="D56" s="341"/>
      <c r="E56" s="341"/>
      <c r="F56" s="341"/>
      <c r="G56" s="341"/>
      <c r="H56" s="341"/>
      <c r="I56" s="330"/>
      <c r="J56" s="331"/>
    </row>
    <row r="57" spans="1:10" s="335" customFormat="1">
      <c r="A57" s="322"/>
      <c r="B57" s="341" t="s">
        <v>258</v>
      </c>
      <c r="C57" s="341">
        <v>1</v>
      </c>
      <c r="D57" s="341"/>
      <c r="E57" s="341"/>
      <c r="F57" s="341"/>
      <c r="G57" s="341"/>
      <c r="H57" s="341"/>
      <c r="I57" s="330"/>
      <c r="J57" s="331">
        <f>I57*C57</f>
        <v>0</v>
      </c>
    </row>
    <row r="58" spans="1:10" s="335" customFormat="1">
      <c r="A58" s="322"/>
      <c r="B58" s="341"/>
      <c r="C58" s="341"/>
      <c r="D58" s="341"/>
      <c r="E58" s="341"/>
      <c r="F58" s="341"/>
      <c r="G58" s="341"/>
      <c r="H58" s="341"/>
      <c r="I58" s="330"/>
      <c r="J58" s="331"/>
    </row>
    <row r="59" spans="1:10" s="335" customFormat="1">
      <c r="A59" s="333" t="s">
        <v>12</v>
      </c>
      <c r="B59" s="427" t="s">
        <v>399</v>
      </c>
      <c r="C59" s="427"/>
      <c r="D59" s="427"/>
      <c r="E59" s="427"/>
      <c r="F59" s="427"/>
      <c r="G59" s="427"/>
      <c r="H59" s="427"/>
      <c r="I59" s="330"/>
      <c r="J59" s="331"/>
    </row>
    <row r="60" spans="1:10" s="335" customFormat="1">
      <c r="A60" s="322"/>
      <c r="B60" s="341"/>
      <c r="C60" s="341"/>
      <c r="D60" s="341"/>
      <c r="E60" s="341"/>
      <c r="F60" s="341"/>
      <c r="G60" s="341"/>
      <c r="H60" s="341"/>
      <c r="I60" s="330"/>
      <c r="J60" s="331"/>
    </row>
    <row r="61" spans="1:10" s="335" customFormat="1">
      <c r="A61" s="322"/>
      <c r="B61" s="341" t="s">
        <v>100</v>
      </c>
      <c r="C61" s="341">
        <v>3</v>
      </c>
      <c r="D61" s="341"/>
      <c r="E61" s="341"/>
      <c r="F61" s="341"/>
      <c r="G61" s="341"/>
      <c r="H61" s="341"/>
      <c r="I61" s="330"/>
      <c r="J61" s="331">
        <f>I61*C61/100</f>
        <v>0</v>
      </c>
    </row>
    <row r="62" spans="1:10" s="335" customFormat="1">
      <c r="A62" s="322"/>
      <c r="I62" s="330"/>
      <c r="J62" s="331"/>
    </row>
    <row r="63" spans="1:10" s="335" customFormat="1">
      <c r="A63" s="336"/>
      <c r="B63" s="337" t="s">
        <v>387</v>
      </c>
      <c r="C63" s="338"/>
      <c r="D63" s="338"/>
      <c r="E63" s="338"/>
      <c r="F63" s="338"/>
      <c r="G63" s="338"/>
      <c r="H63" s="338"/>
      <c r="I63" s="339"/>
      <c r="J63" s="340">
        <f>+SUM(J29:J62)</f>
        <v>0</v>
      </c>
    </row>
    <row r="64" spans="1:10" s="335" customFormat="1" ht="15.75" customHeight="1">
      <c r="A64" s="322"/>
      <c r="I64" s="330"/>
      <c r="J64" s="331"/>
    </row>
    <row r="65" spans="1:10" s="335" customFormat="1" ht="15.75" customHeight="1">
      <c r="A65" s="322"/>
      <c r="I65" s="330"/>
      <c r="J65" s="331"/>
    </row>
    <row r="66" spans="1:10" s="335" customFormat="1">
      <c r="A66" s="322"/>
      <c r="B66" s="316"/>
      <c r="C66" s="316"/>
      <c r="D66" s="316"/>
      <c r="E66" s="316"/>
      <c r="F66" s="316"/>
      <c r="G66" s="316"/>
      <c r="H66" s="316"/>
      <c r="I66" s="325"/>
      <c r="J66" s="326"/>
    </row>
    <row r="67" spans="1:10" s="335" customFormat="1">
      <c r="A67" s="327" t="s">
        <v>400</v>
      </c>
      <c r="B67" s="328" t="s">
        <v>401</v>
      </c>
      <c r="C67" s="328"/>
      <c r="D67" s="329"/>
      <c r="E67" s="329"/>
      <c r="F67" s="329"/>
      <c r="G67" s="329"/>
      <c r="H67" s="329"/>
      <c r="I67" s="330"/>
      <c r="J67" s="331"/>
    </row>
    <row r="68" spans="1:10" s="335" customFormat="1">
      <c r="A68" s="322"/>
      <c r="I68" s="330"/>
      <c r="J68" s="331"/>
    </row>
    <row r="69" spans="1:10" s="335" customFormat="1" ht="31.5" customHeight="1">
      <c r="A69" s="329" t="s">
        <v>3</v>
      </c>
      <c r="B69" s="421" t="s">
        <v>402</v>
      </c>
      <c r="C69" s="421"/>
      <c r="D69" s="421"/>
      <c r="E69" s="421"/>
      <c r="F69" s="421"/>
      <c r="G69" s="421"/>
      <c r="H69" s="421"/>
      <c r="I69" s="344"/>
      <c r="J69" s="345"/>
    </row>
    <row r="70" spans="1:10">
      <c r="A70" s="329"/>
      <c r="B70" s="329"/>
      <c r="C70" s="329"/>
      <c r="D70" s="329"/>
      <c r="E70" s="329"/>
      <c r="F70" s="329"/>
      <c r="G70" s="329"/>
      <c r="H70" s="329"/>
      <c r="I70" s="344"/>
      <c r="J70" s="345"/>
    </row>
    <row r="71" spans="1:10">
      <c r="A71" s="329"/>
      <c r="B71" s="329" t="s">
        <v>258</v>
      </c>
      <c r="C71" s="329">
        <v>1</v>
      </c>
      <c r="D71" s="329"/>
      <c r="E71" s="329"/>
      <c r="F71" s="329"/>
      <c r="G71" s="329"/>
      <c r="H71" s="329"/>
      <c r="I71" s="344"/>
      <c r="J71" s="331">
        <f>I71*C71</f>
        <v>0</v>
      </c>
    </row>
    <row r="72" spans="1:10">
      <c r="A72" s="329"/>
      <c r="B72" s="329"/>
      <c r="C72" s="329"/>
      <c r="D72" s="329"/>
      <c r="E72" s="329"/>
      <c r="F72" s="329"/>
      <c r="G72" s="329"/>
      <c r="H72" s="329"/>
      <c r="I72" s="344"/>
      <c r="J72" s="331"/>
    </row>
    <row r="73" spans="1:10" ht="30.75" customHeight="1">
      <c r="A73" s="329" t="s">
        <v>5</v>
      </c>
      <c r="B73" s="421" t="s">
        <v>403</v>
      </c>
      <c r="C73" s="421"/>
      <c r="D73" s="421"/>
      <c r="E73" s="421"/>
      <c r="F73" s="421"/>
      <c r="G73" s="421"/>
      <c r="H73" s="421"/>
      <c r="I73" s="344"/>
      <c r="J73" s="345"/>
    </row>
    <row r="74" spans="1:10">
      <c r="A74" s="329"/>
      <c r="B74" s="329"/>
      <c r="C74" s="329"/>
      <c r="D74" s="329"/>
      <c r="E74" s="329"/>
      <c r="F74" s="329"/>
      <c r="G74" s="329"/>
      <c r="H74" s="329"/>
      <c r="I74" s="344"/>
      <c r="J74" s="345"/>
    </row>
    <row r="75" spans="1:10">
      <c r="A75" s="329"/>
      <c r="B75" s="329" t="s">
        <v>33</v>
      </c>
      <c r="C75" s="329">
        <v>1</v>
      </c>
      <c r="D75" s="329"/>
      <c r="E75" s="329"/>
      <c r="F75" s="329"/>
      <c r="G75" s="329"/>
      <c r="H75" s="329"/>
      <c r="I75" s="344"/>
      <c r="J75" s="331">
        <f>I75*C75</f>
        <v>0</v>
      </c>
    </row>
    <row r="76" spans="1:10">
      <c r="A76" s="329"/>
      <c r="B76" s="329"/>
      <c r="C76" s="329"/>
      <c r="D76" s="329"/>
      <c r="E76" s="329"/>
      <c r="F76" s="329"/>
      <c r="G76" s="329"/>
      <c r="H76" s="329"/>
      <c r="I76" s="344"/>
      <c r="J76" s="345"/>
    </row>
    <row r="77" spans="1:10">
      <c r="A77" s="329" t="s">
        <v>7</v>
      </c>
      <c r="B77" s="421" t="s">
        <v>404</v>
      </c>
      <c r="C77" s="421"/>
      <c r="D77" s="421"/>
      <c r="E77" s="421"/>
      <c r="F77" s="421"/>
      <c r="G77" s="421"/>
      <c r="H77" s="421"/>
      <c r="I77" s="344"/>
      <c r="J77" s="345"/>
    </row>
    <row r="78" spans="1:10">
      <c r="A78" s="329"/>
      <c r="B78" s="329"/>
      <c r="C78" s="329"/>
      <c r="D78" s="329"/>
      <c r="E78" s="329"/>
      <c r="F78" s="329"/>
      <c r="G78" s="329"/>
      <c r="H78" s="329"/>
      <c r="I78" s="344"/>
      <c r="J78" s="345"/>
    </row>
    <row r="79" spans="1:10">
      <c r="A79" s="329"/>
      <c r="B79" s="329" t="s">
        <v>33</v>
      </c>
      <c r="C79" s="329">
        <v>1</v>
      </c>
      <c r="D79" s="329"/>
      <c r="E79" s="329"/>
      <c r="F79" s="329"/>
      <c r="G79" s="329"/>
      <c r="H79" s="329"/>
      <c r="I79" s="344"/>
      <c r="J79" s="331">
        <f>I79*C79</f>
        <v>0</v>
      </c>
    </row>
    <row r="80" spans="1:10">
      <c r="B80" s="335"/>
      <c r="C80" s="335"/>
      <c r="D80" s="335"/>
      <c r="E80" s="335"/>
      <c r="F80" s="335"/>
      <c r="G80" s="335"/>
      <c r="H80" s="335"/>
      <c r="I80" s="330"/>
      <c r="J80" s="331"/>
    </row>
    <row r="81" spans="1:10">
      <c r="A81" s="336"/>
      <c r="B81" s="337" t="s">
        <v>387</v>
      </c>
      <c r="C81" s="338"/>
      <c r="D81" s="338"/>
      <c r="E81" s="338"/>
      <c r="F81" s="338"/>
      <c r="G81" s="338"/>
      <c r="H81" s="338"/>
      <c r="I81" s="339"/>
      <c r="J81" s="340">
        <f>+SUM(J67:J80)</f>
        <v>0</v>
      </c>
    </row>
    <row r="82" spans="1:10">
      <c r="B82" s="343"/>
      <c r="C82" s="335"/>
      <c r="D82" s="335"/>
      <c r="E82" s="335"/>
      <c r="F82" s="335"/>
      <c r="G82" s="335"/>
      <c r="H82" s="335"/>
      <c r="I82" s="330"/>
      <c r="J82" s="331"/>
    </row>
    <row r="83" spans="1:10">
      <c r="B83" s="343"/>
      <c r="C83" s="335"/>
      <c r="D83" s="335"/>
      <c r="E83" s="335"/>
      <c r="F83" s="335"/>
      <c r="G83" s="335"/>
      <c r="H83" s="335"/>
      <c r="I83" s="330"/>
      <c r="J83" s="331"/>
    </row>
    <row r="84" spans="1:10">
      <c r="B84" s="343"/>
      <c r="C84" s="335"/>
      <c r="D84" s="335"/>
      <c r="E84" s="335"/>
      <c r="F84" s="335"/>
      <c r="G84" s="335"/>
      <c r="H84" s="335"/>
      <c r="I84" s="330"/>
      <c r="J84" s="331"/>
    </row>
    <row r="85" spans="1:10">
      <c r="B85" s="343"/>
      <c r="C85" s="335"/>
      <c r="D85" s="335"/>
      <c r="E85" s="335"/>
      <c r="F85" s="335"/>
      <c r="G85" s="335"/>
      <c r="H85" s="335"/>
      <c r="I85" s="330"/>
      <c r="J85" s="331"/>
    </row>
    <row r="86" spans="1:10">
      <c r="B86" s="343"/>
      <c r="C86" s="335"/>
      <c r="D86" s="335"/>
      <c r="E86" s="335"/>
      <c r="F86" s="335"/>
      <c r="G86" s="335"/>
      <c r="H86" s="335"/>
      <c r="I86" s="330"/>
      <c r="J86" s="331"/>
    </row>
    <row r="87" spans="1:10">
      <c r="B87" s="343"/>
      <c r="C87" s="335"/>
      <c r="D87" s="335"/>
      <c r="E87" s="335"/>
      <c r="F87" s="335"/>
      <c r="G87" s="335"/>
      <c r="H87" s="335"/>
      <c r="I87" s="330"/>
      <c r="J87" s="331"/>
    </row>
    <row r="88" spans="1:10">
      <c r="B88" s="343"/>
      <c r="C88" s="335"/>
      <c r="D88" s="335"/>
      <c r="E88" s="335"/>
      <c r="F88" s="335"/>
      <c r="G88" s="335"/>
      <c r="H88" s="335"/>
      <c r="I88" s="330"/>
      <c r="J88" s="331"/>
    </row>
    <row r="89" spans="1:10">
      <c r="B89" s="343"/>
      <c r="C89" s="335"/>
      <c r="D89" s="335"/>
      <c r="E89" s="335"/>
      <c r="F89" s="335"/>
      <c r="G89" s="335"/>
      <c r="H89" s="335"/>
      <c r="I89" s="330"/>
      <c r="J89" s="331"/>
    </row>
    <row r="90" spans="1:10">
      <c r="B90" s="343"/>
      <c r="C90" s="335"/>
      <c r="D90" s="335"/>
      <c r="E90" s="335"/>
      <c r="F90" s="335"/>
      <c r="G90" s="335"/>
      <c r="H90" s="335"/>
      <c r="I90" s="330"/>
      <c r="J90" s="331"/>
    </row>
    <row r="91" spans="1:10">
      <c r="B91" s="343"/>
      <c r="C91" s="335"/>
      <c r="D91" s="335"/>
      <c r="E91" s="335"/>
      <c r="F91" s="335"/>
      <c r="G91" s="335"/>
      <c r="H91" s="335"/>
      <c r="I91" s="330"/>
      <c r="J91" s="331"/>
    </row>
    <row r="92" spans="1:10">
      <c r="B92" s="343"/>
      <c r="C92" s="335"/>
      <c r="D92" s="335"/>
      <c r="E92" s="335"/>
      <c r="F92" s="335"/>
      <c r="G92" s="335"/>
      <c r="H92" s="335"/>
      <c r="I92" s="330"/>
      <c r="J92" s="331"/>
    </row>
    <row r="93" spans="1:10">
      <c r="B93" s="343"/>
      <c r="C93" s="335"/>
      <c r="D93" s="335"/>
      <c r="E93" s="335"/>
      <c r="F93" s="335"/>
      <c r="G93" s="335"/>
      <c r="H93" s="335"/>
      <c r="I93" s="330"/>
      <c r="J93" s="331"/>
    </row>
    <row r="94" spans="1:10">
      <c r="B94" s="343"/>
      <c r="C94" s="335"/>
      <c r="D94" s="335"/>
      <c r="E94" s="335"/>
      <c r="F94" s="335"/>
      <c r="G94" s="335"/>
      <c r="H94" s="335"/>
      <c r="I94" s="330"/>
      <c r="J94" s="331"/>
    </row>
    <row r="95" spans="1:10">
      <c r="B95" s="343"/>
      <c r="C95" s="335"/>
      <c r="D95" s="335"/>
      <c r="E95" s="335"/>
      <c r="F95" s="335"/>
      <c r="G95" s="335"/>
      <c r="H95" s="335"/>
      <c r="I95" s="330"/>
      <c r="J95" s="331"/>
    </row>
    <row r="96" spans="1:10">
      <c r="B96" s="343"/>
      <c r="C96" s="335"/>
      <c r="D96" s="335"/>
      <c r="E96" s="335"/>
      <c r="F96" s="335"/>
      <c r="G96" s="335"/>
      <c r="H96" s="335"/>
      <c r="I96" s="330"/>
      <c r="J96" s="331"/>
    </row>
    <row r="97" spans="1:10">
      <c r="B97" s="343"/>
      <c r="C97" s="335"/>
      <c r="D97" s="335"/>
      <c r="E97" s="335"/>
      <c r="F97" s="335"/>
      <c r="G97" s="335"/>
      <c r="H97" s="335"/>
      <c r="I97" s="330"/>
      <c r="J97" s="331"/>
    </row>
    <row r="98" spans="1:10">
      <c r="B98" s="343"/>
      <c r="C98" s="335"/>
      <c r="D98" s="335"/>
      <c r="E98" s="335"/>
      <c r="F98" s="335"/>
      <c r="G98" s="335"/>
      <c r="H98" s="335"/>
      <c r="I98" s="330"/>
      <c r="J98" s="331"/>
    </row>
    <row r="99" spans="1:10">
      <c r="B99" s="343"/>
      <c r="C99" s="335"/>
      <c r="D99" s="335"/>
      <c r="E99" s="335"/>
      <c r="F99" s="335"/>
      <c r="G99" s="335"/>
      <c r="H99" s="335"/>
      <c r="I99" s="330"/>
      <c r="J99" s="331"/>
    </row>
    <row r="100" spans="1:10">
      <c r="B100" s="343"/>
      <c r="C100" s="335"/>
      <c r="D100" s="335"/>
      <c r="E100" s="335"/>
      <c r="F100" s="335"/>
      <c r="G100" s="335"/>
      <c r="H100" s="335"/>
      <c r="I100" s="330"/>
      <c r="J100" s="331"/>
    </row>
    <row r="101" spans="1:10">
      <c r="B101" s="343"/>
      <c r="C101" s="335"/>
      <c r="D101" s="335"/>
      <c r="E101" s="335"/>
      <c r="F101" s="335"/>
      <c r="G101" s="335"/>
      <c r="H101" s="335"/>
      <c r="I101" s="330"/>
      <c r="J101" s="331"/>
    </row>
    <row r="102" spans="1:10">
      <c r="B102" s="343"/>
      <c r="C102" s="335"/>
      <c r="D102" s="335"/>
      <c r="E102" s="335"/>
      <c r="F102" s="335"/>
      <c r="G102" s="335"/>
      <c r="H102" s="335"/>
      <c r="I102" s="330"/>
      <c r="J102" s="331"/>
    </row>
    <row r="103" spans="1:10">
      <c r="B103" s="343"/>
      <c r="C103" s="335"/>
      <c r="D103" s="335"/>
      <c r="E103" s="335"/>
      <c r="F103" s="335"/>
      <c r="G103" s="335"/>
      <c r="H103" s="335"/>
      <c r="I103" s="330"/>
      <c r="J103" s="331"/>
    </row>
    <row r="104" spans="1:10">
      <c r="B104" s="343"/>
      <c r="C104" s="335"/>
      <c r="D104" s="335"/>
      <c r="E104" s="335"/>
      <c r="F104" s="335"/>
      <c r="G104" s="335"/>
      <c r="H104" s="335"/>
      <c r="I104" s="330"/>
      <c r="J104" s="331"/>
    </row>
    <row r="105" spans="1:10">
      <c r="B105" s="343"/>
      <c r="C105" s="335"/>
      <c r="D105" s="335"/>
      <c r="E105" s="335"/>
      <c r="F105" s="335"/>
      <c r="G105" s="335"/>
      <c r="H105" s="335"/>
      <c r="I105" s="330"/>
      <c r="J105" s="331"/>
    </row>
    <row r="106" spans="1:10">
      <c r="B106" s="343"/>
      <c r="C106" s="335"/>
      <c r="D106" s="335"/>
      <c r="E106" s="335"/>
      <c r="F106" s="335"/>
      <c r="G106" s="335"/>
      <c r="H106" s="335"/>
      <c r="I106" s="330"/>
      <c r="J106" s="331"/>
    </row>
    <row r="107" spans="1:10">
      <c r="B107" s="343"/>
      <c r="C107" s="335"/>
      <c r="D107" s="335"/>
      <c r="E107" s="335"/>
      <c r="F107" s="335"/>
      <c r="G107" s="335"/>
      <c r="H107" s="335"/>
      <c r="I107" s="330"/>
      <c r="J107" s="331"/>
    </row>
    <row r="108" spans="1:10">
      <c r="B108" s="343"/>
      <c r="C108" s="335"/>
      <c r="D108" s="335"/>
      <c r="E108" s="335"/>
      <c r="F108" s="335"/>
      <c r="G108" s="335"/>
      <c r="H108" s="335"/>
      <c r="I108" s="330"/>
      <c r="J108" s="331"/>
    </row>
    <row r="109" spans="1:10">
      <c r="B109" s="343"/>
      <c r="C109" s="335"/>
      <c r="D109" s="335"/>
      <c r="E109" s="335"/>
      <c r="F109" s="335"/>
      <c r="G109" s="335"/>
      <c r="H109" s="335"/>
      <c r="I109" s="330"/>
      <c r="J109" s="331"/>
    </row>
    <row r="110" spans="1:10">
      <c r="B110" s="343"/>
      <c r="C110" s="335"/>
      <c r="D110" s="335"/>
      <c r="E110" s="335"/>
      <c r="F110" s="335"/>
      <c r="G110" s="335"/>
      <c r="H110" s="335"/>
      <c r="I110" s="330"/>
      <c r="J110" s="331"/>
    </row>
    <row r="111" spans="1:10">
      <c r="A111" s="350" t="s">
        <v>134</v>
      </c>
      <c r="B111" s="159" t="s">
        <v>405</v>
      </c>
      <c r="C111" s="351"/>
      <c r="D111" s="351"/>
      <c r="E111" s="351"/>
      <c r="F111" s="351"/>
      <c r="G111" s="351"/>
      <c r="H111" s="351"/>
      <c r="I111" s="352"/>
      <c r="J111" s="353"/>
    </row>
    <row r="112" spans="1:10">
      <c r="A112" s="354"/>
      <c r="B112" s="355"/>
      <c r="C112" s="355"/>
      <c r="D112" s="355"/>
      <c r="E112" s="355"/>
      <c r="F112" s="355"/>
      <c r="G112" s="355"/>
      <c r="H112" s="355"/>
      <c r="I112" s="356"/>
      <c r="J112" s="357"/>
    </row>
    <row r="113" spans="1:10">
      <c r="A113" s="358"/>
      <c r="B113" s="359"/>
      <c r="C113" s="359"/>
      <c r="D113" s="359"/>
      <c r="E113" s="359"/>
      <c r="F113" s="359"/>
      <c r="G113" s="359"/>
      <c r="H113" s="359"/>
      <c r="I113" s="360"/>
      <c r="J113" s="359"/>
    </row>
    <row r="114" spans="1:10">
      <c r="A114" s="361" t="s">
        <v>383</v>
      </c>
      <c r="B114" s="355" t="s">
        <v>384</v>
      </c>
      <c r="C114" s="351"/>
      <c r="D114" s="351"/>
      <c r="E114" s="351"/>
      <c r="F114" s="351"/>
      <c r="G114" s="351"/>
      <c r="H114" s="351"/>
      <c r="I114" s="362"/>
      <c r="J114" s="353">
        <f>J15</f>
        <v>0</v>
      </c>
    </row>
    <row r="115" spans="1:10">
      <c r="A115" s="355"/>
      <c r="B115" s="351"/>
      <c r="C115" s="351"/>
      <c r="D115" s="351"/>
      <c r="E115" s="351"/>
      <c r="F115" s="351"/>
      <c r="G115" s="351"/>
      <c r="H115" s="351"/>
      <c r="I115" s="362"/>
      <c r="J115" s="351"/>
    </row>
    <row r="116" spans="1:10">
      <c r="A116" s="361" t="s">
        <v>406</v>
      </c>
      <c r="B116" s="363" t="s">
        <v>389</v>
      </c>
      <c r="C116" s="351"/>
      <c r="D116" s="351"/>
      <c r="E116" s="351"/>
      <c r="F116" s="351"/>
      <c r="G116" s="351"/>
      <c r="H116" s="351"/>
      <c r="I116" s="362"/>
      <c r="J116" s="353">
        <f>J25</f>
        <v>0</v>
      </c>
    </row>
    <row r="117" spans="1:10">
      <c r="A117" s="355"/>
      <c r="B117" s="351"/>
      <c r="C117" s="351"/>
      <c r="D117" s="351"/>
      <c r="E117" s="351"/>
      <c r="F117" s="351"/>
      <c r="G117" s="351"/>
      <c r="H117" s="351"/>
      <c r="I117" s="362"/>
      <c r="J117" s="351"/>
    </row>
    <row r="118" spans="1:10">
      <c r="A118" s="361" t="s">
        <v>407</v>
      </c>
      <c r="B118" s="363" t="s">
        <v>238</v>
      </c>
      <c r="C118" s="351"/>
      <c r="D118" s="351"/>
      <c r="E118" s="351"/>
      <c r="F118" s="351"/>
      <c r="G118" s="351"/>
      <c r="H118" s="351"/>
      <c r="I118" s="364"/>
      <c r="J118" s="353">
        <f>J63</f>
        <v>0</v>
      </c>
    </row>
    <row r="119" spans="1:10">
      <c r="A119" s="355"/>
      <c r="B119" s="351"/>
      <c r="C119" s="351"/>
      <c r="D119" s="351"/>
      <c r="E119" s="351"/>
      <c r="F119" s="351"/>
      <c r="G119" s="351"/>
      <c r="H119" s="351"/>
      <c r="I119" s="362"/>
      <c r="J119" s="351"/>
    </row>
    <row r="120" spans="1:10">
      <c r="A120" s="361" t="s">
        <v>408</v>
      </c>
      <c r="B120" s="363" t="s">
        <v>401</v>
      </c>
      <c r="C120" s="351"/>
      <c r="D120" s="351"/>
      <c r="E120" s="351"/>
      <c r="F120" s="351"/>
      <c r="G120" s="351"/>
      <c r="H120" s="351"/>
      <c r="I120" s="362"/>
      <c r="J120" s="353">
        <f>J81</f>
        <v>0</v>
      </c>
    </row>
    <row r="121" spans="1:10">
      <c r="A121" s="355"/>
      <c r="B121" s="351"/>
      <c r="C121" s="351"/>
      <c r="D121" s="351"/>
      <c r="E121" s="351"/>
      <c r="F121" s="351"/>
      <c r="G121" s="351"/>
      <c r="H121" s="351"/>
      <c r="I121" s="362"/>
      <c r="J121" s="351"/>
    </row>
    <row r="122" spans="1:10">
      <c r="A122" s="365"/>
      <c r="B122" s="366"/>
      <c r="C122" s="366"/>
      <c r="D122" s="366"/>
      <c r="E122" s="366"/>
      <c r="F122" s="366"/>
      <c r="G122" s="366"/>
      <c r="H122" s="366"/>
      <c r="I122" s="367"/>
      <c r="J122" s="366"/>
    </row>
    <row r="123" spans="1:10" ht="18.75">
      <c r="A123" s="368"/>
      <c r="B123" s="425" t="s">
        <v>409</v>
      </c>
      <c r="C123" s="425"/>
      <c r="D123" s="425"/>
      <c r="E123" s="425"/>
      <c r="F123" s="425"/>
      <c r="G123" s="425"/>
      <c r="H123" s="369"/>
      <c r="I123" s="370"/>
      <c r="J123" s="371">
        <f>SUM(J114:J120)</f>
        <v>0</v>
      </c>
    </row>
    <row r="124" spans="1:10" s="346" customFormat="1" ht="19.5" thickBot="1">
      <c r="A124" s="372"/>
      <c r="B124" s="373"/>
      <c r="C124" s="373"/>
      <c r="D124" s="373"/>
      <c r="E124" s="373"/>
      <c r="F124" s="373"/>
      <c r="G124" s="373"/>
      <c r="H124" s="373"/>
      <c r="I124" s="374"/>
      <c r="J124" s="373"/>
    </row>
    <row r="125" spans="1:10" ht="15.75" thickTop="1"/>
  </sheetData>
  <mergeCells count="15">
    <mergeCell ref="B73:H73"/>
    <mergeCell ref="B77:H77"/>
    <mergeCell ref="B123:G123"/>
    <mergeCell ref="B43:H43"/>
    <mergeCell ref="B47:H47"/>
    <mergeCell ref="B51:H51"/>
    <mergeCell ref="B55:H55"/>
    <mergeCell ref="B59:H59"/>
    <mergeCell ref="B69:H69"/>
    <mergeCell ref="B39:H39"/>
    <mergeCell ref="B7:H7"/>
    <mergeCell ref="B11:H11"/>
    <mergeCell ref="B21:H21"/>
    <mergeCell ref="B31:H31"/>
    <mergeCell ref="B35:H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REKAPITULACIJA</vt:lpstr>
      <vt:lpstr>Splošno</vt:lpstr>
      <vt:lpstr>Cesta_Veja2</vt:lpstr>
      <vt:lpstr>Popis_del_vodovod_prestavitev..</vt:lpstr>
      <vt:lpstr>Popis_cesta_Logarovci_Elektro..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Brankak</dc:creator>
  <cp:lastModifiedBy>bogomir gaberc</cp:lastModifiedBy>
  <cp:lastPrinted>2021-01-29T09:42:51Z</cp:lastPrinted>
  <dcterms:created xsi:type="dcterms:W3CDTF">2010-12-09T02:51:06Z</dcterms:created>
  <dcterms:modified xsi:type="dcterms:W3CDTF">2021-04-19T13:53:00Z</dcterms:modified>
</cp:coreProperties>
</file>