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mc:AlternateContent xmlns:mc="http://schemas.openxmlformats.org/markup-compatibility/2006">
    <mc:Choice Requires="x15">
      <x15ac:absPath xmlns:x15ac="http://schemas.microsoft.com/office/spreadsheetml/2010/11/ac" url="C:\gping\2020\gping\projekti\Logarovci_\razpis\"/>
    </mc:Choice>
  </mc:AlternateContent>
  <xr:revisionPtr revIDLastSave="0" documentId="8_{C4F896F5-0A49-4E71-9C22-3C98FB9C0A5D}" xr6:coauthVersionLast="46" xr6:coauthVersionMax="46" xr10:uidLastSave="{00000000-0000-0000-0000-000000000000}"/>
  <bookViews>
    <workbookView xWindow="28680" yWindow="-120" windowWidth="38640" windowHeight="15990" xr2:uid="{00000000-000D-0000-FFFF-FFFF00000000}"/>
  </bookViews>
  <sheets>
    <sheet name="Vodovod_veja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13" i="2" l="1"/>
  <c r="F107" i="2"/>
  <c r="F106" i="2"/>
  <c r="F231" i="2" l="1"/>
  <c r="F229" i="2"/>
  <c r="F227" i="2"/>
  <c r="F225" i="2"/>
  <c r="F223" i="2"/>
  <c r="F221" i="2"/>
  <c r="F219" i="2"/>
  <c r="F217" i="2"/>
  <c r="F215" i="2"/>
  <c r="F213" i="2"/>
  <c r="F205" i="2"/>
  <c r="F204" i="2"/>
  <c r="F203" i="2"/>
  <c r="F202" i="2"/>
  <c r="F199" i="2"/>
  <c r="F198" i="2"/>
  <c r="F197" i="2"/>
  <c r="F196" i="2"/>
  <c r="F195" i="2"/>
  <c r="F194" i="2"/>
  <c r="F189" i="2"/>
  <c r="F187" i="2"/>
  <c r="F185" i="2"/>
  <c r="F183" i="2"/>
  <c r="F181" i="2"/>
  <c r="F179" i="2"/>
  <c r="F173" i="2"/>
  <c r="F171" i="2"/>
  <c r="F169" i="2"/>
  <c r="F167" i="2"/>
  <c r="F165" i="2"/>
  <c r="F163" i="2"/>
  <c r="F152" i="2"/>
  <c r="F151" i="2"/>
  <c r="F150" i="2"/>
  <c r="F149" i="2"/>
  <c r="F148" i="2"/>
  <c r="F147" i="2"/>
  <c r="F146" i="2"/>
  <c r="F145" i="2"/>
  <c r="F144" i="2"/>
  <c r="F143" i="2"/>
  <c r="F142" i="2"/>
  <c r="F138" i="2"/>
  <c r="F137" i="2"/>
  <c r="F136" i="2"/>
  <c r="F135" i="2"/>
  <c r="F134" i="2"/>
  <c r="F133" i="2"/>
  <c r="F132" i="2"/>
  <c r="F131" i="2"/>
  <c r="F130" i="2"/>
  <c r="F129" i="2"/>
  <c r="F128" i="2"/>
  <c r="F124" i="2"/>
  <c r="F123" i="2"/>
  <c r="F122" i="2"/>
  <c r="F121" i="2"/>
  <c r="F120" i="2"/>
  <c r="F119" i="2"/>
  <c r="F118" i="2"/>
  <c r="F117" i="2"/>
  <c r="F116" i="2"/>
  <c r="F115" i="2"/>
  <c r="F114" i="2"/>
  <c r="F113" i="2"/>
  <c r="F112" i="2"/>
  <c r="F111" i="2"/>
  <c r="F101" i="2"/>
  <c r="F99" i="2"/>
  <c r="F87" i="2"/>
  <c r="F85" i="2"/>
  <c r="F84" i="2"/>
  <c r="F81" i="2"/>
  <c r="F79" i="2"/>
  <c r="F77" i="2"/>
  <c r="F75" i="2"/>
  <c r="F73" i="2"/>
  <c r="F71" i="2"/>
  <c r="F69" i="2"/>
  <c r="F67" i="2"/>
  <c r="F65" i="2"/>
  <c r="F63" i="2"/>
  <c r="F61" i="2"/>
  <c r="F59" i="2"/>
  <c r="F57" i="2"/>
  <c r="F55" i="2"/>
  <c r="F53" i="2"/>
  <c r="F51" i="2"/>
  <c r="F49" i="2"/>
  <c r="F47" i="2"/>
  <c r="F45" i="2"/>
  <c r="F34" i="2"/>
  <c r="F233" i="2" l="1"/>
  <c r="F18" i="2" s="1"/>
  <c r="F155" i="2"/>
  <c r="F16" i="2" s="1"/>
  <c r="F207" i="2"/>
  <c r="F17" i="2" s="1"/>
  <c r="F89" i="2"/>
  <c r="F15" i="2" l="1"/>
  <c r="F20" i="2" s="1"/>
  <c r="F21" i="2" l="1"/>
  <c r="F22" i="2" s="1"/>
</calcChain>
</file>

<file path=xl/sharedStrings.xml><?xml version="1.0" encoding="utf-8"?>
<sst xmlns="http://schemas.openxmlformats.org/spreadsheetml/2006/main" count="380" uniqueCount="167">
  <si>
    <t>OBČINA KRIŽEVCI</t>
  </si>
  <si>
    <t>GRADBENA DELA</t>
  </si>
  <si>
    <t>MONTAŽNA DELA</t>
  </si>
  <si>
    <t>HIŠNI PRIKLJUČKI</t>
  </si>
  <si>
    <t>SKUPNA DELA</t>
  </si>
  <si>
    <t>* Upoštevati TEHNIČNI PRAVILNIK o javnem vodovodu Sistema C (Ur.l. RS, št. 22/2017)</t>
  </si>
  <si>
    <t>* Ponudnik - izvajalec del naj pri pripravi ponudbe obvezno pridobi ponudbo za upravljalski nadzor  (JP Prlekija d.o.o.)!</t>
  </si>
  <si>
    <t>A</t>
  </si>
  <si>
    <t>Poz.</t>
  </si>
  <si>
    <t>Opis</t>
  </si>
  <si>
    <t>Enota</t>
  </si>
  <si>
    <t>Količina</t>
  </si>
  <si>
    <t>Cena</t>
  </si>
  <si>
    <t>Vrednost</t>
  </si>
  <si>
    <t xml:space="preserve"> V cenah posameznih postavk so zajeti vsi stroški - nabava materiala, transport in komplet vgradnja oz. montaža.</t>
  </si>
  <si>
    <t>1.</t>
  </si>
  <si>
    <t>PRIPRAVLJALNA DELA - Ureditev gradbišča skladno z veljavno zakonodajo, ki obsega naslednja dela:</t>
  </si>
  <si>
    <t>kpl</t>
  </si>
  <si>
    <t>-</t>
  </si>
  <si>
    <t>varnostni načrt</t>
  </si>
  <si>
    <t>postavitev gradbiščne ograje</t>
  </si>
  <si>
    <t>postavitev gradbiščnega kontejnerja</t>
  </si>
  <si>
    <t>omarica prve pomoči</t>
  </si>
  <si>
    <t>gasilnik</t>
  </si>
  <si>
    <t>gradbiščni el. priključek, skupaj z ozemljitvijo in meritvami</t>
  </si>
  <si>
    <t>postavitev gradbene table skladno s Pravilnikom o gradbiščih</t>
  </si>
  <si>
    <t>postvaitev kemičnega WC na gradbišču</t>
  </si>
  <si>
    <t>dobava in namestitev varnostnih znakov in opozorilnih tabel po zahtevah varnostnega načrta in koordinatorja</t>
  </si>
  <si>
    <t>2.</t>
  </si>
  <si>
    <t>Zakoličba trase cevovoda s strani pooblaščenega geodeta in izdelava zapisnika o zakoličbi</t>
  </si>
  <si>
    <t>m</t>
  </si>
  <si>
    <t>3.</t>
  </si>
  <si>
    <t>Zakoličba vseh obstoječih komunalnih vodov, ki tangirajo gradnjo (elektro vod, telekomunikacije, obst. vodovod, kanalizacija,…)</t>
  </si>
  <si>
    <t>4.</t>
  </si>
  <si>
    <t>Zavarovanje gradbišča v času gradnje s polovično zaporo prometa. Vključeno tudi: Pridobitev dovoljenja za cestno zaporo z ureditvijo cestnega režima v času gradnje, z pridobitvijo vseh soglasij in z obvestili v sredstvih javnega obveščanja ter postavitvijo prometne signalizacije, katera se po končani gradnji odstrani.</t>
  </si>
  <si>
    <t>5.</t>
  </si>
  <si>
    <t>Rezanje asfalta v debelini do 10 cm</t>
  </si>
  <si>
    <t>6.</t>
  </si>
  <si>
    <t>Strojno rušenje  asfalta debeline 6-10cm in odvoz na posebno deponijo za recikliranje odpadnega asfalta na razdaljo do 30km</t>
  </si>
  <si>
    <t>m2</t>
  </si>
  <si>
    <t>7.</t>
  </si>
  <si>
    <t>8.</t>
  </si>
  <si>
    <t>kos</t>
  </si>
  <si>
    <t>9.</t>
  </si>
  <si>
    <t>10.</t>
  </si>
  <si>
    <t>Površinski izkop zemljine - humusa v debelini 30 cm z odlaganjem na stran na območju travnika</t>
  </si>
  <si>
    <t>m3</t>
  </si>
  <si>
    <t>11.</t>
  </si>
  <si>
    <t>13.</t>
  </si>
  <si>
    <r>
      <t xml:space="preserve">Ročno planiranje dna izkopa s točnostjo </t>
    </r>
    <r>
      <rPr>
        <sz val="11"/>
        <color rgb="FF000000"/>
        <rFont val="Calibri"/>
      </rPr>
      <t>±</t>
    </r>
    <r>
      <rPr>
        <sz val="11"/>
        <color rgb="FF000000"/>
        <rFont val="Arial Narrow"/>
      </rPr>
      <t xml:space="preserve"> 3 cm za pripravo posteljice za položitev vodovodnih cevi.</t>
    </r>
  </si>
  <si>
    <t>m'</t>
  </si>
  <si>
    <t>14.</t>
  </si>
  <si>
    <t>Razpiranje jarkov za vgradnjo vodovoda z jeklenimi montažnimi opaži na mestih , kjer nastopa možnost zrušenja bokov pri močnejšem zemeljskem pritisku, glede na stabilnost brežin, globino jarka in bližino prometne obtežbe.  Opaž se premika v smeri napredovanja del. Razpirati je potrebno povsod, kjer to zahtevajo predpisi o varstvu pri delu.</t>
  </si>
  <si>
    <t>15.</t>
  </si>
  <si>
    <t>Komplet izdelava peščene posteljice do deb. 10cm in zasip cevi 10cm nad cevjo iz nekoherentnega materiala , v kateri si cev sama izoblikuje ležišče, pesek granulacije  0-4 mm (okrogla zrnca) za posteljico, ob  cevi in nad cevjo brez ostrih robov. Izdelati poglobitev pod spojkami.</t>
  </si>
  <si>
    <t>16.</t>
  </si>
  <si>
    <t>Strojno zasipavanje v coni cevovoda z materialom iz izkopa, brez ostrih robov, s komprimacijo bokov z lahkimi komprimacijskimi sredstvi (v plasteh po 20 cm) do ustrezne zbitosti (40 Mp/m2), komplet z vsemi deli, prenosi in prevozi.</t>
  </si>
  <si>
    <t>17.</t>
  </si>
  <si>
    <t>18.</t>
  </si>
  <si>
    <t>Strojno nakladanje viška materiala na kamion, odvoz do 5,0 km na trajno deponijo, vključno s stroški deponije</t>
  </si>
  <si>
    <t>19.</t>
  </si>
  <si>
    <t xml:space="preserve">Fino planiranje in končno valjanje tampona do Me ≥ 80 Mpa pred asfaltiranjem </t>
  </si>
  <si>
    <t>20.</t>
  </si>
  <si>
    <t>21.</t>
  </si>
  <si>
    <t>22.</t>
  </si>
  <si>
    <t>23.</t>
  </si>
  <si>
    <t>24.</t>
  </si>
  <si>
    <t>25.</t>
  </si>
  <si>
    <t>26.</t>
  </si>
  <si>
    <t>Humuziranje površin v debelini 20 cm, z izravnavo in pripravo za posejanje s travo - uporabi se humus od izkopa za cevovod. Dobava in posejanje travne mešanice.</t>
  </si>
  <si>
    <t>Prečkanja in zaščita obstoječih komunlnaih vodov, vsa prečkanja se izvedejo pod nadzorom upravljavca (zajete zaščite vodov z vsem potrebnim materialom in izkopi).</t>
  </si>
  <si>
    <t>Dobava in vgrajevanje betona v nearmirane konstrukcije preseka do 0,10 m3/m2-m; z vsemi pomožnimi deli in prenosi do mesta vgraditve.Podložni beton C12/15 (na krivinah cevovodov, pri podbetoniranju talnega hidranta in LTŽ cestnih kap, zaščite kablov,..</t>
  </si>
  <si>
    <t>Dobava in vgradnja frakcije 16/32 okrog hidrantov</t>
  </si>
  <si>
    <t>Dobava in montaža tipskega PE jaška DN1000 brez dna za montažo odzračevalne garniture DN80. V ceni upoštevati tudi dobavo in montažo tipskega betonskega prstana z LTŽ pokrovom po standardu SIST-EN 124 razred C fi 800.</t>
  </si>
  <si>
    <t>Ostala manjša dela po pisnem naročilu nadzornega organa in potrditvi investitorja:</t>
  </si>
  <si>
    <t>ur KV</t>
  </si>
  <si>
    <t>ur</t>
  </si>
  <si>
    <t>ur PKV</t>
  </si>
  <si>
    <t>Gradbena dela pri navezavi na obstoječi vodovod, vključno s pomožnimi deli za rezanje cevi. Upoštevana je prekinitev dobave vode, zapora in praznjenje cevovoda.</t>
  </si>
  <si>
    <t>SKUPAJ GRADBENA DELA:</t>
  </si>
  <si>
    <t>B</t>
  </si>
  <si>
    <t>Opomba: V ceni vsake posamezne postavke je zajeta nabava, prenosi in transporti, pripravljalna dela, zarisovanje, montaža, tlačno preizkus, pomožna ter zaključna dela, regulacija, pleskanje in antikorozijska zaščita vseh nezaščitenih fazonov in armatur. Ves drobni montažni, obešalni in pritrdilni material ter tesnila preizkusno obratovanje, zagon, transportni in manipulativni stroški.</t>
  </si>
  <si>
    <t>Dobava in montaža vodovodnih cevi, skupaj s spojnimi in veznimi elementi:</t>
  </si>
  <si>
    <t>Dobava in montaža vodovodnih cevi: PE cevi izdelane iz materiala PE100 RC z integriranim zaščitnim slojem, ki je neločljivo spojen z osnovno cevjo, SDR11, PN16. Odgovarjati moraju tipu 2, klasifikacije PAS 1075, primerne za zasip brez peščene posteljice – z izkopanim materialom. 
10% zunanjega sloja v barvi medija. Vključno z vsemi vertikalnimi in horizontalnimi lomi. (PE 100 RCprotect fi110, PN16 bar SDR11)</t>
  </si>
  <si>
    <t>indikatorski opozorilni trak ''POZOR VODOVOD''. Vgrajen mora biti 30 cm pod terenom.</t>
  </si>
  <si>
    <t>Dobava in montaža tablic ter fazonskih kosov, skupaj s spojnimi in veznimi elementi:</t>
  </si>
  <si>
    <t>kom</t>
  </si>
  <si>
    <t>sidrna spojka bajonetna DN150 (Art.No.528 Guss) ali enakovredno</t>
  </si>
  <si>
    <t>F kos BAIO DN80 ali enakovredno</t>
  </si>
  <si>
    <t>E2  Hawle zasun DN80 ali enakovredno</t>
  </si>
  <si>
    <t>vgradna armatura z navojnim zvonom za privijačenje na zasun</t>
  </si>
  <si>
    <t>cestna kapa + podložna plošča</t>
  </si>
  <si>
    <t>ozn.tablica + poc.steber fi48+poc.sidro stebra</t>
  </si>
  <si>
    <t>LTŽ N kos DN80</t>
  </si>
  <si>
    <t>LTŽ F kos DN80/300 mm</t>
  </si>
  <si>
    <t>nadzemni hidrant DN80 z avtomatskim izpustom, postavitev na ustrezno višino, nerjaveči vijačni in tesnilni material DN80</t>
  </si>
  <si>
    <t xml:space="preserve">avtomatski ZRAČNIK tipa HAWLE 992 za BAIO  ali enakovreden DN80/1000 </t>
  </si>
  <si>
    <t>vertikalno bajonetno varovalo DN80</t>
  </si>
  <si>
    <t>drenažni element za zračnik, UK cev 300/1000)</t>
  </si>
  <si>
    <t>cestna kapa za zračnik + podložna plošča</t>
  </si>
  <si>
    <t>ozn.tablica za zračnik + poc.steber fi48+poc.sidro stebra</t>
  </si>
  <si>
    <t>V4/9 podzemni hidrant  in horizontalni lom</t>
  </si>
  <si>
    <t>LTŽ FFR DN80/50</t>
  </si>
  <si>
    <t>E2  Hawle zasun DN50 ali enakovredno</t>
  </si>
  <si>
    <t>LTŽ N kos DN50</t>
  </si>
  <si>
    <t>podzemni hidrant DN50 z avtomatskim izpustom, postavitev na ustrezno višino, nerjaveči vijačni in tesnilni material DN50</t>
  </si>
  <si>
    <t>LTŽ FF kos DN50/800 mm</t>
  </si>
  <si>
    <t>V4/11 Nadzemni hidrant</t>
  </si>
  <si>
    <t>SKUPAJ MONTAŽNA DELA:</t>
  </si>
  <si>
    <t>C</t>
  </si>
  <si>
    <t>Zakoličba trase hišnih priključkov</t>
  </si>
  <si>
    <r>
      <t>m</t>
    </r>
    <r>
      <rPr>
        <sz val="11"/>
        <color rgb="FF000000"/>
        <rFont val="Calibri"/>
      </rPr>
      <t>'</t>
    </r>
  </si>
  <si>
    <t>Strojno - ročni izkop (80:20) zemlje v III.ktg. terena z nakladanjem na kamion, odvozom in razplaniranjem odvečnega materiala na deponijo do 5 km, ter vsemi pomožnimi deli in prenosi. Izkop povprečne širine 0,6 m in globione do 1,10 m. Višek se naloži in odpelje na trajno deponijo. Del materiala za poznejši zasip se deponira na rob kanala.</t>
  </si>
  <si>
    <r>
      <t xml:space="preserve">Ročno planiranje dna izkopa s točnostjo </t>
    </r>
    <r>
      <rPr>
        <sz val="11"/>
        <color rgb="FF000000"/>
        <rFont val="Calibri"/>
      </rPr>
      <t>±</t>
    </r>
    <r>
      <rPr>
        <sz val="11"/>
        <color rgb="FF000000"/>
        <rFont val="Arial Narrow"/>
      </rPr>
      <t xml:space="preserve"> 2 cm za pripravo posteljice za položitev vodovodnih cevi.</t>
    </r>
  </si>
  <si>
    <t>Dobava in montaža oplaščene PE cevi za vodovod v kolobarjih z varjenimi cevmi in vsem potrebnim spojnim materialom (PE kolena, PE končniki, PP prirobnica, EL GF spojke).</t>
  </si>
  <si>
    <r>
      <t xml:space="preserve">cev PE 100 PN 16 </t>
    </r>
    <r>
      <rPr>
        <sz val="11"/>
        <color rgb="FF000000"/>
        <rFont val="Calibri"/>
      </rPr>
      <t xml:space="preserve">Ø </t>
    </r>
    <r>
      <rPr>
        <sz val="12"/>
        <color rgb="FF000000"/>
        <rFont val="Calibri"/>
      </rPr>
      <t>32</t>
    </r>
    <r>
      <rPr>
        <sz val="12"/>
        <color rgb="FF000000"/>
        <rFont val="Arial Narrow"/>
      </rPr>
      <t xml:space="preserve"> </t>
    </r>
    <r>
      <rPr>
        <sz val="11"/>
        <color rgb="FF000000"/>
        <rFont val="Arial Narrow"/>
      </rPr>
      <t>RC PROTECT SDR 11</t>
    </r>
  </si>
  <si>
    <r>
      <t xml:space="preserve">cev PE 100 PN 16 </t>
    </r>
    <r>
      <rPr>
        <sz val="11"/>
        <color rgb="FF000000"/>
        <rFont val="Calibri"/>
      </rPr>
      <t>Ø 25</t>
    </r>
    <r>
      <rPr>
        <sz val="12"/>
        <color rgb="FF000000"/>
        <rFont val="Arial Narrow"/>
      </rPr>
      <t xml:space="preserve"> </t>
    </r>
    <r>
      <rPr>
        <sz val="11"/>
        <color rgb="FF000000"/>
        <rFont val="Arial Narrow"/>
      </rPr>
      <t>RC PROTECT SDR 11</t>
    </r>
  </si>
  <si>
    <t>Indikatorski opozorilni trak ''POZOR VODOVOD''. Vgrajen mora biti 30 cm pod terenom.</t>
  </si>
  <si>
    <t>Vodomerni termo jašek z reducirnim ventilom  1/1 okrogle oblike DN600 s tipskim LTŽ pokrovom nosilnosti 1500 kg za vodomer DN20, kot npr. TERMO JAŠEK ZAGOŽEN</t>
  </si>
  <si>
    <t>dobava in montaža opozorilne tablice za hišni priključek HP</t>
  </si>
  <si>
    <t>Dobava in montaža natične spojke z zunanjim ali notranjim navojem 3/4" za navezavo PE cevi na hišno napeljavo (pocinkane cevi)</t>
  </si>
  <si>
    <t>spojka DN100 (Art.No.452 PEa) ali enakovredna</t>
  </si>
  <si>
    <t>ZAK streme popolno vulkanizirano DN150 (L580)</t>
  </si>
  <si>
    <t>PR2</t>
  </si>
  <si>
    <t>Navrtalni oklep ZAK DN110-34 z vrtljivim kolenom (npr. Hawle ZAK sistem ali enakovredno) z intergriranim ploščatim zapornim ventilom, z zgornjim bajonetnim priključkom za vrtljivo koleno in nastavkom za privijačenje vgradne garniture, iz nodularne litine, notranja in zunanja epoxi zaščita, prašno barvano.</t>
  </si>
  <si>
    <t>SKUPAJ HIŠNI PRIKLJUČKI:</t>
  </si>
  <si>
    <t>D</t>
  </si>
  <si>
    <t>Geodetski posnetek izvedenega stanja in prenos geodetskega načrta v okolje operativnega katastra infrastrukture upravljavca Javno podjetje Prlekija d.o.o. ter priprava elaborata za vpis v uradne evidence</t>
  </si>
  <si>
    <t>Izpiranje, tlačni preizkus, pregled, vzorčenje in poročilo. Tlačni preizkus cevovoda se izvede v prisotnosti upravljavca vodovoda JP Prlekija. Izvajalec mora ob primopredajo objekta predložiti izjavo, da je bil s strani upravljavca JP Prlekija uspešno opravljen tlačni preizkus.</t>
  </si>
  <si>
    <t>Preizkus hidranta s strani pooblaščene organizacije.</t>
  </si>
  <si>
    <t>Nadzor upravljavca omrežja po uradnem ceniku. Ponudnik mora pridobiti ponudbo s strani upravljalca - Javno podjetje Prlekija.</t>
  </si>
  <si>
    <t>Izdelava in predaja projektne dokumentacije izvedenih del</t>
  </si>
  <si>
    <t>Geomehanska spremljava s poročilom in nadzor.</t>
  </si>
  <si>
    <t>Projektantski nadzor in uskaljevanje projekta z dejansko ugotovljenim stanjem na terenu</t>
  </si>
  <si>
    <t>Prevezave obstoječih hišnih priključkov pred prevezavo vodovoda. Izvedba vseh potrebnih gradbenih del pri hišnih priključkih (iskanje obstoječe cevi - izkopi/zasipi, prevezave, selitev obst. vodomerov v nove vodomerne jaške, na starem odjemnem mestu se vgradi cevka). Izvede upravljavec vodovoda.</t>
  </si>
  <si>
    <t>Iskanje obstoječega vodovoda in izvedba prevezave novozgrajenega vodovoda na obstoječe vode. Upoštevati zapiranje in odpiranje vode, obveščanje o zapori, odzračevanje,…V kompletu z vsem potrebnim materialom.</t>
  </si>
  <si>
    <t>Razna nepredvidena dela - zajeto 5% VSEH del (gradbena, montažna in skupna).</t>
  </si>
  <si>
    <t>oc</t>
  </si>
  <si>
    <t>SKUPAJ SKUPNA DELA:</t>
  </si>
  <si>
    <r>
      <t xml:space="preserve">Strojno - ročni izkop (90:10) jarka do določene nivelete s točnostjo </t>
    </r>
    <r>
      <rPr>
        <sz val="11"/>
        <color rgb="FF000000"/>
        <rFont val="Calibri"/>
      </rPr>
      <t>±</t>
    </r>
    <r>
      <rPr>
        <sz val="11"/>
        <color rgb="FF000000"/>
        <rFont val="Arial Narrow"/>
      </rPr>
      <t>10 cm, z odvozom materiala na deponijo do 5 km ter vsemi pomožnimi deli in prenosi.Globina izkopa  povprečno znaša  1.30 m. Višek materiala se naloži in odpelje na trajno deponijo. Del materiala za poznejši zasip se deponira na rob kanala.</t>
    </r>
  </si>
  <si>
    <t>T kos MMB DN110/80  ali enakovredno</t>
  </si>
  <si>
    <t>V/4/14-zračnik na DN110</t>
  </si>
  <si>
    <t>T kos MMB E2 z zasunom bajonetni DN 110/80  ali enakovreden</t>
  </si>
  <si>
    <t>Skupaj Vodovod - Veja 2</t>
  </si>
  <si>
    <t>DDV 22 %</t>
  </si>
  <si>
    <t>Skupaj Vodovod - Veja 2 z DDV</t>
  </si>
  <si>
    <t xml:space="preserve">INVESTITOR: </t>
  </si>
  <si>
    <t>Križevci pri Ljutomeru 11</t>
  </si>
  <si>
    <t>9242 Križevci pri Ljutomeru</t>
  </si>
  <si>
    <t xml:space="preserve">OBJEKT: </t>
  </si>
  <si>
    <t>Rekonstrukcija ceste JP 724012 Logarovci - veja 2</t>
  </si>
  <si>
    <t>vrsta del</t>
  </si>
  <si>
    <t>V1, V6 - navezava na obstoječi vodovod v naselju Iljaševci</t>
  </si>
  <si>
    <t xml:space="preserve">PE prehodni kos DN90/110 s sidrno objemko </t>
  </si>
  <si>
    <r>
      <t xml:space="preserve">PE elektrfuz. obojka  </t>
    </r>
    <r>
      <rPr>
        <sz val="9"/>
        <color indexed="8"/>
        <rFont val="Calibri"/>
        <family val="2"/>
        <charset val="238"/>
      </rPr>
      <t>Ø110</t>
    </r>
    <r>
      <rPr>
        <sz val="9"/>
        <color indexed="8"/>
        <rFont val="Arial"/>
        <family val="2"/>
        <charset val="238"/>
      </rPr>
      <t xml:space="preserve"> SDR11 PN16</t>
    </r>
  </si>
  <si>
    <t>PR1 - odcep</t>
  </si>
  <si>
    <t>Navrtalni oklep ZAK DN110-40 z vrtljivim kolenom (npr. Hawle ZAK sistem ali enakovredno) z intergriranim ploščatim zapornim ventilom, z zgornjim bajonetnim priključkom za vrtljivo koleno in nastavkom za privijačenje vgradne garniture, iz nodularne litine, notranja in zunanja epoxi zaščita, prašno barvano.</t>
  </si>
  <si>
    <t>Cevna sekcija DN110/800 mm</t>
  </si>
  <si>
    <t>sidrna spojka bajonetna DN110 (Art.No.528 Guss) ali enakovredno</t>
  </si>
  <si>
    <t>S kos DN110 bajonetni ali enakovredno</t>
  </si>
  <si>
    <t>MMK kos - koleno bajonetno (obojka/obojka) DN110/22° ali enakovredno</t>
  </si>
  <si>
    <t>Upošteva se, da se dela izvajajo skupaj z rekonstrukcijo ceste.</t>
  </si>
  <si>
    <t>Projekt GP-26/20, načrt NG-26/20V2</t>
  </si>
  <si>
    <t>cena ( € )</t>
  </si>
  <si>
    <t>poz</t>
  </si>
  <si>
    <t>Strojno zasipavanje jarka z drobljencem 0/32 mm v debelini 50cm,strojno nabijanje v plasteh po 20 cm, do ustrezne zbitosti do kote terena oz. vgradnje asfaltne plasti. Komprimiranje do zbitosti Evd2 &gt; 80 Mpa ( upoštevano deloma v cesti)</t>
  </si>
  <si>
    <t>V DOLŽINI 1005 M - zaščita vodovoda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</si>
</sst>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0\ &quot;€&quot;"/>
    <numFmt numFmtId="165" formatCode="_-* #,##0.00\ _€_-;\-* #,##0.00\ _€_-;_-* &quot;-&quot;??\ _€_-;_-@"/>
    <numFmt numFmtId="166" formatCode="_-* #,##0.00\ _S_I_T_-;\-* #,##0.00\ _S_I_T_-;_-* &quot;-&quot;??\ _S_I_T_-;_-@_-"/>
    <numFmt numFmtId="167" formatCode="#,##0.00_ ;[Red]\-#,##0.00\ "/>
  </numFmts>
  <fonts count="29">
    <font>
      <sz val="11"/>
      <color rgb="FF000000"/>
      <name val="Calibri"/>
    </font>
    <font>
      <sz val="12"/>
      <color rgb="FF000000"/>
      <name val="Calibri"/>
    </font>
    <font>
      <b/>
      <sz val="14"/>
      <color rgb="FF000000"/>
      <name val="Arial Narrow"/>
    </font>
    <font>
      <sz val="11"/>
      <name val="Calibri"/>
    </font>
    <font>
      <b/>
      <sz val="10"/>
      <name val="Arial"/>
    </font>
    <font>
      <sz val="11"/>
      <color rgb="FF000000"/>
      <name val="Arial Narrow"/>
    </font>
    <font>
      <sz val="11"/>
      <name val="Arial Narrow"/>
    </font>
    <font>
      <sz val="11"/>
      <color rgb="FF000000"/>
      <name val="Arial"/>
    </font>
    <font>
      <sz val="11"/>
      <name val="Arial"/>
    </font>
    <font>
      <b/>
      <sz val="11"/>
      <color rgb="FF000000"/>
      <name val="Calibri"/>
    </font>
    <font>
      <b/>
      <sz val="10"/>
      <color rgb="FFFF0000"/>
      <name val="Arial"/>
    </font>
    <font>
      <b/>
      <sz val="11"/>
      <name val="Calibri"/>
    </font>
    <font>
      <sz val="14"/>
      <color rgb="FF000000"/>
      <name val="Arial Narrow"/>
    </font>
    <font>
      <sz val="14"/>
      <color rgb="FF000000"/>
      <name val="Calibri"/>
    </font>
    <font>
      <sz val="10"/>
      <name val="Dinpro-regular"/>
    </font>
    <font>
      <b/>
      <sz val="10"/>
      <name val="Arial Narrow"/>
    </font>
    <font>
      <b/>
      <sz val="11"/>
      <name val="Arial Narrow"/>
    </font>
    <font>
      <b/>
      <sz val="10"/>
      <color rgb="FFFF0000"/>
      <name val="Arial Narrow"/>
    </font>
    <font>
      <sz val="9"/>
      <name val="Arial"/>
    </font>
    <font>
      <b/>
      <sz val="11"/>
      <color rgb="FF000000"/>
      <name val="Arial Narrow"/>
    </font>
    <font>
      <b/>
      <sz val="11"/>
      <color rgb="FF000000"/>
      <name val="Arial"/>
    </font>
    <font>
      <b/>
      <sz val="11"/>
      <name val="Arial"/>
    </font>
    <font>
      <sz val="12"/>
      <color rgb="FF000000"/>
      <name val="Arial Narrow"/>
    </font>
    <font>
      <sz val="11"/>
      <color rgb="FF000000"/>
      <name val="Calibri"/>
    </font>
    <font>
      <b/>
      <sz val="9"/>
      <name val="Arial"/>
      <family val="2"/>
      <charset val="238"/>
    </font>
    <font>
      <sz val="9"/>
      <color indexed="8"/>
      <name val="Arial"/>
      <family val="2"/>
      <charset val="238"/>
    </font>
    <font>
      <sz val="9"/>
      <name val="Arial"/>
      <family val="2"/>
      <charset val="238"/>
    </font>
    <font>
      <sz val="10"/>
      <name val="Arial CE"/>
      <charset val="238"/>
    </font>
    <font>
      <sz val="9"/>
      <color indexed="8"/>
      <name val="Calibri"/>
      <family val="2"/>
      <charset val="238"/>
    </font>
  </fonts>
  <fills count="7">
    <fill>
      <patternFill patternType="none"/>
    </fill>
    <fill>
      <patternFill patternType="gray125"/>
    </fill>
    <fill>
      <patternFill patternType="solid">
        <fgColor rgb="FFBDD6EE"/>
        <bgColor rgb="FFBDD6EE"/>
      </patternFill>
    </fill>
    <fill>
      <patternFill patternType="solid">
        <fgColor rgb="FFD8D8D8"/>
        <bgColor rgb="FFD8D8D8"/>
      </patternFill>
    </fill>
    <fill>
      <patternFill patternType="solid">
        <fgColor rgb="FFFFFF00"/>
        <bgColor indexed="64"/>
      </patternFill>
    </fill>
    <fill>
      <patternFill patternType="solid">
        <fgColor rgb="FFFFFF00"/>
        <bgColor rgb="FFBDD6EE"/>
      </patternFill>
    </fill>
    <fill>
      <patternFill patternType="solid">
        <fgColor rgb="FFFFFF00"/>
        <bgColor rgb="FFD8D8D8"/>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43" fontId="23" fillId="0" borderId="0" applyFont="0" applyFill="0" applyBorder="0" applyAlignment="0" applyProtection="0"/>
    <xf numFmtId="0" fontId="27" fillId="0" borderId="0"/>
    <xf numFmtId="166" fontId="27" fillId="0" borderId="0" applyFont="0" applyFill="0" applyBorder="0" applyAlignment="0" applyProtection="0"/>
  </cellStyleXfs>
  <cellXfs count="134">
    <xf numFmtId="0" fontId="0" fillId="0" borderId="0" xfId="0" applyFont="1" applyAlignment="1"/>
    <xf numFmtId="0" fontId="2" fillId="2" borderId="1" xfId="0" applyFont="1" applyFill="1" applyBorder="1" applyAlignment="1">
      <alignment vertical="center" wrapText="1"/>
    </xf>
    <xf numFmtId="0" fontId="0" fillId="0" borderId="0" xfId="0" applyFont="1" applyAlignment="1">
      <alignment vertical="center"/>
    </xf>
    <xf numFmtId="49" fontId="4" fillId="3" borderId="1" xfId="0" applyNumberFormat="1" applyFont="1" applyFill="1" applyBorder="1" applyAlignment="1">
      <alignment horizontal="center" vertical="center"/>
    </xf>
    <xf numFmtId="0" fontId="4" fillId="3" borderId="1" xfId="0" applyFont="1" applyFill="1" applyBorder="1" applyAlignment="1">
      <alignment horizontal="center" vertical="center"/>
    </xf>
    <xf numFmtId="164" fontId="4" fillId="3" borderId="1" xfId="0" applyNumberFormat="1" applyFont="1" applyFill="1" applyBorder="1" applyAlignment="1">
      <alignment horizontal="right" vertical="center"/>
    </xf>
    <xf numFmtId="0" fontId="0" fillId="0" borderId="0" xfId="0" applyFont="1"/>
    <xf numFmtId="0" fontId="5" fillId="0" borderId="1" xfId="0" applyFont="1" applyBorder="1" applyAlignment="1">
      <alignment vertical="top"/>
    </xf>
    <xf numFmtId="0" fontId="6" fillId="0" borderId="1" xfId="0" applyFont="1" applyBorder="1" applyAlignment="1">
      <alignment vertical="top" wrapText="1"/>
    </xf>
    <xf numFmtId="0" fontId="7" fillId="0" borderId="1" xfId="0" applyFont="1" applyBorder="1" applyAlignment="1">
      <alignment horizontal="center" vertical="top"/>
    </xf>
    <xf numFmtId="165" fontId="8" fillId="0" borderId="1" xfId="0" applyNumberFormat="1" applyFont="1" applyBorder="1" applyAlignment="1">
      <alignment horizontal="center" vertical="top"/>
    </xf>
    <xf numFmtId="164" fontId="8" fillId="0" borderId="1" xfId="0" applyNumberFormat="1" applyFont="1" applyBorder="1" applyAlignment="1">
      <alignment horizontal="right" vertical="top"/>
    </xf>
    <xf numFmtId="164" fontId="7" fillId="0" borderId="1" xfId="0" applyNumberFormat="1" applyFont="1" applyBorder="1" applyAlignment="1">
      <alignment horizontal="right" vertical="top"/>
    </xf>
    <xf numFmtId="0" fontId="9" fillId="0" borderId="0" xfId="0" applyFont="1"/>
    <xf numFmtId="49" fontId="4" fillId="0" borderId="1" xfId="0" applyNumberFormat="1" applyFont="1" applyBorder="1" applyAlignment="1">
      <alignment horizontal="center" vertical="center"/>
    </xf>
    <xf numFmtId="0" fontId="6" fillId="0" borderId="1" xfId="0" applyFont="1" applyBorder="1" applyAlignment="1">
      <alignment horizontal="left" vertical="top" wrapText="1"/>
    </xf>
    <xf numFmtId="0" fontId="4" fillId="0" borderId="1" xfId="0" applyFont="1" applyBorder="1" applyAlignment="1">
      <alignment horizontal="center" vertical="center"/>
    </xf>
    <xf numFmtId="164" fontId="4" fillId="0" borderId="1" xfId="0" applyNumberFormat="1" applyFont="1" applyBorder="1" applyAlignment="1">
      <alignment horizontal="right" vertical="center"/>
    </xf>
    <xf numFmtId="165" fontId="7" fillId="0" borderId="1" xfId="0" applyNumberFormat="1" applyFont="1" applyBorder="1" applyAlignment="1">
      <alignment horizontal="center" vertical="top"/>
    </xf>
    <xf numFmtId="0" fontId="5" fillId="0" borderId="1" xfId="0" applyFont="1" applyBorder="1" applyAlignment="1">
      <alignment horizontal="right" vertical="center"/>
    </xf>
    <xf numFmtId="0" fontId="10" fillId="0" borderId="1" xfId="0" applyFont="1" applyBorder="1" applyAlignment="1">
      <alignment horizontal="center" vertical="center"/>
    </xf>
    <xf numFmtId="164" fontId="10" fillId="0" borderId="1" xfId="0" applyNumberFormat="1" applyFont="1" applyBorder="1" applyAlignment="1">
      <alignment horizontal="right" vertical="center"/>
    </xf>
    <xf numFmtId="0" fontId="5" fillId="0" borderId="1" xfId="0" applyFont="1" applyBorder="1" applyAlignment="1">
      <alignment vertical="top" wrapText="1"/>
    </xf>
    <xf numFmtId="0" fontId="6" fillId="0" borderId="1" xfId="0" applyFont="1" applyBorder="1" applyAlignment="1">
      <alignment vertical="top"/>
    </xf>
    <xf numFmtId="0" fontId="8" fillId="0" borderId="1" xfId="0" applyFont="1" applyBorder="1" applyAlignment="1">
      <alignment horizontal="center" vertical="top"/>
    </xf>
    <xf numFmtId="0" fontId="11" fillId="0" borderId="0" xfId="0" applyFont="1"/>
    <xf numFmtId="0" fontId="12" fillId="2" borderId="1" xfId="0" applyFont="1" applyFill="1" applyBorder="1" applyAlignment="1">
      <alignment vertical="center"/>
    </xf>
    <xf numFmtId="0" fontId="12" fillId="2" borderId="1" xfId="0" applyFont="1" applyFill="1" applyBorder="1" applyAlignment="1">
      <alignment horizontal="center" vertical="center"/>
    </xf>
    <xf numFmtId="164" fontId="12" fillId="2" borderId="1" xfId="0" applyNumberFormat="1" applyFont="1" applyFill="1" applyBorder="1" applyAlignment="1">
      <alignment vertical="center"/>
    </xf>
    <xf numFmtId="164" fontId="2" fillId="2" borderId="1" xfId="0" applyNumberFormat="1" applyFont="1" applyFill="1" applyBorder="1" applyAlignment="1">
      <alignment vertical="center"/>
    </xf>
    <xf numFmtId="0" fontId="13" fillId="0" borderId="0" xfId="0" applyFont="1" applyAlignment="1">
      <alignment vertical="center"/>
    </xf>
    <xf numFmtId="0" fontId="5" fillId="0" borderId="0" xfId="0" applyFont="1" applyAlignment="1">
      <alignment vertical="top"/>
    </xf>
    <xf numFmtId="0" fontId="5" fillId="0" borderId="0" xfId="0" applyFont="1" applyAlignment="1">
      <alignment vertical="top" wrapText="1"/>
    </xf>
    <xf numFmtId="0" fontId="5" fillId="0" borderId="0" xfId="0" applyFont="1" applyAlignment="1">
      <alignment horizontal="center" vertical="top"/>
    </xf>
    <xf numFmtId="165" fontId="5" fillId="0" borderId="0" xfId="0" applyNumberFormat="1" applyFont="1" applyAlignment="1">
      <alignment horizontal="center" vertical="top"/>
    </xf>
    <xf numFmtId="164" fontId="5" fillId="0" borderId="0" xfId="0" applyNumberFormat="1" applyFont="1" applyAlignment="1">
      <alignment vertical="top"/>
    </xf>
    <xf numFmtId="164" fontId="7" fillId="0" borderId="0" xfId="0" applyNumberFormat="1" applyFont="1" applyAlignment="1">
      <alignment vertical="top"/>
    </xf>
    <xf numFmtId="0" fontId="0" fillId="0" borderId="0" xfId="0" applyFont="1" applyAlignment="1">
      <alignment vertical="top"/>
    </xf>
    <xf numFmtId="0" fontId="0" fillId="0" borderId="0" xfId="0" applyFont="1" applyAlignment="1">
      <alignment vertical="top" wrapText="1"/>
    </xf>
    <xf numFmtId="0" fontId="0" fillId="0" borderId="0" xfId="0" applyFont="1" applyAlignment="1">
      <alignment horizontal="center" vertical="top"/>
    </xf>
    <xf numFmtId="165" fontId="0" fillId="0" borderId="0" xfId="0" applyNumberFormat="1" applyFont="1" applyAlignment="1">
      <alignment horizontal="center" vertical="top"/>
    </xf>
    <xf numFmtId="164" fontId="0" fillId="0" borderId="0" xfId="0" applyNumberFormat="1" applyFont="1" applyAlignment="1">
      <alignment vertical="top"/>
    </xf>
    <xf numFmtId="0" fontId="16" fillId="0" borderId="1" xfId="0" applyFont="1" applyBorder="1" applyAlignment="1">
      <alignment horizontal="left" vertical="top" wrapText="1"/>
    </xf>
    <xf numFmtId="0" fontId="17" fillId="0" borderId="1" xfId="0" applyFont="1" applyBorder="1" applyAlignment="1">
      <alignment horizontal="center" vertical="center"/>
    </xf>
    <xf numFmtId="164" fontId="17" fillId="0" borderId="1" xfId="0" applyNumberFormat="1" applyFont="1" applyBorder="1" applyAlignment="1">
      <alignment horizontal="right" vertical="center"/>
    </xf>
    <xf numFmtId="0" fontId="5" fillId="0" borderId="1" xfId="0" applyFont="1" applyBorder="1" applyAlignment="1">
      <alignment horizontal="right" vertical="top"/>
    </xf>
    <xf numFmtId="0" fontId="5" fillId="0" borderId="1" xfId="0" applyFont="1" applyBorder="1" applyAlignment="1">
      <alignment horizontal="center" vertical="top"/>
    </xf>
    <xf numFmtId="165" fontId="5" fillId="0" borderId="1" xfId="0" applyNumberFormat="1" applyFont="1" applyBorder="1" applyAlignment="1">
      <alignment horizontal="center" vertical="top"/>
    </xf>
    <xf numFmtId="164" fontId="6" fillId="0" borderId="1" xfId="0" applyNumberFormat="1" applyFont="1" applyBorder="1" applyAlignment="1">
      <alignment horizontal="right" vertical="top"/>
    </xf>
    <xf numFmtId="164" fontId="5" fillId="0" borderId="1" xfId="0" applyNumberFormat="1" applyFont="1" applyBorder="1" applyAlignment="1">
      <alignment horizontal="right" vertical="top"/>
    </xf>
    <xf numFmtId="0" fontId="18" fillId="0" borderId="1" xfId="0" applyFont="1" applyBorder="1" applyAlignment="1">
      <alignment horizontal="left" vertical="top" wrapText="1"/>
    </xf>
    <xf numFmtId="4" fontId="6" fillId="0" borderId="1" xfId="0" applyNumberFormat="1" applyFont="1" applyBorder="1" applyAlignment="1">
      <alignment horizontal="right" vertical="top"/>
    </xf>
    <xf numFmtId="4" fontId="5" fillId="0" borderId="1" xfId="0" applyNumberFormat="1" applyFont="1" applyBorder="1" applyAlignment="1">
      <alignment horizontal="right" vertical="top"/>
    </xf>
    <xf numFmtId="0" fontId="19" fillId="0" borderId="1" xfId="0" applyFont="1" applyBorder="1" applyAlignment="1">
      <alignment vertical="top" wrapText="1"/>
    </xf>
    <xf numFmtId="0" fontId="16" fillId="0" borderId="1" xfId="0" applyFont="1" applyBorder="1" applyAlignment="1">
      <alignment vertical="top" wrapText="1"/>
    </xf>
    <xf numFmtId="0" fontId="6" fillId="0" borderId="1" xfId="0" applyFont="1" applyBorder="1" applyAlignment="1">
      <alignment horizontal="center" vertical="top"/>
    </xf>
    <xf numFmtId="165" fontId="6" fillId="0" borderId="1" xfId="0" applyNumberFormat="1" applyFont="1" applyBorder="1" applyAlignment="1">
      <alignment horizontal="center" vertical="top"/>
    </xf>
    <xf numFmtId="0" fontId="6" fillId="0" borderId="1" xfId="0" applyFont="1" applyBorder="1" applyAlignment="1">
      <alignment horizontal="right" vertical="top"/>
    </xf>
    <xf numFmtId="0" fontId="5" fillId="0" borderId="1" xfId="0" applyFont="1" applyBorder="1" applyAlignment="1">
      <alignment horizontal="left" vertical="top"/>
    </xf>
    <xf numFmtId="165" fontId="12" fillId="2" borderId="1" xfId="0" applyNumberFormat="1" applyFont="1" applyFill="1" applyBorder="1" applyAlignment="1">
      <alignment vertical="center"/>
    </xf>
    <xf numFmtId="0" fontId="20" fillId="0" borderId="1" xfId="0" applyFont="1" applyBorder="1" applyAlignment="1">
      <alignment horizontal="center" vertical="top"/>
    </xf>
    <xf numFmtId="165" fontId="20" fillId="0" borderId="1" xfId="0" applyNumberFormat="1" applyFont="1" applyBorder="1" applyAlignment="1">
      <alignment horizontal="center" vertical="top"/>
    </xf>
    <xf numFmtId="164" fontId="21" fillId="0" borderId="1" xfId="0" applyNumberFormat="1" applyFont="1" applyBorder="1" applyAlignment="1">
      <alignment horizontal="right" vertical="top"/>
    </xf>
    <xf numFmtId="4" fontId="7" fillId="0" borderId="1" xfId="0" applyNumberFormat="1" applyFont="1" applyBorder="1" applyAlignment="1">
      <alignment horizontal="right" vertical="top"/>
    </xf>
    <xf numFmtId="10" fontId="5" fillId="0" borderId="1" xfId="0" applyNumberFormat="1" applyFont="1" applyBorder="1" applyAlignment="1">
      <alignment horizontal="center" vertical="top"/>
    </xf>
    <xf numFmtId="0" fontId="0" fillId="0" borderId="0" xfId="0" applyFont="1" applyAlignment="1"/>
    <xf numFmtId="49" fontId="4" fillId="0" borderId="1" xfId="0" applyNumberFormat="1" applyFont="1" applyFill="1" applyBorder="1" applyAlignment="1">
      <alignment horizontal="center" vertical="center"/>
    </xf>
    <xf numFmtId="0" fontId="14" fillId="0" borderId="1" xfId="0" applyFont="1" applyFill="1" applyBorder="1" applyAlignment="1">
      <alignment horizontal="left" vertical="top" wrapText="1"/>
    </xf>
    <xf numFmtId="0" fontId="15" fillId="0" borderId="1" xfId="0" applyFont="1" applyFill="1" applyBorder="1" applyAlignment="1">
      <alignment horizontal="center" vertical="center"/>
    </xf>
    <xf numFmtId="164" fontId="15" fillId="0" borderId="1" xfId="0" applyNumberFormat="1" applyFont="1" applyFill="1" applyBorder="1" applyAlignment="1">
      <alignment horizontal="right" vertical="center"/>
    </xf>
    <xf numFmtId="0" fontId="0" fillId="0" borderId="0" xfId="0" applyFont="1" applyAlignment="1"/>
    <xf numFmtId="0" fontId="12" fillId="0" borderId="0" xfId="0" applyFont="1" applyFill="1" applyBorder="1" applyAlignment="1">
      <alignment vertical="center"/>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165" fontId="12" fillId="0" borderId="0" xfId="0" applyNumberFormat="1" applyFont="1" applyFill="1" applyBorder="1" applyAlignment="1">
      <alignment vertical="center"/>
    </xf>
    <xf numFmtId="164" fontId="12" fillId="0" borderId="0" xfId="0" applyNumberFormat="1" applyFont="1" applyFill="1" applyBorder="1" applyAlignment="1">
      <alignment vertical="center"/>
    </xf>
    <xf numFmtId="164" fontId="2" fillId="0" borderId="0" xfId="0" applyNumberFormat="1" applyFont="1" applyFill="1" applyBorder="1" applyAlignment="1">
      <alignment vertical="center"/>
    </xf>
    <xf numFmtId="0" fontId="1" fillId="0" borderId="0" xfId="0" applyFont="1" applyAlignment="1">
      <alignment horizontal="left" wrapText="1"/>
    </xf>
    <xf numFmtId="0" fontId="0" fillId="0" borderId="0" xfId="0" applyFont="1" applyAlignment="1"/>
    <xf numFmtId="0" fontId="2" fillId="2" borderId="2" xfId="0" applyFont="1" applyFill="1" applyBorder="1" applyAlignment="1">
      <alignment horizontal="left" vertical="center" wrapText="1"/>
    </xf>
    <xf numFmtId="0" fontId="3" fillId="0" borderId="3" xfId="0" applyFont="1" applyBorder="1"/>
    <xf numFmtId="0" fontId="3" fillId="0" borderId="4" xfId="0" applyFont="1" applyBorder="1"/>
    <xf numFmtId="164" fontId="0" fillId="0" borderId="0" xfId="0" applyNumberFormat="1" applyFont="1" applyAlignment="1"/>
    <xf numFmtId="0" fontId="0" fillId="0" borderId="5" xfId="0" applyFont="1" applyBorder="1" applyAlignment="1"/>
    <xf numFmtId="164" fontId="0" fillId="0" borderId="5" xfId="0" applyNumberFormat="1" applyFont="1" applyBorder="1" applyAlignment="1"/>
    <xf numFmtId="0" fontId="24" fillId="0" borderId="6" xfId="0" applyFont="1" applyBorder="1" applyAlignment="1">
      <alignment horizontal="left" vertical="top"/>
    </xf>
    <xf numFmtId="4" fontId="24" fillId="0" borderId="0" xfId="1" applyNumberFormat="1" applyFont="1" applyAlignment="1"/>
    <xf numFmtId="4" fontId="26" fillId="0" borderId="0" xfId="1" applyNumberFormat="1" applyFont="1" applyAlignment="1"/>
    <xf numFmtId="0" fontId="24" fillId="0" borderId="9" xfId="0" applyFont="1" applyBorder="1" applyAlignment="1">
      <alignment horizontal="left" vertical="top"/>
    </xf>
    <xf numFmtId="0" fontId="25" fillId="0" borderId="0" xfId="0" applyFont="1" applyAlignment="1">
      <alignment horizontal="center" vertical="top"/>
    </xf>
    <xf numFmtId="0" fontId="24" fillId="0" borderId="0" xfId="0" applyFont="1" applyAlignment="1">
      <alignment wrapText="1"/>
    </xf>
    <xf numFmtId="0" fontId="24" fillId="0" borderId="11" xfId="0" applyFont="1" applyBorder="1" applyAlignment="1">
      <alignment horizontal="left" vertical="top"/>
    </xf>
    <xf numFmtId="0" fontId="25" fillId="0" borderId="12" xfId="0" applyFont="1" applyBorder="1" applyAlignment="1">
      <alignment horizontal="center" vertical="top"/>
    </xf>
    <xf numFmtId="0" fontId="24" fillId="0" borderId="0" xfId="0" applyFont="1" applyAlignment="1">
      <alignment horizontal="left" vertical="top"/>
    </xf>
    <xf numFmtId="0" fontId="24" fillId="0" borderId="0" xfId="0" applyFont="1" applyAlignment="1">
      <alignment vertical="top" wrapText="1"/>
    </xf>
    <xf numFmtId="0" fontId="25" fillId="0" borderId="0" xfId="0" applyFont="1" applyAlignment="1">
      <alignment horizontal="center"/>
    </xf>
    <xf numFmtId="0" fontId="25" fillId="0" borderId="0" xfId="0" applyFont="1"/>
    <xf numFmtId="0" fontId="26" fillId="0" borderId="0" xfId="0" applyFont="1" applyAlignment="1">
      <alignment horizontal="center" vertical="top"/>
    </xf>
    <xf numFmtId="0" fontId="24" fillId="0" borderId="7" xfId="0" applyFont="1" applyBorder="1" applyAlignment="1">
      <alignment horizontal="center" vertical="top" wrapText="1"/>
    </xf>
    <xf numFmtId="0" fontId="24" fillId="0" borderId="8" xfId="0" applyFont="1" applyBorder="1" applyAlignment="1">
      <alignment horizontal="center" vertical="top" wrapText="1"/>
    </xf>
    <xf numFmtId="0" fontId="24"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2" xfId="0" applyFont="1" applyBorder="1" applyAlignment="1">
      <alignment horizontal="center" vertical="top" wrapText="1"/>
    </xf>
    <xf numFmtId="0" fontId="24" fillId="0" borderId="13" xfId="0" applyFont="1" applyBorder="1" applyAlignment="1">
      <alignment horizontal="center" vertical="top" wrapText="1"/>
    </xf>
    <xf numFmtId="0" fontId="25" fillId="0" borderId="0" xfId="0" applyFont="1"/>
    <xf numFmtId="0" fontId="0" fillId="4" borderId="5" xfId="0" applyFont="1" applyFill="1" applyBorder="1" applyAlignment="1"/>
    <xf numFmtId="164" fontId="0" fillId="4" borderId="5" xfId="0" applyNumberFormat="1" applyFont="1" applyFill="1" applyBorder="1" applyAlignment="1"/>
    <xf numFmtId="0" fontId="2" fillId="5" borderId="1" xfId="0" applyFont="1" applyFill="1" applyBorder="1" applyAlignment="1">
      <alignment vertical="center" wrapText="1"/>
    </xf>
    <xf numFmtId="0" fontId="2" fillId="5" borderId="2" xfId="0" applyFont="1" applyFill="1" applyBorder="1" applyAlignment="1">
      <alignment horizontal="left" vertical="center" wrapText="1"/>
    </xf>
    <xf numFmtId="0" fontId="3" fillId="4" borderId="3" xfId="0" applyFont="1" applyFill="1" applyBorder="1"/>
    <xf numFmtId="0" fontId="3" fillId="4" borderId="4" xfId="0" applyFont="1" applyFill="1" applyBorder="1"/>
    <xf numFmtId="49" fontId="4" fillId="6" borderId="1" xfId="0" applyNumberFormat="1" applyFont="1" applyFill="1" applyBorder="1" applyAlignment="1">
      <alignment horizontal="center" vertical="center"/>
    </xf>
    <xf numFmtId="0" fontId="4" fillId="6" borderId="1" xfId="0" applyFont="1" applyFill="1" applyBorder="1" applyAlignment="1">
      <alignment horizontal="center" vertical="center"/>
    </xf>
    <xf numFmtId="164" fontId="4" fillId="6" borderId="1" xfId="0" applyNumberFormat="1" applyFont="1" applyFill="1" applyBorder="1" applyAlignment="1">
      <alignment horizontal="right" vertical="center"/>
    </xf>
    <xf numFmtId="0" fontId="12" fillId="5" borderId="1" xfId="0" applyFont="1" applyFill="1" applyBorder="1" applyAlignment="1">
      <alignment vertical="center"/>
    </xf>
    <xf numFmtId="0" fontId="12" fillId="5" borderId="1" xfId="0" applyFont="1" applyFill="1" applyBorder="1" applyAlignment="1">
      <alignment horizontal="center" vertical="center"/>
    </xf>
    <xf numFmtId="165" fontId="12" fillId="5" borderId="1" xfId="0" applyNumberFormat="1" applyFont="1" applyFill="1" applyBorder="1" applyAlignment="1">
      <alignment horizontal="center" vertical="center"/>
    </xf>
    <xf numFmtId="164" fontId="12" fillId="5" borderId="1" xfId="0" applyNumberFormat="1" applyFont="1" applyFill="1" applyBorder="1" applyAlignment="1">
      <alignment vertical="center"/>
    </xf>
    <xf numFmtId="164" fontId="2" fillId="5" borderId="1" xfId="0" applyNumberFormat="1" applyFont="1" applyFill="1" applyBorder="1" applyAlignment="1">
      <alignment vertical="center"/>
    </xf>
    <xf numFmtId="0" fontId="25" fillId="0" borderId="5" xfId="0" applyFont="1" applyFill="1" applyBorder="1" applyAlignment="1">
      <alignment vertical="center" wrapText="1"/>
    </xf>
    <xf numFmtId="0" fontId="26" fillId="0" borderId="5" xfId="2" applyFont="1" applyFill="1" applyBorder="1" applyAlignment="1">
      <alignment vertical="center"/>
    </xf>
    <xf numFmtId="167" fontId="26" fillId="0" borderId="5" xfId="3" applyNumberFormat="1" applyFont="1" applyFill="1" applyBorder="1" applyAlignment="1">
      <alignment horizontal="right" vertical="center"/>
    </xf>
    <xf numFmtId="43" fontId="26" fillId="0" borderId="5" xfId="1" applyFont="1" applyFill="1" applyBorder="1" applyAlignment="1" applyProtection="1">
      <alignment horizontal="right" vertical="center"/>
      <protection locked="0"/>
    </xf>
    <xf numFmtId="43" fontId="26" fillId="0" borderId="5" xfId="1" applyFont="1" applyFill="1" applyBorder="1" applyAlignment="1">
      <alignment vertical="center"/>
    </xf>
    <xf numFmtId="0" fontId="25" fillId="0" borderId="5" xfId="0" applyFont="1" applyFill="1" applyBorder="1" applyAlignment="1">
      <alignment vertical="top" wrapText="1"/>
    </xf>
    <xf numFmtId="0" fontId="24" fillId="0" borderId="0" xfId="0" applyFont="1" applyBorder="1" applyAlignment="1">
      <alignment horizontal="left" vertical="top"/>
    </xf>
    <xf numFmtId="0" fontId="25" fillId="0" borderId="0" xfId="0" applyFont="1" applyBorder="1" applyAlignment="1">
      <alignment horizontal="center" vertical="top"/>
    </xf>
    <xf numFmtId="0" fontId="24" fillId="0" borderId="0" xfId="0" applyFont="1" applyBorder="1" applyAlignment="1">
      <alignment horizontal="center" vertical="top" wrapText="1"/>
    </xf>
    <xf numFmtId="0" fontId="26" fillId="4" borderId="5" xfId="0" applyFont="1" applyFill="1" applyBorder="1" applyAlignment="1">
      <alignment horizontal="center" vertical="top"/>
    </xf>
    <xf numFmtId="0" fontId="24" fillId="4" borderId="5" xfId="0" applyFont="1" applyFill="1" applyBorder="1" applyAlignment="1">
      <alignment wrapText="1"/>
    </xf>
    <xf numFmtId="0" fontId="25" fillId="4" borderId="5" xfId="0" applyFont="1" applyFill="1" applyBorder="1"/>
    <xf numFmtId="4" fontId="26" fillId="4" borderId="14" xfId="1" applyNumberFormat="1" applyFont="1" applyFill="1" applyBorder="1" applyAlignment="1"/>
    <xf numFmtId="4" fontId="26" fillId="0" borderId="0" xfId="1" applyNumberFormat="1" applyFont="1" applyFill="1" applyBorder="1" applyAlignment="1"/>
  </cellXfs>
  <cellStyles count="4">
    <cellStyle name="Navadno" xfId="0" builtinId="0"/>
    <cellStyle name="Navadno 3" xfId="2" xr:uid="{AA546695-9F40-4E56-8FB2-FC1A46969D1B}"/>
    <cellStyle name="Vejica" xfId="1" builtinId="3"/>
    <cellStyle name="Vejica 3" xfId="3" xr:uid="{C78A5D21-33C2-42D1-A089-EB02D730280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33"/>
  <sheetViews>
    <sheetView tabSelected="1" workbookViewId="0">
      <selection activeCell="B213" sqref="B213"/>
    </sheetView>
  </sheetViews>
  <sheetFormatPr defaultColWidth="14.42578125" defaultRowHeight="15" customHeight="1"/>
  <cols>
    <col min="1" max="1" width="5.5703125" customWidth="1"/>
    <col min="2" max="2" width="46.140625" customWidth="1"/>
    <col min="3" max="3" width="6.140625" customWidth="1"/>
    <col min="4" max="4" width="12.140625" customWidth="1"/>
    <col min="5" max="5" width="11.5703125" customWidth="1"/>
    <col min="6" max="6" width="13.42578125" customWidth="1"/>
    <col min="7" max="11" width="8.7109375" customWidth="1"/>
  </cols>
  <sheetData>
    <row r="1" spans="1:7" s="65" customFormat="1" ht="15" customHeight="1"/>
    <row r="2" spans="1:7" s="65" customFormat="1" ht="15" customHeight="1">
      <c r="A2" s="85"/>
      <c r="B2" s="85" t="s">
        <v>146</v>
      </c>
      <c r="C2" s="98" t="s">
        <v>0</v>
      </c>
      <c r="D2" s="98"/>
      <c r="E2" s="99"/>
      <c r="F2" s="86"/>
      <c r="G2" s="87"/>
    </row>
    <row r="3" spans="1:7" s="65" customFormat="1" ht="15" customHeight="1">
      <c r="A3" s="88"/>
      <c r="B3" s="89"/>
      <c r="C3" s="101" t="s">
        <v>147</v>
      </c>
      <c r="D3" s="101"/>
      <c r="E3" s="102"/>
      <c r="F3" s="86"/>
      <c r="G3" s="87"/>
    </row>
    <row r="4" spans="1:7" s="65" customFormat="1" ht="15" customHeight="1">
      <c r="A4" s="91"/>
      <c r="B4" s="92"/>
      <c r="C4" s="103" t="s">
        <v>148</v>
      </c>
      <c r="D4" s="103"/>
      <c r="E4" s="104"/>
      <c r="F4" s="86"/>
      <c r="G4" s="87"/>
    </row>
    <row r="5" spans="1:7" s="70" customFormat="1" ht="15" customHeight="1">
      <c r="A5" s="126"/>
      <c r="B5" s="127"/>
      <c r="C5" s="128"/>
      <c r="D5" s="128"/>
      <c r="E5" s="128"/>
      <c r="F5" s="86"/>
      <c r="G5" s="87"/>
    </row>
    <row r="6" spans="1:7" s="65" customFormat="1" ht="15" customHeight="1">
      <c r="A6" s="93"/>
      <c r="B6" s="89"/>
      <c r="C6" s="94"/>
      <c r="D6" s="95"/>
      <c r="E6" s="86"/>
      <c r="F6" s="86"/>
      <c r="G6" s="87"/>
    </row>
    <row r="7" spans="1:7" s="65" customFormat="1" ht="15" customHeight="1">
      <c r="A7" s="93"/>
      <c r="B7" s="89"/>
      <c r="C7" s="94"/>
      <c r="D7" s="95"/>
      <c r="E7" s="86"/>
      <c r="F7" s="86"/>
      <c r="G7" s="87"/>
    </row>
    <row r="8" spans="1:7" s="65" customFormat="1" ht="15" customHeight="1">
      <c r="A8" s="93"/>
      <c r="B8" s="93" t="s">
        <v>149</v>
      </c>
      <c r="C8" s="90" t="s">
        <v>150</v>
      </c>
      <c r="D8" s="96"/>
      <c r="E8" s="96"/>
      <c r="F8" s="96"/>
      <c r="G8" s="96"/>
    </row>
    <row r="9" spans="1:7" s="65" customFormat="1" ht="15" customHeight="1">
      <c r="A9" s="97"/>
      <c r="B9" s="97"/>
      <c r="C9" s="90" t="s">
        <v>166</v>
      </c>
      <c r="D9" s="96"/>
      <c r="E9" s="96"/>
      <c r="F9" s="96"/>
      <c r="G9" s="96"/>
    </row>
    <row r="10" spans="1:7" s="70" customFormat="1" ht="15" customHeight="1">
      <c r="A10" s="97"/>
      <c r="B10" s="97"/>
      <c r="C10" s="100"/>
      <c r="D10" s="105"/>
      <c r="E10" s="105"/>
      <c r="F10" s="105"/>
      <c r="G10" s="105"/>
    </row>
    <row r="11" spans="1:7" s="70" customFormat="1" ht="15" customHeight="1">
      <c r="A11" s="97"/>
      <c r="B11" s="97" t="s">
        <v>162</v>
      </c>
      <c r="C11" s="100"/>
      <c r="D11" s="105"/>
      <c r="E11" s="105"/>
      <c r="F11" s="105"/>
      <c r="G11" s="105"/>
    </row>
    <row r="12" spans="1:7" s="70" customFormat="1" ht="15" customHeight="1">
      <c r="A12" s="97"/>
      <c r="B12" s="97"/>
      <c r="C12" s="100"/>
      <c r="D12" s="105"/>
      <c r="E12" s="105"/>
      <c r="F12" s="105"/>
      <c r="G12" s="105"/>
    </row>
    <row r="13" spans="1:7" s="70" customFormat="1" ht="15" customHeight="1">
      <c r="A13" s="97"/>
      <c r="B13" s="97"/>
      <c r="C13" s="100"/>
      <c r="D13" s="105"/>
      <c r="E13" s="105"/>
      <c r="F13" s="133"/>
      <c r="G13" s="105"/>
    </row>
    <row r="14" spans="1:7" s="70" customFormat="1" ht="15" customHeight="1">
      <c r="A14" s="129" t="s">
        <v>164</v>
      </c>
      <c r="B14" s="129" t="s">
        <v>151</v>
      </c>
      <c r="C14" s="130"/>
      <c r="D14" s="131"/>
      <c r="E14" s="131"/>
      <c r="F14" s="132" t="s">
        <v>163</v>
      </c>
      <c r="G14" s="105"/>
    </row>
    <row r="15" spans="1:7" s="65" customFormat="1" ht="15" customHeight="1">
      <c r="A15" s="83" t="s">
        <v>7</v>
      </c>
      <c r="B15" s="83" t="s">
        <v>1</v>
      </c>
      <c r="C15" s="83"/>
      <c r="D15" s="83"/>
      <c r="E15" s="83"/>
      <c r="F15" s="84">
        <f>F89</f>
        <v>0</v>
      </c>
    </row>
    <row r="16" spans="1:7" s="65" customFormat="1" ht="15" customHeight="1">
      <c r="A16" s="83" t="s">
        <v>80</v>
      </c>
      <c r="B16" s="83" t="s">
        <v>2</v>
      </c>
      <c r="C16" s="83"/>
      <c r="D16" s="83"/>
      <c r="E16" s="83"/>
      <c r="F16" s="84">
        <f>F155</f>
        <v>0</v>
      </c>
    </row>
    <row r="17" spans="1:11" s="65" customFormat="1" ht="15" customHeight="1">
      <c r="A17" s="83" t="s">
        <v>109</v>
      </c>
      <c r="B17" s="83" t="s">
        <v>3</v>
      </c>
      <c r="C17" s="83"/>
      <c r="D17" s="83"/>
      <c r="E17" s="83"/>
      <c r="F17" s="84">
        <f>F207</f>
        <v>0</v>
      </c>
    </row>
    <row r="18" spans="1:11" s="65" customFormat="1" ht="15" customHeight="1">
      <c r="A18" s="83" t="s">
        <v>126</v>
      </c>
      <c r="B18" s="83" t="s">
        <v>4</v>
      </c>
      <c r="C18" s="83"/>
      <c r="D18" s="83"/>
      <c r="E18" s="83"/>
      <c r="F18" s="84">
        <f>F233</f>
        <v>0</v>
      </c>
    </row>
    <row r="19" spans="1:11" s="65" customFormat="1" ht="15" customHeight="1"/>
    <row r="20" spans="1:11" s="65" customFormat="1" ht="15" customHeight="1">
      <c r="A20" s="106"/>
      <c r="B20" s="106" t="s">
        <v>143</v>
      </c>
      <c r="C20" s="106"/>
      <c r="D20" s="106"/>
      <c r="E20" s="106"/>
      <c r="F20" s="107">
        <f>SUM(F15:F18)</f>
        <v>0</v>
      </c>
    </row>
    <row r="21" spans="1:11" s="65" customFormat="1" ht="15" customHeight="1">
      <c r="A21" s="106"/>
      <c r="B21" s="106" t="s">
        <v>144</v>
      </c>
      <c r="C21" s="106"/>
      <c r="D21" s="106"/>
      <c r="E21" s="106"/>
      <c r="F21" s="107">
        <f>F20*0.22</f>
        <v>0</v>
      </c>
    </row>
    <row r="22" spans="1:11" s="65" customFormat="1" ht="15" customHeight="1">
      <c r="A22" s="106"/>
      <c r="B22" s="106" t="s">
        <v>145</v>
      </c>
      <c r="C22" s="106"/>
      <c r="D22" s="106"/>
      <c r="E22" s="106"/>
      <c r="F22" s="107">
        <f>F20+F21</f>
        <v>0</v>
      </c>
    </row>
    <row r="23" spans="1:11" s="70" customFormat="1" ht="15" customHeight="1">
      <c r="F23" s="82"/>
    </row>
    <row r="24" spans="1:11" s="70" customFormat="1" ht="15" customHeight="1">
      <c r="B24" s="77" t="s">
        <v>5</v>
      </c>
      <c r="C24" s="78"/>
      <c r="D24" s="78"/>
      <c r="E24" s="78"/>
      <c r="F24" s="82"/>
    </row>
    <row r="25" spans="1:11" s="70" customFormat="1" ht="15" customHeight="1">
      <c r="B25" s="77" t="s">
        <v>6</v>
      </c>
      <c r="C25" s="78"/>
      <c r="D25" s="78"/>
      <c r="E25" s="78"/>
      <c r="F25" s="82"/>
    </row>
    <row r="26" spans="1:11" s="70" customFormat="1" ht="15" customHeight="1">
      <c r="B26" s="78"/>
      <c r="C26" s="78"/>
      <c r="D26" s="78"/>
      <c r="E26" s="78"/>
      <c r="F26" s="82"/>
    </row>
    <row r="27" spans="1:11" s="65" customFormat="1" ht="15" customHeight="1"/>
    <row r="28" spans="1:11" s="65" customFormat="1" ht="15" customHeight="1"/>
    <row r="29" spans="1:11" ht="36" customHeight="1">
      <c r="A29" s="108" t="s">
        <v>7</v>
      </c>
      <c r="B29" s="109" t="s">
        <v>1</v>
      </c>
      <c r="C29" s="110"/>
      <c r="D29" s="110"/>
      <c r="E29" s="110"/>
      <c r="F29" s="111"/>
      <c r="G29" s="2"/>
      <c r="H29" s="2"/>
      <c r="I29" s="2"/>
      <c r="J29" s="2"/>
      <c r="K29" s="2"/>
    </row>
    <row r="30" spans="1:11" ht="19.5" customHeight="1">
      <c r="A30" s="112" t="s">
        <v>8</v>
      </c>
      <c r="B30" s="113" t="s">
        <v>9</v>
      </c>
      <c r="C30" s="113" t="s">
        <v>10</v>
      </c>
      <c r="D30" s="113" t="s">
        <v>11</v>
      </c>
      <c r="E30" s="114" t="s">
        <v>12</v>
      </c>
      <c r="F30" s="114" t="s">
        <v>13</v>
      </c>
      <c r="G30" s="2"/>
      <c r="H30" s="2"/>
      <c r="I30" s="6"/>
      <c r="J30" s="2"/>
      <c r="K30" s="2"/>
    </row>
    <row r="31" spans="1:11" ht="19.5" customHeight="1">
      <c r="A31" s="7"/>
      <c r="B31" s="8"/>
      <c r="C31" s="9"/>
      <c r="D31" s="10"/>
      <c r="E31" s="11"/>
      <c r="F31" s="12"/>
      <c r="G31" s="13"/>
      <c r="H31" s="13"/>
      <c r="I31" s="13"/>
      <c r="J31" s="13"/>
      <c r="K31" s="13"/>
    </row>
    <row r="32" spans="1:11" ht="39" customHeight="1">
      <c r="A32" s="14"/>
      <c r="B32" s="15" t="s">
        <v>14</v>
      </c>
      <c r="C32" s="16"/>
      <c r="D32" s="16"/>
      <c r="E32" s="17"/>
      <c r="F32" s="17"/>
      <c r="G32" s="2"/>
      <c r="H32" s="2"/>
      <c r="I32" s="6"/>
      <c r="J32" s="2"/>
      <c r="K32" s="2"/>
    </row>
    <row r="33" spans="1:11" ht="35.25" customHeight="1">
      <c r="A33" s="7"/>
      <c r="B33" s="8" t="s">
        <v>161</v>
      </c>
      <c r="C33" s="9"/>
      <c r="D33" s="10"/>
      <c r="E33" s="11"/>
      <c r="F33" s="12"/>
      <c r="G33" s="13"/>
      <c r="H33" s="13"/>
      <c r="I33" s="13"/>
      <c r="J33" s="13"/>
      <c r="K33" s="13"/>
    </row>
    <row r="34" spans="1:11" ht="36.75" customHeight="1">
      <c r="A34" s="7" t="s">
        <v>15</v>
      </c>
      <c r="B34" s="15" t="s">
        <v>16</v>
      </c>
      <c r="C34" s="9" t="s">
        <v>17</v>
      </c>
      <c r="D34" s="18">
        <v>1</v>
      </c>
      <c r="E34" s="11"/>
      <c r="F34" s="12">
        <f>ROUND(D34*E34,2)</f>
        <v>0</v>
      </c>
      <c r="G34" s="2"/>
      <c r="H34" s="2"/>
      <c r="I34" s="6"/>
      <c r="J34" s="2"/>
      <c r="K34" s="2"/>
    </row>
    <row r="35" spans="1:11" ht="19.5" customHeight="1">
      <c r="A35" s="19" t="s">
        <v>18</v>
      </c>
      <c r="B35" s="15" t="s">
        <v>19</v>
      </c>
      <c r="C35" s="20"/>
      <c r="D35" s="20"/>
      <c r="E35" s="21"/>
      <c r="F35" s="21"/>
      <c r="G35" s="2"/>
      <c r="H35" s="2"/>
      <c r="I35" s="6"/>
      <c r="J35" s="2"/>
      <c r="K35" s="2"/>
    </row>
    <row r="36" spans="1:11" ht="19.5" customHeight="1">
      <c r="A36" s="19" t="s">
        <v>18</v>
      </c>
      <c r="B36" s="15" t="s">
        <v>20</v>
      </c>
      <c r="C36" s="20"/>
      <c r="D36" s="20"/>
      <c r="E36" s="21"/>
      <c r="F36" s="21"/>
      <c r="G36" s="2"/>
      <c r="H36" s="2"/>
      <c r="I36" s="6"/>
      <c r="J36" s="2"/>
      <c r="K36" s="2"/>
    </row>
    <row r="37" spans="1:11" ht="19.5" customHeight="1">
      <c r="A37" s="19" t="s">
        <v>18</v>
      </c>
      <c r="B37" s="15" t="s">
        <v>21</v>
      </c>
      <c r="C37" s="20"/>
      <c r="D37" s="20"/>
      <c r="E37" s="21"/>
      <c r="F37" s="21"/>
      <c r="G37" s="2"/>
      <c r="H37" s="2"/>
      <c r="I37" s="6"/>
      <c r="J37" s="2"/>
      <c r="K37" s="2"/>
    </row>
    <row r="38" spans="1:11" ht="19.5" customHeight="1">
      <c r="A38" s="19" t="s">
        <v>18</v>
      </c>
      <c r="B38" s="15" t="s">
        <v>22</v>
      </c>
      <c r="C38" s="20"/>
      <c r="D38" s="20"/>
      <c r="E38" s="21"/>
      <c r="F38" s="21"/>
      <c r="G38" s="2"/>
      <c r="H38" s="2"/>
      <c r="I38" s="6"/>
      <c r="J38" s="2"/>
      <c r="K38" s="2"/>
    </row>
    <row r="39" spans="1:11" ht="19.5" customHeight="1">
      <c r="A39" s="19" t="s">
        <v>18</v>
      </c>
      <c r="B39" s="15" t="s">
        <v>23</v>
      </c>
      <c r="C39" s="20"/>
      <c r="D39" s="20"/>
      <c r="E39" s="21"/>
      <c r="F39" s="21"/>
      <c r="G39" s="2"/>
      <c r="H39" s="2"/>
      <c r="I39" s="6"/>
      <c r="J39" s="2"/>
      <c r="K39" s="2"/>
    </row>
    <row r="40" spans="1:11" ht="19.5" customHeight="1">
      <c r="A40" s="19" t="s">
        <v>18</v>
      </c>
      <c r="B40" s="15" t="s">
        <v>24</v>
      </c>
      <c r="C40" s="20"/>
      <c r="D40" s="20"/>
      <c r="E40" s="21"/>
      <c r="F40" s="21"/>
      <c r="G40" s="2"/>
      <c r="H40" s="2"/>
      <c r="I40" s="6"/>
      <c r="J40" s="2"/>
      <c r="K40" s="2"/>
    </row>
    <row r="41" spans="1:11" ht="19.5" customHeight="1">
      <c r="A41" s="19" t="s">
        <v>18</v>
      </c>
      <c r="B41" s="15" t="s">
        <v>25</v>
      </c>
      <c r="C41" s="20"/>
      <c r="D41" s="20"/>
      <c r="E41" s="21"/>
      <c r="F41" s="21"/>
      <c r="G41" s="2"/>
      <c r="H41" s="2"/>
      <c r="I41" s="6"/>
      <c r="J41" s="2"/>
      <c r="K41" s="2"/>
    </row>
    <row r="42" spans="1:11" ht="19.5" customHeight="1">
      <c r="A42" s="19" t="s">
        <v>18</v>
      </c>
      <c r="B42" s="15" t="s">
        <v>26</v>
      </c>
      <c r="C42" s="20"/>
      <c r="D42" s="20"/>
      <c r="E42" s="21"/>
      <c r="F42" s="21"/>
      <c r="G42" s="2"/>
      <c r="H42" s="2"/>
      <c r="I42" s="6"/>
      <c r="J42" s="2"/>
      <c r="K42" s="2"/>
    </row>
    <row r="43" spans="1:11" ht="36" customHeight="1">
      <c r="A43" s="19" t="s">
        <v>18</v>
      </c>
      <c r="B43" s="15" t="s">
        <v>27</v>
      </c>
      <c r="C43" s="20"/>
      <c r="D43" s="20"/>
      <c r="E43" s="21"/>
      <c r="F43" s="21"/>
      <c r="G43" s="2"/>
      <c r="H43" s="2"/>
      <c r="I43" s="6"/>
      <c r="J43" s="2"/>
      <c r="K43" s="2"/>
    </row>
    <row r="44" spans="1:11" ht="19.5" customHeight="1">
      <c r="A44" s="7"/>
      <c r="B44" s="8"/>
      <c r="C44" s="9"/>
      <c r="D44" s="10"/>
      <c r="E44" s="11"/>
      <c r="F44" s="12"/>
      <c r="G44" s="13"/>
      <c r="H44" s="13"/>
      <c r="I44" s="13"/>
      <c r="J44" s="13"/>
      <c r="K44" s="13"/>
    </row>
    <row r="45" spans="1:11" ht="33">
      <c r="A45" s="7" t="s">
        <v>28</v>
      </c>
      <c r="B45" s="22" t="s">
        <v>29</v>
      </c>
      <c r="C45" s="9" t="s">
        <v>30</v>
      </c>
      <c r="D45" s="18">
        <v>772</v>
      </c>
      <c r="E45" s="11"/>
      <c r="F45" s="12">
        <f>ROUND(D45*E45,2)</f>
        <v>0</v>
      </c>
    </row>
    <row r="46" spans="1:11" ht="19.5" customHeight="1">
      <c r="A46" s="7"/>
      <c r="B46" s="8"/>
      <c r="C46" s="9"/>
      <c r="D46" s="10"/>
      <c r="E46" s="11"/>
      <c r="F46" s="12"/>
      <c r="G46" s="13"/>
      <c r="H46" s="13"/>
      <c r="I46" s="13"/>
      <c r="J46" s="13"/>
      <c r="K46" s="13"/>
    </row>
    <row r="47" spans="1:11" ht="49.5">
      <c r="A47" s="7" t="s">
        <v>31</v>
      </c>
      <c r="B47" s="22" t="s">
        <v>32</v>
      </c>
      <c r="C47" s="9" t="s">
        <v>17</v>
      </c>
      <c r="D47" s="18">
        <v>1</v>
      </c>
      <c r="E47" s="11"/>
      <c r="F47" s="12">
        <f>ROUND(D47*E47,2)</f>
        <v>0</v>
      </c>
      <c r="G47" s="13"/>
      <c r="H47" s="13"/>
      <c r="I47" s="13"/>
      <c r="J47" s="13"/>
      <c r="K47" s="13"/>
    </row>
    <row r="48" spans="1:11" ht="19.5" customHeight="1">
      <c r="A48" s="7"/>
      <c r="B48" s="8"/>
      <c r="C48" s="9"/>
      <c r="D48" s="10"/>
      <c r="E48" s="11"/>
      <c r="F48" s="12"/>
      <c r="G48" s="13"/>
      <c r="H48" s="13"/>
      <c r="I48" s="13"/>
      <c r="J48" s="13"/>
      <c r="K48" s="13"/>
    </row>
    <row r="49" spans="1:11" ht="49.5" customHeight="1">
      <c r="A49" s="7" t="s">
        <v>33</v>
      </c>
      <c r="B49" s="22" t="s">
        <v>34</v>
      </c>
      <c r="C49" s="9" t="s">
        <v>17</v>
      </c>
      <c r="D49" s="18">
        <v>1</v>
      </c>
      <c r="E49" s="11"/>
      <c r="F49" s="12">
        <f>ROUND(D49*E49,2)</f>
        <v>0</v>
      </c>
      <c r="G49" s="13"/>
      <c r="H49" s="13"/>
      <c r="I49" s="13"/>
      <c r="J49" s="13"/>
      <c r="K49" s="13"/>
    </row>
    <row r="50" spans="1:11" ht="19.5" customHeight="1">
      <c r="A50" s="7"/>
      <c r="B50" s="8"/>
      <c r="C50" s="9"/>
      <c r="D50" s="10"/>
      <c r="E50" s="11"/>
      <c r="F50" s="12"/>
      <c r="G50" s="13"/>
      <c r="H50" s="13"/>
      <c r="I50" s="13"/>
      <c r="J50" s="13"/>
      <c r="K50" s="13"/>
    </row>
    <row r="51" spans="1:11" ht="19.5" customHeight="1">
      <c r="A51" s="23" t="s">
        <v>35</v>
      </c>
      <c r="B51" s="22" t="s">
        <v>36</v>
      </c>
      <c r="C51" s="9" t="s">
        <v>30</v>
      </c>
      <c r="D51" s="10">
        <v>20</v>
      </c>
      <c r="E51" s="11"/>
      <c r="F51" s="12">
        <f>ROUND(D51*E51,2)</f>
        <v>0</v>
      </c>
      <c r="G51" s="13"/>
      <c r="H51" s="13"/>
      <c r="I51" s="13"/>
      <c r="J51" s="13"/>
      <c r="K51" s="13"/>
    </row>
    <row r="52" spans="1:11" ht="19.5" customHeight="1">
      <c r="A52" s="7"/>
      <c r="B52" s="8"/>
      <c r="C52" s="9"/>
      <c r="D52" s="10"/>
      <c r="E52" s="11"/>
      <c r="F52" s="12"/>
      <c r="G52" s="13"/>
      <c r="H52" s="13"/>
      <c r="I52" s="13"/>
      <c r="J52" s="13"/>
      <c r="K52" s="13"/>
    </row>
    <row r="53" spans="1:11" ht="54" customHeight="1">
      <c r="A53" s="7" t="s">
        <v>37</v>
      </c>
      <c r="B53" s="22" t="s">
        <v>38</v>
      </c>
      <c r="C53" s="9" t="s">
        <v>39</v>
      </c>
      <c r="D53" s="10">
        <v>20</v>
      </c>
      <c r="E53" s="11"/>
      <c r="F53" s="12">
        <f>ROUND(D53*E53,2)</f>
        <v>0</v>
      </c>
      <c r="G53" s="13"/>
      <c r="H53" s="13"/>
      <c r="I53" s="13"/>
      <c r="J53" s="13"/>
      <c r="K53" s="13"/>
    </row>
    <row r="54" spans="1:11" ht="19.5" customHeight="1">
      <c r="A54" s="7"/>
      <c r="B54" s="8"/>
      <c r="C54" s="9"/>
      <c r="D54" s="10"/>
      <c r="E54" s="11"/>
      <c r="F54" s="12"/>
      <c r="G54" s="13"/>
      <c r="H54" s="13"/>
      <c r="I54" s="13"/>
      <c r="J54" s="13"/>
      <c r="K54" s="13"/>
    </row>
    <row r="55" spans="1:11" ht="39" customHeight="1">
      <c r="A55" s="7" t="s">
        <v>40</v>
      </c>
      <c r="B55" s="22" t="s">
        <v>45</v>
      </c>
      <c r="C55" s="9" t="s">
        <v>46</v>
      </c>
      <c r="D55" s="10">
        <v>42</v>
      </c>
      <c r="E55" s="11"/>
      <c r="F55" s="12">
        <f>ROUND(D55*E55,2)</f>
        <v>0</v>
      </c>
      <c r="G55" s="13"/>
      <c r="H55" s="13"/>
      <c r="I55" s="13"/>
      <c r="J55" s="13"/>
      <c r="K55" s="13"/>
    </row>
    <row r="56" spans="1:11" ht="19.5" customHeight="1">
      <c r="A56" s="7"/>
      <c r="B56" s="8"/>
      <c r="C56" s="9"/>
      <c r="D56" s="10"/>
      <c r="E56" s="11"/>
      <c r="F56" s="12"/>
      <c r="G56" s="13"/>
      <c r="H56" s="13"/>
      <c r="I56" s="13"/>
      <c r="J56" s="13"/>
      <c r="K56" s="13"/>
    </row>
    <row r="57" spans="1:11" ht="114" customHeight="1">
      <c r="A57" s="7" t="s">
        <v>41</v>
      </c>
      <c r="B57" s="22" t="s">
        <v>139</v>
      </c>
      <c r="C57" s="9" t="s">
        <v>46</v>
      </c>
      <c r="D57" s="10">
        <v>803</v>
      </c>
      <c r="E57" s="11"/>
      <c r="F57" s="12">
        <f>ROUND(D57*E57,2)</f>
        <v>0</v>
      </c>
      <c r="G57" s="13"/>
      <c r="H57" s="13"/>
      <c r="I57" s="13"/>
      <c r="J57" s="13"/>
      <c r="K57" s="13"/>
    </row>
    <row r="58" spans="1:11" ht="19.5" customHeight="1">
      <c r="A58" s="7"/>
      <c r="B58" s="8"/>
      <c r="C58" s="9"/>
      <c r="D58" s="10"/>
      <c r="E58" s="11"/>
      <c r="F58" s="12"/>
      <c r="G58" s="13"/>
      <c r="H58" s="13"/>
      <c r="I58" s="13"/>
      <c r="J58" s="13"/>
      <c r="K58" s="13"/>
    </row>
    <row r="59" spans="1:11" ht="15.75" customHeight="1">
      <c r="A59" s="7" t="s">
        <v>48</v>
      </c>
      <c r="B59" s="22" t="s">
        <v>49</v>
      </c>
      <c r="C59" s="9" t="s">
        <v>50</v>
      </c>
      <c r="D59" s="10">
        <v>617.6</v>
      </c>
      <c r="E59" s="11"/>
      <c r="F59" s="12">
        <f>ROUND(D59*E59,2)</f>
        <v>0</v>
      </c>
      <c r="G59" s="13"/>
      <c r="H59" s="13"/>
      <c r="I59" s="13"/>
      <c r="J59" s="13"/>
      <c r="K59" s="13"/>
    </row>
    <row r="60" spans="1:11" ht="19.5" customHeight="1">
      <c r="A60" s="7"/>
      <c r="B60" s="8"/>
      <c r="C60" s="9"/>
      <c r="D60" s="10"/>
      <c r="E60" s="11"/>
      <c r="F60" s="12"/>
      <c r="G60" s="13"/>
      <c r="H60" s="13"/>
      <c r="I60" s="13"/>
      <c r="J60" s="13"/>
      <c r="K60" s="13"/>
    </row>
    <row r="61" spans="1:11" ht="119.25" customHeight="1">
      <c r="A61" s="7" t="s">
        <v>51</v>
      </c>
      <c r="B61" s="22" t="s">
        <v>52</v>
      </c>
      <c r="C61" s="9" t="s">
        <v>39</v>
      </c>
      <c r="D61" s="10">
        <v>520</v>
      </c>
      <c r="E61" s="11"/>
      <c r="F61" s="12">
        <f>ROUND(D61*E61,2)</f>
        <v>0</v>
      </c>
      <c r="G61" s="13"/>
      <c r="H61" s="13"/>
      <c r="I61" s="13"/>
      <c r="J61" s="13"/>
      <c r="K61" s="13"/>
    </row>
    <row r="62" spans="1:11" ht="19.5" customHeight="1">
      <c r="A62" s="7"/>
      <c r="B62" s="8"/>
      <c r="C62" s="9"/>
      <c r="D62" s="10"/>
      <c r="E62" s="11"/>
      <c r="F62" s="12"/>
      <c r="G62" s="13"/>
      <c r="H62" s="13"/>
      <c r="I62" s="13"/>
      <c r="J62" s="13"/>
      <c r="K62" s="13"/>
    </row>
    <row r="63" spans="1:11" ht="82.5" customHeight="1">
      <c r="A63" s="7" t="s">
        <v>53</v>
      </c>
      <c r="B63" s="22" t="s">
        <v>54</v>
      </c>
      <c r="C63" s="9" t="s">
        <v>46</v>
      </c>
      <c r="D63" s="10">
        <v>186</v>
      </c>
      <c r="E63" s="11"/>
      <c r="F63" s="12">
        <f>ROUND(D63*E63,2)</f>
        <v>0</v>
      </c>
      <c r="G63" s="13"/>
      <c r="H63" s="13"/>
      <c r="I63" s="13"/>
      <c r="J63" s="13"/>
      <c r="K63" s="13"/>
    </row>
    <row r="64" spans="1:11" ht="19.5" customHeight="1">
      <c r="A64" s="7"/>
      <c r="B64" s="8"/>
      <c r="C64" s="9"/>
      <c r="D64" s="10"/>
      <c r="E64" s="11"/>
      <c r="F64" s="12"/>
      <c r="G64" s="13"/>
      <c r="H64" s="13"/>
      <c r="I64" s="13"/>
      <c r="J64" s="13"/>
      <c r="K64" s="13"/>
    </row>
    <row r="65" spans="1:11" ht="90.75" customHeight="1">
      <c r="A65" s="7" t="s">
        <v>55</v>
      </c>
      <c r="B65" s="22" t="s">
        <v>56</v>
      </c>
      <c r="C65" s="9" t="s">
        <v>46</v>
      </c>
      <c r="D65" s="10">
        <v>340</v>
      </c>
      <c r="E65" s="11"/>
      <c r="F65" s="12">
        <f>ROUND(D65*E65,2)</f>
        <v>0</v>
      </c>
      <c r="G65" s="13"/>
      <c r="H65" s="13"/>
      <c r="I65" s="13"/>
      <c r="J65" s="13"/>
      <c r="K65" s="13"/>
    </row>
    <row r="66" spans="1:11" ht="19.5" customHeight="1">
      <c r="A66" s="7"/>
      <c r="B66" s="8"/>
      <c r="C66" s="9"/>
      <c r="D66" s="10"/>
      <c r="E66" s="11"/>
      <c r="F66" s="12"/>
      <c r="G66" s="13"/>
      <c r="H66" s="13"/>
      <c r="I66" s="13"/>
      <c r="J66" s="13"/>
      <c r="K66" s="13"/>
    </row>
    <row r="67" spans="1:11" ht="66" customHeight="1">
      <c r="A67" s="7" t="s">
        <v>57</v>
      </c>
      <c r="B67" s="22" t="s">
        <v>165</v>
      </c>
      <c r="C67" s="9" t="s">
        <v>46</v>
      </c>
      <c r="D67" s="10">
        <v>75</v>
      </c>
      <c r="E67" s="11"/>
      <c r="F67" s="12">
        <f>ROUND(D67*E67,2)</f>
        <v>0</v>
      </c>
      <c r="G67" s="13"/>
      <c r="H67" s="13"/>
      <c r="I67" s="13"/>
      <c r="J67" s="13"/>
      <c r="K67" s="13"/>
    </row>
    <row r="68" spans="1:11" ht="19.5" customHeight="1">
      <c r="A68" s="7"/>
      <c r="B68" s="8"/>
      <c r="C68" s="9"/>
      <c r="D68" s="10"/>
      <c r="E68" s="11"/>
      <c r="F68" s="12"/>
      <c r="G68" s="13"/>
      <c r="H68" s="13"/>
      <c r="I68" s="13"/>
      <c r="J68" s="13"/>
      <c r="K68" s="13"/>
    </row>
    <row r="69" spans="1:11" ht="46.5" customHeight="1">
      <c r="A69" s="7" t="s">
        <v>58</v>
      </c>
      <c r="B69" s="22" t="s">
        <v>59</v>
      </c>
      <c r="C69" s="9" t="s">
        <v>46</v>
      </c>
      <c r="D69" s="10">
        <v>125</v>
      </c>
      <c r="E69" s="11"/>
      <c r="F69" s="12">
        <f>ROUND(D69*E69,2)</f>
        <v>0</v>
      </c>
      <c r="G69" s="13"/>
      <c r="H69" s="13"/>
      <c r="I69" s="13"/>
      <c r="J69" s="13"/>
      <c r="K69" s="13"/>
    </row>
    <row r="70" spans="1:11" ht="19.5" customHeight="1">
      <c r="A70" s="7"/>
      <c r="B70" s="8"/>
      <c r="C70" s="9"/>
      <c r="D70" s="10"/>
      <c r="E70" s="11"/>
      <c r="F70" s="12"/>
      <c r="G70" s="13"/>
      <c r="H70" s="13"/>
      <c r="I70" s="13"/>
      <c r="J70" s="13"/>
      <c r="K70" s="13"/>
    </row>
    <row r="71" spans="1:11" ht="39.75" customHeight="1">
      <c r="A71" s="7" t="s">
        <v>60</v>
      </c>
      <c r="B71" s="22" t="s">
        <v>61</v>
      </c>
      <c r="C71" s="9" t="s">
        <v>39</v>
      </c>
      <c r="D71" s="10">
        <v>40</v>
      </c>
      <c r="E71" s="11"/>
      <c r="F71" s="12">
        <f>ROUND(D71*E71,2)</f>
        <v>0</v>
      </c>
      <c r="G71" s="13"/>
      <c r="H71" s="13"/>
      <c r="I71" s="13"/>
      <c r="J71" s="13"/>
      <c r="K71" s="13"/>
    </row>
    <row r="72" spans="1:11" ht="12.75" customHeight="1">
      <c r="A72" s="7"/>
      <c r="B72" s="8"/>
      <c r="C72" s="9"/>
      <c r="D72" s="10"/>
      <c r="E72" s="11"/>
      <c r="F72" s="12"/>
      <c r="G72" s="13"/>
      <c r="H72" s="13"/>
      <c r="I72" s="13"/>
      <c r="J72" s="13"/>
      <c r="K72" s="13"/>
    </row>
    <row r="73" spans="1:11" ht="48.75" customHeight="1">
      <c r="A73" s="7" t="s">
        <v>62</v>
      </c>
      <c r="B73" s="22" t="s">
        <v>69</v>
      </c>
      <c r="C73" s="9" t="s">
        <v>39</v>
      </c>
      <c r="D73" s="10">
        <v>420</v>
      </c>
      <c r="E73" s="11"/>
      <c r="F73" s="12">
        <f>ROUND(D73*E73,2)</f>
        <v>0</v>
      </c>
      <c r="G73" s="13"/>
      <c r="H73" s="13"/>
      <c r="I73" s="13"/>
      <c r="J73" s="13"/>
      <c r="K73" s="13"/>
    </row>
    <row r="74" spans="1:11" ht="19.5" customHeight="1">
      <c r="A74" s="7"/>
      <c r="B74" s="8"/>
      <c r="C74" s="9"/>
      <c r="D74" s="10"/>
      <c r="E74" s="11"/>
      <c r="F74" s="12"/>
      <c r="G74" s="13"/>
      <c r="H74" s="13"/>
      <c r="I74" s="13"/>
      <c r="J74" s="13"/>
      <c r="K74" s="13"/>
    </row>
    <row r="75" spans="1:11" ht="15.75" customHeight="1">
      <c r="A75" s="7" t="s">
        <v>63</v>
      </c>
      <c r="B75" s="8" t="s">
        <v>70</v>
      </c>
      <c r="C75" s="9" t="s">
        <v>17</v>
      </c>
      <c r="D75" s="10">
        <v>1</v>
      </c>
      <c r="E75" s="11"/>
      <c r="F75" s="12">
        <f>ROUND(D75*E75,2)</f>
        <v>0</v>
      </c>
      <c r="G75" s="13"/>
      <c r="H75" s="13"/>
      <c r="I75" s="13"/>
      <c r="J75" s="13"/>
      <c r="K75" s="13"/>
    </row>
    <row r="76" spans="1:11" ht="19.5" customHeight="1">
      <c r="A76" s="7"/>
      <c r="B76" s="8"/>
      <c r="C76" s="9"/>
      <c r="D76" s="10"/>
      <c r="E76" s="11"/>
      <c r="F76" s="12"/>
      <c r="G76" s="13"/>
      <c r="H76" s="13"/>
      <c r="I76" s="13"/>
      <c r="J76" s="13"/>
      <c r="K76" s="13"/>
    </row>
    <row r="77" spans="1:11" ht="81.75" customHeight="1">
      <c r="A77" s="7" t="s">
        <v>64</v>
      </c>
      <c r="B77" s="8" t="s">
        <v>71</v>
      </c>
      <c r="C77" s="9" t="s">
        <v>46</v>
      </c>
      <c r="D77" s="10">
        <v>2</v>
      </c>
      <c r="E77" s="11"/>
      <c r="F77" s="12">
        <f>ROUND(D77*E77,2)</f>
        <v>0</v>
      </c>
      <c r="G77" s="13"/>
      <c r="H77" s="13"/>
      <c r="I77" s="13"/>
      <c r="J77" s="13"/>
      <c r="K77" s="13"/>
    </row>
    <row r="78" spans="1:11" ht="19.5" customHeight="1">
      <c r="A78" s="7"/>
      <c r="B78" s="8"/>
      <c r="C78" s="9"/>
      <c r="D78" s="10"/>
      <c r="E78" s="11"/>
      <c r="F78" s="12"/>
      <c r="G78" s="13"/>
      <c r="H78" s="13"/>
      <c r="I78" s="13"/>
      <c r="J78" s="13"/>
      <c r="K78" s="13"/>
    </row>
    <row r="79" spans="1:11" ht="24" customHeight="1">
      <c r="A79" s="7" t="s">
        <v>65</v>
      </c>
      <c r="B79" s="8" t="s">
        <v>72</v>
      </c>
      <c r="C79" s="9" t="s">
        <v>46</v>
      </c>
      <c r="D79" s="10">
        <v>1.5</v>
      </c>
      <c r="E79" s="11"/>
      <c r="F79" s="12">
        <f>ROUND(D79*E79,2)</f>
        <v>0</v>
      </c>
      <c r="G79" s="13"/>
      <c r="H79" s="13"/>
      <c r="I79" s="13"/>
      <c r="J79" s="13"/>
      <c r="K79" s="13"/>
    </row>
    <row r="80" spans="1:11" ht="19.5" customHeight="1">
      <c r="A80" s="7"/>
      <c r="B80" s="8"/>
      <c r="C80" s="9"/>
      <c r="D80" s="10"/>
      <c r="E80" s="11"/>
      <c r="F80" s="12"/>
      <c r="G80" s="13"/>
      <c r="H80" s="13"/>
      <c r="I80" s="13"/>
      <c r="J80" s="13"/>
      <c r="K80" s="13"/>
    </row>
    <row r="81" spans="1:11" ht="81.75" customHeight="1">
      <c r="A81" s="23" t="s">
        <v>66</v>
      </c>
      <c r="B81" s="8" t="s">
        <v>73</v>
      </c>
      <c r="C81" s="24" t="s">
        <v>42</v>
      </c>
      <c r="D81" s="10">
        <v>1</v>
      </c>
      <c r="E81" s="11"/>
      <c r="F81" s="11">
        <f>ROUND(D81*E81,2)</f>
        <v>0</v>
      </c>
      <c r="G81" s="25"/>
      <c r="H81" s="25"/>
      <c r="I81" s="25"/>
      <c r="J81" s="25"/>
      <c r="K81" s="25"/>
    </row>
    <row r="82" spans="1:11" ht="19.5" customHeight="1">
      <c r="A82" s="7"/>
      <c r="B82" s="8"/>
      <c r="C82" s="9"/>
      <c r="D82" s="10"/>
      <c r="E82" s="11"/>
      <c r="F82" s="12"/>
      <c r="G82" s="13"/>
      <c r="H82" s="13"/>
      <c r="I82" s="13"/>
      <c r="J82" s="13"/>
      <c r="K82" s="13"/>
    </row>
    <row r="83" spans="1:11" ht="15.75" customHeight="1">
      <c r="A83" s="7" t="s">
        <v>67</v>
      </c>
      <c r="B83" s="8" t="s">
        <v>74</v>
      </c>
      <c r="C83" s="9"/>
      <c r="D83" s="10"/>
      <c r="E83" s="11"/>
      <c r="F83" s="12"/>
      <c r="G83" s="13"/>
      <c r="H83" s="13"/>
      <c r="I83" s="13"/>
      <c r="J83" s="13"/>
      <c r="K83" s="13"/>
    </row>
    <row r="84" spans="1:11" ht="19.5" customHeight="1">
      <c r="A84" s="7"/>
      <c r="B84" s="8" t="s">
        <v>75</v>
      </c>
      <c r="C84" s="9" t="s">
        <v>76</v>
      </c>
      <c r="D84" s="10">
        <v>5</v>
      </c>
      <c r="E84" s="11"/>
      <c r="F84" s="12">
        <f t="shared" ref="F84:F85" si="0">ROUND(D84*E84,2)</f>
        <v>0</v>
      </c>
      <c r="G84" s="13"/>
      <c r="H84" s="13"/>
      <c r="I84" s="13"/>
      <c r="J84" s="13"/>
      <c r="K84" s="13"/>
    </row>
    <row r="85" spans="1:11" ht="19.5" customHeight="1">
      <c r="A85" s="7"/>
      <c r="B85" s="8" t="s">
        <v>77</v>
      </c>
      <c r="C85" s="9" t="s">
        <v>76</v>
      </c>
      <c r="D85" s="10">
        <v>5</v>
      </c>
      <c r="E85" s="11"/>
      <c r="F85" s="12">
        <f t="shared" si="0"/>
        <v>0</v>
      </c>
      <c r="G85" s="13"/>
      <c r="H85" s="13"/>
      <c r="I85" s="13"/>
      <c r="J85" s="13"/>
      <c r="K85" s="13"/>
    </row>
    <row r="86" spans="1:11" ht="19.5" customHeight="1">
      <c r="A86" s="7"/>
      <c r="B86" s="8"/>
      <c r="C86" s="9"/>
      <c r="D86" s="10"/>
      <c r="E86" s="11"/>
      <c r="F86" s="12"/>
      <c r="G86" s="13"/>
      <c r="H86" s="13"/>
      <c r="I86" s="13"/>
      <c r="J86" s="13"/>
      <c r="K86" s="13"/>
    </row>
    <row r="87" spans="1:11" ht="75" customHeight="1">
      <c r="A87" s="7" t="s">
        <v>68</v>
      </c>
      <c r="B87" s="8" t="s">
        <v>78</v>
      </c>
      <c r="C87" s="9" t="s">
        <v>17</v>
      </c>
      <c r="D87" s="10">
        <v>2</v>
      </c>
      <c r="E87" s="11"/>
      <c r="F87" s="12">
        <f>ROUND(D87*E87,2)</f>
        <v>0</v>
      </c>
      <c r="G87" s="13"/>
      <c r="H87" s="13"/>
      <c r="I87" s="13"/>
      <c r="J87" s="13"/>
      <c r="K87" s="13"/>
    </row>
    <row r="88" spans="1:11" ht="19.5" customHeight="1">
      <c r="A88" s="7"/>
      <c r="B88" s="8"/>
      <c r="C88" s="9"/>
      <c r="D88" s="10"/>
      <c r="E88" s="11"/>
      <c r="F88" s="12"/>
      <c r="G88" s="13"/>
      <c r="H88" s="13"/>
      <c r="I88" s="13"/>
      <c r="J88" s="13"/>
      <c r="K88" s="13"/>
    </row>
    <row r="89" spans="1:11" ht="27" customHeight="1">
      <c r="A89" s="115"/>
      <c r="B89" s="108" t="s">
        <v>79</v>
      </c>
      <c r="C89" s="116"/>
      <c r="D89" s="117"/>
      <c r="E89" s="118"/>
      <c r="F89" s="119">
        <f>SUM(F34:F88)</f>
        <v>0</v>
      </c>
      <c r="G89" s="30"/>
      <c r="H89" s="30"/>
      <c r="I89" s="30"/>
      <c r="J89" s="30"/>
      <c r="K89" s="30"/>
    </row>
    <row r="90" spans="1:11" ht="15.75" customHeight="1">
      <c r="A90" s="31"/>
      <c r="B90" s="32"/>
      <c r="C90" s="33"/>
      <c r="D90" s="34"/>
      <c r="E90" s="35"/>
      <c r="F90" s="36"/>
    </row>
    <row r="91" spans="1:11" ht="15.75" customHeight="1">
      <c r="A91" s="37"/>
      <c r="B91" s="38"/>
      <c r="C91" s="39"/>
      <c r="D91" s="40"/>
      <c r="E91" s="41"/>
      <c r="F91" s="36"/>
    </row>
    <row r="92" spans="1:11" ht="15.75" customHeight="1">
      <c r="A92" s="108" t="s">
        <v>80</v>
      </c>
      <c r="B92" s="109" t="s">
        <v>2</v>
      </c>
      <c r="C92" s="110"/>
      <c r="D92" s="110"/>
      <c r="E92" s="110"/>
      <c r="F92" s="111"/>
    </row>
    <row r="93" spans="1:11" ht="15.75" customHeight="1">
      <c r="A93" s="112" t="s">
        <v>8</v>
      </c>
      <c r="B93" s="113" t="s">
        <v>9</v>
      </c>
      <c r="C93" s="113" t="s">
        <v>10</v>
      </c>
      <c r="D93" s="113" t="s">
        <v>11</v>
      </c>
      <c r="E93" s="114" t="s">
        <v>12</v>
      </c>
      <c r="F93" s="114" t="s">
        <v>13</v>
      </c>
    </row>
    <row r="94" spans="1:11" ht="15.75" customHeight="1">
      <c r="A94" s="14"/>
      <c r="B94" s="16"/>
      <c r="C94" s="16"/>
      <c r="D94" s="16"/>
      <c r="E94" s="17"/>
      <c r="F94" s="17"/>
    </row>
    <row r="95" spans="1:11" ht="15.75" customHeight="1">
      <c r="A95" s="66"/>
      <c r="B95" s="67" t="s">
        <v>81</v>
      </c>
      <c r="C95" s="68"/>
      <c r="D95" s="68"/>
      <c r="E95" s="69"/>
      <c r="F95" s="69"/>
    </row>
    <row r="96" spans="1:11" ht="15.75" customHeight="1">
      <c r="A96" s="7"/>
      <c r="B96" s="8"/>
      <c r="C96" s="9"/>
      <c r="D96" s="10"/>
      <c r="E96" s="11"/>
      <c r="F96" s="12"/>
    </row>
    <row r="97" spans="1:6" ht="37.5" customHeight="1">
      <c r="A97" s="7" t="s">
        <v>15</v>
      </c>
      <c r="B97" s="42" t="s">
        <v>82</v>
      </c>
      <c r="C97" s="43"/>
      <c r="D97" s="43"/>
      <c r="E97" s="44"/>
      <c r="F97" s="44"/>
    </row>
    <row r="98" spans="1:6" ht="15.75" customHeight="1">
      <c r="A98" s="7"/>
      <c r="B98" s="8"/>
      <c r="C98" s="9"/>
      <c r="D98" s="10"/>
      <c r="E98" s="11"/>
      <c r="F98" s="12"/>
    </row>
    <row r="99" spans="1:6" ht="15" customHeight="1">
      <c r="A99" s="45" t="s">
        <v>18</v>
      </c>
      <c r="B99" s="50" t="s">
        <v>83</v>
      </c>
      <c r="C99" s="46" t="s">
        <v>50</v>
      </c>
      <c r="D99" s="47">
        <v>772</v>
      </c>
      <c r="E99" s="51"/>
      <c r="F99" s="52">
        <f>D99*E99</f>
        <v>0</v>
      </c>
    </row>
    <row r="100" spans="1:6" ht="15" customHeight="1">
      <c r="A100" s="7"/>
      <c r="B100" s="8"/>
      <c r="C100" s="9"/>
      <c r="D100" s="10"/>
      <c r="E100" s="11"/>
      <c r="F100" s="12"/>
    </row>
    <row r="101" spans="1:6" ht="15" customHeight="1">
      <c r="A101" s="45" t="s">
        <v>18</v>
      </c>
      <c r="B101" s="22" t="s">
        <v>84</v>
      </c>
      <c r="C101" s="46" t="s">
        <v>50</v>
      </c>
      <c r="D101" s="47">
        <v>772</v>
      </c>
      <c r="E101" s="48"/>
      <c r="F101" s="49">
        <f>D101*E101</f>
        <v>0</v>
      </c>
    </row>
    <row r="102" spans="1:6" ht="15" customHeight="1">
      <c r="A102" s="7"/>
      <c r="B102" s="8"/>
      <c r="C102" s="9"/>
      <c r="D102" s="10"/>
      <c r="E102" s="11"/>
      <c r="F102" s="12"/>
    </row>
    <row r="103" spans="1:6" ht="15" customHeight="1">
      <c r="A103" s="7" t="s">
        <v>28</v>
      </c>
      <c r="B103" s="53" t="s">
        <v>85</v>
      </c>
      <c r="C103" s="46"/>
      <c r="D103" s="47"/>
      <c r="E103" s="48"/>
      <c r="F103" s="49"/>
    </row>
    <row r="104" spans="1:6" ht="15" customHeight="1">
      <c r="A104" s="7"/>
      <c r="B104" s="8"/>
      <c r="C104" s="9"/>
      <c r="D104" s="10"/>
      <c r="E104" s="11"/>
      <c r="F104" s="12"/>
    </row>
    <row r="105" spans="1:6" ht="15" customHeight="1">
      <c r="A105" s="23"/>
      <c r="B105" s="54" t="s">
        <v>152</v>
      </c>
      <c r="C105" s="55"/>
      <c r="D105" s="56"/>
      <c r="E105" s="51"/>
      <c r="F105" s="51"/>
    </row>
    <row r="106" spans="1:6" ht="15" customHeight="1">
      <c r="A106" s="57"/>
      <c r="B106" s="120" t="s">
        <v>153</v>
      </c>
      <c r="C106" s="121" t="s">
        <v>86</v>
      </c>
      <c r="D106" s="122">
        <v>4</v>
      </c>
      <c r="E106" s="123">
        <v>0</v>
      </c>
      <c r="F106" s="124">
        <f t="shared" ref="F106:F107" si="1">D106*E106</f>
        <v>0</v>
      </c>
    </row>
    <row r="107" spans="1:6" ht="15" customHeight="1">
      <c r="A107" s="57"/>
      <c r="B107" s="120" t="s">
        <v>154</v>
      </c>
      <c r="C107" s="121" t="s">
        <v>86</v>
      </c>
      <c r="D107" s="122">
        <v>2</v>
      </c>
      <c r="E107" s="123">
        <v>0</v>
      </c>
      <c r="F107" s="124">
        <f t="shared" si="1"/>
        <v>0</v>
      </c>
    </row>
    <row r="108" spans="1:6" ht="15" customHeight="1">
      <c r="A108" s="57"/>
      <c r="B108" s="125"/>
      <c r="C108" s="121"/>
      <c r="D108" s="122"/>
      <c r="E108" s="123"/>
      <c r="F108" s="124"/>
    </row>
    <row r="109" spans="1:6" ht="15" customHeight="1">
      <c r="A109" s="7"/>
      <c r="B109" s="8"/>
      <c r="C109" s="9"/>
      <c r="D109" s="10"/>
      <c r="E109" s="11"/>
      <c r="F109" s="12"/>
    </row>
    <row r="110" spans="1:6" ht="15" customHeight="1">
      <c r="A110" s="45"/>
      <c r="B110" s="53" t="s">
        <v>101</v>
      </c>
      <c r="C110" s="46"/>
      <c r="D110" s="47"/>
      <c r="E110" s="51"/>
      <c r="F110" s="52"/>
    </row>
    <row r="111" spans="1:6" ht="15" customHeight="1">
      <c r="A111" s="45" t="s">
        <v>18</v>
      </c>
      <c r="B111" s="22" t="s">
        <v>158</v>
      </c>
      <c r="C111" s="46" t="s">
        <v>86</v>
      </c>
      <c r="D111" s="47">
        <v>2</v>
      </c>
      <c r="E111" s="48"/>
      <c r="F111" s="49">
        <f t="shared" ref="F111:F124" si="2">D111*E111</f>
        <v>0</v>
      </c>
    </row>
    <row r="112" spans="1:6" ht="15" customHeight="1">
      <c r="A112" s="45" t="s">
        <v>18</v>
      </c>
      <c r="B112" s="22" t="s">
        <v>140</v>
      </c>
      <c r="C112" s="46" t="s">
        <v>86</v>
      </c>
      <c r="D112" s="47">
        <v>1</v>
      </c>
      <c r="E112" s="48"/>
      <c r="F112" s="52">
        <f t="shared" si="2"/>
        <v>0</v>
      </c>
    </row>
    <row r="113" spans="1:6" ht="15" customHeight="1">
      <c r="A113" s="45" t="s">
        <v>18</v>
      </c>
      <c r="B113" s="22" t="s">
        <v>88</v>
      </c>
      <c r="C113" s="46" t="s">
        <v>86</v>
      </c>
      <c r="D113" s="47">
        <v>1</v>
      </c>
      <c r="E113" s="48"/>
      <c r="F113" s="49">
        <f t="shared" si="2"/>
        <v>0</v>
      </c>
    </row>
    <row r="114" spans="1:6" ht="15" customHeight="1">
      <c r="A114" s="45" t="s">
        <v>18</v>
      </c>
      <c r="B114" s="22" t="s">
        <v>102</v>
      </c>
      <c r="C114" s="46" t="s">
        <v>86</v>
      </c>
      <c r="D114" s="47">
        <v>1</v>
      </c>
      <c r="E114" s="48"/>
      <c r="F114" s="49">
        <f t="shared" si="2"/>
        <v>0</v>
      </c>
    </row>
    <row r="115" spans="1:6" ht="15" customHeight="1">
      <c r="A115" s="45" t="s">
        <v>18</v>
      </c>
      <c r="B115" s="22" t="s">
        <v>103</v>
      </c>
      <c r="C115" s="46" t="s">
        <v>86</v>
      </c>
      <c r="D115" s="47">
        <v>1</v>
      </c>
      <c r="E115" s="48"/>
      <c r="F115" s="49">
        <f t="shared" si="2"/>
        <v>0</v>
      </c>
    </row>
    <row r="116" spans="1:6" ht="15" customHeight="1">
      <c r="A116" s="45" t="s">
        <v>18</v>
      </c>
      <c r="B116" s="22" t="s">
        <v>90</v>
      </c>
      <c r="C116" s="46" t="s">
        <v>86</v>
      </c>
      <c r="D116" s="47">
        <v>1</v>
      </c>
      <c r="E116" s="48"/>
      <c r="F116" s="49">
        <f t="shared" si="2"/>
        <v>0</v>
      </c>
    </row>
    <row r="117" spans="1:6" ht="15" customHeight="1">
      <c r="A117" s="45" t="s">
        <v>18</v>
      </c>
      <c r="B117" s="22" t="s">
        <v>91</v>
      </c>
      <c r="C117" s="46" t="s">
        <v>86</v>
      </c>
      <c r="D117" s="47">
        <v>1</v>
      </c>
      <c r="E117" s="48"/>
      <c r="F117" s="49">
        <f t="shared" si="2"/>
        <v>0</v>
      </c>
    </row>
    <row r="118" spans="1:6" ht="15" customHeight="1">
      <c r="A118" s="45" t="s">
        <v>18</v>
      </c>
      <c r="B118" s="22" t="s">
        <v>92</v>
      </c>
      <c r="C118" s="46" t="s">
        <v>86</v>
      </c>
      <c r="D118" s="47">
        <v>1</v>
      </c>
      <c r="E118" s="48"/>
      <c r="F118" s="49">
        <f t="shared" si="2"/>
        <v>0</v>
      </c>
    </row>
    <row r="119" spans="1:6" ht="15" customHeight="1">
      <c r="A119" s="45" t="s">
        <v>18</v>
      </c>
      <c r="B119" s="22" t="s">
        <v>104</v>
      </c>
      <c r="C119" s="46" t="s">
        <v>86</v>
      </c>
      <c r="D119" s="47">
        <v>1</v>
      </c>
      <c r="E119" s="48"/>
      <c r="F119" s="49">
        <f t="shared" si="2"/>
        <v>0</v>
      </c>
    </row>
    <row r="120" spans="1:6" ht="15" customHeight="1">
      <c r="A120" s="45" t="s">
        <v>18</v>
      </c>
      <c r="B120" s="22" t="s">
        <v>105</v>
      </c>
      <c r="C120" s="46" t="s">
        <v>86</v>
      </c>
      <c r="D120" s="47">
        <v>1</v>
      </c>
      <c r="E120" s="48"/>
      <c r="F120" s="49">
        <f t="shared" si="2"/>
        <v>0</v>
      </c>
    </row>
    <row r="121" spans="1:6" ht="15" customHeight="1">
      <c r="A121" s="45" t="s">
        <v>18</v>
      </c>
      <c r="B121" s="22" t="s">
        <v>106</v>
      </c>
      <c r="C121" s="46" t="s">
        <v>86</v>
      </c>
      <c r="D121" s="47">
        <v>1</v>
      </c>
      <c r="E121" s="48"/>
      <c r="F121" s="49">
        <f t="shared" si="2"/>
        <v>0</v>
      </c>
    </row>
    <row r="122" spans="1:6" ht="15" customHeight="1">
      <c r="A122" s="45" t="s">
        <v>18</v>
      </c>
      <c r="B122" s="22" t="s">
        <v>159</v>
      </c>
      <c r="C122" s="46" t="s">
        <v>86</v>
      </c>
      <c r="D122" s="47">
        <v>1</v>
      </c>
      <c r="E122" s="48"/>
      <c r="F122" s="52">
        <f t="shared" si="2"/>
        <v>0</v>
      </c>
    </row>
    <row r="123" spans="1:6" ht="15" customHeight="1">
      <c r="A123" s="45" t="s">
        <v>18</v>
      </c>
      <c r="B123" s="22" t="s">
        <v>160</v>
      </c>
      <c r="C123" s="46" t="s">
        <v>86</v>
      </c>
      <c r="D123" s="47">
        <v>1</v>
      </c>
      <c r="E123" s="48"/>
      <c r="F123" s="52">
        <f t="shared" si="2"/>
        <v>0</v>
      </c>
    </row>
    <row r="124" spans="1:6" ht="15" customHeight="1">
      <c r="A124" s="45" t="s">
        <v>18</v>
      </c>
      <c r="B124" s="22" t="s">
        <v>157</v>
      </c>
      <c r="C124" s="46" t="s">
        <v>86</v>
      </c>
      <c r="D124" s="47">
        <v>1</v>
      </c>
      <c r="E124" s="48"/>
      <c r="F124" s="52">
        <f t="shared" si="2"/>
        <v>0</v>
      </c>
    </row>
    <row r="125" spans="1:6" ht="15" customHeight="1">
      <c r="A125" s="7"/>
      <c r="B125" s="8"/>
      <c r="C125" s="9"/>
      <c r="D125" s="10"/>
      <c r="E125" s="11"/>
      <c r="F125" s="12"/>
    </row>
    <row r="126" spans="1:6" ht="15" customHeight="1">
      <c r="A126" s="7"/>
      <c r="B126" s="8"/>
      <c r="C126" s="9"/>
      <c r="D126" s="10"/>
      <c r="E126" s="11"/>
      <c r="F126" s="12"/>
    </row>
    <row r="127" spans="1:6" ht="15" customHeight="1">
      <c r="A127" s="45"/>
      <c r="B127" s="53" t="s">
        <v>107</v>
      </c>
      <c r="C127" s="46"/>
      <c r="D127" s="47"/>
      <c r="E127" s="51"/>
      <c r="F127" s="52"/>
    </row>
    <row r="128" spans="1:6" ht="15" customHeight="1">
      <c r="A128" s="45" t="s">
        <v>18</v>
      </c>
      <c r="B128" s="22" t="s">
        <v>140</v>
      </c>
      <c r="C128" s="46" t="s">
        <v>86</v>
      </c>
      <c r="D128" s="47">
        <v>1</v>
      </c>
      <c r="E128" s="48"/>
      <c r="F128" s="52">
        <f t="shared" ref="F128:F136" si="3">D128*E128</f>
        <v>0</v>
      </c>
    </row>
    <row r="129" spans="1:6" ht="15" customHeight="1">
      <c r="A129" s="45" t="s">
        <v>18</v>
      </c>
      <c r="B129" s="22" t="s">
        <v>88</v>
      </c>
      <c r="C129" s="46" t="s">
        <v>86</v>
      </c>
      <c r="D129" s="47">
        <v>1</v>
      </c>
      <c r="E129" s="48"/>
      <c r="F129" s="49">
        <f t="shared" si="3"/>
        <v>0</v>
      </c>
    </row>
    <row r="130" spans="1:6" ht="15" customHeight="1">
      <c r="A130" s="45" t="s">
        <v>18</v>
      </c>
      <c r="B130" s="22" t="s">
        <v>89</v>
      </c>
      <c r="C130" s="46" t="s">
        <v>86</v>
      </c>
      <c r="D130" s="47">
        <v>1</v>
      </c>
      <c r="E130" s="48"/>
      <c r="F130" s="49">
        <f t="shared" si="3"/>
        <v>0</v>
      </c>
    </row>
    <row r="131" spans="1:6" ht="15" customHeight="1">
      <c r="A131" s="45" t="s">
        <v>18</v>
      </c>
      <c r="B131" s="22" t="s">
        <v>90</v>
      </c>
      <c r="C131" s="46" t="s">
        <v>86</v>
      </c>
      <c r="D131" s="47">
        <v>1</v>
      </c>
      <c r="E131" s="48"/>
      <c r="F131" s="49">
        <f t="shared" si="3"/>
        <v>0</v>
      </c>
    </row>
    <row r="132" spans="1:6" ht="15" customHeight="1">
      <c r="A132" s="45" t="s">
        <v>18</v>
      </c>
      <c r="B132" s="22" t="s">
        <v>91</v>
      </c>
      <c r="C132" s="46" t="s">
        <v>86</v>
      </c>
      <c r="D132" s="47">
        <v>1</v>
      </c>
      <c r="E132" s="48"/>
      <c r="F132" s="49">
        <f t="shared" si="3"/>
        <v>0</v>
      </c>
    </row>
    <row r="133" spans="1:6" ht="15" customHeight="1">
      <c r="A133" s="45" t="s">
        <v>18</v>
      </c>
      <c r="B133" s="22" t="s">
        <v>92</v>
      </c>
      <c r="C133" s="46" t="s">
        <v>86</v>
      </c>
      <c r="D133" s="47">
        <v>1</v>
      </c>
      <c r="E133" s="48"/>
      <c r="F133" s="49">
        <f t="shared" si="3"/>
        <v>0</v>
      </c>
    </row>
    <row r="134" spans="1:6" ht="15" customHeight="1">
      <c r="A134" s="45" t="s">
        <v>18</v>
      </c>
      <c r="B134" s="22" t="s">
        <v>93</v>
      </c>
      <c r="C134" s="46" t="s">
        <v>86</v>
      </c>
      <c r="D134" s="47">
        <v>1</v>
      </c>
      <c r="E134" s="48"/>
      <c r="F134" s="49">
        <f t="shared" si="3"/>
        <v>0</v>
      </c>
    </row>
    <row r="135" spans="1:6" ht="15" customHeight="1">
      <c r="A135" s="45" t="s">
        <v>18</v>
      </c>
      <c r="B135" s="22" t="s">
        <v>94</v>
      </c>
      <c r="C135" s="46" t="s">
        <v>86</v>
      </c>
      <c r="D135" s="47">
        <v>1</v>
      </c>
      <c r="E135" s="48"/>
      <c r="F135" s="49">
        <f t="shared" si="3"/>
        <v>0</v>
      </c>
    </row>
    <row r="136" spans="1:6" ht="15" customHeight="1">
      <c r="A136" s="45" t="s">
        <v>18</v>
      </c>
      <c r="B136" s="22" t="s">
        <v>95</v>
      </c>
      <c r="C136" s="46" t="s">
        <v>86</v>
      </c>
      <c r="D136" s="47">
        <v>1</v>
      </c>
      <c r="E136" s="48"/>
      <c r="F136" s="49">
        <f t="shared" si="3"/>
        <v>0</v>
      </c>
    </row>
    <row r="137" spans="1:6" ht="15" customHeight="1">
      <c r="A137" s="45" t="s">
        <v>18</v>
      </c>
      <c r="B137" s="22" t="s">
        <v>158</v>
      </c>
      <c r="C137" s="46" t="s">
        <v>86</v>
      </c>
      <c r="D137" s="47">
        <v>2</v>
      </c>
      <c r="E137" s="48"/>
      <c r="F137" s="52">
        <f t="shared" ref="F137:F138" si="4">ROUND(D137*E137,2)</f>
        <v>0</v>
      </c>
    </row>
    <row r="138" spans="1:6" ht="15" customHeight="1">
      <c r="A138" s="45" t="s">
        <v>18</v>
      </c>
      <c r="B138" s="22" t="s">
        <v>157</v>
      </c>
      <c r="C138" s="46" t="s">
        <v>86</v>
      </c>
      <c r="D138" s="47">
        <v>1</v>
      </c>
      <c r="E138" s="48"/>
      <c r="F138" s="52">
        <f t="shared" si="4"/>
        <v>0</v>
      </c>
    </row>
    <row r="139" spans="1:6" ht="15" customHeight="1">
      <c r="A139" s="7"/>
      <c r="B139" s="8"/>
      <c r="C139" s="9"/>
      <c r="D139" s="10"/>
      <c r="E139" s="11"/>
      <c r="F139" s="12"/>
    </row>
    <row r="140" spans="1:6" ht="15" customHeight="1">
      <c r="A140" s="45"/>
      <c r="B140" s="22"/>
      <c r="C140" s="46"/>
      <c r="D140" s="47"/>
      <c r="E140" s="48"/>
      <c r="F140" s="52"/>
    </row>
    <row r="141" spans="1:6" ht="15" customHeight="1">
      <c r="A141" s="45"/>
      <c r="B141" s="53" t="s">
        <v>141</v>
      </c>
      <c r="C141" s="46"/>
      <c r="D141" s="47"/>
      <c r="E141" s="51"/>
      <c r="F141" s="52"/>
    </row>
    <row r="142" spans="1:6" ht="15" customHeight="1">
      <c r="A142" s="45" t="s">
        <v>18</v>
      </c>
      <c r="B142" s="22" t="s">
        <v>142</v>
      </c>
      <c r="C142" s="46" t="s">
        <v>86</v>
      </c>
      <c r="D142" s="47">
        <v>1</v>
      </c>
      <c r="E142" s="48"/>
      <c r="F142" s="49">
        <f t="shared" ref="F142:F152" si="5">D142*E142</f>
        <v>0</v>
      </c>
    </row>
    <row r="143" spans="1:6" ht="15" customHeight="1">
      <c r="A143" s="45" t="s">
        <v>18</v>
      </c>
      <c r="B143" s="22" t="s">
        <v>90</v>
      </c>
      <c r="C143" s="46" t="s">
        <v>86</v>
      </c>
      <c r="D143" s="47">
        <v>1</v>
      </c>
      <c r="E143" s="48"/>
      <c r="F143" s="49">
        <f t="shared" si="5"/>
        <v>0</v>
      </c>
    </row>
    <row r="144" spans="1:6" ht="15" customHeight="1">
      <c r="A144" s="58" t="s">
        <v>18</v>
      </c>
      <c r="B144" s="22" t="s">
        <v>91</v>
      </c>
      <c r="C144" s="46" t="s">
        <v>86</v>
      </c>
      <c r="D144" s="47">
        <v>1</v>
      </c>
      <c r="E144" s="48"/>
      <c r="F144" s="49">
        <f t="shared" si="5"/>
        <v>0</v>
      </c>
    </row>
    <row r="145" spans="1:6" ht="15" customHeight="1">
      <c r="A145" s="58" t="s">
        <v>18</v>
      </c>
      <c r="B145" s="22" t="s">
        <v>92</v>
      </c>
      <c r="C145" s="46" t="s">
        <v>86</v>
      </c>
      <c r="D145" s="47">
        <v>1</v>
      </c>
      <c r="E145" s="48"/>
      <c r="F145" s="49">
        <f t="shared" si="5"/>
        <v>0</v>
      </c>
    </row>
    <row r="146" spans="1:6" ht="15" customHeight="1">
      <c r="A146" s="45" t="s">
        <v>18</v>
      </c>
      <c r="B146" s="22" t="s">
        <v>87</v>
      </c>
      <c r="C146" s="46" t="s">
        <v>86</v>
      </c>
      <c r="D146" s="47">
        <v>2</v>
      </c>
      <c r="E146" s="48"/>
      <c r="F146" s="49">
        <f t="shared" si="5"/>
        <v>0</v>
      </c>
    </row>
    <row r="147" spans="1:6" ht="15" customHeight="1">
      <c r="A147" s="45" t="s">
        <v>18</v>
      </c>
      <c r="B147" s="22" t="s">
        <v>96</v>
      </c>
      <c r="C147" s="46" t="s">
        <v>86</v>
      </c>
      <c r="D147" s="47">
        <v>1</v>
      </c>
      <c r="E147" s="48"/>
      <c r="F147" s="49">
        <f t="shared" si="5"/>
        <v>0</v>
      </c>
    </row>
    <row r="148" spans="1:6" ht="15" customHeight="1">
      <c r="A148" s="45" t="s">
        <v>18</v>
      </c>
      <c r="B148" s="22" t="s">
        <v>97</v>
      </c>
      <c r="C148" s="46" t="s">
        <v>86</v>
      </c>
      <c r="D148" s="47">
        <v>1</v>
      </c>
      <c r="E148" s="48"/>
      <c r="F148" s="49">
        <f t="shared" si="5"/>
        <v>0</v>
      </c>
    </row>
    <row r="149" spans="1:6" ht="15" customHeight="1">
      <c r="A149" s="45" t="s">
        <v>18</v>
      </c>
      <c r="B149" s="22" t="s">
        <v>98</v>
      </c>
      <c r="C149" s="46" t="s">
        <v>86</v>
      </c>
      <c r="D149" s="47">
        <v>1</v>
      </c>
      <c r="E149" s="48"/>
      <c r="F149" s="49">
        <f t="shared" si="5"/>
        <v>0</v>
      </c>
    </row>
    <row r="150" spans="1:6" ht="15" customHeight="1">
      <c r="A150" s="45" t="s">
        <v>18</v>
      </c>
      <c r="B150" s="22" t="s">
        <v>99</v>
      </c>
      <c r="C150" s="46" t="s">
        <v>86</v>
      </c>
      <c r="D150" s="47">
        <v>1</v>
      </c>
      <c r="E150" s="48"/>
      <c r="F150" s="49">
        <f t="shared" si="5"/>
        <v>0</v>
      </c>
    </row>
    <row r="151" spans="1:6" ht="15" customHeight="1">
      <c r="A151" s="45" t="s">
        <v>18</v>
      </c>
      <c r="B151" s="22" t="s">
        <v>100</v>
      </c>
      <c r="C151" s="46" t="s">
        <v>86</v>
      </c>
      <c r="D151" s="47">
        <v>1</v>
      </c>
      <c r="E151" s="48"/>
      <c r="F151" s="49">
        <f t="shared" si="5"/>
        <v>0</v>
      </c>
    </row>
    <row r="152" spans="1:6" ht="15" customHeight="1">
      <c r="A152" s="45" t="s">
        <v>18</v>
      </c>
      <c r="B152" s="22" t="s">
        <v>157</v>
      </c>
      <c r="C152" s="46" t="s">
        <v>86</v>
      </c>
      <c r="D152" s="47">
        <v>1</v>
      </c>
      <c r="E152" s="48"/>
      <c r="F152" s="49">
        <f t="shared" si="5"/>
        <v>0</v>
      </c>
    </row>
    <row r="153" spans="1:6" ht="15" customHeight="1">
      <c r="A153" s="45"/>
      <c r="B153" s="22"/>
      <c r="C153" s="46"/>
      <c r="D153" s="47"/>
      <c r="E153" s="48"/>
      <c r="F153" s="49"/>
    </row>
    <row r="154" spans="1:6" ht="15" customHeight="1">
      <c r="A154" s="7"/>
      <c r="B154" s="8"/>
      <c r="C154" s="9"/>
      <c r="D154" s="10"/>
      <c r="E154" s="11"/>
      <c r="F154" s="12"/>
    </row>
    <row r="155" spans="1:6" ht="15" customHeight="1">
      <c r="A155" s="26"/>
      <c r="B155" s="1" t="s">
        <v>108</v>
      </c>
      <c r="C155" s="27"/>
      <c r="D155" s="59"/>
      <c r="E155" s="28"/>
      <c r="F155" s="29">
        <f>SUM(F97:F154)</f>
        <v>0</v>
      </c>
    </row>
    <row r="156" spans="1:6" s="65" customFormat="1" ht="15" customHeight="1">
      <c r="A156" s="71"/>
      <c r="B156" s="72"/>
      <c r="C156" s="73"/>
      <c r="D156" s="74"/>
      <c r="E156" s="75"/>
      <c r="F156" s="76"/>
    </row>
    <row r="157" spans="1:6" s="65" customFormat="1" ht="15" customHeight="1">
      <c r="A157" s="71"/>
      <c r="B157" s="72"/>
      <c r="C157" s="73"/>
      <c r="D157" s="74"/>
      <c r="E157" s="75"/>
      <c r="F157" s="76"/>
    </row>
    <row r="159" spans="1:6" ht="15" customHeight="1">
      <c r="A159" s="1" t="s">
        <v>109</v>
      </c>
      <c r="B159" s="79" t="s">
        <v>3</v>
      </c>
      <c r="C159" s="80"/>
      <c r="D159" s="80"/>
      <c r="E159" s="80"/>
      <c r="F159" s="81"/>
    </row>
    <row r="160" spans="1:6" ht="15" customHeight="1">
      <c r="A160" s="3" t="s">
        <v>8</v>
      </c>
      <c r="B160" s="4" t="s">
        <v>9</v>
      </c>
      <c r="C160" s="4" t="s">
        <v>10</v>
      </c>
      <c r="D160" s="4" t="s">
        <v>11</v>
      </c>
      <c r="E160" s="5" t="s">
        <v>12</v>
      </c>
      <c r="F160" s="5" t="s">
        <v>13</v>
      </c>
    </row>
    <row r="161" spans="1:6" ht="15" customHeight="1">
      <c r="A161" s="7"/>
      <c r="B161" s="8"/>
      <c r="C161" s="9"/>
      <c r="D161" s="10"/>
      <c r="E161" s="11"/>
      <c r="F161" s="12"/>
    </row>
    <row r="162" spans="1:6" ht="15" customHeight="1">
      <c r="A162" s="14"/>
      <c r="B162" s="42" t="s">
        <v>1</v>
      </c>
      <c r="C162" s="16"/>
      <c r="D162" s="16"/>
      <c r="E162" s="17"/>
      <c r="F162" s="17"/>
    </row>
    <row r="163" spans="1:6" ht="15" customHeight="1">
      <c r="A163" s="7" t="s">
        <v>15</v>
      </c>
      <c r="B163" s="22" t="s">
        <v>110</v>
      </c>
      <c r="C163" s="9" t="s">
        <v>111</v>
      </c>
      <c r="D163" s="18">
        <v>104</v>
      </c>
      <c r="E163" s="11"/>
      <c r="F163" s="12">
        <f>D163*E163</f>
        <v>0</v>
      </c>
    </row>
    <row r="164" spans="1:6" ht="15" customHeight="1">
      <c r="A164" s="7"/>
      <c r="B164" s="8"/>
      <c r="C164" s="9"/>
      <c r="D164" s="10"/>
      <c r="E164" s="11"/>
      <c r="F164" s="12"/>
    </row>
    <row r="165" spans="1:6" ht="15" customHeight="1">
      <c r="A165" s="7" t="s">
        <v>28</v>
      </c>
      <c r="B165" s="22" t="s">
        <v>112</v>
      </c>
      <c r="C165" s="9" t="s">
        <v>46</v>
      </c>
      <c r="D165" s="18">
        <v>65</v>
      </c>
      <c r="E165" s="11"/>
      <c r="F165" s="12">
        <f>D165*E165</f>
        <v>0</v>
      </c>
    </row>
    <row r="166" spans="1:6" ht="15" customHeight="1">
      <c r="A166" s="7"/>
      <c r="B166" s="8"/>
      <c r="C166" s="9"/>
      <c r="D166" s="10"/>
      <c r="E166" s="11"/>
      <c r="F166" s="12"/>
    </row>
    <row r="167" spans="1:6" ht="15" customHeight="1">
      <c r="A167" s="7" t="s">
        <v>31</v>
      </c>
      <c r="B167" s="22" t="s">
        <v>113</v>
      </c>
      <c r="C167" s="9" t="s">
        <v>39</v>
      </c>
      <c r="D167" s="10">
        <v>52</v>
      </c>
      <c r="E167" s="11"/>
      <c r="F167" s="12">
        <f>ROUND(D167*E167,2)</f>
        <v>0</v>
      </c>
    </row>
    <row r="168" spans="1:6" ht="15" customHeight="1">
      <c r="A168" s="7"/>
      <c r="B168" s="8"/>
      <c r="C168" s="9"/>
      <c r="D168" s="10"/>
      <c r="E168" s="11"/>
      <c r="F168" s="12"/>
    </row>
    <row r="169" spans="1:6" ht="15" customHeight="1">
      <c r="A169" s="7" t="s">
        <v>33</v>
      </c>
      <c r="B169" s="22" t="s">
        <v>54</v>
      </c>
      <c r="C169" s="9" t="s">
        <v>46</v>
      </c>
      <c r="D169" s="10">
        <v>12.5</v>
      </c>
      <c r="E169" s="11"/>
      <c r="F169" s="12">
        <f>ROUND(D169*E169,2)</f>
        <v>0</v>
      </c>
    </row>
    <row r="170" spans="1:6" ht="15" customHeight="1">
      <c r="A170" s="7"/>
      <c r="B170" s="8"/>
      <c r="C170" s="9"/>
      <c r="D170" s="10"/>
      <c r="E170" s="11"/>
      <c r="F170" s="12"/>
    </row>
    <row r="171" spans="1:6" ht="15" customHeight="1">
      <c r="A171" s="7" t="s">
        <v>35</v>
      </c>
      <c r="B171" s="22" t="s">
        <v>56</v>
      </c>
      <c r="C171" s="9" t="s">
        <v>46</v>
      </c>
      <c r="D171" s="10">
        <v>85</v>
      </c>
      <c r="E171" s="11"/>
      <c r="F171" s="12">
        <f>ROUND(D171*E171,2)</f>
        <v>0</v>
      </c>
    </row>
    <row r="172" spans="1:6" ht="15" customHeight="1">
      <c r="A172" s="7"/>
      <c r="B172" s="8"/>
      <c r="C172" s="9"/>
      <c r="D172" s="10"/>
      <c r="E172" s="11"/>
      <c r="F172" s="12"/>
    </row>
    <row r="173" spans="1:6" ht="15" customHeight="1">
      <c r="A173" s="7" t="s">
        <v>37</v>
      </c>
      <c r="B173" s="22" t="s">
        <v>69</v>
      </c>
      <c r="C173" s="9" t="s">
        <v>39</v>
      </c>
      <c r="D173" s="10">
        <v>50</v>
      </c>
      <c r="E173" s="11"/>
      <c r="F173" s="12">
        <f>ROUND(D173*E173,2)</f>
        <v>0</v>
      </c>
    </row>
    <row r="174" spans="1:6" ht="15" customHeight="1">
      <c r="A174" s="7"/>
      <c r="B174" s="8"/>
      <c r="C174" s="9"/>
      <c r="D174" s="10"/>
      <c r="E174" s="11"/>
      <c r="F174" s="12"/>
    </row>
    <row r="175" spans="1:6" ht="15" customHeight="1">
      <c r="A175" s="14"/>
      <c r="B175" s="42" t="s">
        <v>2</v>
      </c>
      <c r="C175" s="16"/>
      <c r="D175" s="16"/>
      <c r="E175" s="17"/>
      <c r="F175" s="17"/>
    </row>
    <row r="176" spans="1:6" ht="15" customHeight="1">
      <c r="A176" s="7"/>
      <c r="B176" s="42" t="s">
        <v>82</v>
      </c>
      <c r="C176" s="20"/>
      <c r="D176" s="20"/>
      <c r="E176" s="21"/>
      <c r="F176" s="21"/>
    </row>
    <row r="177" spans="1:6" ht="15" customHeight="1">
      <c r="A177" s="7" t="s">
        <v>40</v>
      </c>
      <c r="B177" s="15" t="s">
        <v>114</v>
      </c>
      <c r="C177" s="20"/>
      <c r="D177" s="20"/>
      <c r="E177" s="21"/>
      <c r="F177" s="21"/>
    </row>
    <row r="178" spans="1:6" ht="15" customHeight="1">
      <c r="A178" s="7"/>
      <c r="B178" s="8"/>
      <c r="C178" s="9"/>
      <c r="D178" s="10"/>
      <c r="E178" s="11"/>
      <c r="F178" s="12"/>
    </row>
    <row r="179" spans="1:6" ht="15" customHeight="1">
      <c r="A179" s="45" t="s">
        <v>18</v>
      </c>
      <c r="B179" s="22" t="s">
        <v>115</v>
      </c>
      <c r="C179" s="9" t="s">
        <v>111</v>
      </c>
      <c r="D179" s="18">
        <v>75</v>
      </c>
      <c r="E179" s="11"/>
      <c r="F179" s="12">
        <f>D179*E179</f>
        <v>0</v>
      </c>
    </row>
    <row r="180" spans="1:6" ht="15" customHeight="1">
      <c r="A180" s="7"/>
      <c r="B180" s="8"/>
      <c r="C180" s="9"/>
      <c r="D180" s="10"/>
      <c r="E180" s="11"/>
      <c r="F180" s="12"/>
    </row>
    <row r="181" spans="1:6" ht="15" customHeight="1">
      <c r="A181" s="45" t="s">
        <v>18</v>
      </c>
      <c r="B181" s="22" t="s">
        <v>116</v>
      </c>
      <c r="C181" s="9" t="s">
        <v>111</v>
      </c>
      <c r="D181" s="18">
        <v>29</v>
      </c>
      <c r="E181" s="11"/>
      <c r="F181" s="12">
        <f>D181*E181</f>
        <v>0</v>
      </c>
    </row>
    <row r="182" spans="1:6" ht="15" customHeight="1">
      <c r="A182" s="7"/>
      <c r="B182" s="8"/>
      <c r="C182" s="9"/>
      <c r="D182" s="10"/>
      <c r="E182" s="11"/>
      <c r="F182" s="12"/>
    </row>
    <row r="183" spans="1:6" ht="45" customHeight="1">
      <c r="A183" s="7" t="s">
        <v>41</v>
      </c>
      <c r="B183" s="22" t="s">
        <v>117</v>
      </c>
      <c r="C183" s="9" t="s">
        <v>111</v>
      </c>
      <c r="D183" s="18">
        <v>104</v>
      </c>
      <c r="E183" s="11"/>
      <c r="F183" s="12">
        <f>D183*E183</f>
        <v>0</v>
      </c>
    </row>
    <row r="184" spans="1:6" ht="15" customHeight="1">
      <c r="A184" s="7"/>
      <c r="B184" s="8"/>
      <c r="C184" s="9"/>
      <c r="D184" s="10"/>
      <c r="E184" s="11"/>
      <c r="F184" s="12"/>
    </row>
    <row r="185" spans="1:6" ht="60.75" customHeight="1">
      <c r="A185" s="58" t="s">
        <v>43</v>
      </c>
      <c r="B185" s="22" t="s">
        <v>118</v>
      </c>
      <c r="C185" s="9" t="s">
        <v>86</v>
      </c>
      <c r="D185" s="18">
        <v>7</v>
      </c>
      <c r="E185" s="11"/>
      <c r="F185" s="12">
        <f>ROUND(D185*E185,2)</f>
        <v>0</v>
      </c>
    </row>
    <row r="186" spans="1:6" ht="15" customHeight="1">
      <c r="A186" s="7"/>
      <c r="B186" s="8"/>
      <c r="C186" s="9"/>
      <c r="D186" s="10"/>
      <c r="E186" s="11"/>
      <c r="F186" s="12"/>
    </row>
    <row r="187" spans="1:6" ht="38.25" customHeight="1">
      <c r="A187" s="58" t="s">
        <v>44</v>
      </c>
      <c r="B187" s="22" t="s">
        <v>119</v>
      </c>
      <c r="C187" s="9" t="s">
        <v>86</v>
      </c>
      <c r="D187" s="18">
        <v>7</v>
      </c>
      <c r="E187" s="11"/>
      <c r="F187" s="12">
        <f>ROUND(D187*E187,2)</f>
        <v>0</v>
      </c>
    </row>
    <row r="188" spans="1:6" ht="15" customHeight="1">
      <c r="A188" s="7"/>
      <c r="B188" s="8"/>
      <c r="C188" s="9"/>
      <c r="D188" s="10"/>
      <c r="E188" s="11"/>
      <c r="F188" s="12"/>
    </row>
    <row r="189" spans="1:6" ht="36.75" customHeight="1">
      <c r="A189" s="58" t="s">
        <v>47</v>
      </c>
      <c r="B189" s="22" t="s">
        <v>120</v>
      </c>
      <c r="C189" s="9" t="s">
        <v>86</v>
      </c>
      <c r="D189" s="18">
        <v>7</v>
      </c>
      <c r="E189" s="11"/>
      <c r="F189" s="12">
        <f>D189*E189</f>
        <v>0</v>
      </c>
    </row>
    <row r="190" spans="1:6" ht="15" customHeight="1">
      <c r="A190" s="7"/>
      <c r="B190" s="8"/>
      <c r="C190" s="9"/>
      <c r="D190" s="10"/>
      <c r="E190" s="11"/>
      <c r="F190" s="12"/>
    </row>
    <row r="191" spans="1:6" ht="15" customHeight="1">
      <c r="A191" s="7"/>
      <c r="B191" s="53" t="s">
        <v>85</v>
      </c>
      <c r="C191" s="9"/>
      <c r="D191" s="18"/>
      <c r="E191" s="11"/>
      <c r="F191" s="12"/>
    </row>
    <row r="192" spans="1:6" ht="15" customHeight="1">
      <c r="A192" s="7"/>
      <c r="B192" s="8"/>
      <c r="C192" s="9"/>
      <c r="D192" s="10"/>
      <c r="E192" s="11"/>
      <c r="F192" s="12"/>
    </row>
    <row r="193" spans="1:6" ht="15" customHeight="1">
      <c r="A193" s="58">
        <v>12</v>
      </c>
      <c r="B193" s="53" t="s">
        <v>155</v>
      </c>
      <c r="C193" s="60"/>
      <c r="D193" s="61"/>
      <c r="E193" s="62"/>
      <c r="F193" s="12"/>
    </row>
    <row r="194" spans="1:6" ht="15" customHeight="1">
      <c r="A194" s="45" t="s">
        <v>18</v>
      </c>
      <c r="B194" s="22" t="s">
        <v>156</v>
      </c>
      <c r="C194" s="9" t="s">
        <v>86</v>
      </c>
      <c r="D194" s="18">
        <v>1</v>
      </c>
      <c r="E194" s="48"/>
      <c r="F194" s="12">
        <f t="shared" ref="F194:F199" si="6">ROUND(D194*E194,2)</f>
        <v>0</v>
      </c>
    </row>
    <row r="195" spans="1:6" ht="15" customHeight="1">
      <c r="A195" s="45" t="s">
        <v>18</v>
      </c>
      <c r="B195" s="22" t="s">
        <v>90</v>
      </c>
      <c r="C195" s="9" t="s">
        <v>86</v>
      </c>
      <c r="D195" s="18">
        <v>1</v>
      </c>
      <c r="E195" s="48"/>
      <c r="F195" s="12">
        <f t="shared" si="6"/>
        <v>0</v>
      </c>
    </row>
    <row r="196" spans="1:6" ht="15" customHeight="1">
      <c r="A196" s="58" t="s">
        <v>18</v>
      </c>
      <c r="B196" s="22" t="s">
        <v>91</v>
      </c>
      <c r="C196" s="9" t="s">
        <v>86</v>
      </c>
      <c r="D196" s="18">
        <v>1</v>
      </c>
      <c r="E196" s="48"/>
      <c r="F196" s="12">
        <f t="shared" si="6"/>
        <v>0</v>
      </c>
    </row>
    <row r="197" spans="1:6" ht="15" customHeight="1">
      <c r="A197" s="58" t="s">
        <v>18</v>
      </c>
      <c r="B197" s="22" t="s">
        <v>92</v>
      </c>
      <c r="C197" s="9" t="s">
        <v>86</v>
      </c>
      <c r="D197" s="18">
        <v>1</v>
      </c>
      <c r="E197" s="48"/>
      <c r="F197" s="12">
        <f t="shared" si="6"/>
        <v>0</v>
      </c>
    </row>
    <row r="198" spans="1:6" ht="15" customHeight="1">
      <c r="A198" s="45" t="s">
        <v>18</v>
      </c>
      <c r="B198" s="22" t="s">
        <v>121</v>
      </c>
      <c r="C198" s="46" t="s">
        <v>86</v>
      </c>
      <c r="D198" s="18">
        <v>1</v>
      </c>
      <c r="E198" s="48"/>
      <c r="F198" s="49">
        <f t="shared" si="6"/>
        <v>0</v>
      </c>
    </row>
    <row r="199" spans="1:6" ht="15" customHeight="1">
      <c r="A199" s="45" t="s">
        <v>18</v>
      </c>
      <c r="B199" s="22" t="s">
        <v>122</v>
      </c>
      <c r="C199" s="46" t="s">
        <v>86</v>
      </c>
      <c r="D199" s="18">
        <v>1</v>
      </c>
      <c r="E199" s="48"/>
      <c r="F199" s="49">
        <f t="shared" si="6"/>
        <v>0</v>
      </c>
    </row>
    <row r="200" spans="1:6" ht="15" customHeight="1">
      <c r="A200" s="7"/>
      <c r="B200" s="8"/>
      <c r="C200" s="9"/>
      <c r="D200" s="10"/>
      <c r="E200" s="11"/>
      <c r="F200" s="12"/>
    </row>
    <row r="201" spans="1:6" ht="15" customHeight="1">
      <c r="A201" s="58">
        <v>13</v>
      </c>
      <c r="B201" s="53" t="s">
        <v>123</v>
      </c>
      <c r="C201" s="9"/>
      <c r="D201" s="18"/>
      <c r="E201" s="11"/>
      <c r="F201" s="12"/>
    </row>
    <row r="202" spans="1:6" ht="15" customHeight="1">
      <c r="A202" s="45" t="s">
        <v>18</v>
      </c>
      <c r="B202" s="22" t="s">
        <v>124</v>
      </c>
      <c r="C202" s="9" t="s">
        <v>86</v>
      </c>
      <c r="D202" s="18">
        <v>7</v>
      </c>
      <c r="E202" s="48"/>
      <c r="F202" s="12">
        <f t="shared" ref="F202:F205" si="7">ROUND(D202*E202,2)</f>
        <v>0</v>
      </c>
    </row>
    <row r="203" spans="1:6" ht="15" customHeight="1">
      <c r="A203" s="58" t="s">
        <v>18</v>
      </c>
      <c r="B203" s="22" t="s">
        <v>90</v>
      </c>
      <c r="C203" s="9" t="s">
        <v>86</v>
      </c>
      <c r="D203" s="18">
        <v>7</v>
      </c>
      <c r="E203" s="48"/>
      <c r="F203" s="12">
        <f t="shared" si="7"/>
        <v>0</v>
      </c>
    </row>
    <row r="204" spans="1:6" ht="15" customHeight="1">
      <c r="A204" s="58" t="s">
        <v>18</v>
      </c>
      <c r="B204" s="22" t="s">
        <v>91</v>
      </c>
      <c r="C204" s="9" t="s">
        <v>86</v>
      </c>
      <c r="D204" s="18">
        <v>7</v>
      </c>
      <c r="E204" s="48"/>
      <c r="F204" s="12">
        <f t="shared" si="7"/>
        <v>0</v>
      </c>
    </row>
    <row r="205" spans="1:6" ht="15" customHeight="1">
      <c r="A205" s="58" t="s">
        <v>18</v>
      </c>
      <c r="B205" s="22" t="s">
        <v>92</v>
      </c>
      <c r="C205" s="9" t="s">
        <v>86</v>
      </c>
      <c r="D205" s="18">
        <v>7</v>
      </c>
      <c r="E205" s="48"/>
      <c r="F205" s="12">
        <f t="shared" si="7"/>
        <v>0</v>
      </c>
    </row>
    <row r="206" spans="1:6" ht="15" customHeight="1">
      <c r="A206" s="7"/>
      <c r="B206" s="8"/>
      <c r="C206" s="9"/>
      <c r="D206" s="10"/>
      <c r="E206" s="11"/>
      <c r="F206" s="12"/>
    </row>
    <row r="207" spans="1:6" ht="15" customHeight="1">
      <c r="A207" s="26"/>
      <c r="B207" s="1" t="s">
        <v>125</v>
      </c>
      <c r="C207" s="27"/>
      <c r="D207" s="59"/>
      <c r="E207" s="28"/>
      <c r="F207" s="29">
        <f>SUM(F163:F206)</f>
        <v>0</v>
      </c>
    </row>
    <row r="210" spans="1:6" ht="15" customHeight="1">
      <c r="A210" s="1" t="s">
        <v>126</v>
      </c>
      <c r="B210" s="79" t="s">
        <v>4</v>
      </c>
      <c r="C210" s="80"/>
      <c r="D210" s="80"/>
      <c r="E210" s="80"/>
      <c r="F210" s="81"/>
    </row>
    <row r="211" spans="1:6" ht="15" customHeight="1">
      <c r="A211" s="3" t="s">
        <v>8</v>
      </c>
      <c r="B211" s="4" t="s">
        <v>9</v>
      </c>
      <c r="C211" s="4" t="s">
        <v>10</v>
      </c>
      <c r="D211" s="4" t="s">
        <v>11</v>
      </c>
      <c r="E211" s="5" t="s">
        <v>12</v>
      </c>
      <c r="F211" s="5" t="s">
        <v>13</v>
      </c>
    </row>
    <row r="212" spans="1:6" ht="15" customHeight="1">
      <c r="A212" s="45"/>
      <c r="B212" s="22"/>
      <c r="C212" s="9"/>
      <c r="D212" s="18"/>
      <c r="E212" s="63"/>
      <c r="F212" s="63"/>
    </row>
    <row r="213" spans="1:6" ht="85.5" customHeight="1">
      <c r="A213" s="7" t="s">
        <v>15</v>
      </c>
      <c r="B213" s="22" t="s">
        <v>127</v>
      </c>
      <c r="C213" s="46" t="s">
        <v>50</v>
      </c>
      <c r="D213" s="47">
        <f>772+104</f>
        <v>876</v>
      </c>
      <c r="E213" s="11"/>
      <c r="F213" s="49">
        <f>ROUND(D213*E213,2)</f>
        <v>0</v>
      </c>
    </row>
    <row r="214" spans="1:6" ht="15" customHeight="1">
      <c r="A214" s="45"/>
      <c r="B214" s="22"/>
      <c r="C214" s="46"/>
      <c r="D214" s="47"/>
      <c r="E214" s="48"/>
      <c r="F214" s="49"/>
    </row>
    <row r="215" spans="1:6" ht="15" customHeight="1">
      <c r="A215" s="7" t="s">
        <v>28</v>
      </c>
      <c r="B215" s="22" t="s">
        <v>128</v>
      </c>
      <c r="C215" s="46" t="s">
        <v>50</v>
      </c>
      <c r="D215" s="47">
        <v>876</v>
      </c>
      <c r="E215" s="49"/>
      <c r="F215" s="49">
        <f>ROUND(D215*E215,2)</f>
        <v>0</v>
      </c>
    </row>
    <row r="216" spans="1:6" ht="15" customHeight="1">
      <c r="A216" s="7"/>
      <c r="B216" s="22"/>
      <c r="C216" s="46"/>
      <c r="D216" s="47"/>
      <c r="E216" s="49"/>
      <c r="F216" s="49"/>
    </row>
    <row r="217" spans="1:6" ht="15" customHeight="1">
      <c r="A217" s="7" t="s">
        <v>31</v>
      </c>
      <c r="B217" s="22" t="s">
        <v>129</v>
      </c>
      <c r="C217" s="46" t="s">
        <v>17</v>
      </c>
      <c r="D217" s="47">
        <v>1</v>
      </c>
      <c r="E217" s="49"/>
      <c r="F217" s="49">
        <f>ROUND(D217*E217,2)</f>
        <v>0</v>
      </c>
    </row>
    <row r="218" spans="1:6" ht="15" customHeight="1">
      <c r="A218" s="45"/>
      <c r="B218" s="22"/>
      <c r="C218" s="46"/>
      <c r="D218" s="47"/>
      <c r="E218" s="48"/>
      <c r="F218" s="49"/>
    </row>
    <row r="219" spans="1:6" ht="15" customHeight="1">
      <c r="A219" s="7" t="s">
        <v>33</v>
      </c>
      <c r="B219" s="22" t="s">
        <v>130</v>
      </c>
      <c r="C219" s="46" t="s">
        <v>76</v>
      </c>
      <c r="D219" s="47">
        <v>15</v>
      </c>
      <c r="E219" s="49"/>
      <c r="F219" s="49">
        <f>ROUND(D219*E219,2)</f>
        <v>0</v>
      </c>
    </row>
    <row r="220" spans="1:6" ht="15" customHeight="1">
      <c r="A220" s="45"/>
      <c r="B220" s="22"/>
      <c r="C220" s="46"/>
      <c r="D220" s="47"/>
      <c r="E220" s="48"/>
      <c r="F220" s="49"/>
    </row>
    <row r="221" spans="1:6" ht="39.75" customHeight="1">
      <c r="A221" s="7" t="s">
        <v>35</v>
      </c>
      <c r="B221" s="22" t="s">
        <v>131</v>
      </c>
      <c r="C221" s="46" t="s">
        <v>50</v>
      </c>
      <c r="D221" s="47">
        <v>876</v>
      </c>
      <c r="E221" s="11"/>
      <c r="F221" s="49">
        <f>ROUND(D221*E221,2)</f>
        <v>0</v>
      </c>
    </row>
    <row r="222" spans="1:6" ht="15" customHeight="1">
      <c r="A222" s="7"/>
      <c r="B222" s="22"/>
      <c r="C222" s="46"/>
      <c r="D222" s="47"/>
      <c r="E222" s="49"/>
      <c r="F222" s="49"/>
    </row>
    <row r="223" spans="1:6" ht="15" customHeight="1">
      <c r="A223" s="7" t="s">
        <v>37</v>
      </c>
      <c r="B223" s="22" t="s">
        <v>132</v>
      </c>
      <c r="C223" s="46" t="s">
        <v>17</v>
      </c>
      <c r="D223" s="47">
        <v>1</v>
      </c>
      <c r="E223" s="49"/>
      <c r="F223" s="49">
        <f>ROUND(D223*E223,2)</f>
        <v>0</v>
      </c>
    </row>
    <row r="224" spans="1:6" ht="15" customHeight="1">
      <c r="A224" s="45"/>
      <c r="B224" s="22"/>
      <c r="C224" s="46"/>
      <c r="D224" s="47"/>
      <c r="E224" s="48"/>
      <c r="F224" s="49"/>
    </row>
    <row r="225" spans="1:6" ht="15" customHeight="1">
      <c r="A225" s="7" t="s">
        <v>40</v>
      </c>
      <c r="B225" s="8" t="s">
        <v>133</v>
      </c>
      <c r="C225" s="46" t="s">
        <v>76</v>
      </c>
      <c r="D225" s="47">
        <v>8</v>
      </c>
      <c r="E225" s="49"/>
      <c r="F225" s="49">
        <f>ROUND(D225*E225,2)</f>
        <v>0</v>
      </c>
    </row>
    <row r="226" spans="1:6" ht="15" customHeight="1">
      <c r="A226" s="45"/>
      <c r="B226" s="22"/>
      <c r="C226" s="46"/>
      <c r="D226" s="47"/>
      <c r="E226" s="48"/>
      <c r="F226" s="49"/>
    </row>
    <row r="227" spans="1:6" ht="53.25" customHeight="1">
      <c r="A227" s="7" t="s">
        <v>41</v>
      </c>
      <c r="B227" s="22" t="s">
        <v>134</v>
      </c>
      <c r="C227" s="46" t="s">
        <v>86</v>
      </c>
      <c r="D227" s="47">
        <v>7</v>
      </c>
      <c r="E227" s="49"/>
      <c r="F227" s="49">
        <f>ROUND(D227*E227,2)</f>
        <v>0</v>
      </c>
    </row>
    <row r="228" spans="1:6" ht="15" customHeight="1">
      <c r="A228" s="7"/>
      <c r="B228" s="22"/>
      <c r="C228" s="46"/>
      <c r="D228" s="47"/>
      <c r="E228" s="49"/>
      <c r="F228" s="49"/>
    </row>
    <row r="229" spans="1:6" ht="68.25" customHeight="1">
      <c r="A229" s="7" t="s">
        <v>43</v>
      </c>
      <c r="B229" s="22" t="s">
        <v>135</v>
      </c>
      <c r="C229" s="46" t="s">
        <v>86</v>
      </c>
      <c r="D229" s="47">
        <v>2</v>
      </c>
      <c r="E229" s="49"/>
      <c r="F229" s="49">
        <f>ROUND(D229*E229,2)</f>
        <v>0</v>
      </c>
    </row>
    <row r="230" spans="1:6" ht="15" customHeight="1">
      <c r="A230" s="7"/>
      <c r="B230" s="22"/>
      <c r="C230" s="46"/>
      <c r="D230" s="47"/>
      <c r="E230" s="49"/>
      <c r="F230" s="49"/>
    </row>
    <row r="231" spans="1:6" ht="15" customHeight="1">
      <c r="A231" s="7" t="s">
        <v>44</v>
      </c>
      <c r="B231" s="22" t="s">
        <v>136</v>
      </c>
      <c r="C231" s="46" t="s">
        <v>137</v>
      </c>
      <c r="D231" s="64">
        <v>0.05</v>
      </c>
      <c r="E231" s="49"/>
      <c r="F231" s="49">
        <f>ROUND(D231*E231,2)</f>
        <v>0</v>
      </c>
    </row>
    <row r="232" spans="1:6" ht="15" customHeight="1">
      <c r="A232" s="45"/>
      <c r="B232" s="22"/>
      <c r="C232" s="9"/>
      <c r="D232" s="18"/>
      <c r="E232" s="49"/>
      <c r="F232" s="12"/>
    </row>
    <row r="233" spans="1:6" ht="15" customHeight="1">
      <c r="A233" s="26"/>
      <c r="B233" s="1" t="s">
        <v>138</v>
      </c>
      <c r="C233" s="27"/>
      <c r="D233" s="59"/>
      <c r="E233" s="28"/>
      <c r="F233" s="29">
        <f>SUM(F213:F231)</f>
        <v>0</v>
      </c>
    </row>
  </sheetData>
  <mergeCells count="11">
    <mergeCell ref="C3:E3"/>
    <mergeCell ref="C8:G8"/>
    <mergeCell ref="C9:G9"/>
    <mergeCell ref="C2:E2"/>
    <mergeCell ref="C4:E4"/>
    <mergeCell ref="B29:F29"/>
    <mergeCell ref="B92:F92"/>
    <mergeCell ref="B159:F159"/>
    <mergeCell ref="B210:F210"/>
    <mergeCell ref="B24:E24"/>
    <mergeCell ref="B25:E26"/>
  </mergeCells>
  <pageMargins left="0.59055118110236227" right="0.19685039370078741" top="0.59055118110236227" bottom="0.59055118110236227" header="0" footer="0"/>
  <pageSetup paperSize="9"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1</vt:i4>
      </vt:variant>
    </vt:vector>
  </HeadingPairs>
  <TitlesOfParts>
    <vt:vector size="1" baseType="lpstr">
      <vt:lpstr>Vodovod_veja2</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Rudi</dc:creator>
  <cp:lastModifiedBy>Uporabnik</cp:lastModifiedBy>
  <cp:lastPrinted>2020-04-02T11:08:15Z</cp:lastPrinted>
  <dcterms:created xsi:type="dcterms:W3CDTF">2019-04-01T05:32:32Z</dcterms:created>
  <dcterms:modified xsi:type="dcterms:W3CDTF">2021-03-10T10:55:18Z</dcterms:modified>
</cp:coreProperties>
</file>