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5" tabRatio="869" activeTab="5"/>
  </bookViews>
  <sheets>
    <sheet name="SKUP. REKAP." sheetId="2" r:id="rId1"/>
    <sheet name="SPLOŠNO" sheetId="4" r:id="rId2"/>
    <sheet name="PRIPR. D." sheetId="1" r:id="rId3"/>
    <sheet name="RUŠITVENA DELA" sheetId="40" r:id="rId4"/>
    <sheet name="GRADBENA DELA" sheetId="33" r:id="rId5"/>
    <sheet name="ELEKTRO" sheetId="38" r:id="rId6"/>
    <sheet name="URBANA OPREMA, ZASADITEV" sheetId="36" r:id="rId7"/>
  </sheets>
  <definedNames>
    <definedName name="_xlnm.Print_Area" localSheetId="5">ELEKTRO!#REF!</definedName>
    <definedName name="_xlnm.Print_Area" localSheetId="4">'GRADBENA DELA'!$A$1:$F$192</definedName>
    <definedName name="_xlnm.Print_Area" localSheetId="2">'PRIPR. D.'!$A$1:$F$35</definedName>
    <definedName name="_xlnm.Print_Area" localSheetId="0">'SKUP. REKAP.'!$A$1:$E$26</definedName>
    <definedName name="_xlnm.Print_Area" localSheetId="6">'URBANA OPREMA, ZASADITEV'!$A$1:$F$50</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8" i="1" l="1"/>
  <c r="F20" i="33"/>
  <c r="F128" i="33" l="1"/>
  <c r="F112" i="33"/>
  <c r="F32" i="1" l="1"/>
  <c r="F36" i="36" l="1"/>
  <c r="H164" i="38"/>
  <c r="H162" i="38"/>
  <c r="H160" i="38"/>
  <c r="H158" i="38"/>
  <c r="H156" i="38"/>
  <c r="H154" i="38"/>
  <c r="H148" i="38"/>
  <c r="H141" i="38"/>
  <c r="H139" i="38"/>
  <c r="H137" i="38"/>
  <c r="H135" i="38"/>
  <c r="H133" i="38"/>
  <c r="H131" i="38"/>
  <c r="H129" i="38"/>
  <c r="H127" i="38"/>
  <c r="H123" i="38"/>
  <c r="H121" i="38"/>
  <c r="H119" i="38"/>
  <c r="H117" i="38"/>
  <c r="H115" i="38"/>
  <c r="H113" i="38"/>
  <c r="H111" i="38"/>
  <c r="H109" i="38"/>
  <c r="H107" i="38"/>
  <c r="H105" i="38"/>
  <c r="H103" i="38"/>
  <c r="H101" i="38"/>
  <c r="H96" i="38"/>
  <c r="H94" i="38"/>
  <c r="H92" i="38"/>
  <c r="H90" i="38"/>
  <c r="H88" i="38"/>
  <c r="H86" i="38"/>
  <c r="H84" i="38"/>
  <c r="H79" i="38"/>
  <c r="H77" i="38"/>
  <c r="H75" i="38"/>
  <c r="H73" i="38"/>
  <c r="H71" i="38"/>
  <c r="H67" i="38"/>
  <c r="H65" i="38"/>
  <c r="H63" i="38"/>
  <c r="B45" i="38"/>
  <c r="A45" i="38"/>
  <c r="B43" i="38"/>
  <c r="A43" i="38"/>
  <c r="F126" i="33"/>
  <c r="F167" i="33"/>
  <c r="F154" i="33"/>
  <c r="F160" i="33"/>
  <c r="F162" i="33"/>
  <c r="F158" i="33"/>
  <c r="F156" i="33"/>
  <c r="F152" i="33"/>
  <c r="F150" i="33"/>
  <c r="F148" i="33"/>
  <c r="F146" i="33"/>
  <c r="F144" i="33"/>
  <c r="F165" i="33"/>
  <c r="F140" i="33"/>
  <c r="F136" i="33"/>
  <c r="F132" i="33"/>
  <c r="G146" i="38" l="1"/>
  <c r="H146" i="38" s="1"/>
  <c r="H144" i="38" s="1"/>
  <c r="H45" i="38" s="1"/>
  <c r="G98" i="38"/>
  <c r="H98" i="38" s="1"/>
  <c r="G125" i="38"/>
  <c r="H125" i="38" s="1"/>
  <c r="G61" i="38"/>
  <c r="H61" i="38" s="1"/>
  <c r="G81" i="38"/>
  <c r="H81" i="38" s="1"/>
  <c r="G69" i="38"/>
  <c r="H69" i="38" s="1"/>
  <c r="F28" i="40"/>
  <c r="F138" i="33"/>
  <c r="F134" i="33"/>
  <c r="F130" i="33"/>
  <c r="F124" i="33"/>
  <c r="F122" i="33"/>
  <c r="F120" i="33"/>
  <c r="F118" i="33"/>
  <c r="F116" i="33"/>
  <c r="F114" i="33"/>
  <c r="F110" i="33"/>
  <c r="F108" i="33"/>
  <c r="F106" i="33"/>
  <c r="F56" i="33"/>
  <c r="F22" i="40"/>
  <c r="F24" i="40"/>
  <c r="F26" i="40"/>
  <c r="F20" i="40"/>
  <c r="H59" i="38" l="1"/>
  <c r="H43" i="38" s="1"/>
  <c r="H47" i="38" s="1"/>
  <c r="E17" i="2" s="1"/>
  <c r="F15" i="36"/>
  <c r="H49" i="38" l="1"/>
  <c r="H51" i="38" s="1"/>
  <c r="F54" i="33"/>
  <c r="F18" i="40"/>
  <c r="F16" i="40"/>
  <c r="F14" i="40"/>
  <c r="F12" i="40"/>
  <c r="F10" i="40"/>
  <c r="F8" i="40"/>
  <c r="E30" i="40" l="1"/>
  <c r="F30" i="40" s="1"/>
  <c r="F32" i="40" s="1"/>
  <c r="E15" i="2" s="1"/>
  <c r="F80" i="33" l="1"/>
  <c r="F78" i="33"/>
  <c r="F8" i="33"/>
  <c r="F13" i="36"/>
  <c r="F11" i="36"/>
  <c r="F24" i="36" l="1"/>
  <c r="F26" i="36"/>
  <c r="F28" i="36"/>
  <c r="F30" i="36"/>
  <c r="F32" i="36"/>
  <c r="F34" i="36"/>
  <c r="E17" i="36"/>
  <c r="F17" i="36" s="1"/>
  <c r="F19" i="36" l="1"/>
  <c r="F45" i="36" s="1"/>
  <c r="E38" i="36"/>
  <c r="F38" i="36" l="1"/>
  <c r="F40" i="36" s="1"/>
  <c r="F46" i="36" s="1"/>
  <c r="F48" i="36" l="1"/>
  <c r="E18" i="2" s="1"/>
  <c r="F83" i="33" l="1"/>
  <c r="F76" i="33" l="1"/>
  <c r="E85" i="33" s="1"/>
  <c r="F52" i="33"/>
  <c r="F30" i="1"/>
  <c r="F22" i="33"/>
  <c r="F18" i="33"/>
  <c r="F16" i="33"/>
  <c r="F14" i="33"/>
  <c r="F12" i="33"/>
  <c r="F10" i="33"/>
  <c r="E24" i="33" l="1"/>
  <c r="F24" i="33" s="1"/>
  <c r="F26" i="33" s="1"/>
  <c r="F184" i="33" l="1"/>
  <c r="F175" i="33"/>
  <c r="F173" i="33"/>
  <c r="F171" i="33"/>
  <c r="F169" i="33"/>
  <c r="F50" i="33"/>
  <c r="F48" i="33"/>
  <c r="F46" i="33"/>
  <c r="E177" i="33" l="1"/>
  <c r="F177" i="33" s="1"/>
  <c r="F178" i="33" s="1"/>
  <c r="E58" i="33"/>
  <c r="F58" i="33" s="1"/>
  <c r="F60" i="33" s="1"/>
  <c r="F185" i="33" s="1"/>
  <c r="F85" i="33"/>
  <c r="F87" i="33" s="1"/>
  <c r="F186" i="33" s="1"/>
  <c r="F187" i="33" l="1"/>
  <c r="F188" i="33" s="1"/>
  <c r="E16" i="2" l="1"/>
  <c r="F10" i="1" l="1"/>
  <c r="F28" i="1" l="1"/>
  <c r="F26" i="1"/>
  <c r="F24" i="1"/>
  <c r="F22" i="1"/>
  <c r="F20" i="1"/>
  <c r="F18" i="1"/>
  <c r="F16" i="1"/>
  <c r="F14" i="1"/>
  <c r="F12" i="1"/>
  <c r="F6" i="1"/>
  <c r="E34" i="1" l="1"/>
  <c r="F34" i="1" s="1"/>
  <c r="F35" i="1" s="1"/>
  <c r="E14" i="2" s="1"/>
  <c r="E20" i="2" s="1"/>
  <c r="E21" i="2" l="1"/>
  <c r="E22" i="2" s="1"/>
</calcChain>
</file>

<file path=xl/sharedStrings.xml><?xml version="1.0" encoding="utf-8"?>
<sst xmlns="http://schemas.openxmlformats.org/spreadsheetml/2006/main" count="692" uniqueCount="401">
  <si>
    <t>PRIPRAVLJALNA IN ZAKLJUČNA DELA</t>
  </si>
  <si>
    <t>Poz.</t>
  </si>
  <si>
    <t>Opis</t>
  </si>
  <si>
    <t>Enota</t>
  </si>
  <si>
    <t>Količina</t>
  </si>
  <si>
    <t>Cena/Enoto</t>
  </si>
  <si>
    <t>Vrednost</t>
  </si>
  <si>
    <t>1.</t>
  </si>
  <si>
    <t>m1</t>
  </si>
  <si>
    <t>2.</t>
  </si>
  <si>
    <t xml:space="preserve">Čiščenje gradbišča in vzpostavitev gradbišča v prvotno stanje </t>
  </si>
  <si>
    <t>m2</t>
  </si>
  <si>
    <t>3.</t>
  </si>
  <si>
    <t>kos</t>
  </si>
  <si>
    <t>4.</t>
  </si>
  <si>
    <t>5.</t>
  </si>
  <si>
    <t>Postavitev in demontaža gradbiščne table.</t>
  </si>
  <si>
    <t>6.</t>
  </si>
  <si>
    <t>kpl</t>
  </si>
  <si>
    <t>7.</t>
  </si>
  <si>
    <t>8.</t>
  </si>
  <si>
    <t>9.</t>
  </si>
  <si>
    <t>10.</t>
  </si>
  <si>
    <t>11.</t>
  </si>
  <si>
    <t>12.</t>
  </si>
  <si>
    <t>EUR</t>
  </si>
  <si>
    <t>13.</t>
  </si>
  <si>
    <t>14.</t>
  </si>
  <si>
    <t>15.</t>
  </si>
  <si>
    <t>16.</t>
  </si>
  <si>
    <t>17.</t>
  </si>
  <si>
    <t>18.</t>
  </si>
  <si>
    <t>19.</t>
  </si>
  <si>
    <t>20.</t>
  </si>
  <si>
    <t>21.</t>
  </si>
  <si>
    <t>22.</t>
  </si>
  <si>
    <t>23.</t>
  </si>
  <si>
    <t>24.</t>
  </si>
  <si>
    <t>25.</t>
  </si>
  <si>
    <t>28.</t>
  </si>
  <si>
    <t>29.</t>
  </si>
  <si>
    <t>ur</t>
  </si>
  <si>
    <t>Projektantski nadzor</t>
  </si>
  <si>
    <t>Izdelava kompletne dokumentacije Dokazilo o zanesljivosti objekta, z vso potrebnimi izkazi, meritvami in dokazi v 4 izvodih</t>
  </si>
  <si>
    <t>Izdelava Poročilo o gospodarjenju z gradbenimi odpadki, ki je sestavni del Dokazila o zanesljivosti objekta</t>
  </si>
  <si>
    <t>SKUPAJ PRIPRAVLJALNA IN ZAKLJUČNA DELA</t>
  </si>
  <si>
    <t>PRIPRAVLJALNA DELA</t>
  </si>
  <si>
    <t>SKUPAJ</t>
  </si>
  <si>
    <t xml:space="preserve"> +22% DDV</t>
  </si>
  <si>
    <t>SKUPAJ Z DDV</t>
  </si>
  <si>
    <t>POPIS DEL</t>
  </si>
  <si>
    <t>GRADBENA DELA</t>
  </si>
  <si>
    <t xml:space="preserve">Vsa dela morajo biti izvedena kvalitetno iz materialov z zahtevanimi lastnostmi in atesti.
</t>
  </si>
  <si>
    <r>
      <t xml:space="preserve">Vsako opisano delo vsebuje osnovni in pomožni material, prevoz materiala in orodja na objekt, notranje transporte, vse delo, </t>
    </r>
    <r>
      <rPr>
        <b/>
        <sz val="10"/>
        <rFont val="Arial"/>
        <family val="2"/>
        <charset val="238"/>
      </rPr>
      <t>zaključno čiščenje in odstranitev odpadkov po dovršenem delu</t>
    </r>
    <r>
      <rPr>
        <sz val="10"/>
        <rFont val="Arial"/>
        <family val="2"/>
        <charset val="238"/>
      </rPr>
      <t xml:space="preserve">.
</t>
    </r>
  </si>
  <si>
    <t>Vsa pripravljalna, spremna in zaključna dela, potrebni montažni in tesnilni material ter podkonstrukcije so del posameznih postavk.</t>
  </si>
  <si>
    <t>Dela je potrebno izvajati po predloženi dokumentaciji, detajlih in navodilih nadzora.</t>
  </si>
  <si>
    <t>Tehnični opis, arhitekturne risbe, detajli in sheme elementov (obvezno glej sheme) so del vsebine postavk gradbeno obrtniških del.</t>
  </si>
  <si>
    <t>Specifikacije in zahteve navedene v tehničnem popisu se ne smejo upoštevati kot omejitve. 
Ponudnik je dolžan v okviru enotne cene upoštevati in dobaviti oz. izvesti tudi vse elemente konstrukcij, opreme oz. proizvodov, vsa dela in storitve, ki v dokumentaciji niso precizno navedeni, so pa bistvenega pomena za funkcionalnost in skladnost s predpisi ter kontinuirano, zanesljivo in varno izvedbo del in storitev, uporabo in obratovanje opreme.</t>
  </si>
  <si>
    <t>Glavni načrt je načrt arhitekture. Na morebitna neskladja med načrti je potrebno predhodno opozoriti in jih pravočasno uskladiti s projektantom.</t>
  </si>
  <si>
    <t>Za vse vidne elemente je potrebna predhodna uskladitev obdelav, barv in materialov z investitorjem in odgovornim projektantom.</t>
  </si>
  <si>
    <t>V določenih postavkah popisa so navedeni proizvajalci in/ali tipi posameznih sistemov, materialov, opreme…  s čemer so natančno opredeljene zahtevane tehnične lastnosti. Ponudnik lahko ponudi nadomesten sistem, material ali opremo drugega proizvajalca in tipa, pri čemer morajo biti tehnične lastnosti ponujenega sistema, materiala, opreme enakovredne ali boljše od tistih v popisu, kar mora dokazati z ustrezno dokumentacijo.
Vse morebitne posledice zaradi spremembe sistemov, materialov, opreme… , vključno z morebitnimi spremembami oz. dopolnitvami dokumentacije za izvedbo, stroškovno in časovno bremenijo ponudnika.  </t>
  </si>
  <si>
    <t xml:space="preserve">Zamenjavo, uporabo in končni izbor nadomestnih sistemov, materialov, proizvodov in opreme mora obvezno pisno potrditi odgovorni predstavnik naročnika in po potrebi odgovorni projektant arhitekture. </t>
  </si>
  <si>
    <t>Eventualna navedba opreme v posameznih postavkah popisa vključuje tudi 
- dobavo oz. transport, 
- montažo, vključno s pomožnim montažnim materialom in navodili proizvajalca, 
- priključitev in nastavitve, vključno z morebitnim kalibriranjem, 
- zagon, testiranje in meritve, vključno s poročili, 
- šolanje uporabnikov oz. vzdrževalnega osebja, 
- navodila za obratovanje in vzdrževanje ter 
- vse potrebne certifikate, izjave o skladnosti oz. potrdila.</t>
  </si>
  <si>
    <r>
      <t xml:space="preserve">Izvajalec je dolžan izvesti vsa </t>
    </r>
    <r>
      <rPr>
        <b/>
        <sz val="10"/>
        <rFont val="Arial"/>
        <family val="2"/>
        <charset val="238"/>
      </rPr>
      <t>pripravljalna dela, organizacijo gradbišča, ustrezno varnost in zaščito gradbišča, kar upošteva v ceni!</t>
    </r>
  </si>
  <si>
    <t>V opaže armirano betonskih elementov je potrebno vgraditi vse instalacijske razvode in izdelati prehode razvidne iz načrtov instalacij, kar je upoštevati v enotnih cenah postavk.</t>
  </si>
  <si>
    <t>Vsi  odri morajo biti upoštevani v enotnih cenah navedenih postavk, razen tistih, ki so posebej navedeni.</t>
  </si>
  <si>
    <t>Dodatna, nepredvidena in več dela, ki niso zajeta v popisu se izvajajo po predhodnem dogovoru z nadzornim organom in investitorjem ter se obračunajo po dejanskih količinah, po predhodni odobritvi enotne cene s strani investitorja.
Pri izdelavi ponudbe je potrebno proučiti projekt in upoštevati kompletnost posamezne pozicije.
Vsako prekoračitev količin na posamezni postavki mora pred izvajanjem del odobriti nadzorni organ in po potrebi odg. projektant.</t>
  </si>
  <si>
    <t>Pri izdelavi kovinskih elementov in konstrukcij so pri vseh posameznih postavkah upoštevana tako nabava, kot montaža, vsa pripravljalna, spremna in zaključna dela. Vsa morebitna dodatna podkonstrukcija in potrebni montažni material so vključeni. Vsi zunanji elementi in konstrukcije, ki so lahko izpostavljeni atmosferskim in ostalim korozijskim vplivom, morajo biti ustrezno zaščiteni.</t>
  </si>
  <si>
    <t>Za vse nosilne jeklene konstrukcije in podkonstrukcije delavniško dokumentacijo izdela izvajalec, strošek izdelave delavniške dokumentacije upoštevav ponujenih cenah  se  obračuna posebej.</t>
  </si>
  <si>
    <t>Dimenzije obrtniških izdelkov in količine je potrebno pred naročanjem preveriti na objektu. Potrebna je uskladitev vseh elementov (kljuke, okovje, detajlne konstrukcije in obdelave) s predstavnikom naročnika in arhitektom.
Izvajalec je dolžan pred izdelavo predložiti projektantu v potrditev ustrezne delavniške načrte in detajle.</t>
  </si>
  <si>
    <t>Za serijske elemente je obvezna izdelava vzorčnega kosa, ki ga potrdi arhitekt. Obvezna je tudi preveritev dejanskih mer na licu mesta in posledična prilagoditev elementov in njihove montaže.</t>
  </si>
  <si>
    <t>Za vse večje jeklene dele se izdela, skladno s predpisi ustrezne ozemljitve, nevidno pritrjene in speljane na splošno ozemljitev objekta.</t>
  </si>
  <si>
    <t xml:space="preserve">Vsi potrebni  ukrepi za varno izvedbo rušenja so upoštevani v ceni rušenja in se ne upoštevajo posebej.
Obvezno upoštevati zaščitne mere. Ločevanje materialov: ruševine, izkop
Način rušenja je načeloma prepuščen izvajalcu s soglasjem naročnika in nadzora.. V ceni morajo biti upoštevani stroški organizacije gradbišča, stroški odvisni od izbrane tehnologije rušenja, stroški za zagotavljanje varstva pri delu, stroški za zmanjšanje vplivov na okolje, stroški prevoza na deponijo oddaljeno do 20 km, začasnega in trajnega deponiranja, vključno s plačilom taks na deponiji.
Ruševine se v celoti odstranijo in niso primerne za zasip. Obračun po dejanskih količinah.
</t>
  </si>
  <si>
    <t>Preboje za instalacije do fi 250 mm ali 25x25 cm izvaja izvajalec instalacij in morajo biti vključene v njegov obseg del.
Tesnenje prebojev skozi panelno steno se izvede s sistemom Doyma ali enakovredno.
Požarno tesnenje prebojev instalacij (strojno, elektro, tehnologija) je v obsegu dobave instalaterja in ni predmet tega popisa. Odobreni sistemi požarnega tesnenja so: Promat, Intumex, Hilti, Pirofix. Večje odprtine pred izvedbo požarnega in ex tesnenja do meje obdelave za izvedbo tesnjenja obdela /pozida gradbinec in mora biti upoštevano v ceni.</t>
  </si>
  <si>
    <t>~ koordinacija del z ostalimi izvajalci in investitorjem, izdelava načrta montaže z medsebojno uskladitvijo vseh izvajalcev del, potrjenega s strani vseh udeležencev gradnje, izdelava montažnih skic in postavljenih detajlov za izvedbo v dogovoru z vodjem del in investitorjem</t>
  </si>
  <si>
    <t>~ koordinacija del z ostalimi izvajalci in investitorjem pri organizaciji gradbišča in časovnem načrtu del, potrjenega s strani vseh udeležencev gradnje</t>
  </si>
  <si>
    <t>~ izvedba preizkusnega obratovanja: delovanje sistemov,</t>
  </si>
  <si>
    <t>~ sprotna beleženje vseh sprememb, nastalih med izvedbo z vrisovanjem v PZI načrt z izdelavo tekstualnega opisa sprememb. Obveščanje odgovornega projektanta o njih s pridobitvijo njegovega soglasij nanje</t>
  </si>
  <si>
    <t>~ pripravljalna in zaključna dela (zakoličbe, označevanje podzemnih vodov, postavljanje in vzdrževanje profilov, geodetski posnetki, vnosi tras v zbirno karto komunalnih vodov in vzdolžni profil, predaja naročniku v grafični in digitalni obliki, kot podlaga za izdelavo projekta izvedenih del,...)</t>
  </si>
  <si>
    <t>~ kompletna izvedba zaščite gradbišča: zeščitne ograje, opozorilne ograje,….</t>
  </si>
  <si>
    <t>~ preizkus vodotesnosti kanalizacije se izvede po standardu SIST EN 1610. Preizkus lahko izvaja le pooblaščena organizacija, ki o preizkusu izda pisno poročilo.</t>
  </si>
  <si>
    <t>kom</t>
  </si>
  <si>
    <t>Pripravljalna dela, ki vključujejo postavitev gradbiščnih kontejnerjev, tipska kemična WC kabina, shema ureditve gradbišča (pripravi izvajalec, potrdi naročnik).</t>
  </si>
  <si>
    <t>Izdelava TEE, vključno z detaljnim terminskim planom.</t>
  </si>
  <si>
    <t>26.</t>
  </si>
  <si>
    <t>27.</t>
  </si>
  <si>
    <t>SPLOŠNE ZAHTEVE</t>
  </si>
  <si>
    <t>ELEKTRO INŠTALACIJE</t>
  </si>
  <si>
    <t>m3</t>
  </si>
  <si>
    <t>Postavitev in demontaža PVC gradbiščne ograje višine 200 cm, ureditev gradbiščnega prostora.</t>
  </si>
  <si>
    <t>ARMIRANOBETONSKA DELA</t>
  </si>
  <si>
    <r>
      <t>OPOMBA:</t>
    </r>
    <r>
      <rPr>
        <i/>
        <sz val="8"/>
        <rFont val="Calibri"/>
        <family val="2"/>
        <charset val="238"/>
      </rPr>
      <t xml:space="preserve"> Pri izvajanju betonskih, armirano betonskih del je upoštevati vse pogoje, katere navaja in predpisuje Pravilnik o tehničnih normativih za beton in armirani beton in Projekt betona, katerega izdela izvajalec. Armatura se izdeluje v skladu s PZI projektom gradbenih konstrukcij; pri čemer je upoštevati vse pogoje in navodila za izdelavo iz vseh načrtov.  Posebej pa je treba še upoštevati: </t>
    </r>
  </si>
  <si>
    <t xml:space="preserve">1. Opaži morajo biti čisti in v celoti pripravljeni za betoniranje (močenje), Črpni beton se ne sme vgrajevati z višine večje od 1m!. Betonirati se lahko začne šele po pregledu podlage, odrov, opažev in armature. Vse vezi, stebri in preklade pod ploščami se betonirajo skupaj s ploščo! Beton se ročno vgrajuje samo v predelne stene in v primerih kadar to dovoli nadzor. </t>
  </si>
  <si>
    <t>2. Armatura ne sme rjaveti, pred montažo  jo je potrebno očistiti od eventualnih nečistoč, upoštevati je debelino zaščitne plasti betona, postavljanje podložk in začasno vezanje armature k opažu. Izvajalec mora za vgradnjo armature upoštevati vsa pripadajoča montažna dela, ki so potrebna za montažo statične in konstruktivne armature.</t>
  </si>
  <si>
    <t>3. Pred naročilom je upoštevati navedene eurokode in oznake betona; po končanem betoniranju je vgrajen beton potrebno zaščititi in negovati v skladu s pravili stroke. Za izvajanje  betonskih del v predpisani kvaliteti po projektu z dodatki (vodotesnost ipd);  dodatki za betoniranje v zimskem času  in nego  betona  pri betoniranju v poletnem času je upoštevati v ponudbenih cenah.</t>
  </si>
  <si>
    <t xml:space="preserve">4.  Nadomestila za izvedbo elementov z naklonom  do 5 % od vodoravnosti se posebej ne priznava. Za vidne konstrukcije se smatrajo vse tiste konstrukcije, ki po končani izdelavi ostanejo neometane. </t>
  </si>
  <si>
    <t xml:space="preserve">5. Dopustna odstopanja za pravokotnost, dimenzije in ravnost posameznih betonskih ali armiranobetonskih konstrukcij so določena po določilih DIN 18202. </t>
  </si>
  <si>
    <t xml:space="preserve">6. Pred začetkom betonskih del morata biti opaž in armatura popolnoma pripravljena. Odprtine za instalacijske vode morajo biti nameščene na točno predvidenih lokacijah, nameščena morajo biti vsa sidra, podometna inštalacija in ostali podometni elementi. </t>
  </si>
  <si>
    <t xml:space="preserve">7. Vse vezi, stebri, nosilci in preklade se betonirajo strojno s črpnim betonom skupaj s ploščami ali posebej! Beton se lahko ročno vgrajuje samo v predelne stene in v primerih, kadar to dovoli nadzor ali je to predpisano v statičnem izračunu! </t>
  </si>
  <si>
    <t>8. Pred pričetkom gradnje mora izvajalec izdelati Projekt betona v skladu z veljavno zakonodajo in ga predložiti nadzoru in projektantu gradbenih konstrukcij v pregled in potrditev! Pripadajoči stroški morajo biti že vkalkulirani v ceno posamezne E.M. vgrajenega betona. Betoni so v celoti izdelani v skladu z SIST EN 206-1!</t>
  </si>
  <si>
    <r>
      <t xml:space="preserve">9. Vsi vidni (opleskani) armiranobetonski elementi se izvedejo v razredu </t>
    </r>
    <r>
      <rPr>
        <b/>
        <i/>
        <sz val="8"/>
        <rFont val="Calibri"/>
        <family val="2"/>
        <charset val="238"/>
      </rPr>
      <t>VB 2</t>
    </r>
    <r>
      <rPr>
        <i/>
        <sz val="8"/>
        <rFont val="Calibri"/>
        <family val="2"/>
        <charset val="238"/>
      </rPr>
      <t xml:space="preserve">. </t>
    </r>
  </si>
  <si>
    <t>a.</t>
  </si>
  <si>
    <t>Rebrasta armatura do fi 12 mm</t>
  </si>
  <si>
    <t>kg</t>
  </si>
  <si>
    <t>b.</t>
  </si>
  <si>
    <t>Rebrasta armatura nad fi 12 mm</t>
  </si>
  <si>
    <t>c.</t>
  </si>
  <si>
    <t>-</t>
  </si>
  <si>
    <t>Razna dodatna in nepredvidena dela, % od Armiranobetonska dela</t>
  </si>
  <si>
    <t>SKUPAJ ARMIRANOBETONSKA DELA</t>
  </si>
  <si>
    <t>Armaturne mreže</t>
  </si>
  <si>
    <t>TESARSKA DELA</t>
  </si>
  <si>
    <r>
      <t>OPOMBA:</t>
    </r>
    <r>
      <rPr>
        <i/>
        <sz val="8"/>
        <rFont val="Calibri"/>
        <family val="2"/>
        <charset val="238"/>
        <scheme val="minor"/>
      </rPr>
      <t xml:space="preserve"> Pri izvajanju tesarskih del je upoštevati vsa pripravljalna dela pri opažih, razopaževanje in zlaganje lesa in opažev. Opaži morajo biti pred uporabo pravilno negovani s premazi in odstranitev premazov upoštevana v posameznih cenah E.M. Tesnost in stabilnost opažev mora biti brezpogojno zagotovljena. Opaži za vidne betone morajo biti pripravljeni tako, da so po razopaženju betonske ploskve brez deformacij, gladke oziroma v strukturi določeni s projektom in popolnoma zalite brez gnezd in iztekajočega betona. Hkrati je potrebno tudi upoštevati:</t>
    </r>
  </si>
  <si>
    <t>1. V ponudbeni ceni  je zajeti dela in ukrepe po določilih veljavnih predpisov varstva pri delu postavitev, premeščanje in odstranitev premičnih odrov, čiščenje prostorov in delovnih naprav po dovršenem delu in potrebnimi ukrepi za zagotavljanje varnega dela  in okolice, ki so potrebna za izvedbo del po posamezni postavki..</t>
  </si>
  <si>
    <t xml:space="preserve">2. Amortizacijsko stopnjo opažev in odrov ne glede na dobo za ves čas gradnje na objektu oziroma posamezne faze pri gradnji tudi takrat, kadar je  v posamezni postavki amortizacija določena. </t>
  </si>
  <si>
    <t xml:space="preserve">3. Stroške  za morebitne statične presoje stabilnosti, sidranja in preizkuse opažev, delovnih odrov, varovalnih ali pomičnih odrov je vkalkulirati v cene po enoti posameznih postavk. Izvajalec jamči za trdnost, varnost in stabilnost uporabljenih opažev, če ti niso preračunani v statičnem elaboratu . </t>
  </si>
  <si>
    <t>4.  Opaži morajo biti izdelani po merah iz projekta ali posameznih načrtov z vsemi potrebnimi podporami z vodoravno in diagonalno povezavo tako, da so stabilni in vzdržijo vse obtežbe; površine morajo biti čiste in ravne; Tesnost in stabilnost opažev mora biti brezpogojno zagotovljena. Opaži za vidne betone morajo biti pripravljeni tako, da so po razopaženju betonske ploskve brez deformacij, gladke oziroma v strukturi določeni s projektom in popolnoma zalite brez gnezd in iztekajočega betona. Vse notranje betonske površine morajo biti izvedene kot viden beton, brez zaglajevanja betonske površine. Opaž za vidni beton  sten in stropov mora biti izdelan iz ravnih plošč in stiki izdelani v kvaliteti da so betonske površine vidne; pri pleskarskih delih pa ne potrebujejo dodatnih del.</t>
  </si>
  <si>
    <t xml:space="preserve">5. Opaži armiranobetonskih sten in ostalih armiranobetonskih konstrukcij se zapirajo šele po montaži podometne inštalacije ali po montaži opažev za utore.  </t>
  </si>
  <si>
    <t>6. V vseh postavkah tesarskih del je v ceni za enoto mere opažev obvezno  zajeti potrebno opaževanje, razopaževanje, čiščenje in mazanje opažev ter zlaganje na primernih deponijah skupaj z vsemi transporti in pomožnimi deli.</t>
  </si>
  <si>
    <r>
      <t xml:space="preserve">7. Vsi vidni (opleskani) armiranobetonski elementi se izvedejo v razredu </t>
    </r>
    <r>
      <rPr>
        <b/>
        <i/>
        <sz val="8"/>
        <rFont val="Calibri"/>
        <family val="2"/>
        <charset val="238"/>
        <scheme val="minor"/>
      </rPr>
      <t>VB 2</t>
    </r>
    <r>
      <rPr>
        <i/>
        <sz val="8"/>
        <rFont val="Calibri"/>
        <family val="2"/>
        <charset val="238"/>
        <scheme val="minor"/>
      </rPr>
      <t xml:space="preserve">. </t>
    </r>
  </si>
  <si>
    <t>Razna dodatna in nepredvidena dela, % od Tesarska dela</t>
  </si>
  <si>
    <t>SKUPAJ TESARSKA DELA</t>
  </si>
  <si>
    <r>
      <t>OPOMBA:</t>
    </r>
    <r>
      <rPr>
        <i/>
        <sz val="8"/>
        <rFont val="Calibri"/>
        <family val="2"/>
        <charset val="238"/>
        <scheme val="minor"/>
      </rPr>
      <t xml:space="preserve"> Čiščenje prostorov, celotne opreme in delovnih naprav po končanih posameznih fazah je vkalkulirati v e.m. in v cenah za enoto mere pri zidarskih delih še posebej upoštevati in vkalkulirati:</t>
    </r>
  </si>
  <si>
    <t>1. Dela in ukrepi po določilih veljavnih predpisov varstva pri delu. Postavitev, premeščanje in odstranitev premičnih odrov. V ponudbenih  cenah je zajeti tudi strošek zaščite izvedenih del.</t>
  </si>
  <si>
    <t>2. Izvajalec je pred pričetkom izvedbe estrihov dolžan predložiti projekt estrihov, v katerem bo prikazan način zagotavljanja kvalitete vgrajenih estrihov  ter njihovo negovanje do dosežene dokončne predpisane kvalitete. Stroške negovanja estrihov je vkalkulirati v ceno po enoti mere in pri sami izvedbi estrihov obvezno izvesti vsa dela po popisu vključno s potrebno  dobavo in polaganjem robnih trakov v višini celotne podne konstrukcije  + 2 cm. Višek trakov se odstrani po končanih delih odstrani. Nadomestila za izvedbo estrihov z naklonom  do 5 % od vodoravnosti se posebej ne priznava. V ceno enote mere izvedbe estriha je vkalkulirati tudi izvedbo morebitnih muld in grebenov; delovne stike in dilatacije.</t>
  </si>
  <si>
    <t xml:space="preserve">3. Pri  izdelavi tlakov in hidroizolacijskih delih je obračun po m2 tlorisne površine; vertikalne zavihke pri izvedbah  upoštevani posebej . </t>
  </si>
  <si>
    <t xml:space="preserve">4. Dopustna odstopanja za pravokotnost , površinsko ravnost in dimenzije gradbenih elementov veljajo določila DIN 18202. </t>
  </si>
  <si>
    <t xml:space="preserve">5. Vsa dela morajo biti izvedena na način, ki omogoča in zagotavlja predpisano varnost, stabilnost in funkcionalnost. </t>
  </si>
  <si>
    <t xml:space="preserve">6. V ponudbenih  cenah je zajeti tudi strošek zaščite izvedenih del med posameznimi fazami del (hidroizolacija , estrihi,  polaganje keramike/kamna ter drugih talnih in stenskih oblog) in pri izdelavi horizontalne in vertikalne hidroizolacije obvezno upoštevati in v e.m. vkalkulirati vsa predhodna dela: izdelava zaokrožnic na stikih vertikal in horizontal ipd... </t>
  </si>
  <si>
    <t xml:space="preserve">5. Ometane površine morajo biti vertikalno in horizontalno ravne z ostrimi robovi na stikih sten in na vogalih. Na mestih, kjer se stene oblagajo s keramično oblogo, se ometi namesto s podaljšano apneno malto izdelajo s podaljšano cementno malto in na željo investitorja lahko samo z grobim gladko zaribanim ometom, kar se upošteva pri obračunu. Ometi se izdelujejo v debelini do 20,00 mm. V ceni ometa po m2 je upoštevati tudi zametavanje utorov po izvedbi grobih instalacij. </t>
  </si>
  <si>
    <t xml:space="preserve">6. Vse zidarske odre je potrebno vkalkulirati v ceno za enoto mere. </t>
  </si>
  <si>
    <t>7. Zidovi morajo biti zidani ravno, s čistimi bloki, fuge morajo biti enakomernih debelin ter popolnoma horizontalne in vertikalne. Stiki in fuge morajo biti z veznim sredstvom popolnoma zapolnjeni.</t>
  </si>
  <si>
    <t xml:space="preserve">8. Pri izdelavi horizontalne in vertikalne hidroizolacije je upoštevati vsa predhodna dela na izdelavi zaokrožnic na stikih vertikal in horizontal. </t>
  </si>
  <si>
    <t>Razna dela, obračunana po dejansko porabljenem času.
KV ur</t>
  </si>
  <si>
    <t>Razna dela, obračunana po dejansko porabljenem času.
PV ur</t>
  </si>
  <si>
    <t>Razna dela, obračunana po dejansko porabljenem času.
NV ur</t>
  </si>
  <si>
    <t>Razna dodatna in nepredvidena dela, % od Zidarska dela</t>
  </si>
  <si>
    <t>Armiranobetonska dela</t>
  </si>
  <si>
    <t>Tesarska dela</t>
  </si>
  <si>
    <t>SKUPAJ GRADBENA DELA:</t>
  </si>
  <si>
    <t xml:space="preserve">Strojna izdelava in ročna montaža srednje zahtevne armature B500 B iz betonskega jekla različnih profilov in armaturnih mrež. V ceni je potrebno zajeti ves vezni, distančni in podložni material.
</t>
  </si>
  <si>
    <t xml:space="preserve">Investitor : </t>
  </si>
  <si>
    <t xml:space="preserve">Planum dna izkopa, planiranje, dosipavanje, uvaljanje. </t>
  </si>
  <si>
    <t>Grobo in fino planiranje temeljnega planuma s točnostjo +- 3 cm.</t>
  </si>
  <si>
    <t>Geomehanski pregled tal vključno z izdelavo končnega poročila.</t>
  </si>
  <si>
    <t>1</t>
  </si>
  <si>
    <t>1.1</t>
  </si>
  <si>
    <t>1.2</t>
  </si>
  <si>
    <t>1.3</t>
  </si>
  <si>
    <t>1.4</t>
  </si>
  <si>
    <t>Zemeljska dela</t>
  </si>
  <si>
    <t>Opaž prehodov za inštalacije skozi temeljev. Upoštevati: opaževanje, razopaževanje in čiščenje</t>
  </si>
  <si>
    <t>velikost odprtine do 30 x 30 cm</t>
  </si>
  <si>
    <t>RUŠITVENA DELA</t>
  </si>
  <si>
    <t>Razna nepredvidena dela.</t>
  </si>
  <si>
    <t>%</t>
  </si>
  <si>
    <t>Postavitev profilov in niveliranje</t>
  </si>
  <si>
    <t>Dobava in vgradnja frakcije 4-8 mm za obsip kanlizacijskih cevi.</t>
  </si>
  <si>
    <t>Dobava in vgradnja tamponskega drobljenca 0-32 za zasip jarka, vključno z nabijanjem po plasteh.</t>
  </si>
  <si>
    <t>Postavitev profilov.</t>
  </si>
  <si>
    <t>Dobava in vgradnja PEHD peskolovov premera 40 cm in globine 100 cm, vključno z vsemi potrebnimi deli.</t>
  </si>
  <si>
    <t>Izvedba pobrizga z bitumensko emulzijo.</t>
  </si>
  <si>
    <t>SKUPAJ RUŠITVENA DELA</t>
  </si>
  <si>
    <t>SKUPAJ ZEMELJSKA DELA TERASA</t>
  </si>
  <si>
    <r>
      <t xml:space="preserve">Dobava in vgraditev geotekstila za ločilno plast pod teraso, natezna trdnost </t>
    </r>
    <r>
      <rPr>
        <sz val="10"/>
        <color indexed="8"/>
        <rFont val="Calibri"/>
        <family val="2"/>
        <charset val="238"/>
      </rPr>
      <t>≥</t>
    </r>
    <r>
      <rPr>
        <sz val="10"/>
        <color indexed="8"/>
        <rFont val="Arial"/>
        <family val="2"/>
        <charset val="238"/>
      </rPr>
      <t xml:space="preserve"> 15kN/m</t>
    </r>
    <r>
      <rPr>
        <vertAlign val="superscript"/>
        <sz val="10"/>
        <color indexed="8"/>
        <rFont val="Arial"/>
        <family val="2"/>
      </rPr>
      <t xml:space="preserve">2  </t>
    </r>
  </si>
  <si>
    <t>Naprava in odstranitev enostranskega ravnega opaža višine do 10 cm. Opaž podbetona pasovnih temeljev</t>
  </si>
  <si>
    <t xml:space="preserve">RUŠITVENA DELA </t>
  </si>
  <si>
    <r>
      <t>OPOMBA:</t>
    </r>
    <r>
      <rPr>
        <i/>
        <sz val="8"/>
        <rFont val="Calibri"/>
        <family val="2"/>
        <charset val="238"/>
      </rPr>
      <t xml:space="preserve"> Pri izvajanju rušitvenih del v ceno posameznih postavk potrebno zajeti nakladanje (vsi horizontalni in vertikalni prenosi) in odvoz na trajno deponijo, vključno z plačilom eventualne predelave, plačilom okoljskih taks in ostalih storitev. Za ves odpadni material je potrebno pridobiti evidenčne liste, ki se predajo investitorju!</t>
    </r>
  </si>
  <si>
    <t xml:space="preserve">Izdelavo PID dokumentacije </t>
  </si>
  <si>
    <t>Izdelava geodetskega posnetka po končanih delih, ki je obvezni del PID dokumentacije</t>
  </si>
  <si>
    <t>Rušitev obstoječih vrnih robnikov širine 5 cm vključno z  nalaganjem na kamion, odvozom na trajno depoinijo in pridobitvijo evidenčnih listov.</t>
  </si>
  <si>
    <t>Rušitev obstoječih cestnih robnikov širine 15 cm vključno z  nalaganjem na kamion, odvozom na trajno depoinijo in pridobitvijo evidenčnih listov.</t>
  </si>
  <si>
    <t>Odstranitev, nalaganje in odvoz na deponijo obstoječih prometnih znakov, komplet z rušitvijo temeljev.</t>
  </si>
  <si>
    <t>Odstranitev, nalaganje in odvoz na trajno deponijo obstoječih betonskih tlakovcev. Vključno z  vsemi pomožnimi deli in pridobitvijo evidenčnih listov.</t>
  </si>
  <si>
    <r>
      <t xml:space="preserve">Nasutje pod utrjenimi površinami v debelini do 40 cm oz. po geomehanski zahtevi. Kompletna dobava in izdelava gramoznega nasutja pod utrjenimi površinami in pod temelji  v debelini do 50 cm iz drobljenca, z utrjevanjem do predpisane zbitosti, vključno z razstiranjem in planiranjem. </t>
    </r>
    <r>
      <rPr>
        <b/>
        <sz val="10"/>
        <color indexed="8"/>
        <rFont val="Arial"/>
        <family val="2"/>
        <charset val="238"/>
      </rPr>
      <t/>
    </r>
  </si>
  <si>
    <t>Dobava in vgrajevanje betona C12/15  deb. 10 cm v nearmirane bet. konstrukcije - podložni beton pasovnih temeljev, temeljev kandelabrov,…</t>
  </si>
  <si>
    <t>Dobava in vgrajevanje betona C25/30  v AB konstrukcije  pasovni temelji, točkovni temelji.</t>
  </si>
  <si>
    <t>Naprava in odstranitev dvostranskega opaža pasovnih temeljev višine do 80 cm komplet z razopaženjemi, čiščenjem opaža, pom. deli in prenosi.</t>
  </si>
  <si>
    <t>Naprava in odstranitev štiristranega opaža točkovnih temeljev višine do 80 cm komplet z razopaženjemi, čiščenjem opaža, pom. deli in prenosi.</t>
  </si>
  <si>
    <t>URBANA OPREMA</t>
  </si>
  <si>
    <t xml:space="preserve">REKAPITULACIJA GRADBENA DELA </t>
  </si>
  <si>
    <t>ZEMELJSKA DELA</t>
  </si>
  <si>
    <t xml:space="preserve">Sprotno grobo čiščenje objekta oz. gradbišča v času in po končanju gradnje. </t>
  </si>
  <si>
    <t>Zakoličba zunanje ureditve in prenos višin.</t>
  </si>
  <si>
    <t>Fina planaža tampona in višinsko niveliranje pred polaganjem tlakovca.</t>
  </si>
  <si>
    <t>Rušenje obstoječega asfalta v debelini do 12 cm, vključno z nalaganjem in odvozom na trajno deponijo in pridobitvijo evidenčnih listov.</t>
  </si>
  <si>
    <t>Rezanje asfalta v debelini do 12 cm.</t>
  </si>
  <si>
    <t>UTRJENE POVRŠINE</t>
  </si>
  <si>
    <t>OSTALA DELA</t>
  </si>
  <si>
    <t>METEORNA ODVODNJA</t>
  </si>
  <si>
    <t>URBANA OPREMA, ZASADITEV</t>
  </si>
  <si>
    <t>SKUPAJ URBANA OPREMA</t>
  </si>
  <si>
    <t>Zakoličba obstoječih komunalnih vodov.</t>
  </si>
  <si>
    <t>Izvedba iztoka v obstoječi jarek. V ceni zajeti potreben opaž, beton z armaturo za obdelavo glave iztoka cevi fi1250 mm.</t>
  </si>
  <si>
    <t>Gradbena dela za potrebe izvedbe elektroinštalacijskih del (samo polaganje inštalacijskih cevi, ročni izkopi, ostala dela in material zajet v gornjih postavkah!).</t>
  </si>
  <si>
    <t>Izkop jarka za kanalizacijske cevi strojno 80% ročno 20% širine 50 cm in globine do 100 cm, z nalaganjem materiala in odvozom na trajno deponijo do 10 km.</t>
  </si>
  <si>
    <t>Dobava in vgradnja peščene frakcije 4/8 mm okoli dreves v debelini do 15 cm.</t>
  </si>
  <si>
    <t>Betonski podstavek
Betonski podstavek za drog za zastave, iz 3 vidnih elementov, dimenzij 50/50/10 (+7) cm, iz brušenega betona v sivo belem granulatu, s posnetimi robovi, videz enak kot element betonska klop, ter s skupnim temeljem 280/80/80 cm. Vključuje odprtine za cev za pritrditev železnega droga za zastave ter cevi, fi. 125 mm. Vidni del je iz brušenega betona, v sivo-belem granulatu. Detajl, izbor, strukturo, barvo, granulat in površinsko obdelavo potrdi projektant.</t>
  </si>
  <si>
    <r>
      <t>OPOMBA:</t>
    </r>
    <r>
      <rPr>
        <i/>
        <sz val="10"/>
        <rFont val="Calibri"/>
        <family val="2"/>
        <charset val="238"/>
        <scheme val="minor"/>
      </rPr>
      <t xml:space="preserve"> Vsi betonski temelji in podstavki  za klopi in betonske kocke so zajeti med Betonskimi deli!</t>
    </r>
  </si>
  <si>
    <r>
      <t xml:space="preserve">Betonska klop
Element klopi, ki jo tvori betonska poteza v liniji ob tlakovanju z vmesnimi lesenimi  sedišči. Ta so potopljena na višino betonskega elementa. Klop je brez naslona. V spodnjem robu, pomaknjenem navznoter, je v celotni liniji vgrajeno svetilo. Klop ima pasovni temelj. Na smiseln raster se izvedejo dilatacije tekom celotne dolžine klopi. Vsi robovi posneti. Vidni del klopi je iz brušenega betona, v sivo-belem granulatu. Detajl klopi, izbor, strukturo, barvo, granulat in površinsko obdelavo potrdi projektant. </t>
    </r>
    <r>
      <rPr>
        <b/>
        <sz val="10"/>
        <color theme="1"/>
        <rFont val="Arial"/>
        <family val="2"/>
        <charset val="238"/>
      </rPr>
      <t>Klop skupne dolžine 22,65 m</t>
    </r>
    <r>
      <rPr>
        <sz val="10"/>
        <color theme="1"/>
        <rFont val="Arial"/>
        <family val="2"/>
        <charset val="238"/>
      </rPr>
      <t xml:space="preserve">. Temelj klopi zajet med betonskimi deli!
Leseni del, namenjen sedenju, je poglobljen, tako da se zgornji nivo lesenih letev poravna z zgornjim nivojem brušenega betona. Predvidene so lesene macesnove letve, dim. cca. 6x10 cm, umeščene z medsebojnim razmikom. Letvice so na betonsko podlago pritrjene z odmikom, tako da voda lahko odteka. Les je barvan in zaščiten z UV obstojnim lazurnim premazom, ki vsebuje dodatke voska in olj. Barvni ton potrdi projektant.
Klop vključuje prostor za koš, 2x. Prostor za koš je prostor v klopi, sestavljen iz manjše odprtine za odlaganje smeti na prednji strani klopi ter vrat v videzu betona na zadnji strani klopi. T.i. vrata omogočajo odpiranje in praznjenje ter delujejo z zatičem. V prostor za koš se skozi vrata na zadnji strani klopi vstavi koš po meri iz nerjavnega jekla, v katerega se vpne vreča za odpadke. Delavniško risbo potrdi projektant. </t>
    </r>
  </si>
  <si>
    <t>ZASADITEV</t>
  </si>
  <si>
    <t>Dobava in montaža droga za zastave iz aluminija preseka 85 mm in višine 7m v barvi po izboru projektanta ali naročnika.
Valjasti, statično optimiziran dvoprekatni profil
Notranji sistem za dviganje z ročico.
Okovje droga iz nerjavnega jekla.
Serijsko z možnostjo zaklepanja.
Komplet uteži preprečuje dvigovanje zastave.
Zastava je navpično speljana skozi zanke na drogu.
Serijsko z dvižnim vrtljivim teleskopskim prečnim drogom za izvedbo roba.</t>
  </si>
  <si>
    <t>SKUPAJ ZASADITEV</t>
  </si>
  <si>
    <t>SKUPAJ URBANA OPREMA, ZASADITEV</t>
  </si>
  <si>
    <t>REKAPITULACIJA URBANA OPREMA, ZASADITEV</t>
  </si>
  <si>
    <t>ELTRIS, Janko Smolkovič s.p.</t>
  </si>
  <si>
    <t>Številka projekta: PD-12/19</t>
  </si>
  <si>
    <t>Čentiba, Lendavska cesta 7</t>
  </si>
  <si>
    <t>Številka načrta: ES-21/19</t>
  </si>
  <si>
    <t>E-mail: janko@eltris.si</t>
  </si>
  <si>
    <t>Načrt:</t>
  </si>
  <si>
    <t xml:space="preserve">3- NAČRT ELEKTROTEHNIKE (električne inštalacije in električna oprema)
</t>
  </si>
  <si>
    <t>Objekt:</t>
  </si>
  <si>
    <t>UREDITEV TRGA Z MONUMENTOM IN PARKIRIŠČA V KRIŽEVCIH PRI LJUTOMERU</t>
  </si>
  <si>
    <t>Investitor:</t>
  </si>
  <si>
    <t>OBČINA KRIŽEVCI, Križevci pri Ljutomeru 11, 9242 Križevci pri Ljutomeru</t>
  </si>
  <si>
    <t>Vrsta:</t>
  </si>
  <si>
    <t>PZI - Projektna dokumentacija za izvedbo gradnje</t>
  </si>
  <si>
    <t>Vsebina:</t>
  </si>
  <si>
    <t>POPIS DEL ZA IZVEDBO: UREDITEV TRGA Z MONUMENTOM</t>
  </si>
  <si>
    <t>Verzija:</t>
  </si>
  <si>
    <t>V1</t>
  </si>
  <si>
    <t>Datum:</t>
  </si>
  <si>
    <t>Avgust 2019</t>
  </si>
  <si>
    <t>Opomba:</t>
  </si>
  <si>
    <t>•  V ceno po enoti mere je zajeta dobava in montaža materiala ter opreme  s pomožnimi deli in drobnim materialom.</t>
  </si>
  <si>
    <t>•  Pri izvedbi je potrebno upoštevati stroške vseh pripravljalnih in zaključnih del, z usklajevanjem z ostalimi izvajalci na objektu</t>
  </si>
  <si>
    <t xml:space="preserve">•  Evidentiranje odstopanj z vrisom sprememb ter grafičnim in tekstualnim prikazom, s sprotno predajo nadzorniku v pisni obliki 
</t>
  </si>
  <si>
    <t>•  NI kalkuliran in dopusten neracionalen način polaganja kablov</t>
  </si>
  <si>
    <t>•  Komercialna imena produktov zo navedena zgolj informativno zaradi lažje določitve kvalitetnega razreda opreme.</t>
  </si>
  <si>
    <t>•  Možna je uporaba primerljivih enakovrednih produktov!</t>
  </si>
  <si>
    <t>•  Grdbena dela: odstranitev asfalta ob stebru cca 1m2, odkop do temelja, zasutje, utrditev ter  ponovno asfaltiranje so zajeta v popisu načrtu s področja gradbeništva.</t>
  </si>
  <si>
    <t>3</t>
  </si>
  <si>
    <t>REKAPITULACIJA Električne inštalacije in električna oprema</t>
  </si>
  <si>
    <t>Znesek skupaj
brez DDV</t>
  </si>
  <si>
    <t>Vrednost del brez DDV</t>
  </si>
  <si>
    <t>DDV 22%</t>
  </si>
  <si>
    <t>Vrednost del skupaj z DDV</t>
  </si>
  <si>
    <t>Električna oznaka</t>
  </si>
  <si>
    <t>Proizvajalec</t>
  </si>
  <si>
    <t>Cena na enoto
brez DDV</t>
  </si>
  <si>
    <t>3.1</t>
  </si>
  <si>
    <t>Javna razsvetljava</t>
  </si>
  <si>
    <t>3.1.1</t>
  </si>
  <si>
    <t>Demontažna dela</t>
  </si>
  <si>
    <t>kompl.</t>
  </si>
  <si>
    <t>3.1.1.1</t>
  </si>
  <si>
    <t>Odklop in demontaža obstoječe svetilke z LED svetlobnim virom, vključno z priključnim kablom
• demontaža na stebru višine 7m</t>
  </si>
  <si>
    <t>3.1.1.2</t>
  </si>
  <si>
    <t>Odklop napajalnega kabla na priključnem setu stebra, ter demontaža priključnega seta</t>
  </si>
  <si>
    <t>3.1.1.3</t>
  </si>
  <si>
    <t>Demontaža obstoječega stebra višine 7m</t>
  </si>
  <si>
    <t>3.1.2</t>
  </si>
  <si>
    <t>Gradbena dela</t>
  </si>
  <si>
    <t>3.1.2.1</t>
  </si>
  <si>
    <t>Strojni izkop vezljive zemljine/zrnate kamnine za kanalske rove, planiranje dna ročno. Nalaganje materiala na kamion in odvoz v urejeno deponijo.
Dimenzije izkopa 0.4 x 0.8m</t>
  </si>
  <si>
    <t>3.1.2.2</t>
  </si>
  <si>
    <t>Strojni izkop vezljive zemljine/zrnate kamnine za potrebe izdelave AB temelja
Dimenzija izkopa: 1.5x1.5x1.5m</t>
  </si>
  <si>
    <t>3.1.2.3</t>
  </si>
  <si>
    <t>Izdelava nevezane nosilne plasti enakomerno zrnatega drobljenca iz kamnine v debelini 21 do  30 cm, zrnavosti 0/32 mm - zasip kabelskega jarka z utrjevanjem po plasteh do primerne zbitosti</t>
  </si>
  <si>
    <t>3.1.2.4</t>
  </si>
  <si>
    <t>Izdelava nevezane nosilne plasti enakomerno zrnatega drobljenca iz kamnine v debelini nad 40 cm, zrnavosti 0/63mm - zasip kabelskega jarka z utrjevanjem po plasteh do primerne zbitosti</t>
  </si>
  <si>
    <t>3.1.2.5</t>
  </si>
  <si>
    <t>Kompletna izdelava AB temelja za kandelaber svetilke, vključno z vgradnjo sidrne plošče, z betonom in armaturo po načrtu, komplet vgradnja zasutje in odvoz viška materiala na deponijo
Dimenzije temelja 0.7.x.0.7.x.1.0m</t>
  </si>
  <si>
    <t>3.1.3</t>
  </si>
  <si>
    <t>Vodovni material</t>
  </si>
  <si>
    <t>Dobava, vgradnja, obojestranski priklop in označitev</t>
  </si>
  <si>
    <t>3.1.3.1</t>
  </si>
  <si>
    <t>Mehansko odporna, gibljiva rebrasta zaščitna cev 32mm, rdeče barve
STIGMAFLEX 32mm, delno položena v izkopan jarek, delno vgrajena v betonski element pred betoniranjem.</t>
  </si>
  <si>
    <t>m</t>
  </si>
  <si>
    <t>3.1.3.2</t>
  </si>
  <si>
    <t>Opozorilni trak rdeče barve z napisom "POZOR ELEKTRIKA"</t>
  </si>
  <si>
    <t>3.1.3.3</t>
  </si>
  <si>
    <t>Ploščati vodnik iz nerjavečega jekla, RF 30x3,5mm, položen v zemljo izkopan kanal
RH-1</t>
  </si>
  <si>
    <t>Hermi</t>
  </si>
  <si>
    <t>3.1.3.4</t>
  </si>
  <si>
    <t>Križna sponka iz nerjaveče pločevine za ploščati vodnik do 30mm
KON 01 - Rf</t>
  </si>
  <si>
    <t>3.1.3.5</t>
  </si>
  <si>
    <t>Kabel 4x16+2,5mm2, energetski, UV odporen
NAYY-J 4x16+2,5</t>
  </si>
  <si>
    <t>3.1.3.6</t>
  </si>
  <si>
    <t>Kabel 5x2,5mm2, energetski, UV odporen
NYY-J 5x2,5</t>
  </si>
  <si>
    <t>3.1.3.7</t>
  </si>
  <si>
    <t>Kabel 3x1,5mm2, inštalacijski
NYM-J 3x1,5</t>
  </si>
  <si>
    <t>3.1.4</t>
  </si>
  <si>
    <t>Svetilke in oprema</t>
  </si>
  <si>
    <t>3.1.4.1</t>
  </si>
  <si>
    <t>E1</t>
  </si>
  <si>
    <t>Asimetrična cestna LED svetilka, 27W, IP66, komplet z nosilcem za stransko montažo na steber cestne razsvetljave
kot primer: Floodlight 20 micro LED 5XA7662A1A1AC
• ohišje svetilke: aluminij, tlačno ulito, prašno premazano, v kovinsko sivi barvi
• varnostno kaljeno steklo
• izstop svetlobe: direktna porazdelitev
• barvna temperatura: 3000K
• predstikalna naprava: EVG Plus
• dimenzij: dolžina: 304 mm, širina: 222 mm, višina: 55mm
• napajanje: 230V AC 50/60Hz
• moč svetilke: 27W
• nazivni svetlobni tok: 2550 lm
• svetlobni izkoristek: 95lm/W
• zaščita: IP66, zaščitni razred II</t>
  </si>
  <si>
    <t>kot primer: Siteco</t>
  </si>
  <si>
    <t>3.1.4.2</t>
  </si>
  <si>
    <t>E2</t>
  </si>
  <si>
    <t>Talna nadgradna LED svetilka z asimetrično lečo, 2,2W, IP65, primerna za montažo neposredno na tla, kompelt z priključnim kablom dolžine 5m
kot primer: MICRO OVER-ALL S.1925W
• ohišje svetilke: aluminij, tlačno ulito, prašno premazano, v aluminij sivi barvi
• varnostno kaljeno steklo
• izstop svetlobe: asimetrično
• barvna temperatura: 3000K
• dimenzij: dolžina: 120 mm, širina: 120 mm, višina: 27mm
• napajanje: 230V AC 50/60Hz
• moč svetilke: 2,2W
• nazivni svetlobni tok: 164 lm
• svetlobni izkoristek: 75lm/W
• zaščita: IP66, IK09, zaščitni razred III</t>
  </si>
  <si>
    <t>kot primer: Simes</t>
  </si>
  <si>
    <t>3.1.4.3</t>
  </si>
  <si>
    <t>Napajalnik za talne LED svetilke, vgrajen v zaščitno dozo (postavka 3.1.4.9)
kot primer MICRO OVER-ALL S.2431
• dimenzij: dolžina: 130 mm, širina: 67 mm, višina: 21mm
• 230V/350mA-1050mA
• moč: 39W
• zaščita: IP66, IK09, zaščitni razred III</t>
  </si>
  <si>
    <t>3.1.4.4</t>
  </si>
  <si>
    <t>E3</t>
  </si>
  <si>
    <t>Nadgradni linijski LED trak, komplet s profilom za namestitev, ter priključnim kablom dolžine 1m
• dolžina traku: 10m
• moč: 4,8W/m
• skupna moč: 48W/m
• barva svetlobe: 3000K
• napajanje: 12V DC
• profil: 17,5mmx7mm
• zaščita: IP65</t>
  </si>
  <si>
    <t>3.1.4.5</t>
  </si>
  <si>
    <t>Napajalnik za linijski LED trak, vgrajen v zaščitno dozo (postavka 3.1.4.10)
kot primer: LPV-60-12
• vhod: 230V AC
• izhod: 12V DC
• moč: 60W
• dimenzije: 163x43x2mm
• zaščita: IP67</t>
  </si>
  <si>
    <t>kot primer: Meanwell</t>
  </si>
  <si>
    <t>3.1.4.6</t>
  </si>
  <si>
    <t>Varovalka nazivne vrensoti Iv=6A, primerna za vgradnjo v priključno varovalni element PVE-4/25-1</t>
  </si>
  <si>
    <t>3.1.4.7</t>
  </si>
  <si>
    <t>Varovalka nazivne vrednsoti Iv=10A, primerna za vgradnjo v priključno varovalni element PVE-4/25-1</t>
  </si>
  <si>
    <t>3.1.4.8</t>
  </si>
  <si>
    <t>Sidrna plošča tip B velikost 300 x 300mm, razmak med vijaki 220 x 220mm
CC 980/3P</t>
  </si>
  <si>
    <t>Pali Campion</t>
  </si>
  <si>
    <t>3.1.4.9</t>
  </si>
  <si>
    <t>Vgradna razvodnica iz nerjaveče pločevine, z montažno ploščo, dimenzij 400x300x120mm v zaščiti IP66- vgradnja v betonski element pred betoniranjem!
KX 1569.000
z vgrajeno sledečo opremo:
• PL7-C6/1: inštalacijski odklopnik C6A - 2 kom
• WDU 2,5: priključna sponka 2,5mm - 9 kom
• ožičenje z vodnikom H07V-K
• vgrajen napajalnik svetilke E2 (postavka 3.1.4.3)</t>
  </si>
  <si>
    <t>Rittal</t>
  </si>
  <si>
    <t>3.1.4.10</t>
  </si>
  <si>
    <t>Vgradna razvodnica iz nerjaveče pločevine, z montažno ploščo, dimenzij 300x200x80mm v zaščiti IP66,-  vgradnja v betonski element pred betoniranjem!
KX 1563.000
z vgrajeno sledečo opremo:
• WDU 2,5: priključna sponka 2,5mm - 5 kom
• ožičenje z vodnikom H07V-K
• vgrajen napajalnik svetilke E3 (postavka 3.1.4.5)</t>
  </si>
  <si>
    <t>3.1.4.11</t>
  </si>
  <si>
    <t>Dekorativni pokrov iz nerjaveče RF pločevine, dimenzij 450x350mm, komplet z vijaki za pritrditev na AB klop</t>
  </si>
  <si>
    <t>3.1.4.12</t>
  </si>
  <si>
    <t>Dekorativni pokrov iz nerjaveče RF pločevine, dimenzij 350x250mm, komplet z vijaki za pritrditev na AB klop</t>
  </si>
  <si>
    <t>3.1.5</t>
  </si>
  <si>
    <t>Montažna dela</t>
  </si>
  <si>
    <t>3.1.5.1</t>
  </si>
  <si>
    <t>Izvedba vodotesne Raychem kabelske spojke na obstoječem kablu NAYY-J 4x16, komplet z vsem pomožnim priborom</t>
  </si>
  <si>
    <t>3.1.5.2</t>
  </si>
  <si>
    <t>Uvod kabla v razvodno dozo oziroma svetilko, komplet s tesnenjem, uvodnico ali tesnilna masa</t>
  </si>
  <si>
    <t>3.1.5.3</t>
  </si>
  <si>
    <t>Priključitev kabelskih koncev kabla komplet s spojmim materialom in opremo za označevanje . Kabli dimenzij 5x2,5 in 3x 1,5 mm2</t>
  </si>
  <si>
    <t>3.1.5.4</t>
  </si>
  <si>
    <t>Postavitev konusnega stebra višine 7m z uporabo dvigala HIAB</t>
  </si>
  <si>
    <t>3.1.5.5</t>
  </si>
  <si>
    <t>Montaža svetilke na stebru višine 7m z uporabo dvigala HIAB</t>
  </si>
  <si>
    <t>3.1.5.6</t>
  </si>
  <si>
    <t>Izvedba izvrtine ma stebru za uvod kabla, ter montaža svetilke na višini 7m, zatesnitev uvoda kabla po uvlečnju</t>
  </si>
  <si>
    <t>3.1.5.7</t>
  </si>
  <si>
    <t>Izdelava priključkov ozemljitev na kandelaber in povezava s PEN vodnikom</t>
  </si>
  <si>
    <t>3.1.5.8</t>
  </si>
  <si>
    <t>Izvedba začite kandelabra in vijakov z bitumenskim premazom</t>
  </si>
  <si>
    <t>3.2</t>
  </si>
  <si>
    <t>Splošna dela</t>
  </si>
  <si>
    <t>3.2.1</t>
  </si>
  <si>
    <t>3.2.1.1</t>
  </si>
  <si>
    <t>Izvedba meritev in funkcionalnega pregleda elektroinstalacij z izdelavo zapisnikov in poročil pooblaščenega preglednika za celoten sistem v sestavi:</t>
  </si>
  <si>
    <t>• merjenje impedance okvarne zanke</t>
  </si>
  <si>
    <t>• merjenje izolacijske upornosti</t>
  </si>
  <si>
    <t>• merjenje izenačitev potencialov</t>
  </si>
  <si>
    <t>• funkcionalni preizkus</t>
  </si>
  <si>
    <t>3.2.1.2</t>
  </si>
  <si>
    <t>Priprava in predaja dokumentacije DZO, tabele in priloge - izjave o lastnostih, certifikati, izjave o skladnosti, navodila za uporabo, garancije in ostalo skladno z pravilnikom o obvezni vsebini DZO.</t>
  </si>
  <si>
    <t>3.2.1.3</t>
  </si>
  <si>
    <t>Manipulativni in transportni stroški</t>
  </si>
  <si>
    <t>3.2.1.4</t>
  </si>
  <si>
    <t>Sodelovanje elektro inštalaterja z strokovnim osebjem naročnika,  zakoličbe objekta , usklajevanje in koordinacije terminskih planov in aktivnosti.</t>
  </si>
  <si>
    <t>ura</t>
  </si>
  <si>
    <t>3.2.1.5</t>
  </si>
  <si>
    <t>Sodelovanje projektanta pri izvedbi del - projektantski nadzor</t>
  </si>
  <si>
    <t>3.2.1.6</t>
  </si>
  <si>
    <t>Izdelava projekta izvedenih del PID za elektroinstalacijska dela</t>
  </si>
  <si>
    <t>3.2.1.7</t>
  </si>
  <si>
    <t>Nepredvidena dela, ki se obračunajo po dejanski količini in porabljenem času po potrditvi nadzornika
OPOMBA: Postavka velja za celoten popis!</t>
  </si>
  <si>
    <t>Odstranitev, nalaganje in odvoz na deponijo obstoječega temelja kandelabra.</t>
  </si>
  <si>
    <t xml:space="preserve">Ozelenitev travnih površin s travna mešanico, primerno za športne in rekreacijske površine, odporno na hojo in slabšo oskrboz vodo; priprava tal za travne površine: planirano površino se pred setvijo trave obdela do cca. 20 cm globine, v primer težke, zbite in ilovnate zemlje se tla razredči in drenira s peskom, v nasprotnem pa s šoto in kompostom; po obdelavi se površino izravna, odstrani se kamenje, pognoji se z organskim ali mineralnim gnojilom; setev travne mešanice je predvidena v strojni izvedbi zaradi bolj enakomerne razporeditve semen in boljše kaljivosti; predvidi se vzdrževanje travnih površin in sicer košnja, gnojenje ter odstranjevanje plevela.
</t>
  </si>
  <si>
    <t xml:space="preserve">Dobava in zasaditev Gabra, 4 kom, prvega kakovostnega razreda, z razvito krošnjo in ustrezno koreninsko grudo; priprava sadilne jame: izkop odvisen od velikosti koreninske grude ali korenin; ročna saditev ter gnojenje z založnim mineralnim gnojilom in zasip z izmenjano zemljo; temeljito zalivanje ob saditvi, ne s poplavljanjem all uporabo močnih vodnih curkov, redno zalivanjev prvi sezoni; odstranjevanje trdovratnih plevelov tri- do štirikrat letno oz. po potrebi; redno odstranjevanje poganjkov nad cepljenim mestom zaradi boljše olistanosti.
</t>
  </si>
  <si>
    <t xml:space="preserve">Živa meja Tisa, sadike prvega kakovostnega razreda in ustrezno koreninsko grudo; priprava sadilne jame: izkop odvisen od velikosti koreninske grude ali korenin; ročna saditev ter gnojenje z založnim mineralnim gnojilom in zasip z izmenjano zemljo; temeljito zalivanje ob saditvi, ne s poplavljanjem all uporabo močnih vodnih curkov, redno zalivanjev prvi sezoni; odstranjevanje trdovratnih plevelov tri- do štirikrat letno oz. po potrebi;
</t>
  </si>
  <si>
    <t xml:space="preserve">Dobava in zasaditev White Mary Rose, bela - pokrivna vrtnica, sadike prvega kakovostnega razreda;
vrtnice: rahlo kisla, z minerali bogata zemlje, velikost sadilne jame 40x40x40 cm sadilne jame se ne zaliva z vodo, cepljeno mesto na rastlini zaradi občutljivosti zakopati 3 do 4 cm globokov zemljo; po saditvi se rastline na rahlo zalije ter redno zaliva dokler se rastline ne ukoreninijo; gnojenje enkrat letno (jeseni); obrezovanje v času mirovanja (ne v
zastiranje z lubjem, da se prepreči rast plevela;
obdobju zmrzali); primerno spomladi, pustiti 3 do 5 vejic.
</t>
  </si>
  <si>
    <t>ZIDARSKA DELA, OKOLICA</t>
  </si>
  <si>
    <t>Zidarska dela, okolica</t>
  </si>
  <si>
    <t>SKUPAJ ZIDARSKA DELA, OKOLICA</t>
  </si>
  <si>
    <t xml:space="preserve">Dobava in zasaditev Corylus columa - turška leska. Velikost sadike 400 cm na sadilni razdalji 4-5 m. Sadike prvega kakovostnega razreda, z razvito krošnjo in ustrezno koreninsko grudo, potrebno je redno odstranjevanje poganjkov nad cepljenim mestom, da bo drevnina bolje olistana; obrezovanje grmovnic ob poteh, da ne bo moteče za mimoidoče; priprava sadilne jame: izkop odvisen od velikosti koreninske grude ali korenin, minimalno 1,5 x velikosti koreninske grude; ročna saditev in gnojenje z založnim mineralnim gnojilom in zasip z izmenjano
zemljo; temeljito zalivanje ob saditvi (ne s poplavijanjem ali uporabo močnih vodnih curkov) ter redno zalivanje v prvi sezoni; za drevesa se predvidi uporaba opore v obliki dveh količkov in priveza s širokimi trakovi, da se ne poškoduje lubje; drevo mora pri sajenju biti pravilno sidrano, po nekaj letih je potrebno oporo odstraniti; obrezovanje v prvih sezonah ni potrebno, odstranijo se le poškodovane veje;
pri saditvi drevoreda se upošteva navedena sadilna razdalja; oblikovanje drevoreda z obrezovanjem konkurenčnih poganjkov na vrhu dokler se ne doseže funkcionalna oblika in velikost drevoreda za navedeno vrsto drevnine.
</t>
  </si>
  <si>
    <t>Dobava in montaža LTŽ rešetke 400 x 400 nosilnosti D (400 kN), vključno z vsemi pomožnimi deli.</t>
  </si>
  <si>
    <t>Razna nepredvidena dela v velikosti 5% gornjih del</t>
  </si>
  <si>
    <r>
      <t>Rušenje, nalaganje in odvoz obstoječega požiralnika iz betonske cevi in pokrovom, vključno z nalaganjem in odvozom na trajno deponijo  i</t>
    </r>
    <r>
      <rPr>
        <sz val="10"/>
        <color theme="3"/>
        <rFont val="Arial"/>
        <family val="2"/>
        <charset val="238"/>
      </rPr>
      <t xml:space="preserve">n </t>
    </r>
    <r>
      <rPr>
        <sz val="10"/>
        <rFont val="Arial"/>
        <family val="2"/>
        <charset val="238"/>
      </rPr>
      <t>pridobitev evidenčnih listov.</t>
    </r>
  </si>
  <si>
    <t>Odstranitev, nalaganje in odvoz na deponijo obstoječih drogov za zastave (3 kom), komplet z rušenjem AB temeljev, nalaganjem in odvozom   in pridobitev evidenčnih listov.</t>
  </si>
  <si>
    <t>Odstranitev, nalaganje in odvoz na deponijo obstoječih betonskih cvetličnih korit in pridobitev evidenčnih listov.</t>
  </si>
  <si>
    <r>
      <t xml:space="preserve">Odstranitev obstoječe urbane opreme (klopi 2 kom, koš 2 kom), vključno z odstranitvijo temelja, nalaganjem na kamion in odvozom na trajno deponijo </t>
    </r>
    <r>
      <rPr>
        <sz val="10"/>
        <rFont val="Arial"/>
        <family val="2"/>
        <charset val="238"/>
      </rPr>
      <t xml:space="preserve">v oddaljenosti do 10km. </t>
    </r>
  </si>
  <si>
    <t>Odstranitev obstoječih dreves in grmovja, vključno z rušenjem, razrezom, odkopom koreninske grude, nalaganjem na kamion in odvozom na trajno deponijo v oddaljenosti do 10km.</t>
  </si>
  <si>
    <t xml:space="preserve">Strojni široki izkop v terenu III. kategorije za dosego ustrezne podlage utrjenih površin in izvedbo pasovnih temeljev. Izkop v razsutem stanju. </t>
  </si>
  <si>
    <t>Površinski izkop  humusa - I. kategorije v deb 20 cm.</t>
  </si>
  <si>
    <t xml:space="preserve">Odvoz  odvečnega izkopanega materiala na stalno deponijo,  vključno z nakladanjem na transportno sredstvo. V postavki zajeto tudi plačilo komunalne takse za stalno deponijo in pridobivanje evidenčnih listov. </t>
  </si>
  <si>
    <t xml:space="preserve">Razna dod. in nepredvidena dela,  5% od zemeljskih del. </t>
  </si>
  <si>
    <t xml:space="preserve">Eventualna izvedba novega temelja obstoječega spomenika v kolikor bo le ta potrebna po odkopu terena. Po dokovoru in potrditvi ZVKD. </t>
  </si>
  <si>
    <t>Dobava in postavitev komplet prometnega znaka, vključno z dobavo šestkotnega znaka z UV odporno folijo, pocinkanega stebrička dolžine 365 cm in betonskega temelja.</t>
  </si>
  <si>
    <t>Dobava in postavitev komplet prometnega znaka "STOP", vključno z dobavo šestkotnega znaka z UV odporno folijo, pocinkanega stebrička dolžine 365 cm in betonskega temelja.</t>
  </si>
  <si>
    <t>Dobava in vgradnja fi 160 PVC kanalizacijskih cevi SN8 za izvedbo meteorne kanalizacije.</t>
  </si>
  <si>
    <t>Dobava in vgradnja fi 250  PVC kanalizacijskih cevi SN8 za izvedbo meteorne kanalizacije.</t>
  </si>
  <si>
    <r>
      <t xml:space="preserve">Dobava in montaža linijske kanalete z rego kot npr. hauraton Flat 150 </t>
    </r>
    <r>
      <rPr>
        <sz val="10"/>
        <rFont val="Arial"/>
        <family val="2"/>
        <charset val="238"/>
      </rPr>
      <t>ali enakovredno.</t>
    </r>
    <r>
      <rPr>
        <sz val="10"/>
        <color indexed="8"/>
        <rFont val="Arial"/>
        <family val="2"/>
        <charset val="238"/>
      </rPr>
      <t xml:space="preserve"> Vključno z potrebnim podložnim betonom in obbetoniranjem ter izvedbo priključka na revizijski jašek vključno z vsemi potrebnimi fazonskimi kosi, zaključki in tipskim revizijskim jaškom.</t>
    </r>
  </si>
  <si>
    <r>
      <t xml:space="preserve">Dobava in zasaditev pritlikave japonske medvejke (Spirea Japonica Genpei) sadike prvega kakovostnega razreda; 
barvno oblikovanje gredic se naj uskladi glede na barvne odtenke posameznih rastlinskih delov (cvetovi, listi, tekstura, oblika); sadilno jamo izkopati primerno globoko glede na zahteve rastline; rastlino zaliti prede se vzame iz lonca,
prepredene korenine rahlo prerahljati); ročno saditi in gnojiti z založnim mineralnim gnojilom in zasipati z izmenjano zemljo; obilneje zalivati mlade rastline, dokler rast ne normalizira; po potrebi odstranjevati trdovratni plevel ter paziti, da ne preraste mladih rastlin. </t>
    </r>
    <r>
      <rPr>
        <sz val="10"/>
        <rFont val="Arial"/>
        <family val="2"/>
        <charset val="238"/>
      </rPr>
      <t>V ceni upoštevati še zastirko iz lubja!</t>
    </r>
    <r>
      <rPr>
        <sz val="10"/>
        <color theme="1"/>
        <rFont val="Arial"/>
        <family val="2"/>
        <charset val="238"/>
      </rPr>
      <t xml:space="preserve">
</t>
    </r>
  </si>
  <si>
    <t xml:space="preserve">Dobava in zasaditev nizke enoletnice (npr. Agapanthus Africanus Blue Panache-afriška modra lilija) , sadike prvega kakovostnega razreda; enoletnice:
barvno oblikovanje gredic se naj uskladi glede na barvne odtenke posameznih rastlinskih delov (cvetovi, listi, tekstura, oblika); sadilno jamo izkopati primerno globoko glede na zahteve rastline; rastlino zaliti prede se vzame iz lonca,
prepredene korenine rahlo prerahljati); ročno saditi in gnojiti z založnim mineralnim gnojilom in zasipati z izmenjano zemljo; obilneje zalivati mlade rastline, dokler rast ne normalizira; po potrebi odstranjevati trdovratni plevel ter paziti, da ne preraste mladih rastlin.
</t>
  </si>
  <si>
    <t xml:space="preserve">Dobava in polaganje tlakovca dekorativne plošče/tlakovec: svetlo siv, peskan, dimenzije 50/100/8 cm kot naprimer Podlesnik DEKOR PRESTIGE ali enakovredno. Vključno z dobavo frakcije 4/8 mm, izravnavo in fugiranjem z žgano mivko. </t>
  </si>
  <si>
    <t>Dobava in polaganje tlakovca dekorativne plošče/tlakovec: dekorativne plošče/tlakovec: granitno siv, peskan, dimenzije 35/19/8 cm Podlesnik NATURA PRESTIGE ali enakovredno. Vključno z dobavo frakcije 4/8 mm, izravnavo in fugiranjem z žgano mivko.</t>
  </si>
  <si>
    <r>
      <t xml:space="preserve">Izvedba obrabno zapornega sloja asfalta AC </t>
    </r>
    <r>
      <rPr>
        <sz val="10"/>
        <rFont val="Arial"/>
        <family val="2"/>
        <charset val="238"/>
      </rPr>
      <t>11</t>
    </r>
    <r>
      <rPr>
        <sz val="10"/>
        <color theme="1"/>
        <rFont val="Arial"/>
        <family val="2"/>
        <charset val="238"/>
      </rPr>
      <t xml:space="preserve"> surf 50/70 v debelini </t>
    </r>
    <r>
      <rPr>
        <sz val="10"/>
        <rFont val="Arial"/>
        <family val="2"/>
        <charset val="238"/>
      </rPr>
      <t>4 cm.</t>
    </r>
    <r>
      <rPr>
        <sz val="10"/>
        <color rgb="FFFF0000"/>
        <rFont val="Arial"/>
        <family val="2"/>
        <charset val="238"/>
      </rPr>
      <t xml:space="preserve"> </t>
    </r>
  </si>
  <si>
    <r>
      <t xml:space="preserve">Izvedba nosilnega sloja asfalta AC 22 base 50/70 v debelini </t>
    </r>
    <r>
      <rPr>
        <sz val="10"/>
        <rFont val="Arial"/>
        <family val="2"/>
        <charset val="238"/>
      </rPr>
      <t>6</t>
    </r>
    <r>
      <rPr>
        <sz val="10"/>
        <color theme="1"/>
        <rFont val="Arial"/>
        <family val="2"/>
        <charset val="238"/>
      </rPr>
      <t xml:space="preserve"> cm. </t>
    </r>
  </si>
  <si>
    <t>Dobava in polaganje zaključnih linijskih robnikov iz nerjavečega jekla dim 2400/150 mm, vključno z potrebnim obetoniranjem.</t>
  </si>
  <si>
    <t>Dobava in polaganje poglobljenih cestnih robnikov 15/25/100 cm, vključno z potrebnim obetoniranjem in vsemi pomožnimi deli</t>
  </si>
  <si>
    <t>Izdelava druge tankoslojne označbe na vozišču, ročno z enokomponentno belo barvo, debelina plasti 250µm (prehod za pešce, stop črta).</t>
  </si>
  <si>
    <t>Samo vgradnja inštalacijskih elementov brez dobave , s pripadajočim materialom (vgradne omarice,...).Elementi zajeti v elektro delih!</t>
  </si>
  <si>
    <t>Dobava in polaganje cestnih robnikov 15/25/100 cm, vključno z potrebnim obetoniranjem in vsemi pomožnimi deli</t>
  </si>
  <si>
    <t>Premaz stika z bitumensko maso kot npr. Mastix ali enakovredno.</t>
  </si>
  <si>
    <t>Izvedba asfaltne koritnice širine 30 cm v enaki sestavi kot cestišče.</t>
  </si>
  <si>
    <t>Razna dodatna in nepredvidena dela, 10% od Pripravljalna in zaključna dela</t>
  </si>
  <si>
    <t>Dobava in vgradnja kvalitetnega humusa v debelini do 20 cm za travne površine in območje zasaditve.</t>
  </si>
  <si>
    <t>Zaščita in začasna selitev obstoječega spomenika zaradi  sanacijskih del spomenika in temelja. Po navodilih ZVKD!</t>
  </si>
  <si>
    <t>Izdelava delne zapore ceste (varovalni pas občinske ceste) in hodnika za pešce (državna cesta). Vključno z izdelavo potrebnih elaboratov, postavitvijo začasne prometne signalizacije in vseh ostalih potrebnih del po navodilih upravljalca.</t>
  </si>
  <si>
    <t>Predmet: UREDITEV TRGA Z MONUMENTOM  V KRIŽEVCIH PRI LJUTOMERU</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</si>
</sst>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_(* #,##0.00_);_(* \(#,##0.00\);_(* \-??_);_(@_)"/>
    <numFmt numFmtId="165" formatCode="#,##0.00\ [$SIT-424]"/>
    <numFmt numFmtId="166" formatCode="#,##0.00\ &quot;€&quot;"/>
    <numFmt numFmtId="167" formatCode="#,##0.00;#,##0.00;&quot;&quot;"/>
    <numFmt numFmtId="168" formatCode="_-* #,##0.00&quot; SIT&quot;_-;\-* #,##0.00&quot; SIT&quot;_-;_-* \-??&quot; SIT&quot;_-;_-@_-"/>
    <numFmt numFmtId="169" formatCode="_-* #,##0.00\ _S_I_T_-;\-* #,##0.00\ _S_I_T_-;_-* \-??\ _S_I_T_-;_-@_-"/>
  </numFmts>
  <fonts count="7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2"/>
      <color theme="1"/>
      <name val="Arial"/>
      <family val="2"/>
      <charset val="238"/>
    </font>
    <font>
      <sz val="10"/>
      <color theme="1"/>
      <name val="Arial"/>
      <family val="2"/>
      <charset val="238"/>
    </font>
    <font>
      <sz val="10"/>
      <name val="Arial"/>
      <family val="2"/>
      <charset val="238"/>
    </font>
    <font>
      <sz val="10"/>
      <name val="Arial"/>
      <family val="2"/>
    </font>
    <font>
      <b/>
      <sz val="10"/>
      <name val="Arial"/>
      <family val="2"/>
      <charset val="238"/>
    </font>
    <font>
      <b/>
      <sz val="11"/>
      <color theme="1"/>
      <name val="Arial"/>
      <family val="2"/>
      <charset val="238"/>
    </font>
    <font>
      <sz val="10"/>
      <color indexed="8"/>
      <name val="Helv"/>
    </font>
    <font>
      <sz val="10"/>
      <color indexed="8"/>
      <name val="Arial"/>
      <family val="2"/>
      <charset val="238"/>
    </font>
    <font>
      <sz val="11"/>
      <color indexed="8"/>
      <name val="Calibri"/>
      <family val="2"/>
      <charset val="238"/>
    </font>
    <font>
      <sz val="10"/>
      <name val="Arial CE"/>
    </font>
    <font>
      <i/>
      <u/>
      <sz val="8"/>
      <name val="Calibri"/>
      <family val="2"/>
      <charset val="238"/>
    </font>
    <font>
      <i/>
      <sz val="8"/>
      <name val="Calibri"/>
      <family val="2"/>
      <charset val="238"/>
    </font>
    <font>
      <sz val="12"/>
      <color theme="1"/>
      <name val="Arial"/>
      <family val="2"/>
      <charset val="238"/>
    </font>
    <font>
      <b/>
      <sz val="12"/>
      <name val="Arial"/>
      <family val="2"/>
      <charset val="238"/>
    </font>
    <font>
      <b/>
      <sz val="10"/>
      <color theme="1"/>
      <name val="Arial"/>
      <family val="2"/>
      <charset val="238"/>
    </font>
    <font>
      <i/>
      <sz val="8"/>
      <color indexed="8"/>
      <name val="Calibri"/>
      <family val="2"/>
      <charset val="238"/>
    </font>
    <font>
      <b/>
      <i/>
      <sz val="8"/>
      <name val="Calibri"/>
      <family val="2"/>
      <charset val="238"/>
    </font>
    <font>
      <sz val="10"/>
      <color rgb="FF000000"/>
      <name val="Arial"/>
      <family val="2"/>
      <charset val="238"/>
    </font>
    <font>
      <i/>
      <u/>
      <sz val="8"/>
      <name val="Calibri"/>
      <family val="2"/>
      <charset val="238"/>
      <scheme val="minor"/>
    </font>
    <font>
      <i/>
      <sz val="8"/>
      <name val="Calibri"/>
      <family val="2"/>
      <charset val="238"/>
      <scheme val="minor"/>
    </font>
    <font>
      <b/>
      <i/>
      <sz val="8"/>
      <name val="Calibri"/>
      <family val="2"/>
      <charset val="238"/>
      <scheme val="minor"/>
    </font>
    <font>
      <sz val="10"/>
      <name val="Arial CE"/>
      <charset val="238"/>
    </font>
    <font>
      <sz val="9"/>
      <name val="Calibri"/>
      <family val="2"/>
      <charset val="238"/>
      <scheme val="minor"/>
    </font>
    <font>
      <sz val="12"/>
      <color theme="1"/>
      <name val="Calibri"/>
      <family val="2"/>
      <scheme val="minor"/>
    </font>
    <font>
      <sz val="12"/>
      <name val="Arial"/>
      <family val="2"/>
      <charset val="238"/>
    </font>
    <font>
      <b/>
      <sz val="14"/>
      <name val="Arial"/>
      <family val="2"/>
      <charset val="238"/>
    </font>
    <font>
      <sz val="11"/>
      <color indexed="8"/>
      <name val="Calibri"/>
      <family val="2"/>
    </font>
    <font>
      <sz val="10"/>
      <color indexed="8"/>
      <name val="Calibri"/>
      <family val="2"/>
      <charset val="238"/>
    </font>
    <font>
      <vertAlign val="superscript"/>
      <sz val="10"/>
      <color indexed="8"/>
      <name val="Arial"/>
      <family val="2"/>
    </font>
    <font>
      <b/>
      <sz val="10"/>
      <color indexed="8"/>
      <name val="Arial"/>
      <family val="2"/>
      <charset val="238"/>
    </font>
    <font>
      <b/>
      <i/>
      <sz val="10"/>
      <color theme="1"/>
      <name val="Arial"/>
      <family val="2"/>
      <charset val="238"/>
    </font>
    <font>
      <b/>
      <i/>
      <sz val="10"/>
      <color indexed="8"/>
      <name val="Arial"/>
      <family val="2"/>
      <charset val="238"/>
    </font>
    <font>
      <i/>
      <u/>
      <sz val="10"/>
      <name val="Calibri"/>
      <family val="2"/>
      <charset val="238"/>
      <scheme val="minor"/>
    </font>
    <font>
      <i/>
      <sz val="10"/>
      <name val="Calibri"/>
      <family val="2"/>
      <charset val="238"/>
      <scheme val="minor"/>
    </font>
    <font>
      <sz val="10"/>
      <name val="Times New Roman"/>
      <family val="1"/>
      <charset val="238"/>
    </font>
    <font>
      <sz val="10"/>
      <color rgb="FFFF0000"/>
      <name val="Times New Roman"/>
      <family val="1"/>
      <charset val="238"/>
    </font>
    <font>
      <sz val="8"/>
      <color rgb="FFFF0000"/>
      <name val="Times New Roman"/>
      <family val="1"/>
      <charset val="238"/>
    </font>
    <font>
      <sz val="9"/>
      <color rgb="FFFF0000"/>
      <name val="Times New Roman"/>
      <family val="1"/>
      <charset val="238"/>
    </font>
    <font>
      <sz val="11"/>
      <name val="Times New Roman"/>
      <family val="1"/>
      <charset val="238"/>
    </font>
    <font>
      <b/>
      <sz val="11"/>
      <name val="Times New Roman"/>
      <family val="1"/>
      <charset val="238"/>
    </font>
    <font>
      <sz val="11"/>
      <color rgb="FFFF0000"/>
      <name val="Times New Roman"/>
      <family val="1"/>
      <charset val="238"/>
    </font>
    <font>
      <b/>
      <sz val="11"/>
      <color rgb="FFFF0000"/>
      <name val="Times New Roman"/>
      <family val="1"/>
      <charset val="238"/>
    </font>
    <font>
      <sz val="9"/>
      <color theme="1"/>
      <name val="Times New Roman"/>
      <family val="1"/>
      <charset val="238"/>
    </font>
    <font>
      <sz val="8"/>
      <color rgb="FFFF0000"/>
      <name val="Arial"/>
      <family val="2"/>
      <charset val="238"/>
    </font>
    <font>
      <b/>
      <u/>
      <sz val="11"/>
      <name val="Times New Roman"/>
      <family val="1"/>
      <charset val="238"/>
    </font>
    <font>
      <sz val="11"/>
      <name val="Calibri"/>
      <family val="2"/>
      <charset val="238"/>
      <scheme val="minor"/>
    </font>
    <font>
      <sz val="9"/>
      <name val="Times New Roman"/>
      <family val="1"/>
      <charset val="238"/>
    </font>
    <font>
      <sz val="9"/>
      <color rgb="FF7030A0"/>
      <name val="Times New Roman"/>
      <family val="1"/>
      <charset val="238"/>
    </font>
    <font>
      <sz val="8"/>
      <color rgb="FF7030A0"/>
      <name val="Arial"/>
      <family val="2"/>
      <charset val="238"/>
    </font>
    <font>
      <b/>
      <sz val="12"/>
      <name val="Times New Roman"/>
      <family val="1"/>
      <charset val="238"/>
    </font>
    <font>
      <sz val="12"/>
      <color rgb="FF7030A0"/>
      <name val="Times New Roman"/>
      <family val="1"/>
      <charset val="238"/>
    </font>
    <font>
      <sz val="12"/>
      <color rgb="FF7030A0"/>
      <name val="Arial"/>
      <family val="2"/>
      <charset val="238"/>
    </font>
    <font>
      <sz val="9"/>
      <color rgb="FF7030A0"/>
      <name val="Arial"/>
      <family val="2"/>
      <charset val="238"/>
    </font>
    <font>
      <b/>
      <sz val="9"/>
      <name val="Times New Roman"/>
      <family val="1"/>
      <charset val="238"/>
    </font>
    <font>
      <b/>
      <sz val="9"/>
      <color rgb="FF7030A0"/>
      <name val="Arial"/>
      <family val="2"/>
      <charset val="238"/>
    </font>
    <font>
      <b/>
      <sz val="10"/>
      <color rgb="FF0070C0"/>
      <name val="Times New Roman"/>
      <family val="1"/>
      <charset val="238"/>
    </font>
    <font>
      <sz val="8"/>
      <color rgb="FF7030A0"/>
      <name val="Times New Roman"/>
      <family val="1"/>
      <charset val="238"/>
    </font>
    <font>
      <sz val="10"/>
      <color rgb="FF7030A0"/>
      <name val="Arial"/>
      <family val="2"/>
      <charset val="238"/>
    </font>
    <font>
      <b/>
      <sz val="9"/>
      <color rgb="FF7030A0"/>
      <name val="Times New Roman"/>
      <family val="1"/>
      <charset val="238"/>
    </font>
    <font>
      <b/>
      <sz val="9"/>
      <color rgb="FFFF0000"/>
      <name val="Times New Roman"/>
      <family val="1"/>
      <charset val="238"/>
    </font>
    <font>
      <sz val="8"/>
      <name val="Times New Roman"/>
      <family val="1"/>
      <charset val="238"/>
    </font>
    <font>
      <sz val="12"/>
      <color rgb="FFFF0000"/>
      <name val="Times New Roman"/>
      <family val="1"/>
      <charset val="238"/>
    </font>
    <font>
      <b/>
      <sz val="10"/>
      <name val="Times New Roman"/>
      <family val="1"/>
      <charset val="238"/>
    </font>
    <font>
      <b/>
      <sz val="10"/>
      <color rgb="FFFF0000"/>
      <name val="Times New Roman"/>
      <family val="1"/>
      <charset val="238"/>
    </font>
    <font>
      <b/>
      <sz val="12"/>
      <color rgb="FFFF0000"/>
      <name val="Times New Roman"/>
      <family val="1"/>
      <charset val="238"/>
    </font>
    <font>
      <sz val="11"/>
      <color theme="1"/>
      <name val="Arial"/>
      <family val="2"/>
      <charset val="238"/>
    </font>
    <font>
      <sz val="10"/>
      <color rgb="FFC00000"/>
      <name val="Arial"/>
      <family val="2"/>
      <charset val="238"/>
    </font>
    <font>
      <sz val="10"/>
      <color rgb="FFFF0000"/>
      <name val="Arial"/>
      <family val="2"/>
      <charset val="238"/>
    </font>
    <font>
      <sz val="10"/>
      <color theme="3"/>
      <name val="Arial"/>
      <family val="2"/>
      <charset val="238"/>
    </font>
    <font>
      <sz val="11"/>
      <color rgb="FFFF0000"/>
      <name val="Calibri"/>
      <family val="2"/>
      <scheme val="minor"/>
    </font>
    <font>
      <sz val="10"/>
      <name val="Arial CE"/>
      <family val="2"/>
      <charset val="238"/>
    </font>
  </fonts>
  <fills count="7">
    <fill>
      <patternFill patternType="none"/>
    </fill>
    <fill>
      <patternFill patternType="gray125"/>
    </fill>
    <fill>
      <patternFill patternType="solid">
        <fgColor indexed="26"/>
        <bgColor indexed="9"/>
      </patternFill>
    </fill>
    <fill>
      <patternFill patternType="solid">
        <fgColor rgb="FFFFFF99"/>
        <bgColor indexed="64"/>
      </patternFill>
    </fill>
    <fill>
      <patternFill patternType="solid">
        <fgColor theme="9" tint="0.79998168889431442"/>
        <bgColor indexed="64"/>
      </patternFill>
    </fill>
    <fill>
      <patternFill patternType="solid">
        <fgColor indexed="42"/>
        <bgColor indexed="64"/>
      </patternFill>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uble">
        <color indexed="64"/>
      </top>
      <bottom style="double">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bottom style="double">
        <color auto="1"/>
      </bottom>
      <diagonal/>
    </border>
    <border>
      <left/>
      <right/>
      <top/>
      <bottom style="thin">
        <color auto="1"/>
      </bottom>
      <diagonal/>
    </border>
    <border>
      <left style="thin">
        <color indexed="64"/>
      </left>
      <right/>
      <top/>
      <bottom style="thin">
        <color indexed="64"/>
      </bottom>
      <diagonal/>
    </border>
    <border>
      <left style="thin">
        <color indexed="64"/>
      </left>
      <right style="thin">
        <color indexed="64"/>
      </right>
      <top style="thin">
        <color auto="1"/>
      </top>
      <bottom/>
      <diagonal/>
    </border>
    <border>
      <left/>
      <right/>
      <top style="double">
        <color indexed="64"/>
      </top>
      <bottom/>
      <diagonal/>
    </border>
    <border>
      <left/>
      <right/>
      <top style="thin">
        <color auto="1"/>
      </top>
      <bottom style="double">
        <color auto="1"/>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double">
        <color indexed="64"/>
      </top>
      <bottom/>
      <diagonal/>
    </border>
  </borders>
  <cellStyleXfs count="24">
    <xf numFmtId="0" fontId="0" fillId="0" borderId="0"/>
    <xf numFmtId="0" fontId="6" fillId="0" borderId="0"/>
    <xf numFmtId="0" fontId="4" fillId="0" borderId="0"/>
    <xf numFmtId="0" fontId="5" fillId="0" borderId="0"/>
    <xf numFmtId="0" fontId="5" fillId="0" borderId="0"/>
    <xf numFmtId="3" fontId="9" fillId="0" borderId="0" applyFont="0" applyAlignment="0">
      <alignment horizontal="right"/>
      <protection locked="0"/>
    </xf>
    <xf numFmtId="0" fontId="2" fillId="0" borderId="0"/>
    <xf numFmtId="164" fontId="10" fillId="0" borderId="0" applyFill="0" applyBorder="0" applyAlignment="0" applyProtection="0"/>
    <xf numFmtId="0" fontId="10" fillId="0" borderId="0"/>
    <xf numFmtId="0" fontId="11" fillId="0" borderId="0"/>
    <xf numFmtId="0" fontId="11" fillId="0" borderId="0"/>
    <xf numFmtId="0" fontId="12" fillId="0" borderId="0"/>
    <xf numFmtId="43" fontId="12" fillId="0" borderId="0" applyFont="0" applyFill="0" applyBorder="0" applyAlignment="0" applyProtection="0"/>
    <xf numFmtId="165" fontId="12" fillId="0" borderId="0" applyFont="0" applyFill="0" applyBorder="0" applyAlignment="0" applyProtection="0"/>
    <xf numFmtId="0" fontId="6" fillId="0" borderId="0"/>
    <xf numFmtId="0" fontId="1" fillId="0" borderId="0"/>
    <xf numFmtId="0" fontId="29" fillId="0" borderId="0"/>
    <xf numFmtId="0" fontId="5" fillId="0" borderId="0"/>
    <xf numFmtId="0" fontId="11" fillId="0" borderId="0"/>
    <xf numFmtId="0" fontId="5" fillId="0" borderId="0"/>
    <xf numFmtId="0" fontId="11" fillId="2" borderId="17" applyNumberFormat="0" applyAlignment="0" applyProtection="0"/>
    <xf numFmtId="168" fontId="11" fillId="0" borderId="0" applyFill="0" applyBorder="0" applyAlignment="0" applyProtection="0"/>
    <xf numFmtId="169" fontId="11" fillId="0" borderId="0" applyFill="0" applyBorder="0" applyAlignment="0" applyProtection="0"/>
    <xf numFmtId="4" fontId="5" fillId="0" borderId="0"/>
  </cellStyleXfs>
  <cellXfs count="501">
    <xf numFmtId="0" fontId="0" fillId="0" borderId="0" xfId="0"/>
    <xf numFmtId="0" fontId="4" fillId="0" borderId="0" xfId="0" applyFont="1" applyAlignment="1">
      <alignment horizontal="center" vertical="top"/>
    </xf>
    <xf numFmtId="4" fontId="4" fillId="0" borderId="0" xfId="0" applyNumberFormat="1" applyFont="1" applyAlignment="1">
      <alignment horizontal="center" vertical="top"/>
    </xf>
    <xf numFmtId="0" fontId="4" fillId="0" borderId="0" xfId="0" applyFont="1" applyAlignment="1">
      <alignment horizontal="left" vertical="top"/>
    </xf>
    <xf numFmtId="0" fontId="4" fillId="0" borderId="0" xfId="0" applyFont="1" applyAlignment="1">
      <alignment vertical="top" wrapText="1"/>
    </xf>
    <xf numFmtId="49" fontId="4" fillId="0" borderId="1" xfId="0" applyNumberFormat="1" applyFont="1" applyBorder="1" applyAlignment="1">
      <alignment horizontal="left" vertical="top"/>
    </xf>
    <xf numFmtId="0" fontId="4" fillId="0" borderId="1" xfId="0" applyFont="1" applyBorder="1" applyAlignment="1">
      <alignment horizontal="center" vertical="top" wrapText="1"/>
    </xf>
    <xf numFmtId="0" fontId="4" fillId="0" borderId="1" xfId="0" applyFont="1" applyBorder="1" applyAlignment="1">
      <alignment horizontal="center" vertical="top"/>
    </xf>
    <xf numFmtId="4" fontId="4" fillId="0" borderId="1" xfId="0" applyNumberFormat="1" applyFont="1" applyBorder="1" applyAlignment="1">
      <alignment horizontal="center" vertical="top"/>
    </xf>
    <xf numFmtId="0" fontId="4" fillId="0" borderId="2" xfId="0" applyFont="1" applyBorder="1" applyAlignment="1">
      <alignment horizontal="left" vertical="top"/>
    </xf>
    <xf numFmtId="0" fontId="4" fillId="0" borderId="2" xfId="0" applyFont="1" applyBorder="1" applyAlignment="1">
      <alignment vertical="top" wrapText="1"/>
    </xf>
    <xf numFmtId="0" fontId="4" fillId="0" borderId="2" xfId="0" applyFont="1" applyBorder="1" applyAlignment="1">
      <alignment horizontal="center" vertical="top"/>
    </xf>
    <xf numFmtId="4" fontId="4" fillId="0" borderId="2" xfId="0" applyNumberFormat="1" applyFont="1" applyBorder="1" applyAlignment="1">
      <alignment horizontal="center" vertical="top"/>
    </xf>
    <xf numFmtId="0" fontId="5" fillId="0" borderId="2" xfId="0" applyFont="1" applyFill="1" applyBorder="1" applyAlignment="1">
      <alignment vertical="top" wrapText="1"/>
    </xf>
    <xf numFmtId="0" fontId="4" fillId="0" borderId="3" xfId="1" applyFont="1" applyBorder="1" applyAlignment="1">
      <alignment horizontal="justify" vertical="top" wrapText="1"/>
    </xf>
    <xf numFmtId="0" fontId="5" fillId="0" borderId="3" xfId="0" applyFont="1" applyFill="1" applyBorder="1" applyAlignment="1">
      <alignment vertical="top" wrapText="1"/>
    </xf>
    <xf numFmtId="0" fontId="5" fillId="0" borderId="3" xfId="2" applyFont="1" applyBorder="1" applyAlignment="1">
      <alignment horizontal="justify" vertical="top" wrapText="1"/>
    </xf>
    <xf numFmtId="0" fontId="7" fillId="0" borderId="2" xfId="0" applyFont="1" applyFill="1" applyBorder="1" applyAlignment="1">
      <alignment vertical="top" wrapText="1"/>
    </xf>
    <xf numFmtId="0" fontId="5" fillId="0" borderId="2" xfId="0" applyFont="1" applyFill="1" applyBorder="1" applyAlignment="1" applyProtection="1">
      <alignment horizontal="left" vertical="top" wrapText="1"/>
    </xf>
    <xf numFmtId="0" fontId="4" fillId="0" borderId="3" xfId="0" applyFont="1" applyBorder="1" applyAlignment="1">
      <alignment vertical="top" wrapText="1"/>
    </xf>
    <xf numFmtId="49" fontId="4" fillId="0" borderId="4" xfId="0" applyNumberFormat="1" applyFont="1" applyBorder="1" applyAlignment="1">
      <alignment horizontal="left" vertical="top"/>
    </xf>
    <xf numFmtId="0" fontId="7" fillId="0" borderId="4" xfId="0" applyFont="1" applyBorder="1" applyAlignment="1">
      <alignment horizontal="left" vertical="top" wrapText="1"/>
    </xf>
    <xf numFmtId="0" fontId="4" fillId="0" borderId="4" xfId="0" applyFont="1" applyBorder="1" applyAlignment="1">
      <alignment horizontal="center" vertical="top"/>
    </xf>
    <xf numFmtId="4" fontId="4" fillId="0" borderId="4" xfId="0" applyNumberFormat="1" applyFont="1" applyBorder="1" applyAlignment="1">
      <alignment horizontal="center" vertical="top"/>
    </xf>
    <xf numFmtId="0" fontId="0" fillId="0" borderId="0" xfId="0" applyAlignment="1">
      <alignment horizontal="center" vertical="top"/>
    </xf>
    <xf numFmtId="4" fontId="0" fillId="0" borderId="0" xfId="0" applyNumberFormat="1"/>
    <xf numFmtId="4" fontId="0" fillId="0" borderId="0" xfId="0" applyNumberFormat="1" applyAlignment="1">
      <alignment horizontal="right"/>
    </xf>
    <xf numFmtId="0" fontId="3" fillId="0" borderId="0" xfId="0" applyFont="1" applyAlignment="1">
      <alignment horizontal="right"/>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4" fontId="3" fillId="0" borderId="0" xfId="0" applyNumberFormat="1" applyFont="1" applyAlignment="1">
      <alignment vertical="center"/>
    </xf>
    <xf numFmtId="4" fontId="3" fillId="0" borderId="0" xfId="0" applyNumberFormat="1" applyFont="1" applyAlignment="1">
      <alignment horizontal="right" vertical="center"/>
    </xf>
    <xf numFmtId="0" fontId="3" fillId="0" borderId="5" xfId="0" applyFont="1" applyBorder="1" applyAlignment="1">
      <alignment horizontal="center" vertical="center"/>
    </xf>
    <xf numFmtId="0" fontId="3" fillId="0" borderId="5" xfId="0" applyFont="1" applyBorder="1" applyAlignment="1">
      <alignment vertical="center"/>
    </xf>
    <xf numFmtId="4" fontId="3" fillId="0" borderId="5" xfId="0" applyNumberFormat="1" applyFont="1" applyBorder="1" applyAlignment="1">
      <alignment vertical="center"/>
    </xf>
    <xf numFmtId="4" fontId="3" fillId="0" borderId="5" xfId="0" applyNumberFormat="1" applyFont="1" applyBorder="1" applyAlignment="1">
      <alignment horizontal="right" vertical="center"/>
    </xf>
    <xf numFmtId="0" fontId="8" fillId="0" borderId="0" xfId="0" applyFont="1" applyBorder="1" applyAlignment="1">
      <alignment horizontal="center" vertical="top"/>
    </xf>
    <xf numFmtId="0" fontId="8" fillId="0" borderId="0" xfId="0" applyFont="1" applyBorder="1"/>
    <xf numFmtId="4" fontId="8" fillId="0" borderId="0" xfId="0" applyNumberFormat="1" applyFont="1" applyBorder="1"/>
    <xf numFmtId="4" fontId="8" fillId="0" borderId="0" xfId="0" applyNumberFormat="1" applyFont="1" applyBorder="1" applyAlignment="1">
      <alignment horizontal="right"/>
    </xf>
    <xf numFmtId="0" fontId="5" fillId="0" borderId="0" xfId="0" applyFont="1" applyFill="1" applyAlignment="1">
      <alignment horizontal="center" vertical="top"/>
    </xf>
    <xf numFmtId="0" fontId="0" fillId="0" borderId="0" xfId="0" applyAlignment="1">
      <alignment vertical="top"/>
    </xf>
    <xf numFmtId="49" fontId="7" fillId="0" borderId="6" xfId="3" applyNumberFormat="1" applyFont="1" applyBorder="1" applyAlignment="1">
      <alignment vertical="top"/>
    </xf>
    <xf numFmtId="0" fontId="7" fillId="0" borderId="6" xfId="3" applyFont="1" applyBorder="1" applyAlignment="1">
      <alignment horizontal="justify" vertical="top"/>
    </xf>
    <xf numFmtId="49" fontId="5" fillId="0" borderId="7" xfId="3" applyNumberFormat="1" applyFont="1" applyBorder="1" applyAlignment="1">
      <alignment vertical="top"/>
    </xf>
    <xf numFmtId="0" fontId="5" fillId="0" borderId="7" xfId="3" applyFont="1" applyBorder="1" applyAlignment="1">
      <alignment horizontal="justify" vertical="top" wrapText="1"/>
    </xf>
    <xf numFmtId="49" fontId="5" fillId="0" borderId="8" xfId="3" applyNumberFormat="1" applyFont="1" applyBorder="1" applyAlignment="1">
      <alignment vertical="top"/>
    </xf>
    <xf numFmtId="0" fontId="5" fillId="0" borderId="8" xfId="3" applyFont="1" applyBorder="1" applyAlignment="1">
      <alignment horizontal="justify" vertical="top" wrapText="1"/>
    </xf>
    <xf numFmtId="0" fontId="5" fillId="0" borderId="8" xfId="3" applyFont="1" applyFill="1" applyBorder="1" applyAlignment="1" applyProtection="1">
      <alignment horizontal="justify" vertical="top" wrapText="1"/>
    </xf>
    <xf numFmtId="0" fontId="5" fillId="0" borderId="8" xfId="0" applyFont="1" applyFill="1" applyBorder="1" applyAlignment="1" applyProtection="1">
      <alignment vertical="top" wrapText="1"/>
    </xf>
    <xf numFmtId="0" fontId="5" fillId="0" borderId="8" xfId="3" applyFont="1" applyBorder="1" applyAlignment="1">
      <alignment horizontal="justify" vertical="top"/>
    </xf>
    <xf numFmtId="0" fontId="5" fillId="0" borderId="8" xfId="4" applyFont="1" applyFill="1" applyBorder="1" applyAlignment="1" applyProtection="1">
      <alignment horizontal="justify" vertical="top"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0" borderId="2" xfId="0" applyFont="1" applyFill="1" applyBorder="1" applyAlignment="1">
      <alignment vertical="top" wrapText="1"/>
    </xf>
    <xf numFmtId="4" fontId="4" fillId="0" borderId="0" xfId="0" applyNumberFormat="1" applyFont="1" applyAlignment="1">
      <alignment horizontal="right" vertical="top"/>
    </xf>
    <xf numFmtId="4" fontId="4" fillId="0" borderId="1" xfId="0" applyNumberFormat="1" applyFont="1" applyBorder="1" applyAlignment="1">
      <alignment horizontal="right" vertical="top"/>
    </xf>
    <xf numFmtId="4" fontId="4" fillId="0" borderId="2" xfId="0" applyNumberFormat="1" applyFont="1" applyBorder="1" applyAlignment="1">
      <alignment horizontal="right" vertical="top"/>
    </xf>
    <xf numFmtId="4" fontId="4" fillId="0" borderId="4" xfId="0" applyNumberFormat="1" applyFont="1" applyBorder="1" applyAlignment="1">
      <alignment horizontal="right" vertical="top"/>
    </xf>
    <xf numFmtId="4" fontId="7" fillId="0" borderId="4" xfId="0" applyNumberFormat="1" applyFont="1" applyBorder="1" applyAlignment="1">
      <alignment horizontal="right" vertical="top"/>
    </xf>
    <xf numFmtId="4" fontId="4" fillId="0" borderId="2" xfId="0" applyNumberFormat="1" applyFont="1" applyBorder="1" applyAlignment="1">
      <alignment horizontal="center"/>
    </xf>
    <xf numFmtId="4" fontId="4" fillId="0" borderId="2" xfId="0" applyNumberFormat="1" applyFont="1" applyBorder="1" applyAlignment="1">
      <alignment horizontal="right"/>
    </xf>
    <xf numFmtId="0" fontId="15" fillId="0" borderId="0" xfId="0" applyFont="1" applyAlignment="1">
      <alignment vertical="center"/>
    </xf>
    <xf numFmtId="0" fontId="15" fillId="0" borderId="0" xfId="0" applyFont="1" applyAlignment="1">
      <alignment horizontal="right" vertical="center"/>
    </xf>
    <xf numFmtId="4" fontId="15" fillId="0" borderId="0" xfId="0" applyNumberFormat="1" applyFont="1" applyAlignment="1">
      <alignment vertical="center"/>
    </xf>
    <xf numFmtId="4" fontId="15" fillId="0" borderId="0" xfId="0" applyNumberFormat="1" applyFont="1" applyAlignment="1">
      <alignment horizontal="right" vertical="center"/>
    </xf>
    <xf numFmtId="0" fontId="4" fillId="0" borderId="2" xfId="0" applyFont="1" applyBorder="1" applyAlignment="1">
      <alignment horizontal="center"/>
    </xf>
    <xf numFmtId="10" fontId="4" fillId="0" borderId="2" xfId="0" applyNumberFormat="1" applyFont="1" applyBorder="1" applyAlignment="1">
      <alignment horizontal="center"/>
    </xf>
    <xf numFmtId="0" fontId="4" fillId="0" borderId="0" xfId="0" applyFont="1" applyAlignment="1">
      <alignment horizontal="center"/>
    </xf>
    <xf numFmtId="4" fontId="4" fillId="0" borderId="0" xfId="0" applyNumberFormat="1" applyFont="1" applyAlignment="1">
      <alignment horizontal="center"/>
    </xf>
    <xf numFmtId="0" fontId="4" fillId="0" borderId="1" xfId="0" applyFont="1" applyBorder="1" applyAlignment="1">
      <alignment horizontal="center"/>
    </xf>
    <xf numFmtId="4" fontId="4" fillId="0" borderId="1" xfId="0" applyNumberFormat="1" applyFont="1" applyBorder="1" applyAlignment="1">
      <alignment horizontal="center"/>
    </xf>
    <xf numFmtId="0" fontId="4" fillId="0" borderId="4" xfId="0" applyFont="1" applyBorder="1" applyAlignment="1">
      <alignment horizontal="center"/>
    </xf>
    <xf numFmtId="4" fontId="4" fillId="0" borderId="4" xfId="0" applyNumberFormat="1" applyFont="1" applyBorder="1" applyAlignment="1">
      <alignment horizontal="center"/>
    </xf>
    <xf numFmtId="0" fontId="0" fillId="0" borderId="0" xfId="0" applyAlignment="1"/>
    <xf numFmtId="4" fontId="4" fillId="0" borderId="2" xfId="0" applyNumberFormat="1" applyFont="1" applyFill="1" applyBorder="1" applyAlignment="1">
      <alignment horizontal="center"/>
    </xf>
    <xf numFmtId="0" fontId="4" fillId="0" borderId="3" xfId="0" applyFont="1" applyBorder="1" applyAlignment="1">
      <alignment horizontal="left" vertical="top"/>
    </xf>
    <xf numFmtId="0" fontId="5" fillId="0" borderId="3" xfId="0" applyFont="1" applyFill="1" applyBorder="1" applyAlignment="1">
      <alignment horizontal="left" vertical="top"/>
    </xf>
    <xf numFmtId="4" fontId="4" fillId="0" borderId="0" xfId="0" applyNumberFormat="1" applyFont="1" applyAlignment="1">
      <alignment horizontal="right"/>
    </xf>
    <xf numFmtId="0" fontId="17" fillId="0" borderId="0" xfId="0" applyFont="1" applyAlignment="1">
      <alignment wrapText="1"/>
    </xf>
    <xf numFmtId="49" fontId="17" fillId="0" borderId="0" xfId="0" applyNumberFormat="1" applyFont="1" applyBorder="1" applyAlignment="1">
      <alignment horizontal="left" vertical="top"/>
    </xf>
    <xf numFmtId="0" fontId="17" fillId="0" borderId="0" xfId="0" applyFont="1" applyAlignment="1">
      <alignment vertical="top" wrapText="1"/>
    </xf>
    <xf numFmtId="4" fontId="4" fillId="0" borderId="1" xfId="0" applyNumberFormat="1" applyFont="1" applyBorder="1" applyAlignment="1">
      <alignment horizontal="right"/>
    </xf>
    <xf numFmtId="0" fontId="4" fillId="0" borderId="10" xfId="0" applyFont="1" applyBorder="1" applyAlignment="1">
      <alignment horizontal="justify" vertical="top" wrapText="1"/>
    </xf>
    <xf numFmtId="3" fontId="5" fillId="0" borderId="2" xfId="5" applyFont="1" applyFill="1" applyBorder="1" applyAlignment="1">
      <alignment horizontal="left" vertical="top" wrapText="1"/>
      <protection locked="0"/>
    </xf>
    <xf numFmtId="4" fontId="4" fillId="0" borderId="2" xfId="0" applyNumberFormat="1" applyFont="1" applyFill="1" applyBorder="1" applyAlignment="1">
      <alignment horizontal="right"/>
    </xf>
    <xf numFmtId="16" fontId="4" fillId="0" borderId="2" xfId="0" applyNumberFormat="1" applyFont="1" applyBorder="1" applyAlignment="1">
      <alignment horizontal="left" vertical="top"/>
    </xf>
    <xf numFmtId="16" fontId="4" fillId="0" borderId="3" xfId="0" applyNumberFormat="1" applyFont="1" applyBorder="1" applyAlignment="1">
      <alignment horizontal="left" vertical="top"/>
    </xf>
    <xf numFmtId="0" fontId="4" fillId="0" borderId="2" xfId="0" applyFont="1" applyBorder="1" applyAlignment="1">
      <alignment horizontal="right" vertical="top"/>
    </xf>
    <xf numFmtId="49" fontId="20" fillId="0" borderId="3" xfId="0" applyNumberFormat="1" applyFont="1" applyBorder="1" applyAlignment="1">
      <alignment horizontal="justify" vertical="top" wrapText="1"/>
    </xf>
    <xf numFmtId="0" fontId="4" fillId="0" borderId="2" xfId="0" applyFont="1" applyBorder="1" applyAlignment="1">
      <alignment horizontal="justify" vertical="top" wrapText="1"/>
    </xf>
    <xf numFmtId="4" fontId="4" fillId="0" borderId="2" xfId="0" applyNumberFormat="1" applyFont="1" applyFill="1" applyBorder="1" applyAlignment="1">
      <alignment horizontal="justify" vertical="top"/>
    </xf>
    <xf numFmtId="0" fontId="7" fillId="0" borderId="4" xfId="0" applyFont="1" applyBorder="1" applyAlignment="1">
      <alignment horizontal="left" vertical="top"/>
    </xf>
    <xf numFmtId="4" fontId="4" fillId="0" borderId="4" xfId="0" applyNumberFormat="1" applyFont="1" applyBorder="1" applyAlignment="1">
      <alignment horizontal="right"/>
    </xf>
    <xf numFmtId="4" fontId="7" fillId="0" borderId="4" xfId="0" applyNumberFormat="1" applyFont="1" applyBorder="1" applyAlignment="1">
      <alignment horizontal="right"/>
    </xf>
    <xf numFmtId="0" fontId="0" fillId="0" borderId="0" xfId="0" applyAlignment="1">
      <alignment wrapText="1"/>
    </xf>
    <xf numFmtId="4" fontId="0" fillId="0" borderId="0" xfId="0" applyNumberFormat="1" applyAlignment="1"/>
    <xf numFmtId="0" fontId="4" fillId="0" borderId="2" xfId="0" applyFont="1" applyBorder="1" applyAlignment="1">
      <alignment wrapText="1"/>
    </xf>
    <xf numFmtId="0" fontId="5" fillId="0" borderId="2" xfId="0" applyNumberFormat="1" applyFont="1" applyBorder="1" applyAlignment="1">
      <alignment horizontal="justify" vertical="top" wrapText="1"/>
    </xf>
    <xf numFmtId="0" fontId="4" fillId="0" borderId="11" xfId="0" applyFont="1" applyBorder="1" applyAlignment="1">
      <alignment vertical="top" wrapText="1"/>
    </xf>
    <xf numFmtId="0" fontId="17" fillId="0" borderId="0" xfId="6" applyFont="1" applyAlignment="1">
      <alignment vertical="top" wrapText="1"/>
    </xf>
    <xf numFmtId="0" fontId="4" fillId="0" borderId="0" xfId="6" applyFont="1" applyAlignment="1">
      <alignment horizontal="center"/>
    </xf>
    <xf numFmtId="4" fontId="4" fillId="0" borderId="0" xfId="6" applyNumberFormat="1" applyFont="1" applyAlignment="1">
      <alignment horizontal="center"/>
    </xf>
    <xf numFmtId="4" fontId="4" fillId="0" borderId="0" xfId="6" applyNumberFormat="1" applyFont="1" applyAlignment="1">
      <alignment horizontal="right"/>
    </xf>
    <xf numFmtId="0" fontId="4" fillId="0" borderId="2" xfId="6" applyFont="1" applyBorder="1" applyAlignment="1">
      <alignment horizontal="left" vertical="top"/>
    </xf>
    <xf numFmtId="0" fontId="4" fillId="0" borderId="0" xfId="6" applyFont="1" applyAlignment="1">
      <alignment vertical="top" wrapText="1"/>
    </xf>
    <xf numFmtId="49" fontId="4" fillId="0" borderId="1" xfId="6" applyNumberFormat="1" applyFont="1" applyBorder="1" applyAlignment="1">
      <alignment horizontal="left" vertical="top"/>
    </xf>
    <xf numFmtId="0" fontId="4" fillId="0" borderId="1" xfId="6" applyFont="1" applyBorder="1" applyAlignment="1">
      <alignment horizontal="center" vertical="top" wrapText="1"/>
    </xf>
    <xf numFmtId="0" fontId="4" fillId="0" borderId="1" xfId="6" applyFont="1" applyBorder="1" applyAlignment="1">
      <alignment horizontal="center"/>
    </xf>
    <xf numFmtId="4" fontId="4" fillId="0" borderId="1" xfId="6" applyNumberFormat="1" applyFont="1" applyBorder="1" applyAlignment="1">
      <alignment horizontal="center"/>
    </xf>
    <xf numFmtId="4" fontId="4" fillId="0" borderId="1" xfId="6" applyNumberFormat="1" applyFont="1" applyBorder="1" applyAlignment="1">
      <alignment horizontal="right"/>
    </xf>
    <xf numFmtId="0" fontId="4" fillId="0" borderId="2" xfId="6" applyFont="1" applyBorder="1" applyAlignment="1">
      <alignment vertical="top" wrapText="1"/>
    </xf>
    <xf numFmtId="0" fontId="4" fillId="0" borderId="2" xfId="6" applyFont="1" applyBorder="1" applyAlignment="1">
      <alignment horizontal="center"/>
    </xf>
    <xf numFmtId="4" fontId="4" fillId="0" borderId="2" xfId="6" applyNumberFormat="1" applyFont="1" applyBorder="1" applyAlignment="1">
      <alignment horizontal="center"/>
    </xf>
    <xf numFmtId="4" fontId="4" fillId="0" borderId="2" xfId="6" applyNumberFormat="1" applyFont="1" applyBorder="1" applyAlignment="1">
      <alignment horizontal="right"/>
    </xf>
    <xf numFmtId="49" fontId="4" fillId="0" borderId="4" xfId="6" applyNumberFormat="1" applyFont="1" applyBorder="1" applyAlignment="1">
      <alignment horizontal="left" vertical="top"/>
    </xf>
    <xf numFmtId="0" fontId="7" fillId="0" borderId="4" xfId="6" applyFont="1" applyBorder="1" applyAlignment="1">
      <alignment horizontal="left" vertical="top"/>
    </xf>
    <xf numFmtId="0" fontId="4" fillId="0" borderId="4" xfId="6" applyFont="1" applyBorder="1" applyAlignment="1">
      <alignment horizontal="center"/>
    </xf>
    <xf numFmtId="4" fontId="4" fillId="0" borderId="4" xfId="6" applyNumberFormat="1" applyFont="1" applyBorder="1" applyAlignment="1">
      <alignment horizontal="center"/>
    </xf>
    <xf numFmtId="4" fontId="4" fillId="0" borderId="4" xfId="6" applyNumberFormat="1" applyFont="1" applyBorder="1" applyAlignment="1">
      <alignment horizontal="right"/>
    </xf>
    <xf numFmtId="4" fontId="7" fillId="0" borderId="4" xfId="6" applyNumberFormat="1" applyFont="1" applyBorder="1" applyAlignment="1">
      <alignment horizontal="right"/>
    </xf>
    <xf numFmtId="0" fontId="4" fillId="0" borderId="0" xfId="6" applyFont="1" applyAlignment="1">
      <alignment horizontal="center" vertical="top"/>
    </xf>
    <xf numFmtId="4" fontId="4" fillId="0" borderId="0" xfId="6" applyNumberFormat="1" applyFont="1" applyAlignment="1">
      <alignment horizontal="center" vertical="top"/>
    </xf>
    <xf numFmtId="0" fontId="4" fillId="0" borderId="0" xfId="6" applyFont="1" applyBorder="1" applyAlignment="1">
      <alignment horizontal="left" vertical="top"/>
    </xf>
    <xf numFmtId="0" fontId="0" fillId="0" borderId="0" xfId="0" applyBorder="1"/>
    <xf numFmtId="166" fontId="16" fillId="0" borderId="0" xfId="0" applyNumberFormat="1" applyFont="1" applyFill="1" applyAlignment="1">
      <alignment horizontal="right"/>
    </xf>
    <xf numFmtId="0" fontId="26" fillId="0" borderId="0" xfId="0" applyFont="1"/>
    <xf numFmtId="0" fontId="26" fillId="0" borderId="0" xfId="0" applyFont="1" applyAlignment="1"/>
    <xf numFmtId="49" fontId="16" fillId="0" borderId="0" xfId="0" applyNumberFormat="1" applyFont="1" applyFill="1" applyAlignment="1">
      <alignment horizontal="center" vertical="top"/>
    </xf>
    <xf numFmtId="0" fontId="16" fillId="0" borderId="0" xfId="0" applyFont="1" applyFill="1" applyAlignment="1">
      <alignment horizontal="left" vertical="top"/>
    </xf>
    <xf numFmtId="49" fontId="27" fillId="0" borderId="0" xfId="0" applyNumberFormat="1" applyFont="1" applyFill="1" applyAlignment="1">
      <alignment horizontal="center" vertical="top"/>
    </xf>
    <xf numFmtId="0" fontId="27" fillId="0" borderId="0" xfId="0" applyFont="1" applyFill="1" applyAlignment="1">
      <alignment horizontal="left" vertical="top"/>
    </xf>
    <xf numFmtId="166" fontId="27" fillId="0" borderId="0" xfId="0" applyNumberFormat="1" applyFont="1" applyFill="1" applyAlignment="1">
      <alignment horizontal="right"/>
    </xf>
    <xf numFmtId="0" fontId="27" fillId="0" borderId="0" xfId="0" applyFont="1" applyFill="1" applyBorder="1" applyAlignment="1">
      <alignment horizontal="center" vertical="top"/>
    </xf>
    <xf numFmtId="0" fontId="16" fillId="0" borderId="0" xfId="0" applyFont="1" applyFill="1" applyBorder="1" applyAlignment="1">
      <alignment horizontal="left" vertical="top"/>
    </xf>
    <xf numFmtId="166" fontId="16" fillId="0" borderId="0" xfId="0" applyNumberFormat="1" applyFont="1" applyFill="1" applyBorder="1" applyAlignment="1">
      <alignment horizontal="right"/>
    </xf>
    <xf numFmtId="0" fontId="27" fillId="0" borderId="0" xfId="0" applyFont="1" applyFill="1" applyBorder="1" applyAlignment="1">
      <alignment horizontal="left" vertical="top"/>
    </xf>
    <xf numFmtId="166" fontId="27" fillId="0" borderId="0" xfId="0" applyNumberFormat="1" applyFont="1" applyFill="1" applyBorder="1" applyAlignment="1">
      <alignment horizontal="right"/>
    </xf>
    <xf numFmtId="0" fontId="28" fillId="0" borderId="0" xfId="0" applyFont="1" applyFill="1" applyAlignment="1">
      <alignment horizontal="left" vertical="top"/>
    </xf>
    <xf numFmtId="49" fontId="4" fillId="0" borderId="6" xfId="0" applyNumberFormat="1" applyFont="1" applyBorder="1" applyAlignment="1">
      <alignment horizontal="left" vertical="top"/>
    </xf>
    <xf numFmtId="0" fontId="4" fillId="0" borderId="14" xfId="0" applyFont="1" applyBorder="1" applyAlignment="1">
      <alignment horizontal="left" vertical="top"/>
    </xf>
    <xf numFmtId="4" fontId="4" fillId="0" borderId="14" xfId="0" applyNumberFormat="1" applyFont="1" applyBorder="1" applyAlignment="1">
      <alignment horizontal="right"/>
    </xf>
    <xf numFmtId="4" fontId="4" fillId="0" borderId="3" xfId="0" applyNumberFormat="1" applyFont="1" applyBorder="1" applyAlignment="1">
      <alignment horizontal="right"/>
    </xf>
    <xf numFmtId="4" fontId="0" fillId="0" borderId="0" xfId="0" applyNumberFormat="1" applyBorder="1" applyAlignment="1">
      <alignment horizontal="right"/>
    </xf>
    <xf numFmtId="4" fontId="4" fillId="0" borderId="0" xfId="0" applyNumberFormat="1" applyFont="1" applyBorder="1" applyAlignment="1">
      <alignment horizontal="right" vertical="top"/>
    </xf>
    <xf numFmtId="4" fontId="4" fillId="0" borderId="12" xfId="0" applyNumberFormat="1" applyFont="1" applyBorder="1" applyAlignment="1">
      <alignment horizontal="right" vertical="top"/>
    </xf>
    <xf numFmtId="0" fontId="3" fillId="0" borderId="0" xfId="0" applyFont="1" applyBorder="1" applyAlignment="1">
      <alignment horizontal="left" vertical="top"/>
    </xf>
    <xf numFmtId="0" fontId="3" fillId="0" borderId="0" xfId="0" applyFont="1" applyBorder="1" applyAlignment="1">
      <alignment vertical="top" wrapText="1"/>
    </xf>
    <xf numFmtId="0" fontId="4" fillId="0" borderId="0" xfId="0" applyFont="1" applyBorder="1" applyAlignment="1">
      <alignment horizontal="center" vertical="top"/>
    </xf>
    <xf numFmtId="4" fontId="4" fillId="0" borderId="0" xfId="0" applyNumberFormat="1" applyFont="1" applyBorder="1" applyAlignment="1">
      <alignment horizontal="center" vertical="top"/>
    </xf>
    <xf numFmtId="0" fontId="17" fillId="0" borderId="0" xfId="6" applyFont="1" applyBorder="1" applyAlignment="1">
      <alignment horizontal="left" vertical="top"/>
    </xf>
    <xf numFmtId="0" fontId="4" fillId="0" borderId="0" xfId="0" applyFont="1" applyBorder="1" applyAlignment="1">
      <alignment horizontal="left" vertical="top"/>
    </xf>
    <xf numFmtId="0" fontId="17" fillId="0" borderId="0" xfId="0" applyFont="1" applyBorder="1" applyAlignment="1">
      <alignment horizontal="left" vertical="top"/>
    </xf>
    <xf numFmtId="49" fontId="4" fillId="0" borderId="13" xfId="0" applyNumberFormat="1" applyFont="1" applyBorder="1" applyAlignment="1">
      <alignment horizontal="left" vertical="top"/>
    </xf>
    <xf numFmtId="0" fontId="17" fillId="0" borderId="12" xfId="0" applyFont="1" applyBorder="1" applyAlignment="1">
      <alignment horizontal="left" vertical="top"/>
    </xf>
    <xf numFmtId="0" fontId="4" fillId="0" borderId="12" xfId="6" applyFont="1" applyBorder="1" applyAlignment="1">
      <alignment horizontal="left" vertical="top"/>
    </xf>
    <xf numFmtId="0" fontId="15" fillId="0" borderId="0" xfId="0" applyFont="1" applyAlignment="1">
      <alignment horizontal="center" vertical="center"/>
    </xf>
    <xf numFmtId="0" fontId="17" fillId="0" borderId="0" xfId="0" applyFont="1" applyBorder="1" applyAlignment="1">
      <alignment horizontal="justify" vertical="top" wrapText="1"/>
    </xf>
    <xf numFmtId="0" fontId="4" fillId="0" borderId="0" xfId="0" applyFont="1" applyBorder="1" applyAlignment="1"/>
    <xf numFmtId="4" fontId="4" fillId="0" borderId="0" xfId="13" applyNumberFormat="1" applyFont="1" applyBorder="1" applyAlignment="1">
      <alignment horizontal="right"/>
    </xf>
    <xf numFmtId="0" fontId="4" fillId="0" borderId="0" xfId="0" applyFont="1" applyBorder="1" applyAlignment="1">
      <alignment vertical="top" wrapText="1"/>
    </xf>
    <xf numFmtId="0" fontId="4" fillId="0" borderId="12" xfId="0" applyFont="1" applyBorder="1" applyAlignment="1"/>
    <xf numFmtId="4" fontId="4" fillId="0" borderId="12" xfId="13" applyNumberFormat="1" applyFont="1" applyBorder="1" applyAlignment="1">
      <alignment horizontal="right"/>
    </xf>
    <xf numFmtId="0" fontId="4" fillId="0" borderId="1" xfId="0" applyFont="1" applyBorder="1" applyAlignment="1">
      <alignment horizontal="center" wrapText="1"/>
    </xf>
    <xf numFmtId="0" fontId="4" fillId="0" borderId="13" xfId="0" applyFont="1" applyBorder="1" applyAlignment="1">
      <alignment horizontal="center" vertical="top"/>
    </xf>
    <xf numFmtId="4" fontId="4" fillId="0" borderId="13" xfId="0" applyNumberFormat="1" applyFont="1" applyBorder="1" applyAlignment="1">
      <alignment horizontal="center" vertical="top"/>
    </xf>
    <xf numFmtId="0" fontId="4" fillId="0" borderId="2" xfId="0" applyFont="1" applyFill="1" applyBorder="1" applyAlignment="1">
      <alignment horizontal="center" vertical="top"/>
    </xf>
    <xf numFmtId="0" fontId="4" fillId="0" borderId="2" xfId="14" applyFont="1" applyFill="1" applyBorder="1" applyAlignment="1">
      <alignment horizontal="left" vertical="top" wrapText="1"/>
    </xf>
    <xf numFmtId="0" fontId="4" fillId="0" borderId="2" xfId="0" applyFont="1" applyBorder="1" applyAlignment="1">
      <alignment horizontal="center" wrapText="1"/>
    </xf>
    <xf numFmtId="4" fontId="4" fillId="0" borderId="2" xfId="13" applyNumberFormat="1" applyFont="1" applyFill="1" applyBorder="1" applyAlignment="1">
      <alignment horizontal="right"/>
    </xf>
    <xf numFmtId="0" fontId="4" fillId="0" borderId="2" xfId="0" applyFont="1" applyFill="1" applyBorder="1" applyAlignment="1">
      <alignment horizontal="center" wrapText="1"/>
    </xf>
    <xf numFmtId="4" fontId="4" fillId="0" borderId="2" xfId="6" applyNumberFormat="1" applyFont="1" applyFill="1" applyBorder="1" applyAlignment="1">
      <alignment horizontal="justify" vertical="top"/>
    </xf>
    <xf numFmtId="0" fontId="4" fillId="0" borderId="2" xfId="0" applyNumberFormat="1" applyFont="1" applyFill="1" applyBorder="1" applyAlignment="1">
      <alignment horizontal="justify" vertical="top" wrapText="1"/>
    </xf>
    <xf numFmtId="0" fontId="17" fillId="0" borderId="2" xfId="0" applyFont="1" applyFill="1" applyBorder="1" applyAlignment="1">
      <alignment horizontal="center" wrapText="1"/>
    </xf>
    <xf numFmtId="4" fontId="17" fillId="0" borderId="2" xfId="13" applyNumberFormat="1" applyFont="1" applyFill="1" applyBorder="1" applyAlignment="1">
      <alignment horizontal="right"/>
    </xf>
    <xf numFmtId="0" fontId="4" fillId="0" borderId="2" xfId="16" applyFont="1" applyFill="1" applyBorder="1" applyAlignment="1">
      <alignment horizontal="left" vertical="top" wrapText="1"/>
    </xf>
    <xf numFmtId="0" fontId="4" fillId="0" borderId="2" xfId="0" applyNumberFormat="1" applyFont="1" applyFill="1" applyBorder="1" applyAlignment="1">
      <alignment horizontal="left" wrapText="1"/>
    </xf>
    <xf numFmtId="4" fontId="4" fillId="0" borderId="2" xfId="6" applyNumberFormat="1" applyFont="1" applyFill="1" applyBorder="1" applyAlignment="1">
      <alignment horizontal="justify" vertical="top" wrapText="1"/>
    </xf>
    <xf numFmtId="10" fontId="4" fillId="0" borderId="2" xfId="13" applyNumberFormat="1" applyFont="1" applyFill="1" applyBorder="1" applyAlignment="1">
      <alignment horizontal="right"/>
    </xf>
    <xf numFmtId="0" fontId="4" fillId="0" borderId="2" xfId="0" applyFont="1" applyFill="1" applyBorder="1" applyAlignment="1">
      <alignment horizontal="center" vertical="top" wrapText="1"/>
    </xf>
    <xf numFmtId="0" fontId="17" fillId="0" borderId="16" xfId="0" applyFont="1" applyFill="1" applyBorder="1" applyAlignment="1">
      <alignment vertical="top"/>
    </xf>
    <xf numFmtId="4" fontId="17" fillId="0" borderId="16" xfId="0" applyNumberFormat="1" applyFont="1" applyFill="1" applyBorder="1" applyAlignment="1">
      <alignment vertical="top"/>
    </xf>
    <xf numFmtId="4" fontId="17" fillId="0" borderId="16" xfId="0" applyNumberFormat="1" applyFont="1" applyBorder="1" applyAlignment="1">
      <alignment horizontal="right"/>
    </xf>
    <xf numFmtId="49" fontId="20" fillId="0" borderId="0" xfId="0" applyNumberFormat="1" applyFont="1" applyBorder="1" applyAlignment="1">
      <alignment horizontal="justify" vertical="top" wrapText="1"/>
    </xf>
    <xf numFmtId="0" fontId="17" fillId="0" borderId="2" xfId="0" applyFont="1" applyBorder="1" applyAlignment="1">
      <alignment horizontal="center"/>
    </xf>
    <xf numFmtId="4" fontId="17" fillId="0" borderId="2" xfId="0" applyNumberFormat="1" applyFont="1" applyBorder="1" applyAlignment="1">
      <alignment horizontal="center"/>
    </xf>
    <xf numFmtId="0" fontId="3" fillId="0" borderId="0" xfId="0" applyFont="1" applyAlignment="1">
      <alignment horizontal="left" vertical="top"/>
    </xf>
    <xf numFmtId="0" fontId="3" fillId="0" borderId="0" xfId="0" applyFont="1" applyAlignment="1">
      <alignment vertical="top" wrapText="1"/>
    </xf>
    <xf numFmtId="44" fontId="4" fillId="0" borderId="0" xfId="0" applyNumberFormat="1" applyFont="1" applyAlignment="1">
      <alignment horizontal="center"/>
    </xf>
    <xf numFmtId="44" fontId="4" fillId="0" borderId="1" xfId="0" applyNumberFormat="1" applyFont="1" applyBorder="1" applyAlignment="1">
      <alignment horizontal="center"/>
    </xf>
    <xf numFmtId="44" fontId="4" fillId="0" borderId="2" xfId="0" applyNumberFormat="1" applyFont="1" applyBorder="1" applyAlignment="1">
      <alignment horizontal="center"/>
    </xf>
    <xf numFmtId="0" fontId="4" fillId="0" borderId="2" xfId="0" applyFont="1" applyFill="1" applyBorder="1" applyAlignment="1">
      <alignment horizontal="center"/>
    </xf>
    <xf numFmtId="44" fontId="4" fillId="0" borderId="4" xfId="0" applyNumberFormat="1" applyFont="1" applyBorder="1" applyAlignment="1">
      <alignment horizontal="center"/>
    </xf>
    <xf numFmtId="167" fontId="7" fillId="0" borderId="4" xfId="0" applyNumberFormat="1" applyFont="1" applyBorder="1" applyAlignment="1">
      <alignment horizontal="right"/>
    </xf>
    <xf numFmtId="4" fontId="4" fillId="0" borderId="0" xfId="0" applyNumberFormat="1" applyFont="1" applyFill="1" applyBorder="1" applyAlignment="1">
      <alignment horizontal="right"/>
    </xf>
    <xf numFmtId="0" fontId="4" fillId="0" borderId="2" xfId="0" applyFont="1" applyBorder="1" applyAlignment="1">
      <alignment horizontal="justify" vertical="top"/>
    </xf>
    <xf numFmtId="0" fontId="4" fillId="0" borderId="2" xfId="6" applyFont="1" applyFill="1" applyBorder="1" applyAlignment="1">
      <alignment vertical="top" wrapText="1"/>
    </xf>
    <xf numFmtId="0" fontId="4" fillId="0" borderId="2" xfId="6" applyFont="1" applyFill="1" applyBorder="1" applyAlignment="1">
      <alignment horizontal="center"/>
    </xf>
    <xf numFmtId="4" fontId="4" fillId="0" borderId="2" xfId="6" applyNumberFormat="1" applyFont="1" applyFill="1" applyBorder="1" applyAlignment="1">
      <alignment horizontal="center"/>
    </xf>
    <xf numFmtId="4" fontId="4" fillId="0" borderId="2" xfId="6" applyNumberFormat="1" applyFont="1" applyFill="1" applyBorder="1" applyAlignment="1">
      <alignment horizontal="right"/>
    </xf>
    <xf numFmtId="10" fontId="4" fillId="0" borderId="2" xfId="6" applyNumberFormat="1" applyFont="1" applyFill="1" applyBorder="1" applyAlignment="1">
      <alignment horizontal="center"/>
    </xf>
    <xf numFmtId="0" fontId="17" fillId="0" borderId="0" xfId="6" applyFont="1" applyFill="1" applyAlignment="1">
      <alignment vertical="top" wrapText="1"/>
    </xf>
    <xf numFmtId="49" fontId="27" fillId="0" borderId="0" xfId="0" applyNumberFormat="1" applyFont="1" applyFill="1" applyBorder="1" applyAlignment="1">
      <alignment horizontal="center" vertical="top"/>
    </xf>
    <xf numFmtId="0" fontId="26" fillId="0" borderId="0" xfId="0" applyFont="1" applyBorder="1" applyAlignment="1"/>
    <xf numFmtId="0" fontId="26" fillId="0" borderId="0" xfId="0" applyFont="1" applyBorder="1"/>
    <xf numFmtId="9" fontId="4" fillId="0" borderId="2" xfId="0" applyNumberFormat="1" applyFont="1" applyBorder="1" applyAlignment="1">
      <alignment horizontal="center"/>
    </xf>
    <xf numFmtId="0" fontId="17" fillId="0" borderId="2" xfId="0" applyFont="1" applyBorder="1" applyAlignment="1">
      <alignment vertical="top" wrapText="1"/>
    </xf>
    <xf numFmtId="49" fontId="24" fillId="0" borderId="3" xfId="23" applyNumberFormat="1" applyFont="1" applyFill="1" applyBorder="1" applyAlignment="1">
      <alignment horizontal="left" vertical="top" wrapText="1"/>
    </xf>
    <xf numFmtId="0" fontId="4" fillId="0" borderId="2" xfId="0" applyFont="1" applyFill="1" applyBorder="1" applyAlignment="1">
      <alignment horizontal="left" vertical="top"/>
    </xf>
    <xf numFmtId="0" fontId="17" fillId="0" borderId="2" xfId="0" applyFont="1" applyFill="1" applyBorder="1" applyAlignment="1">
      <alignment vertical="top" wrapText="1"/>
    </xf>
    <xf numFmtId="44" fontId="4" fillId="0" borderId="2" xfId="0" applyNumberFormat="1" applyFont="1" applyFill="1" applyBorder="1" applyAlignment="1">
      <alignment horizontal="center"/>
    </xf>
    <xf numFmtId="0" fontId="4" fillId="0" borderId="3" xfId="0" applyFont="1" applyFill="1" applyBorder="1" applyAlignment="1">
      <alignment horizontal="left" vertical="top"/>
    </xf>
    <xf numFmtId="0" fontId="17" fillId="0" borderId="0" xfId="0" applyFont="1" applyFill="1" applyAlignment="1">
      <alignment vertical="top" wrapText="1"/>
    </xf>
    <xf numFmtId="49" fontId="4" fillId="0" borderId="18" xfId="0" applyNumberFormat="1" applyFont="1" applyBorder="1" applyAlignment="1">
      <alignment horizontal="left" vertical="top"/>
    </xf>
    <xf numFmtId="0" fontId="4" fillId="0" borderId="18" xfId="0" applyFont="1" applyBorder="1" applyAlignment="1">
      <alignment horizontal="center" vertical="top" wrapText="1"/>
    </xf>
    <xf numFmtId="0" fontId="4" fillId="0" borderId="18" xfId="0" applyFont="1" applyBorder="1" applyAlignment="1">
      <alignment horizontal="center"/>
    </xf>
    <xf numFmtId="4" fontId="4" fillId="0" borderId="18" xfId="0" applyNumberFormat="1" applyFont="1" applyBorder="1" applyAlignment="1">
      <alignment horizontal="center"/>
    </xf>
    <xf numFmtId="44" fontId="4" fillId="0" borderId="18" xfId="0" applyNumberFormat="1" applyFont="1" applyBorder="1" applyAlignment="1">
      <alignment horizontal="center"/>
    </xf>
    <xf numFmtId="0" fontId="5" fillId="0" borderId="2" xfId="0" applyFont="1" applyFill="1" applyBorder="1" applyAlignment="1">
      <alignment horizontal="left" vertical="top"/>
    </xf>
    <xf numFmtId="2" fontId="5" fillId="0" borderId="2" xfId="0" applyNumberFormat="1" applyFont="1" applyFill="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2" xfId="6" applyFont="1" applyFill="1" applyBorder="1" applyAlignment="1">
      <alignment horizontal="left" vertical="top"/>
    </xf>
    <xf numFmtId="4" fontId="10" fillId="0" borderId="2" xfId="6" applyNumberFormat="1" applyFont="1" applyFill="1" applyBorder="1" applyAlignment="1">
      <alignment horizontal="justify" vertical="top"/>
    </xf>
    <xf numFmtId="0" fontId="5" fillId="0" borderId="3" xfId="0" applyFont="1" applyFill="1" applyBorder="1" applyAlignment="1">
      <alignment horizontal="justify" vertical="top"/>
    </xf>
    <xf numFmtId="2" fontId="5" fillId="0" borderId="3" xfId="0" applyNumberFormat="1" applyFont="1" applyFill="1" applyBorder="1" applyAlignment="1">
      <alignment vertical="top" wrapText="1"/>
    </xf>
    <xf numFmtId="0" fontId="3" fillId="0" borderId="0" xfId="0" applyFont="1" applyFill="1" applyAlignment="1">
      <alignment horizontal="left" vertical="top"/>
    </xf>
    <xf numFmtId="0" fontId="3" fillId="0" borderId="0" xfId="0" applyFont="1" applyFill="1" applyAlignment="1">
      <alignment vertical="top" wrapText="1"/>
    </xf>
    <xf numFmtId="2" fontId="5" fillId="0" borderId="2" xfId="0" applyNumberFormat="1" applyFont="1" applyFill="1" applyBorder="1" applyAlignment="1">
      <alignment vertical="top" wrapText="1"/>
    </xf>
    <xf numFmtId="4" fontId="27" fillId="0" borderId="0" xfId="0" applyNumberFormat="1" applyFont="1" applyFill="1" applyBorder="1" applyAlignment="1">
      <alignment horizontal="left" vertical="top"/>
    </xf>
    <xf numFmtId="0" fontId="33" fillId="0" borderId="2" xfId="6" applyFont="1" applyBorder="1" applyAlignment="1">
      <alignment vertical="top" wrapText="1"/>
    </xf>
    <xf numFmtId="4" fontId="34" fillId="0" borderId="2" xfId="6" applyNumberFormat="1" applyFont="1" applyFill="1" applyBorder="1" applyAlignment="1">
      <alignment horizontal="justify" vertical="top"/>
    </xf>
    <xf numFmtId="49" fontId="37" fillId="0" borderId="12" xfId="0" applyNumberFormat="1" applyFont="1" applyFill="1" applyBorder="1" applyAlignment="1">
      <alignment horizontal="left" vertical="center"/>
    </xf>
    <xf numFmtId="49" fontId="38" fillId="0" borderId="12" xfId="0" applyNumberFormat="1" applyFont="1" applyFill="1" applyBorder="1" applyAlignment="1">
      <alignment horizontal="left" vertical="center"/>
    </xf>
    <xf numFmtId="0" fontId="38" fillId="0" borderId="12" xfId="0" applyFont="1" applyFill="1" applyBorder="1" applyAlignment="1">
      <alignment horizontal="center" vertical="top" readingOrder="1"/>
    </xf>
    <xf numFmtId="0" fontId="38" fillId="0" borderId="12" xfId="0" applyFont="1" applyFill="1" applyBorder="1" applyAlignment="1">
      <alignment horizontal="justify" vertical="top" readingOrder="1"/>
    </xf>
    <xf numFmtId="0" fontId="39" fillId="0" borderId="12" xfId="0" applyFont="1" applyFill="1" applyBorder="1"/>
    <xf numFmtId="0" fontId="37" fillId="0" borderId="12" xfId="0" applyFont="1" applyFill="1" applyBorder="1" applyAlignment="1">
      <alignment horizontal="right" vertical="top" readingOrder="1"/>
    </xf>
    <xf numFmtId="0" fontId="39" fillId="0" borderId="0" xfId="0" applyFont="1" applyFill="1"/>
    <xf numFmtId="49" fontId="37" fillId="0" borderId="0" xfId="0" applyNumberFormat="1" applyFont="1" applyFill="1" applyAlignment="1">
      <alignment horizontal="left" vertical="center"/>
    </xf>
    <xf numFmtId="49" fontId="38" fillId="0" borderId="0" xfId="0" applyNumberFormat="1" applyFont="1" applyFill="1" applyAlignment="1">
      <alignment horizontal="left" vertical="center"/>
    </xf>
    <xf numFmtId="0" fontId="38" fillId="0" borderId="0" xfId="0" applyFont="1" applyFill="1" applyAlignment="1">
      <alignment horizontal="center" vertical="top" readingOrder="1"/>
    </xf>
    <xf numFmtId="0" fontId="38" fillId="0" borderId="0" xfId="0" applyFont="1" applyFill="1" applyAlignment="1">
      <alignment horizontal="justify" vertical="top" readingOrder="1"/>
    </xf>
    <xf numFmtId="0" fontId="37" fillId="0" borderId="0" xfId="0" applyFont="1" applyFill="1" applyBorder="1" applyAlignment="1">
      <alignment horizontal="right" vertical="top" readingOrder="1"/>
    </xf>
    <xf numFmtId="49" fontId="40" fillId="0" borderId="0" xfId="0" applyNumberFormat="1" applyFont="1" applyFill="1" applyAlignment="1">
      <alignment horizontal="left" vertical="center"/>
    </xf>
    <xf numFmtId="0" fontId="40" fillId="0" borderId="0" xfId="0" applyFont="1" applyFill="1" applyAlignment="1">
      <alignment horizontal="center" vertical="top" readingOrder="1"/>
    </xf>
    <xf numFmtId="0" fontId="40" fillId="0" borderId="0" xfId="0" applyFont="1" applyFill="1" applyAlignment="1">
      <alignment horizontal="justify" vertical="top" readingOrder="1"/>
    </xf>
    <xf numFmtId="49" fontId="41" fillId="0" borderId="0" xfId="0" applyNumberFormat="1" applyFont="1" applyBorder="1" applyAlignment="1">
      <alignment horizontal="left" vertical="top" wrapText="1"/>
    </xf>
    <xf numFmtId="0" fontId="42" fillId="0" borderId="0" xfId="0" applyNumberFormat="1" applyFont="1" applyBorder="1" applyAlignment="1">
      <alignment horizontal="left" vertical="top"/>
    </xf>
    <xf numFmtId="0" fontId="42" fillId="0" borderId="0" xfId="0" applyNumberFormat="1" applyFont="1" applyBorder="1" applyAlignment="1">
      <alignment horizontal="center" vertical="top" wrapText="1" readingOrder="1"/>
    </xf>
    <xf numFmtId="0" fontId="42" fillId="0" borderId="0" xfId="0" applyNumberFormat="1" applyFont="1" applyBorder="1" applyAlignment="1">
      <alignment vertical="top" wrapText="1"/>
    </xf>
    <xf numFmtId="0" fontId="43" fillId="0" borderId="0" xfId="0" applyFont="1" applyFill="1" applyAlignment="1" applyProtection="1">
      <alignment horizontal="left" vertical="top"/>
    </xf>
    <xf numFmtId="0" fontId="38" fillId="0" borderId="0" xfId="0" applyFont="1" applyFill="1" applyAlignment="1" applyProtection="1">
      <alignment horizontal="left" vertical="top"/>
    </xf>
    <xf numFmtId="0" fontId="44" fillId="0" borderId="0" xfId="0" applyFont="1" applyFill="1" applyAlignment="1" applyProtection="1">
      <alignment horizontal="left" vertical="top"/>
    </xf>
    <xf numFmtId="4" fontId="43" fillId="0" borderId="0" xfId="0" applyNumberFormat="1" applyFont="1" applyFill="1" applyAlignment="1" applyProtection="1">
      <alignment horizontal="center" vertical="top" readingOrder="1"/>
    </xf>
    <xf numFmtId="4" fontId="43" fillId="0" borderId="0" xfId="0" applyNumberFormat="1" applyFont="1" applyFill="1" applyAlignment="1" applyProtection="1">
      <alignment horizontal="left" vertical="top"/>
    </xf>
    <xf numFmtId="49" fontId="41" fillId="0" borderId="0" xfId="0" applyNumberFormat="1" applyFont="1" applyBorder="1" applyAlignment="1">
      <alignment horizontal="left" vertical="top"/>
    </xf>
    <xf numFmtId="0" fontId="42" fillId="0" borderId="0" xfId="0" applyNumberFormat="1" applyFont="1" applyBorder="1" applyAlignment="1">
      <alignment vertical="top"/>
    </xf>
    <xf numFmtId="0" fontId="42" fillId="0" borderId="0" xfId="0" applyNumberFormat="1" applyFont="1" applyBorder="1" applyAlignment="1"/>
    <xf numFmtId="0" fontId="42" fillId="0" borderId="0" xfId="0" applyNumberFormat="1" applyFont="1" applyBorder="1" applyAlignment="1">
      <alignment horizontal="center" vertical="top" readingOrder="1"/>
    </xf>
    <xf numFmtId="0" fontId="41" fillId="0" borderId="0" xfId="0" applyFont="1" applyFill="1" applyAlignment="1" applyProtection="1">
      <alignment horizontal="left" vertical="top"/>
    </xf>
    <xf numFmtId="4" fontId="41" fillId="0" borderId="0" xfId="0" applyNumberFormat="1" applyFont="1" applyFill="1" applyAlignment="1" applyProtection="1">
      <alignment horizontal="center" vertical="top" readingOrder="1"/>
    </xf>
    <xf numFmtId="4" fontId="41" fillId="0" borderId="0" xfId="0" applyNumberFormat="1" applyFont="1" applyFill="1" applyAlignment="1" applyProtection="1">
      <alignment horizontal="left" vertical="top"/>
    </xf>
    <xf numFmtId="0" fontId="41" fillId="0" borderId="0" xfId="0" applyFont="1" applyAlignment="1">
      <alignment horizontal="center" vertical="top" wrapText="1" readingOrder="1"/>
    </xf>
    <xf numFmtId="0" fontId="41" fillId="0" borderId="0" xfId="0" applyFont="1" applyAlignment="1">
      <alignment vertical="top" wrapText="1"/>
    </xf>
    <xf numFmtId="0" fontId="40" fillId="0" borderId="0" xfId="0" applyFont="1" applyAlignment="1">
      <alignment vertical="top" wrapText="1"/>
    </xf>
    <xf numFmtId="17" fontId="42" fillId="0" borderId="0" xfId="0" quotePrefix="1" applyNumberFormat="1" applyFont="1" applyBorder="1" applyAlignment="1">
      <alignment horizontal="left" vertical="top"/>
    </xf>
    <xf numFmtId="49" fontId="45" fillId="0" borderId="0" xfId="0" applyNumberFormat="1" applyFont="1" applyFill="1" applyBorder="1" applyAlignment="1">
      <alignment horizontal="left" vertical="top"/>
    </xf>
    <xf numFmtId="0" fontId="40" fillId="0" borderId="0" xfId="0" applyFont="1" applyFill="1"/>
    <xf numFmtId="49" fontId="45" fillId="0" borderId="0" xfId="0" applyNumberFormat="1" applyFont="1" applyFill="1" applyBorder="1" applyAlignment="1">
      <alignment horizontal="center" vertical="top" readingOrder="1"/>
    </xf>
    <xf numFmtId="49" fontId="45" fillId="0" borderId="0" xfId="0" applyNumberFormat="1" applyFont="1" applyFill="1" applyBorder="1" applyAlignment="1">
      <alignment vertical="top"/>
    </xf>
    <xf numFmtId="0" fontId="46" fillId="0" borderId="0" xfId="0" applyFont="1" applyFill="1"/>
    <xf numFmtId="49" fontId="42" fillId="0" borderId="0" xfId="0" applyNumberFormat="1" applyFont="1" applyBorder="1" applyAlignment="1">
      <alignment horizontal="left" vertical="top"/>
    </xf>
    <xf numFmtId="49" fontId="42" fillId="0" borderId="0" xfId="0" applyNumberFormat="1" applyFont="1" applyBorder="1" applyAlignment="1">
      <alignment horizontal="left" vertical="top" wrapText="1"/>
    </xf>
    <xf numFmtId="0" fontId="47" fillId="0" borderId="0" xfId="0" applyNumberFormat="1" applyFont="1" applyBorder="1" applyAlignment="1">
      <alignment horizontal="left" vertical="top" wrapText="1"/>
    </xf>
    <xf numFmtId="49" fontId="41" fillId="0" borderId="0" xfId="0" applyNumberFormat="1" applyFont="1" applyFill="1" applyBorder="1" applyAlignment="1">
      <alignment horizontal="left" vertical="top"/>
    </xf>
    <xf numFmtId="0" fontId="41" fillId="0" borderId="0" xfId="0" applyFont="1" applyFill="1"/>
    <xf numFmtId="49" fontId="41" fillId="0" borderId="0" xfId="0" applyNumberFormat="1" applyFont="1" applyFill="1" applyBorder="1" applyAlignment="1">
      <alignment vertical="top"/>
    </xf>
    <xf numFmtId="0" fontId="41" fillId="0" borderId="0" xfId="0" applyFont="1" applyFill="1" applyBorder="1" applyAlignment="1">
      <alignment horizontal="justify" vertical="top" readingOrder="1"/>
    </xf>
    <xf numFmtId="49" fontId="41" fillId="0" borderId="0" xfId="0" applyNumberFormat="1" applyFont="1" applyFill="1" applyBorder="1" applyAlignment="1">
      <alignment vertical="top" wrapText="1"/>
    </xf>
    <xf numFmtId="0" fontId="41" fillId="0" borderId="0" xfId="0" applyFont="1" applyFill="1" applyAlignment="1" applyProtection="1">
      <alignment horizontal="center" vertical="top"/>
    </xf>
    <xf numFmtId="0" fontId="48" fillId="0" borderId="0" xfId="0" applyFont="1" applyFill="1" applyAlignment="1" applyProtection="1">
      <alignment horizontal="left" vertical="top"/>
    </xf>
    <xf numFmtId="0" fontId="25" fillId="0" borderId="0" xfId="0" applyFont="1" applyFill="1" applyAlignment="1" applyProtection="1">
      <alignment horizontal="left" vertical="top"/>
    </xf>
    <xf numFmtId="49" fontId="49" fillId="0" borderId="0" xfId="0" applyNumberFormat="1" applyFont="1" applyFill="1" applyAlignment="1">
      <alignment horizontal="left" vertical="top"/>
    </xf>
    <xf numFmtId="0" fontId="49" fillId="0" borderId="0" xfId="0" applyFont="1" applyFill="1" applyAlignment="1">
      <alignment horizontal="justify" vertical="top" readingOrder="1"/>
    </xf>
    <xf numFmtId="0" fontId="49" fillId="0" borderId="0" xfId="0" applyFont="1" applyFill="1" applyAlignment="1">
      <alignment horizontal="center" vertical="top" readingOrder="1"/>
    </xf>
    <xf numFmtId="0" fontId="50" fillId="0" borderId="0" xfId="0" applyFont="1" applyFill="1" applyAlignment="1">
      <alignment horizontal="center" readingOrder="1"/>
    </xf>
    <xf numFmtId="0" fontId="50" fillId="0" borderId="0" xfId="0" applyFont="1" applyFill="1"/>
    <xf numFmtId="0" fontId="51" fillId="0" borderId="0" xfId="0" applyFont="1" applyFill="1"/>
    <xf numFmtId="49" fontId="49" fillId="0" borderId="0" xfId="0" applyNumberFormat="1" applyFont="1" applyFill="1" applyBorder="1" applyAlignment="1">
      <alignment horizontal="left" vertical="top"/>
    </xf>
    <xf numFmtId="49" fontId="52" fillId="0" borderId="1" xfId="0" applyNumberFormat="1" applyFont="1" applyFill="1" applyBorder="1" applyAlignment="1">
      <alignment horizontal="left" vertical="top"/>
    </xf>
    <xf numFmtId="0" fontId="52" fillId="0" borderId="5" xfId="0" applyFont="1" applyFill="1" applyBorder="1" applyAlignment="1">
      <alignment horizontal="left" vertical="top" readingOrder="1"/>
    </xf>
    <xf numFmtId="0" fontId="52" fillId="0" borderId="5" xfId="0" applyFont="1" applyFill="1" applyBorder="1" applyAlignment="1">
      <alignment horizontal="justify" vertical="top" readingOrder="1"/>
    </xf>
    <xf numFmtId="0" fontId="52" fillId="0" borderId="5" xfId="0" applyFont="1" applyFill="1" applyBorder="1" applyAlignment="1">
      <alignment horizontal="center" vertical="top" readingOrder="1"/>
    </xf>
    <xf numFmtId="0" fontId="53" fillId="0" borderId="5" xfId="0" applyFont="1" applyFill="1" applyBorder="1" applyAlignment="1">
      <alignment horizontal="center" readingOrder="1"/>
    </xf>
    <xf numFmtId="0" fontId="53" fillId="0" borderId="5" xfId="0" applyFont="1" applyFill="1" applyBorder="1"/>
    <xf numFmtId="0" fontId="53" fillId="0" borderId="20" xfId="0" applyFont="1" applyFill="1" applyBorder="1"/>
    <xf numFmtId="0" fontId="54" fillId="0" borderId="0" xfId="0" applyFont="1" applyFill="1"/>
    <xf numFmtId="0" fontId="49" fillId="0" borderId="0" xfId="0" applyFont="1" applyFill="1" applyBorder="1" applyAlignment="1">
      <alignment horizontal="justify" vertical="top"/>
    </xf>
    <xf numFmtId="0" fontId="49" fillId="0" borderId="0" xfId="0" applyFont="1" applyFill="1" applyBorder="1" applyAlignment="1">
      <alignment horizontal="center" vertical="top" readingOrder="1"/>
    </xf>
    <xf numFmtId="0" fontId="55" fillId="0" borderId="0" xfId="0" applyFont="1" applyFill="1"/>
    <xf numFmtId="49" fontId="56" fillId="3" borderId="19" xfId="0" applyNumberFormat="1" applyFont="1" applyFill="1" applyBorder="1" applyAlignment="1">
      <alignment horizontal="justify" vertical="top"/>
    </xf>
    <xf numFmtId="49" fontId="56" fillId="3" borderId="1" xfId="0" applyNumberFormat="1" applyFont="1" applyFill="1" applyBorder="1" applyAlignment="1">
      <alignment horizontal="justify" vertical="top"/>
    </xf>
    <xf numFmtId="0" fontId="56" fillId="3" borderId="5" xfId="0" applyFont="1" applyFill="1" applyBorder="1" applyAlignment="1">
      <alignment horizontal="left" vertical="top" readingOrder="1"/>
    </xf>
    <xf numFmtId="49" fontId="56" fillId="3" borderId="5" xfId="0" applyNumberFormat="1" applyFont="1" applyFill="1" applyBorder="1" applyAlignment="1">
      <alignment horizontal="justify" vertical="top"/>
    </xf>
    <xf numFmtId="49" fontId="56" fillId="3" borderId="20" xfId="0" applyNumberFormat="1" applyFont="1" applyFill="1" applyBorder="1" applyAlignment="1">
      <alignment horizontal="justify" vertical="top"/>
    </xf>
    <xf numFmtId="0" fontId="56" fillId="3" borderId="19" xfId="0" applyFont="1" applyFill="1" applyBorder="1" applyAlignment="1">
      <alignment horizontal="center" vertical="top" wrapText="1" readingOrder="1"/>
    </xf>
    <xf numFmtId="0" fontId="57" fillId="0" borderId="0" xfId="0" applyFont="1" applyFill="1"/>
    <xf numFmtId="49" fontId="58" fillId="0" borderId="19" xfId="0" quotePrefix="1" applyNumberFormat="1" applyFont="1" applyFill="1" applyBorder="1" applyAlignment="1">
      <alignment horizontal="left" vertical="center"/>
    </xf>
    <xf numFmtId="0" fontId="58" fillId="0" borderId="1" xfId="0" applyNumberFormat="1" applyFont="1" applyFill="1" applyBorder="1" applyAlignment="1">
      <alignment horizontal="left" vertical="center"/>
    </xf>
    <xf numFmtId="0" fontId="58" fillId="0" borderId="5" xfId="0" applyNumberFormat="1" applyFont="1" applyFill="1" applyBorder="1" applyAlignment="1">
      <alignment horizontal="justify" vertical="center" readingOrder="1"/>
    </xf>
    <xf numFmtId="0" fontId="51" fillId="0" borderId="5" xfId="0" applyFont="1" applyFill="1" applyBorder="1"/>
    <xf numFmtId="0" fontId="59" fillId="0" borderId="5" xfId="0" applyFont="1" applyFill="1" applyBorder="1" applyAlignment="1">
      <alignment horizontal="center" readingOrder="1"/>
    </xf>
    <xf numFmtId="0" fontId="59" fillId="0" borderId="20" xfId="0" applyFont="1" applyFill="1" applyBorder="1"/>
    <xf numFmtId="4" fontId="58" fillId="0" borderId="19" xfId="0" applyNumberFormat="1" applyFont="1" applyFill="1" applyBorder="1" applyAlignment="1">
      <alignment horizontal="center" vertical="center" readingOrder="1"/>
    </xf>
    <xf numFmtId="0" fontId="58" fillId="0" borderId="5" xfId="0" applyNumberFormat="1" applyFont="1" applyFill="1" applyBorder="1" applyAlignment="1">
      <alignment horizontal="left" vertical="center"/>
    </xf>
    <xf numFmtId="0" fontId="59" fillId="0" borderId="5" xfId="0" applyFont="1" applyFill="1" applyBorder="1"/>
    <xf numFmtId="4" fontId="58" fillId="0" borderId="5" xfId="0" applyNumberFormat="1" applyFont="1" applyFill="1" applyBorder="1" applyAlignment="1">
      <alignment horizontal="center" vertical="center" readingOrder="1"/>
    </xf>
    <xf numFmtId="0" fontId="60" fillId="0" borderId="0" xfId="0" applyFont="1" applyFill="1"/>
    <xf numFmtId="0" fontId="49" fillId="0" borderId="0" xfId="0" applyFont="1" applyFill="1" applyBorder="1" applyAlignment="1">
      <alignment horizontal="justify" vertical="top" readingOrder="1"/>
    </xf>
    <xf numFmtId="0" fontId="50" fillId="0" borderId="0" xfId="0" applyFont="1" applyFill="1" applyBorder="1" applyAlignment="1">
      <alignment horizontal="center" readingOrder="1"/>
    </xf>
    <xf numFmtId="49" fontId="42" fillId="3" borderId="19" xfId="0" applyNumberFormat="1" applyFont="1" applyFill="1" applyBorder="1" applyAlignment="1">
      <alignment horizontal="justify" vertical="top"/>
    </xf>
    <xf numFmtId="49" fontId="56" fillId="3" borderId="1" xfId="0" applyNumberFormat="1" applyFont="1" applyFill="1" applyBorder="1" applyAlignment="1">
      <alignment horizontal="left" vertical="top"/>
    </xf>
    <xf numFmtId="4" fontId="42" fillId="3" borderId="19" xfId="0" applyNumberFormat="1" applyFont="1" applyFill="1" applyBorder="1" applyAlignment="1">
      <alignment horizontal="center" vertical="top" wrapText="1" readingOrder="1"/>
    </xf>
    <xf numFmtId="49" fontId="42" fillId="0" borderId="0" xfId="0" applyNumberFormat="1" applyFont="1" applyFill="1" applyBorder="1" applyAlignment="1">
      <alignment horizontal="justify" vertical="top"/>
    </xf>
    <xf numFmtId="49" fontId="42" fillId="0" borderId="0" xfId="0" applyNumberFormat="1" applyFont="1" applyFill="1" applyBorder="1" applyAlignment="1">
      <alignment horizontal="left" vertical="top"/>
    </xf>
    <xf numFmtId="0" fontId="42" fillId="0" borderId="0" xfId="0" applyFont="1" applyFill="1" applyBorder="1" applyAlignment="1">
      <alignment horizontal="left" vertical="top" readingOrder="1"/>
    </xf>
    <xf numFmtId="0" fontId="61" fillId="0" borderId="0" xfId="0" applyFont="1" applyFill="1" applyAlignment="1">
      <alignment horizontal="center" readingOrder="1"/>
    </xf>
    <xf numFmtId="0" fontId="61" fillId="0" borderId="0" xfId="0" applyFont="1" applyFill="1"/>
    <xf numFmtId="4" fontId="42" fillId="0" borderId="0" xfId="0" applyNumberFormat="1" applyFont="1" applyFill="1" applyBorder="1" applyAlignment="1">
      <alignment horizontal="center" vertical="top" wrapText="1" readingOrder="1"/>
    </xf>
    <xf numFmtId="4" fontId="57" fillId="0" borderId="0" xfId="0" applyNumberFormat="1" applyFont="1" applyFill="1"/>
    <xf numFmtId="0" fontId="59" fillId="0" borderId="0" xfId="0" applyFont="1" applyFill="1" applyBorder="1" applyAlignment="1">
      <alignment horizontal="center" readingOrder="1"/>
    </xf>
    <xf numFmtId="0" fontId="59" fillId="0" borderId="0" xfId="0" applyFont="1" applyFill="1"/>
    <xf numFmtId="0" fontId="41" fillId="0" borderId="0" xfId="0" applyFont="1" applyFill="1" applyBorder="1" applyAlignment="1">
      <alignment horizontal="center" vertical="top" readingOrder="1"/>
    </xf>
    <xf numFmtId="49" fontId="44" fillId="0" borderId="0" xfId="0" applyNumberFormat="1" applyFont="1" applyFill="1" applyBorder="1" applyAlignment="1">
      <alignment horizontal="left" vertical="top"/>
    </xf>
    <xf numFmtId="0" fontId="40" fillId="0" borderId="0" xfId="0" applyFont="1" applyFill="1" applyBorder="1" applyAlignment="1">
      <alignment horizontal="justify" vertical="top" readingOrder="1"/>
    </xf>
    <xf numFmtId="0" fontId="40" fillId="0" borderId="0" xfId="0" applyFont="1" applyFill="1" applyBorder="1" applyAlignment="1">
      <alignment horizontal="center" vertical="top" readingOrder="1"/>
    </xf>
    <xf numFmtId="0" fontId="39" fillId="0" borderId="0" xfId="0" applyFont="1" applyFill="1" applyBorder="1"/>
    <xf numFmtId="0" fontId="56" fillId="3" borderId="19" xfId="0" applyFont="1" applyFill="1" applyBorder="1" applyAlignment="1">
      <alignment horizontal="left" vertical="top" readingOrder="1"/>
    </xf>
    <xf numFmtId="0" fontId="56" fillId="3" borderId="19" xfId="0" applyFont="1" applyFill="1" applyBorder="1" applyAlignment="1">
      <alignment horizontal="center" vertical="top" readingOrder="1"/>
    </xf>
    <xf numFmtId="0" fontId="56" fillId="3" borderId="19" xfId="0" applyFont="1" applyFill="1" applyBorder="1" applyAlignment="1">
      <alignment horizontal="right" vertical="top" wrapText="1" readingOrder="1"/>
    </xf>
    <xf numFmtId="0" fontId="62" fillId="0" borderId="0" xfId="0" applyFont="1" applyFill="1"/>
    <xf numFmtId="49" fontId="63" fillId="0" borderId="0" xfId="0" applyNumberFormat="1" applyFont="1" applyFill="1" applyBorder="1" applyAlignment="1">
      <alignment horizontal="left" vertical="top"/>
    </xf>
    <xf numFmtId="0" fontId="63" fillId="0" borderId="0" xfId="0" applyFont="1" applyFill="1" applyBorder="1" applyAlignment="1">
      <alignment horizontal="justify" vertical="top" readingOrder="1"/>
    </xf>
    <xf numFmtId="0" fontId="63" fillId="0" borderId="0" xfId="0" applyFont="1" applyFill="1" applyBorder="1" applyAlignment="1">
      <alignment horizontal="center" vertical="top" readingOrder="1"/>
    </xf>
    <xf numFmtId="49" fontId="52" fillId="4" borderId="21" xfId="0" applyNumberFormat="1" applyFont="1" applyFill="1" applyBorder="1" applyAlignment="1">
      <alignment horizontal="left" vertical="top"/>
    </xf>
    <xf numFmtId="0" fontId="52" fillId="4" borderId="22" xfId="0" applyFont="1" applyFill="1" applyBorder="1" applyAlignment="1">
      <alignment horizontal="left" vertical="top" readingOrder="1"/>
    </xf>
    <xf numFmtId="0" fontId="52" fillId="4" borderId="22" xfId="0" applyFont="1" applyFill="1" applyBorder="1" applyAlignment="1">
      <alignment horizontal="center" vertical="top" readingOrder="1"/>
    </xf>
    <xf numFmtId="0" fontId="52" fillId="4" borderId="22" xfId="0" applyFont="1" applyFill="1" applyBorder="1" applyAlignment="1">
      <alignment horizontal="justify" vertical="top" readingOrder="1"/>
    </xf>
    <xf numFmtId="4" fontId="52" fillId="4" borderId="23" xfId="0" applyNumberFormat="1" applyFont="1" applyFill="1" applyBorder="1" applyAlignment="1">
      <alignment horizontal="right" vertical="top" readingOrder="1"/>
    </xf>
    <xf numFmtId="0" fontId="64" fillId="0" borderId="0" xfId="0" applyFont="1" applyFill="1"/>
    <xf numFmtId="49" fontId="52" fillId="0" borderId="24" xfId="0" applyNumberFormat="1" applyFont="1" applyFill="1" applyBorder="1" applyAlignment="1">
      <alignment horizontal="left" vertical="top"/>
    </xf>
    <xf numFmtId="0" fontId="52" fillId="0" borderId="24" xfId="0" applyFont="1" applyFill="1" applyBorder="1" applyAlignment="1">
      <alignment horizontal="justify" vertical="top" readingOrder="1"/>
    </xf>
    <xf numFmtId="0" fontId="52" fillId="0" borderId="24" xfId="0" applyFont="1" applyFill="1" applyBorder="1" applyAlignment="1">
      <alignment horizontal="center" vertical="top" readingOrder="1"/>
    </xf>
    <xf numFmtId="14" fontId="65" fillId="0" borderId="25" xfId="0" quotePrefix="1" applyNumberFormat="1" applyFont="1" applyFill="1" applyBorder="1" applyAlignment="1">
      <alignment horizontal="justify" vertical="top" readingOrder="1"/>
    </xf>
    <xf numFmtId="14" fontId="65" fillId="0" borderId="25" xfId="0" quotePrefix="1" applyNumberFormat="1" applyFont="1" applyFill="1" applyBorder="1" applyAlignment="1">
      <alignment horizontal="left" vertical="top" readingOrder="1"/>
    </xf>
    <xf numFmtId="0" fontId="52" fillId="0" borderId="25" xfId="0" applyFont="1" applyFill="1" applyBorder="1" applyAlignment="1">
      <alignment horizontal="justify" vertical="top" readingOrder="1"/>
    </xf>
    <xf numFmtId="0" fontId="65" fillId="0" borderId="25" xfId="0" applyFont="1" applyFill="1" applyBorder="1" applyAlignment="1">
      <alignment horizontal="center" vertical="top" readingOrder="1"/>
    </xf>
    <xf numFmtId="4" fontId="65" fillId="0" borderId="25" xfId="0" applyNumberFormat="1" applyFont="1" applyFill="1" applyBorder="1" applyAlignment="1">
      <alignment horizontal="right" vertical="top" readingOrder="1"/>
    </xf>
    <xf numFmtId="4" fontId="65" fillId="0" borderId="25" xfId="0" applyNumberFormat="1" applyFont="1" applyBorder="1" applyAlignment="1">
      <alignment horizontal="right" vertical="top" wrapText="1"/>
    </xf>
    <xf numFmtId="0" fontId="38" fillId="0" borderId="0" xfId="0" applyFont="1" applyFill="1"/>
    <xf numFmtId="49" fontId="65" fillId="0" borderId="0" xfId="0" applyNumberFormat="1" applyFont="1" applyFill="1" applyBorder="1" applyAlignment="1">
      <alignment horizontal="left" vertical="top"/>
    </xf>
    <xf numFmtId="0" fontId="65" fillId="0" borderId="0" xfId="0" applyFont="1" applyFill="1" applyBorder="1" applyAlignment="1">
      <alignment horizontal="justify" vertical="top" readingOrder="1"/>
    </xf>
    <xf numFmtId="0" fontId="65" fillId="0" borderId="0" xfId="0" applyFont="1" applyFill="1" applyBorder="1" applyAlignment="1">
      <alignment horizontal="center" vertical="top" readingOrder="1"/>
    </xf>
    <xf numFmtId="49" fontId="49" fillId="0" borderId="26" xfId="0" applyNumberFormat="1" applyFont="1" applyFill="1" applyBorder="1" applyAlignment="1">
      <alignment horizontal="left" vertical="top"/>
    </xf>
    <xf numFmtId="0" fontId="49" fillId="0" borderId="26" xfId="0" applyFont="1" applyFill="1" applyBorder="1" applyAlignment="1">
      <alignment horizontal="left" vertical="top" wrapText="1" readingOrder="1"/>
    </xf>
    <xf numFmtId="0" fontId="49" fillId="0" borderId="26" xfId="0" applyFont="1" applyFill="1" applyBorder="1" applyAlignment="1">
      <alignment horizontal="center" vertical="top" wrapText="1" readingOrder="1"/>
    </xf>
    <xf numFmtId="4" fontId="49" fillId="5" borderId="26" xfId="0" applyNumberFormat="1" applyFont="1" applyFill="1" applyBorder="1" applyAlignment="1">
      <alignment horizontal="right" vertical="top" wrapText="1"/>
    </xf>
    <xf numFmtId="4" fontId="49" fillId="0" borderId="26" xfId="0" applyNumberFormat="1" applyFont="1" applyBorder="1" applyAlignment="1">
      <alignment horizontal="right" vertical="top" wrapText="1"/>
    </xf>
    <xf numFmtId="0" fontId="49" fillId="0" borderId="26" xfId="0" applyFont="1" applyFill="1" applyBorder="1" applyAlignment="1">
      <alignment horizontal="left" vertical="top" readingOrder="1"/>
    </xf>
    <xf numFmtId="49" fontId="37" fillId="0" borderId="0" xfId="0" applyNumberFormat="1" applyFont="1" applyFill="1" applyBorder="1" applyAlignment="1">
      <alignment horizontal="left" vertical="top"/>
    </xf>
    <xf numFmtId="49" fontId="49" fillId="0" borderId="0" xfId="0" applyNumberFormat="1" applyFont="1" applyFill="1" applyBorder="1" applyAlignment="1">
      <alignment horizontal="left" vertical="center"/>
    </xf>
    <xf numFmtId="0" fontId="37" fillId="0" borderId="0" xfId="0" applyNumberFormat="1" applyFont="1" applyFill="1" applyBorder="1" applyAlignment="1">
      <alignment horizontal="left" vertical="top" wrapText="1"/>
    </xf>
    <xf numFmtId="0" fontId="37" fillId="0" borderId="0" xfId="0" applyNumberFormat="1" applyFont="1" applyFill="1" applyBorder="1" applyAlignment="1">
      <alignment horizontal="center" vertical="top" wrapText="1" readingOrder="1"/>
    </xf>
    <xf numFmtId="0" fontId="49" fillId="0" borderId="0" xfId="0" applyFont="1" applyFill="1" applyBorder="1" applyAlignment="1">
      <alignment horizontal="left" vertical="top" readingOrder="1"/>
    </xf>
    <xf numFmtId="49" fontId="40" fillId="0" borderId="0" xfId="0" applyNumberFormat="1" applyFont="1" applyFill="1" applyBorder="1" applyAlignment="1">
      <alignment horizontal="left" vertical="top"/>
    </xf>
    <xf numFmtId="0" fontId="40" fillId="0" borderId="0" xfId="0" applyFont="1" applyFill="1" applyBorder="1" applyAlignment="1">
      <alignment horizontal="justify" vertical="top" wrapText="1" readingOrder="1"/>
    </xf>
    <xf numFmtId="0" fontId="40" fillId="0" borderId="0" xfId="0" applyFont="1" applyFill="1" applyBorder="1" applyAlignment="1">
      <alignment horizontal="center" vertical="top" wrapText="1" readingOrder="1"/>
    </xf>
    <xf numFmtId="4" fontId="40" fillId="0" borderId="0" xfId="0" applyNumberFormat="1" applyFont="1" applyFill="1" applyBorder="1" applyAlignment="1">
      <alignment horizontal="right" vertical="top" wrapText="1"/>
    </xf>
    <xf numFmtId="4" fontId="40" fillId="0" borderId="0" xfId="0" applyNumberFormat="1" applyFont="1" applyBorder="1" applyAlignment="1">
      <alignment horizontal="right" vertical="top" wrapText="1"/>
    </xf>
    <xf numFmtId="49" fontId="49" fillId="0" borderId="26" xfId="0" applyNumberFormat="1" applyFont="1" applyBorder="1" applyAlignment="1">
      <alignment horizontal="left" vertical="top" wrapText="1"/>
    </xf>
    <xf numFmtId="0" fontId="49" fillId="0" borderId="26" xfId="0" applyFont="1" applyFill="1" applyBorder="1" applyAlignment="1">
      <alignment horizontal="justify" vertical="top" wrapText="1" readingOrder="1"/>
    </xf>
    <xf numFmtId="0" fontId="49" fillId="0" borderId="26" xfId="0" applyNumberFormat="1" applyFont="1" applyBorder="1" applyAlignment="1">
      <alignment horizontal="center" vertical="top" wrapText="1" readingOrder="1"/>
    </xf>
    <xf numFmtId="49" fontId="49" fillId="0" borderId="26" xfId="0" applyNumberFormat="1" applyFont="1" applyBorder="1" applyAlignment="1">
      <alignment horizontal="center" vertical="top" wrapText="1" readingOrder="1"/>
    </xf>
    <xf numFmtId="0" fontId="38" fillId="0" borderId="0" xfId="0" applyFont="1" applyFill="1" applyAlignment="1">
      <alignment vertical="top" wrapText="1"/>
    </xf>
    <xf numFmtId="0" fontId="49" fillId="0" borderId="0" xfId="0" applyFont="1" applyFill="1" applyBorder="1" applyAlignment="1">
      <alignment horizontal="justify" vertical="top" wrapText="1" readingOrder="1"/>
    </xf>
    <xf numFmtId="0" fontId="49" fillId="0" borderId="0" xfId="0" applyFont="1" applyFill="1" applyBorder="1" applyAlignment="1">
      <alignment horizontal="center" vertical="top" wrapText="1" readingOrder="1"/>
    </xf>
    <xf numFmtId="4" fontId="49" fillId="0" borderId="0" xfId="0" applyNumberFormat="1" applyFont="1" applyFill="1" applyBorder="1" applyAlignment="1">
      <alignment horizontal="right" vertical="top" wrapText="1"/>
    </xf>
    <xf numFmtId="4" fontId="49" fillId="0" borderId="0" xfId="0" applyNumberFormat="1" applyFont="1" applyBorder="1" applyAlignment="1">
      <alignment horizontal="right" vertical="top" wrapText="1"/>
    </xf>
    <xf numFmtId="0" fontId="40" fillId="0" borderId="0" xfId="0" applyFont="1" applyFill="1" applyBorder="1" applyAlignment="1">
      <alignment horizontal="left" vertical="top" wrapText="1" readingOrder="1"/>
    </xf>
    <xf numFmtId="49" fontId="40" fillId="0" borderId="0" xfId="0" applyNumberFormat="1" applyFont="1" applyBorder="1" applyAlignment="1">
      <alignment horizontal="left" vertical="top" wrapText="1"/>
    </xf>
    <xf numFmtId="0" fontId="40" fillId="0" borderId="0" xfId="0" applyNumberFormat="1" applyFont="1" applyBorder="1" applyAlignment="1">
      <alignment horizontal="left" vertical="top" wrapText="1"/>
    </xf>
    <xf numFmtId="0" fontId="40" fillId="0" borderId="0" xfId="0" applyNumberFormat="1" applyFont="1" applyBorder="1" applyAlignment="1">
      <alignment horizontal="center" vertical="top" wrapText="1" readingOrder="1"/>
    </xf>
    <xf numFmtId="49" fontId="40" fillId="0" borderId="0" xfId="0" applyNumberFormat="1" applyFont="1" applyBorder="1" applyAlignment="1">
      <alignment horizontal="center" vertical="top" wrapText="1" readingOrder="1"/>
    </xf>
    <xf numFmtId="49" fontId="49" fillId="0" borderId="0" xfId="0" applyNumberFormat="1" applyFont="1" applyBorder="1" applyAlignment="1">
      <alignment horizontal="left" vertical="top" wrapText="1"/>
    </xf>
    <xf numFmtId="0" fontId="49" fillId="0" borderId="0" xfId="0" applyNumberFormat="1" applyFont="1" applyBorder="1" applyAlignment="1">
      <alignment horizontal="left" vertical="top" wrapText="1"/>
    </xf>
    <xf numFmtId="0" fontId="49" fillId="0" borderId="0" xfId="0" applyNumberFormat="1" applyFont="1" applyBorder="1" applyAlignment="1">
      <alignment horizontal="center" vertical="top" wrapText="1" readingOrder="1"/>
    </xf>
    <xf numFmtId="49" fontId="49" fillId="0" borderId="0" xfId="0" applyNumberFormat="1" applyFont="1" applyBorder="1" applyAlignment="1">
      <alignment horizontal="center" vertical="top" wrapText="1" readingOrder="1"/>
    </xf>
    <xf numFmtId="49" fontId="49" fillId="0" borderId="27" xfId="0" applyNumberFormat="1" applyFont="1" applyBorder="1" applyAlignment="1">
      <alignment horizontal="left" vertical="top" wrapText="1"/>
    </xf>
    <xf numFmtId="0" fontId="49" fillId="0" borderId="27" xfId="0" applyNumberFormat="1" applyFont="1" applyBorder="1" applyAlignment="1">
      <alignment horizontal="left" vertical="top" wrapText="1"/>
    </xf>
    <xf numFmtId="0" fontId="49" fillId="0" borderId="27" xfId="0" applyNumberFormat="1" applyFont="1" applyBorder="1" applyAlignment="1">
      <alignment horizontal="center" vertical="top" wrapText="1" readingOrder="1"/>
    </xf>
    <xf numFmtId="49" fontId="49" fillId="0" borderId="27" xfId="0" applyNumberFormat="1" applyFont="1" applyBorder="1" applyAlignment="1">
      <alignment horizontal="center" vertical="top" wrapText="1" readingOrder="1"/>
    </xf>
    <xf numFmtId="4" fontId="49" fillId="0" borderId="27" xfId="0" applyNumberFormat="1" applyFont="1" applyBorder="1" applyAlignment="1">
      <alignment horizontal="right" vertical="top" wrapText="1"/>
    </xf>
    <xf numFmtId="49" fontId="49" fillId="0" borderId="28" xfId="0" applyNumberFormat="1" applyFont="1" applyBorder="1" applyAlignment="1">
      <alignment horizontal="left" vertical="top" wrapText="1"/>
    </xf>
    <xf numFmtId="49" fontId="63" fillId="0" borderId="28" xfId="0" applyNumberFormat="1" applyFont="1" applyBorder="1" applyAlignment="1">
      <alignment horizontal="left" vertical="top" wrapText="1"/>
    </xf>
    <xf numFmtId="0" fontId="49" fillId="0" borderId="28" xfId="0" applyNumberFormat="1" applyFont="1" applyBorder="1" applyAlignment="1">
      <alignment horizontal="left" vertical="top" wrapText="1"/>
    </xf>
    <xf numFmtId="0" fontId="49" fillId="0" borderId="28" xfId="0" applyNumberFormat="1" applyFont="1" applyBorder="1" applyAlignment="1">
      <alignment horizontal="center" vertical="top" wrapText="1" readingOrder="1"/>
    </xf>
    <xf numFmtId="49" fontId="49" fillId="0" borderId="28" xfId="0" applyNumberFormat="1" applyFont="1" applyBorder="1" applyAlignment="1">
      <alignment horizontal="center" vertical="top" wrapText="1" readingOrder="1"/>
    </xf>
    <xf numFmtId="4" fontId="49" fillId="0" borderId="28" xfId="0" applyNumberFormat="1" applyFont="1" applyBorder="1" applyAlignment="1">
      <alignment horizontal="right" vertical="top" wrapText="1"/>
    </xf>
    <xf numFmtId="49" fontId="49" fillId="0" borderId="29" xfId="0" applyNumberFormat="1" applyFont="1" applyBorder="1" applyAlignment="1">
      <alignment horizontal="left" vertical="top" wrapText="1"/>
    </xf>
    <xf numFmtId="49" fontId="63" fillId="0" borderId="29" xfId="0" applyNumberFormat="1" applyFont="1" applyBorder="1" applyAlignment="1">
      <alignment horizontal="left" vertical="top" wrapText="1"/>
    </xf>
    <xf numFmtId="0" fontId="49" fillId="0" borderId="29" xfId="0" applyNumberFormat="1" applyFont="1" applyBorder="1" applyAlignment="1">
      <alignment horizontal="left" vertical="top" wrapText="1"/>
    </xf>
    <xf numFmtId="0" fontId="49" fillId="0" borderId="29" xfId="0" applyNumberFormat="1" applyFont="1" applyBorder="1" applyAlignment="1">
      <alignment horizontal="center" vertical="top" wrapText="1" readingOrder="1"/>
    </xf>
    <xf numFmtId="49" fontId="49" fillId="0" borderId="29" xfId="0" applyNumberFormat="1" applyFont="1" applyBorder="1" applyAlignment="1">
      <alignment horizontal="center" vertical="top" wrapText="1" readingOrder="1"/>
    </xf>
    <xf numFmtId="4" fontId="49" fillId="0" borderId="29" xfId="0" applyNumberFormat="1" applyFont="1" applyBorder="1" applyAlignment="1">
      <alignment horizontal="right" vertical="top" wrapText="1"/>
    </xf>
    <xf numFmtId="49" fontId="38" fillId="0" borderId="0" xfId="0" applyNumberFormat="1" applyFont="1" applyFill="1" applyBorder="1" applyAlignment="1">
      <alignment horizontal="left" vertical="top"/>
    </xf>
    <xf numFmtId="0" fontId="38"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center" vertical="top" wrapText="1" readingOrder="1"/>
    </xf>
    <xf numFmtId="0" fontId="49" fillId="0" borderId="26" xfId="0" quotePrefix="1" applyNumberFormat="1" applyFont="1" applyBorder="1" applyAlignment="1">
      <alignment horizontal="left" vertical="top" wrapText="1"/>
    </xf>
    <xf numFmtId="49" fontId="49" fillId="0" borderId="0" xfId="0" applyNumberFormat="1" applyFont="1" applyAlignment="1">
      <alignment horizontal="left" vertical="top" wrapText="1"/>
    </xf>
    <xf numFmtId="0" fontId="49" fillId="0" borderId="0" xfId="0" applyNumberFormat="1" applyFont="1" applyAlignment="1">
      <alignment horizontal="left" vertical="top" wrapText="1"/>
    </xf>
    <xf numFmtId="0" fontId="49" fillId="0" borderId="0" xfId="0" applyNumberFormat="1" applyFont="1" applyAlignment="1">
      <alignment horizontal="center" vertical="top" wrapText="1" readingOrder="1"/>
    </xf>
    <xf numFmtId="49" fontId="49" fillId="0" borderId="0" xfId="0" applyNumberFormat="1" applyFont="1" applyAlignment="1">
      <alignment horizontal="center" vertical="top" wrapText="1" readingOrder="1"/>
    </xf>
    <xf numFmtId="4" fontId="49" fillId="0" borderId="0" xfId="0" applyNumberFormat="1" applyFont="1" applyAlignment="1">
      <alignment horizontal="right" vertical="top" wrapText="1"/>
    </xf>
    <xf numFmtId="0" fontId="49" fillId="0" borderId="26" xfId="0" applyNumberFormat="1" applyFont="1" applyBorder="1" applyAlignment="1">
      <alignment horizontal="left" vertical="top" wrapText="1"/>
    </xf>
    <xf numFmtId="0" fontId="37" fillId="0" borderId="0" xfId="0" applyFont="1" applyFill="1" applyBorder="1" applyAlignment="1">
      <alignment horizontal="left" vertical="top" wrapText="1" readingOrder="1"/>
    </xf>
    <xf numFmtId="0" fontId="37" fillId="0" borderId="0" xfId="0" applyFont="1" applyFill="1" applyBorder="1" applyAlignment="1">
      <alignment horizontal="center" vertical="top" wrapText="1" readingOrder="1"/>
    </xf>
    <xf numFmtId="49" fontId="66" fillId="0" borderId="0" xfId="0" applyNumberFormat="1" applyFont="1" applyFill="1" applyBorder="1" applyAlignment="1">
      <alignment horizontal="left" vertical="top"/>
    </xf>
    <xf numFmtId="0" fontId="38" fillId="0" borderId="0" xfId="0" applyFont="1" applyFill="1" applyBorder="1" applyAlignment="1">
      <alignment horizontal="left" vertical="top" wrapText="1" readingOrder="1"/>
    </xf>
    <xf numFmtId="0" fontId="38" fillId="0" borderId="0" xfId="0" applyFont="1" applyFill="1" applyBorder="1" applyAlignment="1">
      <alignment horizontal="center" vertical="top" wrapText="1" readingOrder="1"/>
    </xf>
    <xf numFmtId="0" fontId="66" fillId="0" borderId="0" xfId="0" applyFont="1" applyFill="1" applyBorder="1" applyAlignment="1">
      <alignment horizontal="justify" vertical="top" readingOrder="1"/>
    </xf>
    <xf numFmtId="0" fontId="66" fillId="0" borderId="0" xfId="0" applyFont="1" applyFill="1" applyBorder="1" applyAlignment="1">
      <alignment horizontal="center" vertical="top" readingOrder="1"/>
    </xf>
    <xf numFmtId="0" fontId="38" fillId="0" borderId="0" xfId="0" applyFont="1" applyFill="1" applyBorder="1" applyAlignment="1">
      <alignment horizontal="justify" vertical="top" wrapText="1" readingOrder="1"/>
    </xf>
    <xf numFmtId="0" fontId="38" fillId="0" borderId="0" xfId="0" applyFont="1" applyFill="1" applyBorder="1" applyAlignment="1">
      <alignment horizontal="justify" vertical="top" readingOrder="1"/>
    </xf>
    <xf numFmtId="0" fontId="38" fillId="0" borderId="0" xfId="0" applyFont="1" applyFill="1" applyBorder="1" applyAlignment="1">
      <alignment horizontal="center" vertical="top" readingOrder="1"/>
    </xf>
    <xf numFmtId="49" fontId="67" fillId="0" borderId="0" xfId="0" applyNumberFormat="1" applyFont="1" applyFill="1" applyBorder="1" applyAlignment="1">
      <alignment horizontal="left" vertical="top"/>
    </xf>
    <xf numFmtId="0" fontId="67" fillId="0" borderId="0" xfId="0" applyFont="1" applyFill="1" applyBorder="1" applyAlignment="1">
      <alignment horizontal="justify" vertical="center" readingOrder="1"/>
    </xf>
    <xf numFmtId="0" fontId="67" fillId="0" borderId="0" xfId="0" applyFont="1" applyFill="1" applyBorder="1" applyAlignment="1">
      <alignment horizontal="center" vertical="center" readingOrder="1"/>
    </xf>
    <xf numFmtId="0" fontId="67" fillId="0" borderId="0" xfId="0" applyFont="1" applyFill="1" applyBorder="1" applyAlignment="1">
      <alignment horizontal="justify" vertical="top" readingOrder="1"/>
    </xf>
    <xf numFmtId="0" fontId="67" fillId="0" borderId="0" xfId="0" applyFont="1" applyFill="1" applyBorder="1" applyAlignment="1">
      <alignment horizontal="center" vertical="top" readingOrder="1"/>
    </xf>
    <xf numFmtId="0" fontId="44" fillId="0" borderId="0" xfId="0" applyFont="1" applyFill="1" applyBorder="1" applyAlignment="1">
      <alignment horizontal="justify" vertical="center" readingOrder="1"/>
    </xf>
    <xf numFmtId="0" fontId="44" fillId="0" borderId="0" xfId="0" applyFont="1" applyFill="1" applyBorder="1" applyAlignment="1">
      <alignment horizontal="center" vertical="center" readingOrder="1"/>
    </xf>
    <xf numFmtId="0" fontId="43" fillId="0" borderId="0" xfId="0" applyFont="1" applyFill="1" applyBorder="1" applyAlignment="1">
      <alignment horizontal="left"/>
    </xf>
    <xf numFmtId="0" fontId="43" fillId="0" borderId="0" xfId="0" applyFont="1" applyFill="1" applyBorder="1"/>
    <xf numFmtId="0" fontId="38" fillId="0" borderId="0" xfId="0" quotePrefix="1" applyFont="1" applyFill="1" applyBorder="1" applyAlignment="1">
      <alignment horizontal="justify" vertical="top" readingOrder="1"/>
    </xf>
    <xf numFmtId="0" fontId="38" fillId="0" borderId="0" xfId="0" quotePrefix="1" applyFont="1" applyFill="1" applyBorder="1" applyAlignment="1">
      <alignment horizontal="center" vertical="top" readingOrder="1"/>
    </xf>
    <xf numFmtId="49" fontId="43" fillId="0" borderId="0" xfId="0" applyNumberFormat="1" applyFont="1" applyFill="1" applyBorder="1" applyAlignment="1">
      <alignment horizontal="left" vertical="top"/>
    </xf>
    <xf numFmtId="0" fontId="43" fillId="0" borderId="0" xfId="0" applyFont="1" applyFill="1" applyBorder="1" applyAlignment="1">
      <alignment horizontal="justify" vertical="top" readingOrder="1"/>
    </xf>
    <xf numFmtId="0" fontId="43" fillId="0" borderId="0" xfId="0" applyFont="1" applyFill="1" applyBorder="1" applyAlignment="1">
      <alignment horizontal="center" vertical="top" readingOrder="1"/>
    </xf>
    <xf numFmtId="49" fontId="43" fillId="0" borderId="0" xfId="0" applyNumberFormat="1" applyFont="1" applyFill="1" applyAlignment="1">
      <alignment horizontal="left" vertical="top"/>
    </xf>
    <xf numFmtId="0" fontId="43" fillId="0" borderId="0" xfId="0" applyFont="1" applyFill="1" applyAlignment="1">
      <alignment horizontal="justify" vertical="top" readingOrder="1"/>
    </xf>
    <xf numFmtId="0" fontId="43" fillId="0" borderId="0" xfId="0" applyFont="1" applyFill="1" applyAlignment="1">
      <alignment horizontal="center" vertical="top" readingOrder="1"/>
    </xf>
    <xf numFmtId="0" fontId="43" fillId="0" borderId="0" xfId="0" applyFont="1" applyFill="1"/>
    <xf numFmtId="0" fontId="44" fillId="0" borderId="0" xfId="0" applyFont="1" applyFill="1" applyBorder="1"/>
    <xf numFmtId="0" fontId="43" fillId="0" borderId="0" xfId="0" applyFont="1" applyFill="1" applyBorder="1" applyAlignment="1">
      <alignment vertical="center"/>
    </xf>
    <xf numFmtId="0" fontId="4" fillId="0" borderId="30" xfId="0" applyFont="1" applyFill="1" applyBorder="1" applyAlignment="1">
      <alignment horizontal="left" vertical="top"/>
    </xf>
    <xf numFmtId="0" fontId="4" fillId="0" borderId="0" xfId="0" applyFont="1" applyFill="1" applyBorder="1" applyAlignment="1">
      <alignment horizontal="center"/>
    </xf>
    <xf numFmtId="0" fontId="17" fillId="0" borderId="15" xfId="0" applyFont="1" applyFill="1" applyBorder="1" applyAlignment="1">
      <alignment vertical="top" wrapText="1"/>
    </xf>
    <xf numFmtId="44" fontId="4" fillId="0" borderId="0" xfId="0" applyNumberFormat="1" applyFont="1" applyFill="1" applyBorder="1" applyAlignment="1">
      <alignment horizontal="center"/>
    </xf>
    <xf numFmtId="4" fontId="4" fillId="0" borderId="15" xfId="0" applyNumberFormat="1" applyFont="1" applyFill="1" applyBorder="1" applyAlignment="1">
      <alignment horizontal="center"/>
    </xf>
    <xf numFmtId="44" fontId="4" fillId="0" borderId="15" xfId="0" applyNumberFormat="1" applyFont="1" applyFill="1" applyBorder="1" applyAlignment="1">
      <alignment horizontal="center"/>
    </xf>
    <xf numFmtId="0" fontId="3" fillId="0" borderId="0" xfId="0" applyFont="1"/>
    <xf numFmtId="0" fontId="68" fillId="0" borderId="0" xfId="0" applyFont="1"/>
    <xf numFmtId="167" fontId="68" fillId="0" borderId="0" xfId="0" applyNumberFormat="1" applyFont="1"/>
    <xf numFmtId="0" fontId="8" fillId="0" borderId="0" xfId="0" applyFont="1"/>
    <xf numFmtId="167" fontId="8" fillId="0" borderId="0" xfId="0" applyNumberFormat="1" applyFont="1"/>
    <xf numFmtId="49" fontId="5" fillId="0" borderId="3" xfId="23" applyNumberFormat="1" applyFont="1" applyFill="1" applyBorder="1" applyAlignment="1">
      <alignment horizontal="left" vertical="top" wrapText="1"/>
    </xf>
    <xf numFmtId="0" fontId="69" fillId="0" borderId="2" xfId="0" applyFont="1" applyFill="1" applyBorder="1" applyAlignment="1">
      <alignment vertical="top" wrapText="1"/>
    </xf>
    <xf numFmtId="0" fontId="70" fillId="0" borderId="0" xfId="0" applyFont="1" applyAlignment="1">
      <alignment vertical="top" wrapText="1"/>
    </xf>
    <xf numFmtId="4" fontId="70" fillId="0" borderId="2" xfId="6" applyNumberFormat="1" applyFont="1" applyFill="1" applyBorder="1" applyAlignment="1">
      <alignment horizontal="justify" vertical="top"/>
    </xf>
    <xf numFmtId="0" fontId="72" fillId="6" borderId="0" xfId="0" applyFont="1" applyFill="1"/>
    <xf numFmtId="10" fontId="5" fillId="0" borderId="2" xfId="0" applyNumberFormat="1" applyFont="1" applyFill="1" applyBorder="1" applyAlignment="1">
      <alignment horizontal="center"/>
    </xf>
    <xf numFmtId="0" fontId="5" fillId="0" borderId="2" xfId="14" applyFont="1" applyFill="1" applyBorder="1" applyAlignment="1">
      <alignment horizontal="left" vertical="top" wrapText="1"/>
    </xf>
    <xf numFmtId="0" fontId="5" fillId="0" borderId="2" xfId="0" applyFont="1" applyFill="1" applyBorder="1" applyAlignment="1">
      <alignment horizontal="center" wrapText="1"/>
    </xf>
    <xf numFmtId="4" fontId="5" fillId="0" borderId="2" xfId="13" applyNumberFormat="1" applyFont="1" applyFill="1" applyBorder="1" applyAlignment="1">
      <alignment horizontal="right"/>
    </xf>
    <xf numFmtId="4" fontId="5" fillId="0" borderId="2" xfId="0" applyNumberFormat="1" applyFont="1" applyFill="1" applyBorder="1" applyAlignment="1">
      <alignment horizontal="right"/>
    </xf>
    <xf numFmtId="10" fontId="5" fillId="0" borderId="2" xfId="0" applyNumberFormat="1" applyFont="1" applyBorder="1" applyAlignment="1">
      <alignment horizontal="center"/>
    </xf>
    <xf numFmtId="0" fontId="5" fillId="0" borderId="0" xfId="0" applyFont="1" applyAlignment="1">
      <alignment vertical="top" wrapText="1"/>
    </xf>
    <xf numFmtId="0" fontId="5" fillId="0" borderId="2" xfId="0" applyFont="1" applyBorder="1" applyAlignment="1">
      <alignment vertical="top" wrapText="1"/>
    </xf>
    <xf numFmtId="0" fontId="73" fillId="0" borderId="2" xfId="7" applyNumberFormat="1"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xf>
    <xf numFmtId="0" fontId="16" fillId="0" borderId="0" xfId="0" applyFont="1" applyFill="1" applyAlignment="1">
      <alignment horizontal="left" vertical="top" wrapText="1"/>
    </xf>
    <xf numFmtId="0" fontId="13" fillId="0" borderId="0" xfId="0" applyFont="1" applyFill="1" applyBorder="1" applyAlignment="1">
      <alignment horizontal="justify" vertical="top" wrapText="1"/>
    </xf>
    <xf numFmtId="0" fontId="14" fillId="0" borderId="0" xfId="0" applyFont="1" applyFill="1" applyBorder="1" applyAlignment="1">
      <alignment wrapText="1"/>
    </xf>
    <xf numFmtId="0" fontId="14" fillId="0" borderId="0" xfId="0" applyFont="1" applyFill="1" applyBorder="1" applyAlignment="1">
      <alignment horizontal="justify" vertical="top" wrapText="1"/>
    </xf>
    <xf numFmtId="0" fontId="22" fillId="0" borderId="0" xfId="0" applyFont="1" applyFill="1" applyBorder="1" applyAlignment="1">
      <alignment horizontal="justify" vertical="top" wrapText="1"/>
    </xf>
    <xf numFmtId="0" fontId="22" fillId="0" borderId="0" xfId="0" applyFont="1" applyFill="1" applyBorder="1" applyAlignment="1"/>
    <xf numFmtId="0" fontId="21" fillId="0" borderId="0" xfId="0" applyFont="1" applyFill="1" applyBorder="1" applyAlignment="1">
      <alignment horizontal="justify" vertical="top" wrapText="1"/>
    </xf>
    <xf numFmtId="0" fontId="17" fillId="0" borderId="16" xfId="0" applyFont="1" applyFill="1" applyBorder="1" applyAlignment="1">
      <alignment horizontal="left" vertical="top"/>
    </xf>
    <xf numFmtId="0" fontId="18" fillId="0" borderId="0" xfId="0" applyFont="1" applyFill="1" applyBorder="1" applyAlignment="1">
      <alignment horizontal="justify" vertical="top" wrapText="1"/>
    </xf>
    <xf numFmtId="4" fontId="22" fillId="0" borderId="0" xfId="6" applyNumberFormat="1" applyFont="1" applyFill="1" applyBorder="1" applyAlignment="1">
      <alignment horizontal="justify" vertical="top" wrapText="1"/>
    </xf>
    <xf numFmtId="0" fontId="22" fillId="0" borderId="0" xfId="6" applyFont="1" applyFill="1" applyBorder="1" applyAlignment="1">
      <alignment horizontal="justify"/>
    </xf>
    <xf numFmtId="0" fontId="21" fillId="0" borderId="0" xfId="6" applyFont="1" applyFill="1" applyBorder="1" applyAlignment="1">
      <alignment horizontal="justify" vertical="top" wrapText="1"/>
    </xf>
    <xf numFmtId="0" fontId="22" fillId="0" borderId="0" xfId="6" applyFont="1" applyFill="1" applyBorder="1" applyAlignment="1">
      <alignment horizontal="justify" wrapText="1"/>
    </xf>
    <xf numFmtId="0" fontId="22" fillId="0" borderId="0" xfId="6" applyFont="1" applyFill="1" applyBorder="1" applyAlignment="1">
      <alignment horizontal="justify" vertical="top" wrapText="1"/>
    </xf>
    <xf numFmtId="0" fontId="42" fillId="0" borderId="0" xfId="0" applyNumberFormat="1" applyFont="1" applyBorder="1" applyAlignment="1">
      <alignment horizontal="left" vertical="top" wrapText="1"/>
    </xf>
    <xf numFmtId="0" fontId="47" fillId="0" borderId="0" xfId="0" applyNumberFormat="1" applyFont="1" applyBorder="1" applyAlignment="1">
      <alignment horizontal="left" vertical="top" wrapText="1"/>
    </xf>
    <xf numFmtId="0" fontId="35" fillId="0" borderId="0" xfId="6" applyFont="1" applyFill="1" applyBorder="1" applyAlignment="1">
      <alignment horizontal="justify" vertical="top" wrapText="1"/>
    </xf>
    <xf numFmtId="0" fontId="36" fillId="0" borderId="0" xfId="6" applyFont="1" applyFill="1" applyBorder="1" applyAlignment="1">
      <alignment horizontal="justify" wrapText="1"/>
    </xf>
  </cellXfs>
  <cellStyles count="24">
    <cellStyle name="Navadno" xfId="0" builtinId="0"/>
    <cellStyle name="Navadno 10 2" xfId="14"/>
    <cellStyle name="Navadno 12" xfId="11"/>
    <cellStyle name="Navadno 16" xfId="8"/>
    <cellStyle name="Navadno 2" xfId="6"/>
    <cellStyle name="Navadno 2 2" xfId="15"/>
    <cellStyle name="Navadno 2 3" xfId="17"/>
    <cellStyle name="Navadno 4" xfId="18"/>
    <cellStyle name="Navadno 4 2" xfId="9"/>
    <cellStyle name="Navadno 7" xfId="10"/>
    <cellStyle name="Navadno 8" xfId="2"/>
    <cellStyle name="Navadno 9" xfId="19"/>
    <cellStyle name="Navadno_cesta Rogašovci_PO_RECENZIJI" xfId="16"/>
    <cellStyle name="Navadno_List1" xfId="23"/>
    <cellStyle name="Navadno_List1 2" xfId="1"/>
    <cellStyle name="Navadno_R4MBRELEJNAHIŠICA110" xfId="3"/>
    <cellStyle name="Navadno_TEMTRANSFORMATORJA" xfId="4"/>
    <cellStyle name="Normal_pr bet 7,9 koslj 10.12.98" xfId="5"/>
    <cellStyle name="Opomba 2" xfId="20"/>
    <cellStyle name="Valuta 3" xfId="21"/>
    <cellStyle name="Vejica 2" xfId="13"/>
    <cellStyle name="Vejica 2 3" xfId="7"/>
    <cellStyle name="Vejica 3" xfId="22"/>
    <cellStyle name="Vejica 7"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3"/>
  <sheetViews>
    <sheetView view="pageLayout" topLeftCell="A7" zoomScaleNormal="100" zoomScaleSheetLayoutView="100" workbookViewId="0">
      <selection activeCell="C12" sqref="C12"/>
    </sheetView>
  </sheetViews>
  <sheetFormatPr defaultRowHeight="15" x14ac:dyDescent="0.25"/>
  <cols>
    <col min="1" max="1" width="5.140625" customWidth="1"/>
    <col min="2" max="2" width="39.85546875" customWidth="1"/>
    <col min="3" max="3" width="7.85546875" customWidth="1"/>
    <col min="4" max="4" width="10.42578125" customWidth="1"/>
    <col min="5" max="5" width="21.140625" customWidth="1"/>
  </cols>
  <sheetData>
    <row r="1" spans="1:5" ht="14.45" customHeight="1" x14ac:dyDescent="0.25">
      <c r="A1" s="41"/>
      <c r="B1" s="483" t="s">
        <v>141</v>
      </c>
      <c r="C1" s="483"/>
      <c r="D1" s="483"/>
      <c r="E1" s="483"/>
    </row>
    <row r="2" spans="1:5" ht="15.75" x14ac:dyDescent="0.25">
      <c r="A2" s="41"/>
      <c r="B2" s="483"/>
      <c r="C2" s="483"/>
      <c r="D2" s="483"/>
      <c r="E2" s="483"/>
    </row>
    <row r="3" spans="1:5" ht="15.75" x14ac:dyDescent="0.25">
      <c r="A3" s="41"/>
      <c r="B3" s="483"/>
      <c r="C3" s="483"/>
      <c r="D3" s="483"/>
      <c r="E3" s="483"/>
    </row>
    <row r="4" spans="1:5" ht="15.75" x14ac:dyDescent="0.25">
      <c r="A4" s="41"/>
      <c r="B4" s="483"/>
      <c r="C4" s="483"/>
      <c r="D4" s="483"/>
      <c r="E4" s="483"/>
    </row>
    <row r="5" spans="1:5" x14ac:dyDescent="0.25">
      <c r="A5" s="24"/>
      <c r="D5" s="25"/>
      <c r="E5" s="26"/>
    </row>
    <row r="6" spans="1:5" ht="29.25" customHeight="1" x14ac:dyDescent="0.25">
      <c r="A6" s="24"/>
      <c r="B6" s="481" t="s">
        <v>400</v>
      </c>
      <c r="C6" s="481"/>
      <c r="D6" s="481"/>
      <c r="E6" s="481"/>
    </row>
    <row r="7" spans="1:5" x14ac:dyDescent="0.25">
      <c r="A7" s="24"/>
      <c r="D7" s="25"/>
      <c r="E7" s="26"/>
    </row>
    <row r="8" spans="1:5" x14ac:dyDescent="0.25">
      <c r="A8" s="24"/>
      <c r="D8" s="25"/>
      <c r="E8" s="26"/>
    </row>
    <row r="9" spans="1:5" x14ac:dyDescent="0.25">
      <c r="A9" s="24"/>
      <c r="D9" s="25"/>
      <c r="E9" s="26"/>
    </row>
    <row r="10" spans="1:5" ht="15.75" x14ac:dyDescent="0.25">
      <c r="A10" s="482" t="s">
        <v>50</v>
      </c>
      <c r="B10" s="482"/>
      <c r="C10" s="482"/>
      <c r="D10" s="482"/>
      <c r="E10" s="482"/>
    </row>
    <row r="11" spans="1:5" ht="15.75" x14ac:dyDescent="0.25">
      <c r="A11" s="24"/>
      <c r="C11" s="27"/>
      <c r="D11" s="25"/>
      <c r="E11" s="26"/>
    </row>
    <row r="12" spans="1:5" ht="15.75" x14ac:dyDescent="0.25">
      <c r="A12" s="24"/>
      <c r="C12" s="27"/>
      <c r="D12" s="25"/>
      <c r="E12" s="26"/>
    </row>
    <row r="13" spans="1:5" ht="15.75" x14ac:dyDescent="0.25">
      <c r="A13" s="28"/>
      <c r="B13" s="29"/>
      <c r="C13" s="30"/>
      <c r="D13" s="31"/>
      <c r="E13" s="32"/>
    </row>
    <row r="14" spans="1:5" x14ac:dyDescent="0.25">
      <c r="A14" s="157" t="s">
        <v>7</v>
      </c>
      <c r="B14" s="63" t="s">
        <v>46</v>
      </c>
      <c r="C14" s="64"/>
      <c r="D14" s="65"/>
      <c r="E14" s="66">
        <f>'PRIPR. D.'!F35</f>
        <v>0</v>
      </c>
    </row>
    <row r="15" spans="1:5" x14ac:dyDescent="0.25">
      <c r="A15" s="157" t="s">
        <v>9</v>
      </c>
      <c r="B15" s="63" t="s">
        <v>153</v>
      </c>
      <c r="C15" s="64"/>
      <c r="D15" s="65"/>
      <c r="E15" s="66">
        <f>'RUŠITVENA DELA'!F32</f>
        <v>0</v>
      </c>
    </row>
    <row r="16" spans="1:5" x14ac:dyDescent="0.25">
      <c r="A16" s="157" t="s">
        <v>12</v>
      </c>
      <c r="B16" s="63" t="s">
        <v>51</v>
      </c>
      <c r="C16" s="64"/>
      <c r="D16" s="65"/>
      <c r="E16" s="66">
        <f>'GRADBENA DELA'!$F$188</f>
        <v>9741.1464999999989</v>
      </c>
    </row>
    <row r="17" spans="1:5" x14ac:dyDescent="0.25">
      <c r="A17" s="157" t="s">
        <v>17</v>
      </c>
      <c r="B17" s="63" t="s">
        <v>87</v>
      </c>
      <c r="C17" s="64"/>
      <c r="D17" s="65"/>
      <c r="E17" s="66">
        <f>ELEKTRO!H47</f>
        <v>0</v>
      </c>
    </row>
    <row r="18" spans="1:5" x14ac:dyDescent="0.25">
      <c r="A18" s="157" t="s">
        <v>19</v>
      </c>
      <c r="B18" s="63" t="s">
        <v>190</v>
      </c>
      <c r="C18" s="64"/>
      <c r="D18" s="65"/>
      <c r="E18" s="66">
        <f>'URBANA OPREMA, ZASADITEV'!F48</f>
        <v>0</v>
      </c>
    </row>
    <row r="19" spans="1:5" ht="15.75" x14ac:dyDescent="0.25">
      <c r="A19" s="28"/>
      <c r="B19" s="29"/>
      <c r="C19" s="30"/>
      <c r="D19" s="31"/>
      <c r="E19" s="32"/>
    </row>
    <row r="20" spans="1:5" ht="15.75" x14ac:dyDescent="0.25">
      <c r="A20" s="33"/>
      <c r="B20" s="34" t="s">
        <v>47</v>
      </c>
      <c r="C20" s="34"/>
      <c r="D20" s="35"/>
      <c r="E20" s="36">
        <f>SUM(E14:E19)</f>
        <v>9741.1464999999989</v>
      </c>
    </row>
    <row r="21" spans="1:5" ht="15.75" x14ac:dyDescent="0.25">
      <c r="A21" s="33"/>
      <c r="B21" s="34" t="s">
        <v>48</v>
      </c>
      <c r="C21" s="34"/>
      <c r="D21" s="35"/>
      <c r="E21" s="36">
        <f>+ROUND((E20*0.22),2)</f>
        <v>2143.0500000000002</v>
      </c>
    </row>
    <row r="22" spans="1:5" ht="15.75" x14ac:dyDescent="0.25">
      <c r="A22" s="33"/>
      <c r="B22" s="34" t="s">
        <v>49</v>
      </c>
      <c r="C22" s="34"/>
      <c r="D22" s="35"/>
      <c r="E22" s="36">
        <f>+ROUND((E20+E21),2)</f>
        <v>11884.2</v>
      </c>
    </row>
    <row r="23" spans="1:5" x14ac:dyDescent="0.25">
      <c r="A23" s="37"/>
      <c r="B23" s="38"/>
      <c r="C23" s="38"/>
      <c r="D23" s="39"/>
      <c r="E23" s="40"/>
    </row>
  </sheetData>
  <mergeCells count="6">
    <mergeCell ref="B6:E6"/>
    <mergeCell ref="A10:E10"/>
    <mergeCell ref="B1:E1"/>
    <mergeCell ref="B2:E2"/>
    <mergeCell ref="B3:E3"/>
    <mergeCell ref="B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32"/>
  <sheetViews>
    <sheetView view="pageLayout" topLeftCell="A13" zoomScaleNormal="100" zoomScaleSheetLayoutView="100" workbookViewId="0">
      <selection activeCell="A10" sqref="A10"/>
    </sheetView>
  </sheetViews>
  <sheetFormatPr defaultRowHeight="15" x14ac:dyDescent="0.25"/>
  <cols>
    <col min="2" max="2" width="73.7109375" customWidth="1"/>
  </cols>
  <sheetData>
    <row r="1" spans="1:2" x14ac:dyDescent="0.25">
      <c r="A1" s="42"/>
    </row>
    <row r="2" spans="1:2" x14ac:dyDescent="0.25">
      <c r="A2" s="43"/>
      <c r="B2" s="44" t="s">
        <v>86</v>
      </c>
    </row>
    <row r="3" spans="1:2" ht="19.149999999999999" customHeight="1" x14ac:dyDescent="0.25">
      <c r="A3" s="45" t="s">
        <v>7</v>
      </c>
      <c r="B3" s="46" t="s">
        <v>52</v>
      </c>
    </row>
    <row r="4" spans="1:2" ht="39.75" customHeight="1" x14ac:dyDescent="0.25">
      <c r="A4" s="47" t="s">
        <v>9</v>
      </c>
      <c r="B4" s="48" t="s">
        <v>53</v>
      </c>
    </row>
    <row r="5" spans="1:2" ht="25.5" x14ac:dyDescent="0.25">
      <c r="A5" s="45" t="s">
        <v>12</v>
      </c>
      <c r="B5" s="48" t="s">
        <v>54</v>
      </c>
    </row>
    <row r="6" spans="1:2" x14ac:dyDescent="0.25">
      <c r="A6" s="47" t="s">
        <v>14</v>
      </c>
      <c r="B6" s="48" t="s">
        <v>55</v>
      </c>
    </row>
    <row r="7" spans="1:2" ht="25.5" x14ac:dyDescent="0.25">
      <c r="A7" s="45" t="s">
        <v>15</v>
      </c>
      <c r="B7" s="48" t="s">
        <v>56</v>
      </c>
    </row>
    <row r="8" spans="1:2" ht="92.25" customHeight="1" x14ac:dyDescent="0.25">
      <c r="A8" s="47" t="s">
        <v>17</v>
      </c>
      <c r="B8" s="49" t="s">
        <v>57</v>
      </c>
    </row>
    <row r="9" spans="1:2" ht="25.5" x14ac:dyDescent="0.25">
      <c r="A9" s="45" t="s">
        <v>19</v>
      </c>
      <c r="B9" s="48" t="s">
        <v>58</v>
      </c>
    </row>
    <row r="10" spans="1:2" ht="25.5" x14ac:dyDescent="0.25">
      <c r="A10" s="47" t="s">
        <v>20</v>
      </c>
      <c r="B10" s="48" t="s">
        <v>59</v>
      </c>
    </row>
    <row r="11" spans="1:2" ht="114.75" x14ac:dyDescent="0.25">
      <c r="A11" s="45" t="s">
        <v>21</v>
      </c>
      <c r="B11" s="50" t="s">
        <v>60</v>
      </c>
    </row>
    <row r="12" spans="1:2" ht="38.25" x14ac:dyDescent="0.25">
      <c r="A12" s="47" t="s">
        <v>22</v>
      </c>
      <c r="B12" s="49" t="s">
        <v>61</v>
      </c>
    </row>
    <row r="13" spans="1:2" ht="102" x14ac:dyDescent="0.25">
      <c r="A13" s="45" t="s">
        <v>23</v>
      </c>
      <c r="B13" s="49" t="s">
        <v>62</v>
      </c>
    </row>
    <row r="14" spans="1:2" ht="25.5" x14ac:dyDescent="0.25">
      <c r="A14" s="47" t="s">
        <v>24</v>
      </c>
      <c r="B14" s="48" t="s">
        <v>63</v>
      </c>
    </row>
    <row r="15" spans="1:2" ht="38.25" x14ac:dyDescent="0.25">
      <c r="A15" s="45" t="s">
        <v>26</v>
      </c>
      <c r="B15" s="48" t="s">
        <v>64</v>
      </c>
    </row>
    <row r="16" spans="1:2" ht="25.5" x14ac:dyDescent="0.25">
      <c r="A16" s="47" t="s">
        <v>27</v>
      </c>
      <c r="B16" s="51" t="s">
        <v>65</v>
      </c>
    </row>
    <row r="17" spans="1:2" ht="89.25" x14ac:dyDescent="0.25">
      <c r="A17" s="45" t="s">
        <v>28</v>
      </c>
      <c r="B17" s="49" t="s">
        <v>66</v>
      </c>
    </row>
    <row r="18" spans="1:2" ht="63.75" x14ac:dyDescent="0.25">
      <c r="A18" s="47" t="s">
        <v>29</v>
      </c>
      <c r="B18" s="48" t="s">
        <v>67</v>
      </c>
    </row>
    <row r="19" spans="1:2" ht="38.25" x14ac:dyDescent="0.25">
      <c r="A19" s="45" t="s">
        <v>30</v>
      </c>
      <c r="B19" s="48" t="s">
        <v>68</v>
      </c>
    </row>
    <row r="20" spans="1:2" ht="63.75" x14ac:dyDescent="0.25">
      <c r="A20" s="47" t="s">
        <v>31</v>
      </c>
      <c r="B20" s="48" t="s">
        <v>69</v>
      </c>
    </row>
    <row r="21" spans="1:2" ht="38.25" x14ac:dyDescent="0.25">
      <c r="A21" s="45" t="s">
        <v>32</v>
      </c>
      <c r="B21" s="48" t="s">
        <v>70</v>
      </c>
    </row>
    <row r="22" spans="1:2" ht="25.5" x14ac:dyDescent="0.25">
      <c r="A22" s="47" t="s">
        <v>33</v>
      </c>
      <c r="B22" s="48" t="s">
        <v>71</v>
      </c>
    </row>
    <row r="23" spans="1:2" ht="129.75" customHeight="1" x14ac:dyDescent="0.25">
      <c r="A23" s="45" t="s">
        <v>34</v>
      </c>
      <c r="B23" s="48" t="s">
        <v>72</v>
      </c>
    </row>
    <row r="24" spans="1:2" ht="93.75" customHeight="1" x14ac:dyDescent="0.25">
      <c r="A24" s="47" t="s">
        <v>35</v>
      </c>
      <c r="B24" s="48" t="s">
        <v>73</v>
      </c>
    </row>
    <row r="25" spans="1:2" ht="51" x14ac:dyDescent="0.25">
      <c r="A25" s="45" t="s">
        <v>36</v>
      </c>
      <c r="B25" s="52" t="s">
        <v>74</v>
      </c>
    </row>
    <row r="26" spans="1:2" ht="25.5" x14ac:dyDescent="0.25">
      <c r="A26" s="47" t="s">
        <v>37</v>
      </c>
      <c r="B26" s="52" t="s">
        <v>75</v>
      </c>
    </row>
    <row r="27" spans="1:2" x14ac:dyDescent="0.25">
      <c r="A27" s="45" t="s">
        <v>38</v>
      </c>
      <c r="B27" s="52" t="s">
        <v>76</v>
      </c>
    </row>
    <row r="28" spans="1:2" ht="38.25" x14ac:dyDescent="0.25">
      <c r="A28" s="47" t="s">
        <v>84</v>
      </c>
      <c r="B28" s="52" t="s">
        <v>77</v>
      </c>
    </row>
    <row r="29" spans="1:2" ht="51" x14ac:dyDescent="0.25">
      <c r="A29" s="45" t="s">
        <v>85</v>
      </c>
      <c r="B29" s="52" t="s">
        <v>78</v>
      </c>
    </row>
    <row r="30" spans="1:2" x14ac:dyDescent="0.25">
      <c r="A30" s="47" t="s">
        <v>39</v>
      </c>
      <c r="B30" s="53" t="s">
        <v>79</v>
      </c>
    </row>
    <row r="31" spans="1:2" ht="25.5" x14ac:dyDescent="0.25">
      <c r="A31" s="45" t="s">
        <v>40</v>
      </c>
      <c r="B31" s="54" t="s">
        <v>80</v>
      </c>
    </row>
    <row r="32" spans="1:2" x14ac:dyDescent="0.25">
      <c r="A32" s="4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6"/>
  <sheetViews>
    <sheetView view="pageBreakPreview" topLeftCell="A7" zoomScale="85" zoomScaleNormal="100" zoomScaleSheetLayoutView="85" workbookViewId="0">
      <selection activeCell="B11" sqref="B11"/>
    </sheetView>
  </sheetViews>
  <sheetFormatPr defaultRowHeight="15" x14ac:dyDescent="0.25"/>
  <cols>
    <col min="1" max="1" width="4.5703125" customWidth="1"/>
    <col min="2" max="2" width="48.7109375" customWidth="1"/>
    <col min="3" max="3" width="8.140625" customWidth="1"/>
    <col min="4" max="4" width="11.28515625" customWidth="1"/>
    <col min="5" max="5" width="15.5703125" style="26" customWidth="1"/>
    <col min="6" max="6" width="21" style="26" customWidth="1"/>
  </cols>
  <sheetData>
    <row r="1" spans="1:6" x14ac:dyDescent="0.25">
      <c r="A1" s="125"/>
      <c r="B1" s="125"/>
      <c r="C1" s="125"/>
      <c r="D1" s="125"/>
      <c r="E1" s="144"/>
      <c r="F1" s="144"/>
    </row>
    <row r="2" spans="1:6" ht="15.75" x14ac:dyDescent="0.25">
      <c r="A2" s="147" t="s">
        <v>7</v>
      </c>
      <c r="B2" s="148" t="s">
        <v>0</v>
      </c>
      <c r="C2" s="149"/>
      <c r="D2" s="150"/>
      <c r="E2" s="145"/>
      <c r="F2" s="145"/>
    </row>
    <row r="3" spans="1:6" x14ac:dyDescent="0.25">
      <c r="A3" s="3"/>
      <c r="B3" s="4"/>
      <c r="C3" s="1"/>
      <c r="D3" s="2"/>
      <c r="E3" s="56"/>
      <c r="F3" s="146"/>
    </row>
    <row r="4" spans="1:6" x14ac:dyDescent="0.25">
      <c r="A4" s="140" t="s">
        <v>1</v>
      </c>
      <c r="B4" s="6" t="s">
        <v>2</v>
      </c>
      <c r="C4" s="7" t="s">
        <v>3</v>
      </c>
      <c r="D4" s="8" t="s">
        <v>4</v>
      </c>
      <c r="E4" s="57" t="s">
        <v>5</v>
      </c>
      <c r="F4" s="57" t="s">
        <v>6</v>
      </c>
    </row>
    <row r="5" spans="1:6" x14ac:dyDescent="0.25">
      <c r="A5" s="141"/>
      <c r="B5" s="10"/>
      <c r="C5" s="67"/>
      <c r="D5" s="61"/>
      <c r="E5" s="62"/>
      <c r="F5" s="142"/>
    </row>
    <row r="6" spans="1:6" ht="25.5" x14ac:dyDescent="0.25">
      <c r="A6" s="78" t="s">
        <v>7</v>
      </c>
      <c r="B6" s="13" t="s">
        <v>89</v>
      </c>
      <c r="C6" s="67" t="s">
        <v>8</v>
      </c>
      <c r="D6" s="76">
        <v>75</v>
      </c>
      <c r="E6" s="62"/>
      <c r="F6" s="143">
        <f>D6*E6</f>
        <v>0</v>
      </c>
    </row>
    <row r="7" spans="1:6" x14ac:dyDescent="0.25">
      <c r="A7" s="78"/>
      <c r="B7" s="13"/>
      <c r="C7" s="67"/>
      <c r="D7" s="76"/>
      <c r="E7" s="62"/>
      <c r="F7" s="143"/>
    </row>
    <row r="8" spans="1:6" ht="63.75" x14ac:dyDescent="0.25">
      <c r="A8" s="78" t="s">
        <v>9</v>
      </c>
      <c r="B8" s="13" t="s">
        <v>399</v>
      </c>
      <c r="C8" s="67" t="s">
        <v>18</v>
      </c>
      <c r="D8" s="76">
        <v>1</v>
      </c>
      <c r="E8" s="62"/>
      <c r="F8" s="143">
        <f t="shared" ref="F8" si="0">D8*E8</f>
        <v>0</v>
      </c>
    </row>
    <row r="9" spans="1:6" x14ac:dyDescent="0.25">
      <c r="A9" s="77"/>
      <c r="B9" s="10"/>
      <c r="C9" s="67"/>
      <c r="D9" s="61"/>
      <c r="E9" s="62"/>
      <c r="F9" s="143"/>
    </row>
    <row r="10" spans="1:6" ht="25.5" x14ac:dyDescent="0.25">
      <c r="A10" s="77" t="s">
        <v>12</v>
      </c>
      <c r="B10" s="14" t="s">
        <v>10</v>
      </c>
      <c r="C10" s="67" t="s">
        <v>18</v>
      </c>
      <c r="D10" s="61">
        <v>1</v>
      </c>
      <c r="E10" s="62"/>
      <c r="F10" s="143">
        <f t="shared" ref="F10" si="1">D10*E10</f>
        <v>0</v>
      </c>
    </row>
    <row r="11" spans="1:6" x14ac:dyDescent="0.25">
      <c r="A11" s="78"/>
      <c r="B11" s="13"/>
      <c r="C11" s="67"/>
      <c r="D11" s="61"/>
      <c r="E11" s="62"/>
      <c r="F11" s="143"/>
    </row>
    <row r="12" spans="1:6" x14ac:dyDescent="0.25">
      <c r="A12" s="78" t="s">
        <v>14</v>
      </c>
      <c r="B12" s="13" t="s">
        <v>16</v>
      </c>
      <c r="C12" s="67" t="s">
        <v>13</v>
      </c>
      <c r="D12" s="61">
        <v>1</v>
      </c>
      <c r="E12" s="62"/>
      <c r="F12" s="143">
        <f t="shared" ref="F12:F32" si="2">D12*E12</f>
        <v>0</v>
      </c>
    </row>
    <row r="13" spans="1:6" x14ac:dyDescent="0.25">
      <c r="A13" s="77"/>
      <c r="B13" s="15"/>
      <c r="C13" s="67"/>
      <c r="D13" s="61"/>
      <c r="E13" s="62"/>
      <c r="F13" s="143"/>
    </row>
    <row r="14" spans="1:6" x14ac:dyDescent="0.25">
      <c r="A14" s="77" t="s">
        <v>15</v>
      </c>
      <c r="B14" s="16" t="s">
        <v>192</v>
      </c>
      <c r="C14" s="67" t="s">
        <v>18</v>
      </c>
      <c r="D14" s="61">
        <v>1</v>
      </c>
      <c r="E14" s="62"/>
      <c r="F14" s="143">
        <f t="shared" si="2"/>
        <v>0</v>
      </c>
    </row>
    <row r="15" spans="1:6" x14ac:dyDescent="0.25">
      <c r="A15" s="78"/>
      <c r="B15" s="17"/>
      <c r="C15" s="67"/>
      <c r="D15" s="61"/>
      <c r="E15" s="62"/>
      <c r="F15" s="143"/>
    </row>
    <row r="16" spans="1:6" ht="42" customHeight="1" x14ac:dyDescent="0.25">
      <c r="A16" s="78" t="s">
        <v>17</v>
      </c>
      <c r="B16" s="13" t="s">
        <v>82</v>
      </c>
      <c r="C16" s="67" t="s">
        <v>18</v>
      </c>
      <c r="D16" s="61">
        <v>1</v>
      </c>
      <c r="E16" s="62"/>
      <c r="F16" s="143">
        <f t="shared" si="2"/>
        <v>0</v>
      </c>
    </row>
    <row r="17" spans="1:6" x14ac:dyDescent="0.25">
      <c r="A17" s="77"/>
      <c r="B17" s="13"/>
      <c r="C17" s="67"/>
      <c r="D17" s="61"/>
      <c r="E17" s="62"/>
      <c r="F17" s="143"/>
    </row>
    <row r="18" spans="1:6" x14ac:dyDescent="0.25">
      <c r="A18" s="77" t="s">
        <v>19</v>
      </c>
      <c r="B18" s="13" t="s">
        <v>83</v>
      </c>
      <c r="C18" s="67" t="s">
        <v>13</v>
      </c>
      <c r="D18" s="61">
        <v>1</v>
      </c>
      <c r="E18" s="62"/>
      <c r="F18" s="143">
        <f t="shared" si="2"/>
        <v>0</v>
      </c>
    </row>
    <row r="19" spans="1:6" x14ac:dyDescent="0.25">
      <c r="A19" s="78"/>
      <c r="B19" s="18"/>
      <c r="C19" s="67"/>
      <c r="D19" s="61"/>
      <c r="E19" s="62"/>
      <c r="F19" s="62"/>
    </row>
    <row r="20" spans="1:6" x14ac:dyDescent="0.25">
      <c r="A20" s="78" t="s">
        <v>20</v>
      </c>
      <c r="B20" s="18" t="s">
        <v>168</v>
      </c>
      <c r="C20" s="67" t="s">
        <v>18</v>
      </c>
      <c r="D20" s="61">
        <v>1</v>
      </c>
      <c r="E20" s="62"/>
      <c r="F20" s="62">
        <f t="shared" si="2"/>
        <v>0</v>
      </c>
    </row>
    <row r="21" spans="1:6" x14ac:dyDescent="0.25">
      <c r="A21" s="77"/>
      <c r="B21" s="18"/>
      <c r="C21" s="67"/>
      <c r="D21" s="61"/>
      <c r="E21" s="62"/>
      <c r="F21" s="62"/>
    </row>
    <row r="22" spans="1:6" x14ac:dyDescent="0.25">
      <c r="A22" s="77" t="s">
        <v>21</v>
      </c>
      <c r="B22" s="18" t="s">
        <v>42</v>
      </c>
      <c r="C22" s="67" t="s">
        <v>41</v>
      </c>
      <c r="D22" s="61">
        <v>15</v>
      </c>
      <c r="E22" s="62"/>
      <c r="F22" s="62">
        <f t="shared" si="2"/>
        <v>0</v>
      </c>
    </row>
    <row r="23" spans="1:6" x14ac:dyDescent="0.25">
      <c r="A23" s="78"/>
      <c r="B23" s="18"/>
      <c r="C23" s="67"/>
      <c r="D23" s="61"/>
      <c r="E23" s="62"/>
      <c r="F23" s="62"/>
    </row>
    <row r="24" spans="1:6" ht="38.25" x14ac:dyDescent="0.25">
      <c r="A24" s="78" t="s">
        <v>22</v>
      </c>
      <c r="B24" s="18" t="s">
        <v>43</v>
      </c>
      <c r="C24" s="67" t="s">
        <v>18</v>
      </c>
      <c r="D24" s="61">
        <v>1</v>
      </c>
      <c r="E24" s="62"/>
      <c r="F24" s="62">
        <f t="shared" si="2"/>
        <v>0</v>
      </c>
    </row>
    <row r="25" spans="1:6" x14ac:dyDescent="0.25">
      <c r="A25" s="77"/>
      <c r="B25" s="10"/>
      <c r="C25" s="67"/>
      <c r="D25" s="61"/>
      <c r="E25" s="62"/>
      <c r="F25" s="62"/>
    </row>
    <row r="26" spans="1:6" ht="25.5" x14ac:dyDescent="0.25">
      <c r="A26" s="77" t="s">
        <v>23</v>
      </c>
      <c r="B26" s="10" t="s">
        <v>169</v>
      </c>
      <c r="C26" s="67" t="s">
        <v>18</v>
      </c>
      <c r="D26" s="61">
        <v>1</v>
      </c>
      <c r="E26" s="62"/>
      <c r="F26" s="62">
        <f t="shared" si="2"/>
        <v>0</v>
      </c>
    </row>
    <row r="27" spans="1:6" x14ac:dyDescent="0.25">
      <c r="A27" s="78"/>
      <c r="B27" s="10"/>
      <c r="C27" s="67"/>
      <c r="D27" s="61"/>
      <c r="E27" s="62"/>
      <c r="F27" s="62"/>
    </row>
    <row r="28" spans="1:6" ht="25.5" x14ac:dyDescent="0.25">
      <c r="A28" s="78" t="s">
        <v>24</v>
      </c>
      <c r="B28" s="10" t="s">
        <v>44</v>
      </c>
      <c r="C28" s="67" t="s">
        <v>18</v>
      </c>
      <c r="D28" s="61">
        <v>1</v>
      </c>
      <c r="E28" s="62"/>
      <c r="F28" s="62">
        <f t="shared" si="2"/>
        <v>0</v>
      </c>
    </row>
    <row r="29" spans="1:6" x14ac:dyDescent="0.25">
      <c r="A29" s="77"/>
      <c r="B29" s="10"/>
      <c r="C29" s="67"/>
      <c r="D29" s="61"/>
      <c r="E29" s="62"/>
      <c r="F29" s="62"/>
    </row>
    <row r="30" spans="1:6" ht="25.5" x14ac:dyDescent="0.25">
      <c r="A30" s="77" t="s">
        <v>26</v>
      </c>
      <c r="B30" s="10" t="s">
        <v>144</v>
      </c>
      <c r="C30" s="67" t="s">
        <v>18</v>
      </c>
      <c r="D30" s="61">
        <v>1</v>
      </c>
      <c r="E30" s="62"/>
      <c r="F30" s="62">
        <f t="shared" si="2"/>
        <v>0</v>
      </c>
    </row>
    <row r="31" spans="1:6" x14ac:dyDescent="0.25">
      <c r="A31" s="78"/>
      <c r="B31" s="10"/>
      <c r="C31" s="67"/>
      <c r="D31" s="61"/>
      <c r="E31" s="62"/>
      <c r="F31" s="62"/>
    </row>
    <row r="32" spans="1:6" ht="30" customHeight="1" x14ac:dyDescent="0.25">
      <c r="A32" s="78" t="s">
        <v>27</v>
      </c>
      <c r="B32" s="55" t="s">
        <v>398</v>
      </c>
      <c r="C32" s="192" t="s">
        <v>18</v>
      </c>
      <c r="D32" s="76">
        <v>1</v>
      </c>
      <c r="E32" s="86"/>
      <c r="F32" s="86">
        <f t="shared" si="2"/>
        <v>0</v>
      </c>
    </row>
    <row r="33" spans="1:6" x14ac:dyDescent="0.25">
      <c r="A33" s="77"/>
      <c r="B33" s="19"/>
      <c r="C33" s="67"/>
      <c r="D33" s="61"/>
      <c r="E33" s="62"/>
      <c r="F33" s="62"/>
    </row>
    <row r="34" spans="1:6" ht="28.9" customHeight="1" thickBot="1" x14ac:dyDescent="0.3">
      <c r="A34" s="77" t="s">
        <v>28</v>
      </c>
      <c r="B34" s="55" t="s">
        <v>396</v>
      </c>
      <c r="C34" s="67" t="s">
        <v>25</v>
      </c>
      <c r="D34" s="68">
        <v>0.1</v>
      </c>
      <c r="E34" s="62">
        <f>SUM(F6:F30)</f>
        <v>0</v>
      </c>
      <c r="F34" s="62">
        <f>D34*E34</f>
        <v>0</v>
      </c>
    </row>
    <row r="35" spans="1:6" ht="16.5" thickTop="1" thickBot="1" x14ac:dyDescent="0.3">
      <c r="A35" s="20"/>
      <c r="B35" s="21" t="s">
        <v>45</v>
      </c>
      <c r="C35" s="22"/>
      <c r="D35" s="23"/>
      <c r="E35" s="59"/>
      <c r="F35" s="60">
        <f>SUM(F6:F34)</f>
        <v>0</v>
      </c>
    </row>
    <row r="36" spans="1:6" ht="15.75" thickTop="1" x14ac:dyDescent="0.25"/>
  </sheetData>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33"/>
  <sheetViews>
    <sheetView view="pageBreakPreview" topLeftCell="A19" zoomScaleNormal="100" zoomScaleSheetLayoutView="100" workbookViewId="0">
      <selection activeCell="B26" sqref="B26"/>
    </sheetView>
  </sheetViews>
  <sheetFormatPr defaultRowHeight="15" x14ac:dyDescent="0.25"/>
  <cols>
    <col min="1" max="1" width="5.42578125" customWidth="1"/>
    <col min="2" max="2" width="49.7109375" customWidth="1"/>
    <col min="3" max="3" width="7" style="75" customWidth="1"/>
    <col min="4" max="4" width="15.28515625" style="75" customWidth="1"/>
    <col min="5" max="5" width="15.7109375" style="75" customWidth="1"/>
    <col min="6" max="6" width="21.140625" style="75" customWidth="1"/>
  </cols>
  <sheetData>
    <row r="2" spans="1:6" ht="15.75" x14ac:dyDescent="0.25">
      <c r="A2" s="227" t="s">
        <v>9</v>
      </c>
      <c r="B2" s="228" t="s">
        <v>166</v>
      </c>
      <c r="C2" s="69"/>
      <c r="D2" s="70"/>
      <c r="E2" s="189"/>
      <c r="F2" s="189"/>
    </row>
    <row r="3" spans="1:6" ht="15.75" x14ac:dyDescent="0.25">
      <c r="A3" s="187"/>
      <c r="B3" s="188"/>
      <c r="C3" s="69"/>
      <c r="D3" s="70"/>
      <c r="E3" s="189"/>
      <c r="F3" s="189"/>
    </row>
    <row r="4" spans="1:6" ht="26.25" customHeight="1" x14ac:dyDescent="0.25">
      <c r="A4" s="484" t="s">
        <v>167</v>
      </c>
      <c r="B4" s="485"/>
      <c r="C4" s="485"/>
      <c r="D4" s="485"/>
      <c r="E4" s="485"/>
      <c r="F4" s="485"/>
    </row>
    <row r="5" spans="1:6" x14ac:dyDescent="0.25">
      <c r="A5" s="3"/>
      <c r="B5" s="4"/>
      <c r="C5" s="69"/>
      <c r="D5" s="70"/>
      <c r="E5" s="189"/>
      <c r="F5" s="189"/>
    </row>
    <row r="6" spans="1:6" x14ac:dyDescent="0.25">
      <c r="A6" s="214" t="s">
        <v>1</v>
      </c>
      <c r="B6" s="215" t="s">
        <v>2</v>
      </c>
      <c r="C6" s="216" t="s">
        <v>3</v>
      </c>
      <c r="D6" s="217" t="s">
        <v>4</v>
      </c>
      <c r="E6" s="218" t="s">
        <v>5</v>
      </c>
      <c r="F6" s="218" t="s">
        <v>6</v>
      </c>
    </row>
    <row r="7" spans="1:6" x14ac:dyDescent="0.25">
      <c r="A7" s="9"/>
      <c r="B7" s="10"/>
      <c r="C7" s="67"/>
      <c r="D7" s="61"/>
      <c r="E7" s="191"/>
      <c r="F7" s="191"/>
    </row>
    <row r="8" spans="1:6" ht="51" x14ac:dyDescent="0.25">
      <c r="A8" s="219" t="s">
        <v>7</v>
      </c>
      <c r="B8" s="55" t="s">
        <v>371</v>
      </c>
      <c r="C8" s="192" t="s">
        <v>18</v>
      </c>
      <c r="D8" s="61">
        <v>1</v>
      </c>
      <c r="E8" s="62"/>
      <c r="F8" s="62">
        <f t="shared" ref="F8" si="0">D8*E8</f>
        <v>0</v>
      </c>
    </row>
    <row r="9" spans="1:6" x14ac:dyDescent="0.25">
      <c r="A9" s="209"/>
      <c r="B9" s="55"/>
      <c r="C9" s="192"/>
      <c r="D9" s="61"/>
      <c r="E9" s="191"/>
      <c r="F9" s="191"/>
    </row>
    <row r="10" spans="1:6" ht="51" x14ac:dyDescent="0.25">
      <c r="A10" s="219" t="s">
        <v>9</v>
      </c>
      <c r="B10" s="13" t="s">
        <v>372</v>
      </c>
      <c r="C10" s="192" t="s">
        <v>18</v>
      </c>
      <c r="D10" s="61">
        <v>1</v>
      </c>
      <c r="E10" s="62"/>
      <c r="F10" s="62">
        <f t="shared" ref="F10" si="1">D10*E10</f>
        <v>0</v>
      </c>
    </row>
    <row r="11" spans="1:6" x14ac:dyDescent="0.25">
      <c r="A11" s="9"/>
      <c r="B11" s="15"/>
      <c r="C11" s="192"/>
      <c r="D11" s="61"/>
      <c r="E11" s="191"/>
      <c r="F11" s="191"/>
    </row>
    <row r="12" spans="1:6" ht="38.25" x14ac:dyDescent="0.25">
      <c r="A12" s="219" t="s">
        <v>12</v>
      </c>
      <c r="B12" s="225" t="s">
        <v>170</v>
      </c>
      <c r="C12" s="192" t="s">
        <v>8</v>
      </c>
      <c r="D12" s="61">
        <v>107</v>
      </c>
      <c r="E12" s="62"/>
      <c r="F12" s="62">
        <f t="shared" ref="F12" si="2">D12*E12</f>
        <v>0</v>
      </c>
    </row>
    <row r="13" spans="1:6" x14ac:dyDescent="0.25">
      <c r="A13" s="209"/>
      <c r="B13" s="17"/>
      <c r="C13" s="192"/>
      <c r="D13" s="61"/>
      <c r="E13" s="191"/>
      <c r="F13" s="191"/>
    </row>
    <row r="14" spans="1:6" ht="38.25" x14ac:dyDescent="0.25">
      <c r="A14" s="219" t="s">
        <v>14</v>
      </c>
      <c r="B14" s="225" t="s">
        <v>171</v>
      </c>
      <c r="C14" s="192" t="s">
        <v>8</v>
      </c>
      <c r="D14" s="61">
        <v>41</v>
      </c>
      <c r="E14" s="62"/>
      <c r="F14" s="62">
        <f t="shared" ref="F14" si="3">D14*E14</f>
        <v>0</v>
      </c>
    </row>
    <row r="15" spans="1:6" x14ac:dyDescent="0.25">
      <c r="A15" s="9"/>
      <c r="B15" s="17"/>
      <c r="C15" s="192"/>
      <c r="D15" s="61"/>
      <c r="E15" s="191"/>
      <c r="F15" s="191"/>
    </row>
    <row r="16" spans="1:6" ht="28.5" customHeight="1" x14ac:dyDescent="0.25">
      <c r="A16" s="219" t="s">
        <v>15</v>
      </c>
      <c r="B16" s="226" t="s">
        <v>370</v>
      </c>
      <c r="C16" s="192" t="s">
        <v>81</v>
      </c>
      <c r="D16" s="61">
        <v>3</v>
      </c>
      <c r="E16" s="62"/>
      <c r="F16" s="62">
        <f t="shared" ref="F16" si="4">D16*E16</f>
        <v>0</v>
      </c>
    </row>
    <row r="17" spans="1:6" x14ac:dyDescent="0.25">
      <c r="A17" s="209"/>
      <c r="B17" s="220"/>
      <c r="C17" s="192"/>
      <c r="D17" s="61"/>
      <c r="E17" s="191"/>
      <c r="F17" s="191"/>
    </row>
    <row r="18" spans="1:6" ht="25.5" x14ac:dyDescent="0.25">
      <c r="A18" s="219" t="s">
        <v>17</v>
      </c>
      <c r="B18" s="226" t="s">
        <v>172</v>
      </c>
      <c r="C18" s="192" t="s">
        <v>81</v>
      </c>
      <c r="D18" s="61">
        <v>2</v>
      </c>
      <c r="E18" s="62"/>
      <c r="F18" s="62">
        <f t="shared" ref="F18" si="5">D18*E18</f>
        <v>0</v>
      </c>
    </row>
    <row r="19" spans="1:6" x14ac:dyDescent="0.25">
      <c r="A19" s="219"/>
      <c r="B19" s="229"/>
      <c r="C19" s="192"/>
      <c r="D19" s="61"/>
      <c r="E19" s="62"/>
      <c r="F19" s="62"/>
    </row>
    <row r="20" spans="1:6" ht="51" x14ac:dyDescent="0.25">
      <c r="A20" s="219" t="s">
        <v>19</v>
      </c>
      <c r="B20" s="226" t="s">
        <v>369</v>
      </c>
      <c r="C20" s="192" t="s">
        <v>18</v>
      </c>
      <c r="D20" s="61">
        <v>1</v>
      </c>
      <c r="E20" s="62"/>
      <c r="F20" s="62">
        <f t="shared" ref="F20:F28" si="6">D20*E20</f>
        <v>0</v>
      </c>
    </row>
    <row r="21" spans="1:6" x14ac:dyDescent="0.25">
      <c r="A21" s="219"/>
      <c r="B21" s="229"/>
      <c r="C21" s="192"/>
      <c r="D21" s="61"/>
      <c r="E21" s="62"/>
      <c r="F21" s="62"/>
    </row>
    <row r="22" spans="1:6" ht="25.5" x14ac:dyDescent="0.25">
      <c r="A22" s="219" t="s">
        <v>20</v>
      </c>
      <c r="B22" s="226" t="s">
        <v>357</v>
      </c>
      <c r="C22" s="192" t="s">
        <v>81</v>
      </c>
      <c r="D22" s="61">
        <v>1</v>
      </c>
      <c r="E22" s="62"/>
      <c r="F22" s="62">
        <f t="shared" si="6"/>
        <v>0</v>
      </c>
    </row>
    <row r="23" spans="1:6" x14ac:dyDescent="0.25">
      <c r="A23" s="219"/>
      <c r="B23" s="229"/>
      <c r="C23" s="192"/>
      <c r="D23" s="61"/>
      <c r="E23" s="62"/>
      <c r="F23" s="62"/>
    </row>
    <row r="24" spans="1:6" ht="51" x14ac:dyDescent="0.25">
      <c r="A24" s="219" t="s">
        <v>21</v>
      </c>
      <c r="B24" s="229" t="s">
        <v>368</v>
      </c>
      <c r="C24" s="192" t="s">
        <v>81</v>
      </c>
      <c r="D24" s="61">
        <v>1</v>
      </c>
      <c r="E24" s="62"/>
      <c r="F24" s="62">
        <f t="shared" si="6"/>
        <v>0</v>
      </c>
    </row>
    <row r="25" spans="1:6" x14ac:dyDescent="0.25">
      <c r="A25" s="219"/>
      <c r="B25" s="229"/>
      <c r="C25" s="192"/>
      <c r="D25" s="61"/>
      <c r="E25" s="62"/>
      <c r="F25" s="62"/>
    </row>
    <row r="26" spans="1:6" ht="38.25" x14ac:dyDescent="0.25">
      <c r="A26" s="219" t="s">
        <v>22</v>
      </c>
      <c r="B26" s="229" t="s">
        <v>173</v>
      </c>
      <c r="C26" s="192" t="s">
        <v>11</v>
      </c>
      <c r="D26" s="76">
        <v>112.4</v>
      </c>
      <c r="E26" s="86"/>
      <c r="F26" s="86">
        <f t="shared" si="6"/>
        <v>0</v>
      </c>
    </row>
    <row r="27" spans="1:6" x14ac:dyDescent="0.25">
      <c r="A27" s="219"/>
      <c r="B27" s="229"/>
      <c r="C27" s="192"/>
      <c r="D27" s="76"/>
      <c r="E27" s="86"/>
      <c r="F27" s="86"/>
    </row>
    <row r="28" spans="1:6" ht="38.25" x14ac:dyDescent="0.25">
      <c r="A28" s="219" t="s">
        <v>23</v>
      </c>
      <c r="B28" s="229" t="s">
        <v>185</v>
      </c>
      <c r="C28" s="192" t="s">
        <v>11</v>
      </c>
      <c r="D28" s="76">
        <v>120</v>
      </c>
      <c r="E28" s="86"/>
      <c r="F28" s="86">
        <f t="shared" si="6"/>
        <v>0</v>
      </c>
    </row>
    <row r="29" spans="1:6" x14ac:dyDescent="0.25">
      <c r="A29" s="219"/>
      <c r="B29" s="229"/>
      <c r="C29" s="192"/>
      <c r="D29" s="76"/>
      <c r="E29" s="86"/>
      <c r="F29" s="86"/>
    </row>
    <row r="30" spans="1:6" x14ac:dyDescent="0.25">
      <c r="A30" s="219" t="s">
        <v>24</v>
      </c>
      <c r="B30" s="221" t="s">
        <v>367</v>
      </c>
      <c r="C30" s="67" t="s">
        <v>25</v>
      </c>
      <c r="D30" s="472">
        <v>0.05</v>
      </c>
      <c r="E30" s="62">
        <f>SUM(F8:F28)</f>
        <v>0</v>
      </c>
      <c r="F30" s="62">
        <f>E30*D30</f>
        <v>0</v>
      </c>
    </row>
    <row r="31" spans="1:6" ht="15.75" thickBot="1" x14ac:dyDescent="0.3">
      <c r="A31" s="9"/>
      <c r="B31" s="222"/>
      <c r="C31" s="67"/>
      <c r="D31" s="68"/>
      <c r="E31" s="62"/>
      <c r="F31" s="62"/>
    </row>
    <row r="32" spans="1:6" ht="16.5" thickTop="1" thickBot="1" x14ac:dyDescent="0.3">
      <c r="A32" s="20"/>
      <c r="B32" s="21" t="s">
        <v>162</v>
      </c>
      <c r="C32" s="73"/>
      <c r="D32" s="74"/>
      <c r="E32" s="193"/>
      <c r="F32" s="194">
        <f>SUM(F8:F30)</f>
        <v>0</v>
      </c>
    </row>
    <row r="33" ht="15.75" thickTop="1" x14ac:dyDescent="0.25"/>
  </sheetData>
  <mergeCells count="1">
    <mergeCell ref="A4:F4"/>
  </mergeCells>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H189"/>
  <sheetViews>
    <sheetView view="pageBreakPreview" topLeftCell="A107" zoomScaleNormal="70" zoomScaleSheetLayoutView="100" zoomScalePageLayoutView="85" workbookViewId="0">
      <selection activeCell="D126" sqref="D126"/>
    </sheetView>
  </sheetViews>
  <sheetFormatPr defaultRowHeight="15" x14ac:dyDescent="0.25"/>
  <cols>
    <col min="1" max="1" width="5.42578125" customWidth="1"/>
    <col min="2" max="2" width="47.42578125" customWidth="1"/>
    <col min="3" max="3" width="7" style="75" customWidth="1"/>
    <col min="4" max="4" width="10.140625" style="75" bestFit="1" customWidth="1"/>
    <col min="5" max="5" width="15.28515625" style="97" customWidth="1"/>
    <col min="6" max="6" width="20.7109375" style="97" customWidth="1"/>
  </cols>
  <sheetData>
    <row r="2" spans="1:8" x14ac:dyDescent="0.25">
      <c r="A2" s="81" t="s">
        <v>145</v>
      </c>
      <c r="B2" s="80" t="s">
        <v>51</v>
      </c>
      <c r="C2" s="69"/>
      <c r="D2" s="70"/>
      <c r="E2" s="79"/>
      <c r="F2" s="79"/>
    </row>
    <row r="4" spans="1:8" x14ac:dyDescent="0.25">
      <c r="A4" s="81" t="s">
        <v>146</v>
      </c>
      <c r="B4" s="158" t="s">
        <v>181</v>
      </c>
      <c r="C4" s="159"/>
      <c r="D4" s="160"/>
      <c r="E4" s="79"/>
      <c r="F4" s="79"/>
    </row>
    <row r="5" spans="1:8" x14ac:dyDescent="0.25">
      <c r="A5" s="149"/>
      <c r="B5" s="161"/>
      <c r="C5" s="162"/>
      <c r="D5" s="163"/>
      <c r="E5" s="79"/>
      <c r="F5" s="79"/>
    </row>
    <row r="6" spans="1:8" x14ac:dyDescent="0.25">
      <c r="A6" s="5" t="s">
        <v>1</v>
      </c>
      <c r="B6" s="164" t="s">
        <v>2</v>
      </c>
      <c r="C6" s="165" t="s">
        <v>3</v>
      </c>
      <c r="D6" s="166" t="s">
        <v>4</v>
      </c>
      <c r="E6" s="57" t="s">
        <v>5</v>
      </c>
      <c r="F6" s="57" t="s">
        <v>6</v>
      </c>
    </row>
    <row r="7" spans="1:8" x14ac:dyDescent="0.25">
      <c r="A7" s="9"/>
      <c r="B7" s="98"/>
      <c r="C7" s="11"/>
      <c r="D7" s="12"/>
      <c r="E7" s="58"/>
      <c r="F7" s="58"/>
    </row>
    <row r="8" spans="1:8" x14ac:dyDescent="0.25">
      <c r="A8" s="167" t="s">
        <v>7</v>
      </c>
      <c r="B8" s="473" t="s">
        <v>374</v>
      </c>
      <c r="C8" s="474" t="s">
        <v>88</v>
      </c>
      <c r="D8" s="475">
        <v>72</v>
      </c>
      <c r="E8" s="476">
        <v>5.2</v>
      </c>
      <c r="F8" s="476">
        <f>D8*E8</f>
        <v>374.40000000000003</v>
      </c>
      <c r="G8" s="471"/>
    </row>
    <row r="9" spans="1:8" x14ac:dyDescent="0.25">
      <c r="A9" s="167"/>
      <c r="B9" s="168"/>
      <c r="C9" s="171"/>
      <c r="D9" s="170"/>
      <c r="E9" s="62"/>
      <c r="F9" s="62"/>
    </row>
    <row r="10" spans="1:8" ht="38.25" x14ac:dyDescent="0.25">
      <c r="A10" s="167" t="s">
        <v>9</v>
      </c>
      <c r="B10" s="172" t="s">
        <v>373</v>
      </c>
      <c r="C10" s="169" t="s">
        <v>88</v>
      </c>
      <c r="D10" s="170">
        <v>87.5</v>
      </c>
      <c r="E10" s="62">
        <v>7.1</v>
      </c>
      <c r="F10" s="62">
        <f>D10*E10</f>
        <v>621.25</v>
      </c>
      <c r="H10" s="195"/>
    </row>
    <row r="11" spans="1:8" x14ac:dyDescent="0.25">
      <c r="A11" s="167"/>
      <c r="B11" s="172"/>
      <c r="C11" s="171"/>
      <c r="D11" s="170"/>
      <c r="E11" s="62"/>
      <c r="F11" s="62"/>
    </row>
    <row r="12" spans="1:8" x14ac:dyDescent="0.25">
      <c r="A12" s="167" t="s">
        <v>12</v>
      </c>
      <c r="B12" s="173" t="s">
        <v>142</v>
      </c>
      <c r="C12" s="169" t="s">
        <v>11</v>
      </c>
      <c r="D12" s="170">
        <v>175.2</v>
      </c>
      <c r="E12" s="62">
        <v>1.2</v>
      </c>
      <c r="F12" s="62">
        <f>D12*E12</f>
        <v>210.23999999999998</v>
      </c>
    </row>
    <row r="13" spans="1:8" x14ac:dyDescent="0.25">
      <c r="A13" s="167"/>
      <c r="B13" s="168"/>
      <c r="C13" s="174"/>
      <c r="D13" s="175"/>
      <c r="E13" s="62"/>
      <c r="F13" s="62"/>
    </row>
    <row r="14" spans="1:8" ht="27" x14ac:dyDescent="0.25">
      <c r="A14" s="167" t="s">
        <v>14</v>
      </c>
      <c r="B14" s="176" t="s">
        <v>164</v>
      </c>
      <c r="C14" s="169" t="s">
        <v>11</v>
      </c>
      <c r="D14" s="170">
        <v>185</v>
      </c>
      <c r="E14" s="62">
        <v>1.8</v>
      </c>
      <c r="F14" s="62">
        <f>D14*E14</f>
        <v>333</v>
      </c>
    </row>
    <row r="15" spans="1:8" x14ac:dyDescent="0.25">
      <c r="A15" s="167"/>
      <c r="B15" s="173"/>
      <c r="C15" s="171"/>
      <c r="D15" s="170"/>
      <c r="E15" s="62"/>
      <c r="F15" s="62"/>
    </row>
    <row r="16" spans="1:8" ht="76.5" x14ac:dyDescent="0.25">
      <c r="A16" s="167" t="s">
        <v>15</v>
      </c>
      <c r="B16" s="173" t="s">
        <v>174</v>
      </c>
      <c r="C16" s="169" t="s">
        <v>88</v>
      </c>
      <c r="D16" s="170">
        <v>92.5</v>
      </c>
      <c r="E16" s="62">
        <v>18.5</v>
      </c>
      <c r="F16" s="62">
        <f>D16*E16</f>
        <v>1711.25</v>
      </c>
    </row>
    <row r="17" spans="1:6" x14ac:dyDescent="0.25">
      <c r="A17" s="167"/>
      <c r="B17" s="173"/>
      <c r="C17" s="169"/>
      <c r="D17" s="170"/>
      <c r="E17" s="62"/>
      <c r="F17" s="62"/>
    </row>
    <row r="18" spans="1:6" ht="25.5" x14ac:dyDescent="0.25">
      <c r="A18" s="167" t="s">
        <v>17</v>
      </c>
      <c r="B18" s="173" t="s">
        <v>143</v>
      </c>
      <c r="C18" s="169" t="s">
        <v>11</v>
      </c>
      <c r="D18" s="170">
        <v>185</v>
      </c>
      <c r="E18" s="62">
        <v>1.1000000000000001</v>
      </c>
      <c r="F18" s="62">
        <f>D18*E18</f>
        <v>203.50000000000003</v>
      </c>
    </row>
    <row r="19" spans="1:6" x14ac:dyDescent="0.25">
      <c r="A19" s="167"/>
      <c r="B19" s="173"/>
      <c r="C19" s="169"/>
      <c r="D19" s="170"/>
      <c r="E19" s="62"/>
      <c r="F19" s="62"/>
    </row>
    <row r="20" spans="1:6" ht="25.5" x14ac:dyDescent="0.25">
      <c r="A20" s="167" t="s">
        <v>19</v>
      </c>
      <c r="B20" s="173" t="s">
        <v>397</v>
      </c>
      <c r="C20" s="169" t="s">
        <v>88</v>
      </c>
      <c r="D20" s="170">
        <v>72</v>
      </c>
      <c r="E20" s="62">
        <v>12</v>
      </c>
      <c r="F20" s="62">
        <f t="shared" ref="F20" si="0">D20*E20</f>
        <v>864</v>
      </c>
    </row>
    <row r="21" spans="1:6" x14ac:dyDescent="0.25">
      <c r="A21" s="167"/>
      <c r="B21" s="173"/>
      <c r="C21" s="171"/>
      <c r="D21" s="170"/>
      <c r="E21" s="62"/>
      <c r="F21" s="62"/>
    </row>
    <row r="22" spans="1:6" ht="55.5" customHeight="1" x14ac:dyDescent="0.25">
      <c r="A22" s="167" t="s">
        <v>20</v>
      </c>
      <c r="B22" s="177" t="s">
        <v>375</v>
      </c>
      <c r="C22" s="169" t="s">
        <v>88</v>
      </c>
      <c r="D22" s="170">
        <v>159.5</v>
      </c>
      <c r="E22" s="62">
        <v>4.5999999999999996</v>
      </c>
      <c r="F22" s="62">
        <f>D22*E22</f>
        <v>733.69999999999993</v>
      </c>
    </row>
    <row r="23" spans="1:6" x14ac:dyDescent="0.25">
      <c r="A23" s="167"/>
      <c r="B23" s="178"/>
      <c r="C23" s="171"/>
      <c r="D23" s="170"/>
      <c r="E23" s="62"/>
      <c r="F23" s="62"/>
    </row>
    <row r="24" spans="1:6" ht="25.5" x14ac:dyDescent="0.25">
      <c r="A24" s="167" t="s">
        <v>21</v>
      </c>
      <c r="B24" s="178" t="s">
        <v>376</v>
      </c>
      <c r="C24" s="171" t="s">
        <v>25</v>
      </c>
      <c r="D24" s="179">
        <v>0.05</v>
      </c>
      <c r="E24" s="62">
        <f>SUM(F8:F22)</f>
        <v>5051.34</v>
      </c>
      <c r="F24" s="62">
        <f>D24*E24</f>
        <v>252.56700000000001</v>
      </c>
    </row>
    <row r="25" spans="1:6" x14ac:dyDescent="0.25">
      <c r="A25" s="167"/>
      <c r="B25" s="180"/>
      <c r="C25" s="171"/>
      <c r="D25" s="170"/>
      <c r="E25" s="62"/>
      <c r="F25" s="62"/>
    </row>
    <row r="26" spans="1:6" ht="15.75" thickBot="1" x14ac:dyDescent="0.3">
      <c r="A26" s="490" t="s">
        <v>163</v>
      </c>
      <c r="B26" s="490"/>
      <c r="C26" s="181"/>
      <c r="D26" s="182"/>
      <c r="E26" s="183"/>
      <c r="F26" s="183">
        <f>SUM(F8:F24)</f>
        <v>5303.9070000000002</v>
      </c>
    </row>
    <row r="27" spans="1:6" ht="15.75" thickTop="1" x14ac:dyDescent="0.25"/>
    <row r="28" spans="1:6" x14ac:dyDescent="0.25">
      <c r="A28" s="152"/>
      <c r="B28" s="4"/>
      <c r="C28" s="69"/>
      <c r="D28" s="70"/>
      <c r="E28" s="79"/>
      <c r="F28" s="79"/>
    </row>
    <row r="29" spans="1:6" x14ac:dyDescent="0.25">
      <c r="A29" s="81" t="s">
        <v>147</v>
      </c>
      <c r="B29" s="82" t="s">
        <v>90</v>
      </c>
      <c r="C29" s="69"/>
      <c r="D29" s="70"/>
      <c r="E29" s="79"/>
      <c r="F29" s="79"/>
    </row>
    <row r="30" spans="1:6" x14ac:dyDescent="0.25">
      <c r="A30" s="153"/>
      <c r="B30" s="82"/>
      <c r="C30" s="69"/>
      <c r="D30" s="70"/>
      <c r="E30" s="79"/>
      <c r="F30" s="79"/>
    </row>
    <row r="31" spans="1:6" s="96" customFormat="1" ht="34.15" customHeight="1" x14ac:dyDescent="0.25">
      <c r="A31" s="484" t="s">
        <v>91</v>
      </c>
      <c r="B31" s="485"/>
      <c r="C31" s="485"/>
      <c r="D31" s="485"/>
      <c r="E31" s="485"/>
      <c r="F31" s="485"/>
    </row>
    <row r="32" spans="1:6" s="96" customFormat="1" ht="35.25" customHeight="1" x14ac:dyDescent="0.25">
      <c r="A32" s="491" t="s">
        <v>92</v>
      </c>
      <c r="B32" s="485"/>
      <c r="C32" s="485"/>
      <c r="D32" s="485"/>
      <c r="E32" s="485"/>
      <c r="F32" s="485"/>
    </row>
    <row r="33" spans="1:6" s="96" customFormat="1" ht="23.45" customHeight="1" x14ac:dyDescent="0.25">
      <c r="A33" s="491" t="s">
        <v>93</v>
      </c>
      <c r="B33" s="485"/>
      <c r="C33" s="485"/>
      <c r="D33" s="485"/>
      <c r="E33" s="485"/>
      <c r="F33" s="485"/>
    </row>
    <row r="34" spans="1:6" s="96" customFormat="1" ht="25.9" customHeight="1" x14ac:dyDescent="0.25">
      <c r="A34" s="486" t="s">
        <v>94</v>
      </c>
      <c r="B34" s="485"/>
      <c r="C34" s="485"/>
      <c r="D34" s="485"/>
      <c r="E34" s="485"/>
      <c r="F34" s="485"/>
    </row>
    <row r="35" spans="1:6" s="96" customFormat="1" ht="22.15" customHeight="1" x14ac:dyDescent="0.25">
      <c r="A35" s="486" t="s">
        <v>95</v>
      </c>
      <c r="B35" s="485"/>
      <c r="C35" s="485"/>
      <c r="D35" s="485"/>
      <c r="E35" s="485"/>
      <c r="F35" s="485"/>
    </row>
    <row r="36" spans="1:6" s="96" customFormat="1" ht="15.6" customHeight="1" x14ac:dyDescent="0.25">
      <c r="A36" s="486" t="s">
        <v>96</v>
      </c>
      <c r="B36" s="485"/>
      <c r="C36" s="485"/>
      <c r="D36" s="485"/>
      <c r="E36" s="485"/>
      <c r="F36" s="485"/>
    </row>
    <row r="37" spans="1:6" s="96" customFormat="1" ht="24" customHeight="1" x14ac:dyDescent="0.25">
      <c r="A37" s="486" t="s">
        <v>97</v>
      </c>
      <c r="B37" s="485"/>
      <c r="C37" s="485"/>
      <c r="D37" s="485"/>
      <c r="E37" s="485"/>
      <c r="F37" s="485"/>
    </row>
    <row r="38" spans="1:6" s="96" customFormat="1" ht="24" customHeight="1" x14ac:dyDescent="0.25">
      <c r="A38" s="486" t="s">
        <v>98</v>
      </c>
      <c r="B38" s="485"/>
      <c r="C38" s="485"/>
      <c r="D38" s="485"/>
      <c r="E38" s="485"/>
      <c r="F38" s="485"/>
    </row>
    <row r="39" spans="1:6" s="96" customFormat="1" ht="23.45" customHeight="1" x14ac:dyDescent="0.25">
      <c r="A39" s="486" t="s">
        <v>99</v>
      </c>
      <c r="B39" s="485"/>
      <c r="C39" s="485"/>
      <c r="D39" s="485"/>
      <c r="E39" s="485"/>
      <c r="F39" s="485"/>
    </row>
    <row r="40" spans="1:6" s="96" customFormat="1" x14ac:dyDescent="0.25">
      <c r="A40" s="486" t="s">
        <v>100</v>
      </c>
      <c r="B40" s="485"/>
      <c r="C40" s="485"/>
      <c r="D40" s="485"/>
      <c r="E40" s="485"/>
      <c r="F40" s="485"/>
    </row>
    <row r="41" spans="1:6" x14ac:dyDescent="0.25">
      <c r="A41" s="155"/>
      <c r="B41" s="82"/>
      <c r="C41" s="69"/>
      <c r="D41" s="70"/>
      <c r="E41" s="79"/>
      <c r="F41" s="79"/>
    </row>
    <row r="42" spans="1:6" x14ac:dyDescent="0.25">
      <c r="A42" s="154" t="s">
        <v>1</v>
      </c>
      <c r="B42" s="6" t="s">
        <v>2</v>
      </c>
      <c r="C42" s="71" t="s">
        <v>3</v>
      </c>
      <c r="D42" s="72" t="s">
        <v>4</v>
      </c>
      <c r="E42" s="83" t="s">
        <v>5</v>
      </c>
      <c r="F42" s="83" t="s">
        <v>6</v>
      </c>
    </row>
    <row r="43" spans="1:6" x14ac:dyDescent="0.25">
      <c r="A43" s="9"/>
      <c r="B43" s="10"/>
      <c r="C43" s="67"/>
      <c r="D43" s="61"/>
      <c r="E43" s="62"/>
      <c r="F43" s="62"/>
    </row>
    <row r="44" spans="1:6" ht="54.75" customHeight="1" x14ac:dyDescent="0.25">
      <c r="A44" s="9" t="s">
        <v>7</v>
      </c>
      <c r="B44" s="84" t="s">
        <v>140</v>
      </c>
      <c r="C44" s="67"/>
      <c r="D44" s="61"/>
      <c r="E44" s="62"/>
      <c r="F44" s="62"/>
    </row>
    <row r="45" spans="1:6" x14ac:dyDescent="0.25">
      <c r="A45" s="9"/>
      <c r="B45" s="85"/>
      <c r="C45" s="67"/>
      <c r="D45" s="61"/>
      <c r="E45" s="62"/>
      <c r="F45" s="62"/>
    </row>
    <row r="46" spans="1:6" x14ac:dyDescent="0.25">
      <c r="A46" s="9" t="s">
        <v>101</v>
      </c>
      <c r="B46" s="85" t="s">
        <v>102</v>
      </c>
      <c r="C46" s="67" t="s">
        <v>103</v>
      </c>
      <c r="D46" s="76">
        <v>350</v>
      </c>
      <c r="E46" s="86">
        <v>1.25</v>
      </c>
      <c r="F46" s="62">
        <f>D46*E46</f>
        <v>437.5</v>
      </c>
    </row>
    <row r="47" spans="1:6" x14ac:dyDescent="0.25">
      <c r="A47" s="9"/>
      <c r="B47" s="85"/>
      <c r="C47" s="67"/>
      <c r="D47" s="76"/>
      <c r="E47" s="86"/>
      <c r="F47" s="62"/>
    </row>
    <row r="48" spans="1:6" x14ac:dyDescent="0.25">
      <c r="A48" s="9" t="s">
        <v>104</v>
      </c>
      <c r="B48" s="85" t="s">
        <v>105</v>
      </c>
      <c r="C48" s="67" t="s">
        <v>103</v>
      </c>
      <c r="D48" s="76">
        <v>350</v>
      </c>
      <c r="E48" s="86">
        <v>1.25</v>
      </c>
      <c r="F48" s="62">
        <f>D48*E48</f>
        <v>437.5</v>
      </c>
    </row>
    <row r="49" spans="1:6" x14ac:dyDescent="0.25">
      <c r="A49" s="9"/>
      <c r="B49" s="85"/>
      <c r="C49" s="67"/>
      <c r="D49" s="76"/>
      <c r="E49" s="62"/>
      <c r="F49" s="62"/>
    </row>
    <row r="50" spans="1:6" x14ac:dyDescent="0.25">
      <c r="A50" s="87" t="s">
        <v>106</v>
      </c>
      <c r="B50" s="85" t="s">
        <v>110</v>
      </c>
      <c r="C50" s="67" t="s">
        <v>103</v>
      </c>
      <c r="D50" s="76">
        <v>100</v>
      </c>
      <c r="E50" s="62">
        <v>1.2</v>
      </c>
      <c r="F50" s="62">
        <f>D50*E50</f>
        <v>120</v>
      </c>
    </row>
    <row r="51" spans="1:6" x14ac:dyDescent="0.25">
      <c r="A51" s="87"/>
      <c r="B51" s="85"/>
      <c r="C51" s="67"/>
      <c r="D51" s="76"/>
      <c r="E51" s="62"/>
      <c r="F51" s="62"/>
    </row>
    <row r="52" spans="1:6" ht="38.25" x14ac:dyDescent="0.25">
      <c r="A52" s="88" t="s">
        <v>9</v>
      </c>
      <c r="B52" s="184" t="s">
        <v>175</v>
      </c>
      <c r="C52" s="67" t="s">
        <v>88</v>
      </c>
      <c r="D52" s="61">
        <v>2.2000000000000002</v>
      </c>
      <c r="E52" s="62">
        <v>91.6</v>
      </c>
      <c r="F52" s="62">
        <f>D52*E52</f>
        <v>201.52</v>
      </c>
    </row>
    <row r="53" spans="1:6" x14ac:dyDescent="0.25">
      <c r="A53" s="89"/>
      <c r="B53" s="13"/>
      <c r="C53" s="67"/>
      <c r="D53" s="61"/>
      <c r="E53" s="62"/>
      <c r="F53" s="62"/>
    </row>
    <row r="54" spans="1:6" ht="25.5" x14ac:dyDescent="0.25">
      <c r="A54" s="88" t="s">
        <v>12</v>
      </c>
      <c r="B54" s="184" t="s">
        <v>176</v>
      </c>
      <c r="C54" s="67" t="s">
        <v>88</v>
      </c>
      <c r="D54" s="61">
        <v>10.5</v>
      </c>
      <c r="E54" s="62">
        <v>95.8</v>
      </c>
      <c r="F54" s="62">
        <f>D54*E54</f>
        <v>1005.9</v>
      </c>
    </row>
    <row r="55" spans="1:6" x14ac:dyDescent="0.25">
      <c r="A55" s="88"/>
      <c r="B55" s="184"/>
      <c r="C55" s="67"/>
      <c r="D55" s="61"/>
      <c r="E55" s="62"/>
      <c r="F55" s="62"/>
    </row>
    <row r="56" spans="1:6" ht="38.25" x14ac:dyDescent="0.25">
      <c r="A56" s="88" t="s">
        <v>14</v>
      </c>
      <c r="B56" s="184" t="s">
        <v>377</v>
      </c>
      <c r="C56" s="67" t="s">
        <v>18</v>
      </c>
      <c r="D56" s="61">
        <v>1</v>
      </c>
      <c r="E56" s="62">
        <v>800</v>
      </c>
      <c r="F56" s="62">
        <f t="shared" ref="F56" si="1">D56*E56</f>
        <v>800</v>
      </c>
    </row>
    <row r="57" spans="1:6" x14ac:dyDescent="0.25">
      <c r="A57" s="89"/>
      <c r="B57" s="91"/>
      <c r="C57" s="67"/>
      <c r="D57" s="61"/>
      <c r="E57" s="62"/>
      <c r="F57" s="62"/>
    </row>
    <row r="58" spans="1:6" ht="25.5" x14ac:dyDescent="0.25">
      <c r="A58" s="9" t="s">
        <v>17</v>
      </c>
      <c r="B58" s="92" t="s">
        <v>108</v>
      </c>
      <c r="C58" s="67" t="s">
        <v>25</v>
      </c>
      <c r="D58" s="68">
        <v>0.1</v>
      </c>
      <c r="E58" s="62">
        <f>SUM(F45:F56)</f>
        <v>3002.42</v>
      </c>
      <c r="F58" s="62">
        <f>D58*E58</f>
        <v>300.24200000000002</v>
      </c>
    </row>
    <row r="59" spans="1:6" ht="15.75" thickBot="1" x14ac:dyDescent="0.3">
      <c r="A59" s="9"/>
      <c r="B59" s="10"/>
      <c r="C59" s="67"/>
      <c r="D59" s="61"/>
      <c r="E59" s="62"/>
      <c r="F59" s="62"/>
    </row>
    <row r="60" spans="1:6" ht="16.5" thickTop="1" thickBot="1" x14ac:dyDescent="0.3">
      <c r="A60" s="20"/>
      <c r="B60" s="93" t="s">
        <v>109</v>
      </c>
      <c r="C60" s="73"/>
      <c r="D60" s="74"/>
      <c r="E60" s="94"/>
      <c r="F60" s="95">
        <f>SUM(F46:F58)</f>
        <v>3302.6620000000003</v>
      </c>
    </row>
    <row r="61" spans="1:6" ht="15.75" thickTop="1" x14ac:dyDescent="0.25"/>
    <row r="62" spans="1:6" x14ac:dyDescent="0.25">
      <c r="A62" s="81" t="s">
        <v>148</v>
      </c>
      <c r="B62" s="213" t="s">
        <v>111</v>
      </c>
      <c r="C62" s="69"/>
      <c r="D62" s="70"/>
      <c r="E62" s="79"/>
      <c r="F62" s="79"/>
    </row>
    <row r="63" spans="1:6" x14ac:dyDescent="0.25">
      <c r="A63" s="153"/>
      <c r="B63" s="82"/>
      <c r="C63" s="69"/>
      <c r="D63" s="70"/>
      <c r="E63" s="79"/>
      <c r="F63" s="79"/>
    </row>
    <row r="64" spans="1:6" x14ac:dyDescent="0.25">
      <c r="A64" s="489" t="s">
        <v>112</v>
      </c>
      <c r="B64" s="488"/>
      <c r="C64" s="488"/>
      <c r="D64" s="488"/>
      <c r="E64" s="488"/>
      <c r="F64" s="488"/>
    </row>
    <row r="65" spans="1:6" x14ac:dyDescent="0.25">
      <c r="A65" s="487" t="s">
        <v>113</v>
      </c>
      <c r="B65" s="488"/>
      <c r="C65" s="488"/>
      <c r="D65" s="488"/>
      <c r="E65" s="488"/>
      <c r="F65" s="488"/>
    </row>
    <row r="66" spans="1:6" x14ac:dyDescent="0.25">
      <c r="A66" s="487" t="s">
        <v>114</v>
      </c>
      <c r="B66" s="488"/>
      <c r="C66" s="488"/>
      <c r="D66" s="488"/>
      <c r="E66" s="488"/>
      <c r="F66" s="488"/>
    </row>
    <row r="67" spans="1:6" x14ac:dyDescent="0.25">
      <c r="A67" s="487" t="s">
        <v>115</v>
      </c>
      <c r="B67" s="488"/>
      <c r="C67" s="488"/>
      <c r="D67" s="488"/>
      <c r="E67" s="488"/>
      <c r="F67" s="488"/>
    </row>
    <row r="68" spans="1:6" x14ac:dyDescent="0.25">
      <c r="A68" s="487" t="s">
        <v>116</v>
      </c>
      <c r="B68" s="488"/>
      <c r="C68" s="488"/>
      <c r="D68" s="488"/>
      <c r="E68" s="488"/>
      <c r="F68" s="488"/>
    </row>
    <row r="69" spans="1:6" x14ac:dyDescent="0.25">
      <c r="A69" s="487" t="s">
        <v>117</v>
      </c>
      <c r="B69" s="488"/>
      <c r="C69" s="488"/>
      <c r="D69" s="488"/>
      <c r="E69" s="488"/>
      <c r="F69" s="488"/>
    </row>
    <row r="70" spans="1:6" x14ac:dyDescent="0.25">
      <c r="A70" s="487" t="s">
        <v>118</v>
      </c>
      <c r="B70" s="488"/>
      <c r="C70" s="488"/>
      <c r="D70" s="488"/>
      <c r="E70" s="488"/>
      <c r="F70" s="488"/>
    </row>
    <row r="71" spans="1:6" x14ac:dyDescent="0.25">
      <c r="A71" s="487" t="s">
        <v>119</v>
      </c>
      <c r="B71" s="488"/>
      <c r="C71" s="488"/>
      <c r="D71" s="488"/>
      <c r="E71" s="488"/>
      <c r="F71" s="488"/>
    </row>
    <row r="72" spans="1:6" x14ac:dyDescent="0.25">
      <c r="A72" s="153"/>
      <c r="B72" s="82"/>
      <c r="C72" s="69"/>
      <c r="D72" s="70"/>
      <c r="E72" s="79"/>
      <c r="F72" s="79"/>
    </row>
    <row r="73" spans="1:6" x14ac:dyDescent="0.25">
      <c r="A73" s="140" t="s">
        <v>1</v>
      </c>
      <c r="B73" s="6" t="s">
        <v>2</v>
      </c>
      <c r="C73" s="71" t="s">
        <v>3</v>
      </c>
      <c r="D73" s="72" t="s">
        <v>4</v>
      </c>
      <c r="E73" s="83" t="s">
        <v>5</v>
      </c>
      <c r="F73" s="83" t="s">
        <v>6</v>
      </c>
    </row>
    <row r="74" spans="1:6" x14ac:dyDescent="0.25">
      <c r="A74" s="9"/>
      <c r="B74" s="10"/>
      <c r="C74" s="67"/>
      <c r="D74" s="61"/>
      <c r="E74" s="62"/>
      <c r="F74" s="62"/>
    </row>
    <row r="75" spans="1:6" x14ac:dyDescent="0.25">
      <c r="A75" s="9"/>
      <c r="B75" s="15"/>
      <c r="C75" s="185"/>
      <c r="D75" s="186"/>
      <c r="E75" s="62"/>
      <c r="F75" s="62"/>
    </row>
    <row r="76" spans="1:6" ht="25.5" x14ac:dyDescent="0.25">
      <c r="A76" s="9" t="s">
        <v>7</v>
      </c>
      <c r="B76" s="13" t="s">
        <v>165</v>
      </c>
      <c r="C76" s="67" t="s">
        <v>8</v>
      </c>
      <c r="D76" s="61">
        <v>58</v>
      </c>
      <c r="E76" s="62">
        <v>6.9</v>
      </c>
      <c r="F76" s="62">
        <f>D76*E76</f>
        <v>400.20000000000005</v>
      </c>
    </row>
    <row r="77" spans="1:6" x14ac:dyDescent="0.25">
      <c r="A77" s="89"/>
      <c r="B77" s="13"/>
      <c r="C77" s="67"/>
      <c r="D77" s="61"/>
      <c r="E77" s="62"/>
      <c r="F77" s="62"/>
    </row>
    <row r="78" spans="1:6" ht="38.25" x14ac:dyDescent="0.25">
      <c r="A78" s="9" t="s">
        <v>12</v>
      </c>
      <c r="B78" s="90" t="s">
        <v>177</v>
      </c>
      <c r="C78" s="67" t="s">
        <v>11</v>
      </c>
      <c r="D78" s="61">
        <v>31.7</v>
      </c>
      <c r="E78" s="62">
        <v>17.5</v>
      </c>
      <c r="F78" s="62">
        <f>D78*E78</f>
        <v>554.75</v>
      </c>
    </row>
    <row r="79" spans="1:6" x14ac:dyDescent="0.25">
      <c r="A79" s="9"/>
      <c r="B79" s="10"/>
      <c r="C79" s="67"/>
      <c r="D79" s="61"/>
      <c r="E79" s="62"/>
      <c r="F79" s="62"/>
    </row>
    <row r="80" spans="1:6" ht="42.75" customHeight="1" x14ac:dyDescent="0.25">
      <c r="A80" s="9" t="s">
        <v>14</v>
      </c>
      <c r="B80" s="90" t="s">
        <v>178</v>
      </c>
      <c r="C80" s="67" t="s">
        <v>11</v>
      </c>
      <c r="D80" s="61">
        <v>8</v>
      </c>
      <c r="E80" s="62">
        <v>7.3</v>
      </c>
      <c r="F80" s="62">
        <f>D80*E80</f>
        <v>58.4</v>
      </c>
    </row>
    <row r="81" spans="1:6" x14ac:dyDescent="0.25">
      <c r="A81" s="9"/>
      <c r="B81" s="98"/>
      <c r="C81" s="67"/>
      <c r="D81" s="61"/>
      <c r="E81" s="62"/>
      <c r="F81" s="62"/>
    </row>
    <row r="82" spans="1:6" ht="25.5" x14ac:dyDescent="0.25">
      <c r="A82" s="9" t="s">
        <v>15</v>
      </c>
      <c r="B82" s="196" t="s">
        <v>151</v>
      </c>
      <c r="C82" s="67"/>
      <c r="D82" s="61"/>
      <c r="E82" s="62"/>
      <c r="F82" s="62"/>
    </row>
    <row r="83" spans="1:6" x14ac:dyDescent="0.25">
      <c r="A83" s="89" t="s">
        <v>107</v>
      </c>
      <c r="B83" s="196" t="s">
        <v>152</v>
      </c>
      <c r="C83" s="67" t="s">
        <v>13</v>
      </c>
      <c r="D83" s="61">
        <v>3</v>
      </c>
      <c r="E83" s="62">
        <v>22.4</v>
      </c>
      <c r="F83" s="62">
        <f>D83*E83</f>
        <v>67.199999999999989</v>
      </c>
    </row>
    <row r="84" spans="1:6" x14ac:dyDescent="0.25">
      <c r="A84" s="89"/>
      <c r="B84" s="98"/>
      <c r="C84" s="67"/>
      <c r="D84" s="61"/>
      <c r="E84" s="62"/>
      <c r="F84" s="62"/>
    </row>
    <row r="85" spans="1:6" ht="25.5" x14ac:dyDescent="0.25">
      <c r="A85" s="9" t="s">
        <v>19</v>
      </c>
      <c r="B85" s="99" t="s">
        <v>120</v>
      </c>
      <c r="C85" s="67" t="s">
        <v>25</v>
      </c>
      <c r="D85" s="477">
        <v>0.05</v>
      </c>
      <c r="E85" s="62">
        <f>SUM(F75:F83)</f>
        <v>1080.55</v>
      </c>
      <c r="F85" s="62">
        <f>D85*E85</f>
        <v>54.027500000000003</v>
      </c>
    </row>
    <row r="86" spans="1:6" ht="15.75" thickBot="1" x14ac:dyDescent="0.3">
      <c r="A86" s="9"/>
      <c r="B86" s="100"/>
      <c r="C86" s="67"/>
      <c r="D86" s="61"/>
      <c r="E86" s="62"/>
      <c r="F86" s="62"/>
    </row>
    <row r="87" spans="1:6" ht="16.5" thickTop="1" thickBot="1" x14ac:dyDescent="0.3">
      <c r="A87" s="20"/>
      <c r="B87" s="93" t="s">
        <v>121</v>
      </c>
      <c r="C87" s="73"/>
      <c r="D87" s="74"/>
      <c r="E87" s="94"/>
      <c r="F87" s="95">
        <f>SUM(F75:F85)</f>
        <v>1134.5774999999999</v>
      </c>
    </row>
    <row r="88" spans="1:6" ht="15.75" thickTop="1" x14ac:dyDescent="0.25"/>
    <row r="89" spans="1:6" x14ac:dyDescent="0.25">
      <c r="A89" s="81" t="s">
        <v>149</v>
      </c>
      <c r="B89" s="202" t="s">
        <v>362</v>
      </c>
      <c r="C89" s="102"/>
      <c r="D89" s="103"/>
      <c r="E89" s="104"/>
      <c r="F89" s="104"/>
    </row>
    <row r="90" spans="1:6" x14ac:dyDescent="0.25">
      <c r="A90" s="151"/>
      <c r="B90" s="101"/>
      <c r="C90" s="102"/>
      <c r="D90" s="103"/>
      <c r="E90" s="104"/>
      <c r="F90" s="104"/>
    </row>
    <row r="91" spans="1:6" x14ac:dyDescent="0.25">
      <c r="A91" s="494" t="s">
        <v>122</v>
      </c>
      <c r="B91" s="495"/>
      <c r="C91" s="495"/>
      <c r="D91" s="495"/>
      <c r="E91" s="495"/>
      <c r="F91" s="495"/>
    </row>
    <row r="92" spans="1:6" x14ac:dyDescent="0.25">
      <c r="A92" s="492" t="s">
        <v>123</v>
      </c>
      <c r="B92" s="493"/>
      <c r="C92" s="493"/>
      <c r="D92" s="493"/>
      <c r="E92" s="493"/>
      <c r="F92" s="493"/>
    </row>
    <row r="93" spans="1:6" x14ac:dyDescent="0.25">
      <c r="A93" s="492" t="s">
        <v>124</v>
      </c>
      <c r="B93" s="493"/>
      <c r="C93" s="493"/>
      <c r="D93" s="493"/>
      <c r="E93" s="493"/>
      <c r="F93" s="493"/>
    </row>
    <row r="94" spans="1:6" x14ac:dyDescent="0.25">
      <c r="A94" s="492" t="s">
        <v>125</v>
      </c>
      <c r="B94" s="493"/>
      <c r="C94" s="493"/>
      <c r="D94" s="493"/>
      <c r="E94" s="493"/>
      <c r="F94" s="493"/>
    </row>
    <row r="95" spans="1:6" x14ac:dyDescent="0.25">
      <c r="A95" s="496" t="s">
        <v>126</v>
      </c>
      <c r="B95" s="493"/>
      <c r="C95" s="493"/>
      <c r="D95" s="493"/>
      <c r="E95" s="493"/>
      <c r="F95" s="493"/>
    </row>
    <row r="96" spans="1:6" x14ac:dyDescent="0.25">
      <c r="A96" s="496" t="s">
        <v>127</v>
      </c>
      <c r="B96" s="493"/>
      <c r="C96" s="493"/>
      <c r="D96" s="493"/>
      <c r="E96" s="493"/>
      <c r="F96" s="493"/>
    </row>
    <row r="97" spans="1:6" x14ac:dyDescent="0.25">
      <c r="A97" s="492" t="s">
        <v>128</v>
      </c>
      <c r="B97" s="493"/>
      <c r="C97" s="493"/>
      <c r="D97" s="493"/>
      <c r="E97" s="493"/>
      <c r="F97" s="493"/>
    </row>
    <row r="98" spans="1:6" x14ac:dyDescent="0.25">
      <c r="A98" s="496" t="s">
        <v>129</v>
      </c>
      <c r="B98" s="493"/>
      <c r="C98" s="493"/>
      <c r="D98" s="493"/>
      <c r="E98" s="493"/>
      <c r="F98" s="493"/>
    </row>
    <row r="99" spans="1:6" x14ac:dyDescent="0.25">
      <c r="A99" s="492" t="s">
        <v>130</v>
      </c>
      <c r="B99" s="493"/>
      <c r="C99" s="493"/>
      <c r="D99" s="493"/>
      <c r="E99" s="493"/>
      <c r="F99" s="493"/>
    </row>
    <row r="100" spans="1:6" x14ac:dyDescent="0.25">
      <c r="A100" s="492" t="s">
        <v>131</v>
      </c>
      <c r="B100" s="493"/>
      <c r="C100" s="493"/>
      <c r="D100" s="493"/>
      <c r="E100" s="493"/>
      <c r="F100" s="493"/>
    </row>
    <row r="101" spans="1:6" x14ac:dyDescent="0.25">
      <c r="A101" s="492" t="s">
        <v>132</v>
      </c>
      <c r="B101" s="493"/>
      <c r="C101" s="493"/>
      <c r="D101" s="493"/>
      <c r="E101" s="493"/>
      <c r="F101" s="493"/>
    </row>
    <row r="102" spans="1:6" x14ac:dyDescent="0.25">
      <c r="A102" s="156"/>
      <c r="B102" s="106"/>
      <c r="C102" s="102"/>
      <c r="D102" s="103"/>
      <c r="E102" s="104"/>
      <c r="F102" s="104"/>
    </row>
    <row r="103" spans="1:6" x14ac:dyDescent="0.25">
      <c r="A103" s="107" t="s">
        <v>1</v>
      </c>
      <c r="B103" s="108" t="s">
        <v>2</v>
      </c>
      <c r="C103" s="109" t="s">
        <v>3</v>
      </c>
      <c r="D103" s="110" t="s">
        <v>4</v>
      </c>
      <c r="E103" s="111" t="s">
        <v>5</v>
      </c>
      <c r="F103" s="111" t="s">
        <v>6</v>
      </c>
    </row>
    <row r="104" spans="1:6" x14ac:dyDescent="0.25">
      <c r="A104" s="105"/>
      <c r="B104" s="112"/>
      <c r="C104" s="113"/>
      <c r="D104" s="114"/>
      <c r="E104" s="115"/>
      <c r="F104" s="115"/>
    </row>
    <row r="105" spans="1:6" x14ac:dyDescent="0.25">
      <c r="A105" s="105"/>
      <c r="B105" s="231" t="s">
        <v>187</v>
      </c>
      <c r="C105" s="113"/>
      <c r="D105" s="114"/>
      <c r="E105" s="115"/>
      <c r="F105" s="115"/>
    </row>
    <row r="106" spans="1:6" x14ac:dyDescent="0.25">
      <c r="A106" s="209" t="s">
        <v>7</v>
      </c>
      <c r="B106" s="55" t="s">
        <v>183</v>
      </c>
      <c r="C106" s="192" t="s">
        <v>18</v>
      </c>
      <c r="D106" s="76">
        <v>1</v>
      </c>
      <c r="E106" s="191"/>
      <c r="F106" s="191">
        <f t="shared" ref="F106:F140" si="2">D106*E106</f>
        <v>0</v>
      </c>
    </row>
    <row r="107" spans="1:6" x14ac:dyDescent="0.25">
      <c r="A107" s="209"/>
      <c r="B107" s="55"/>
      <c r="C107" s="192"/>
      <c r="D107" s="76"/>
      <c r="E107" s="191"/>
      <c r="F107" s="191"/>
    </row>
    <row r="108" spans="1:6" x14ac:dyDescent="0.25">
      <c r="A108" s="209" t="s">
        <v>9</v>
      </c>
      <c r="B108" s="55" t="s">
        <v>159</v>
      </c>
      <c r="C108" s="192" t="s">
        <v>18</v>
      </c>
      <c r="D108" s="76">
        <v>1</v>
      </c>
      <c r="E108" s="211"/>
      <c r="F108" s="191">
        <f t="shared" si="2"/>
        <v>0</v>
      </c>
    </row>
    <row r="109" spans="1:6" x14ac:dyDescent="0.25">
      <c r="A109" s="209"/>
      <c r="B109" s="10"/>
      <c r="C109" s="67"/>
      <c r="D109" s="61"/>
      <c r="E109" s="191"/>
      <c r="F109" s="191"/>
    </row>
    <row r="110" spans="1:6" ht="25.5" x14ac:dyDescent="0.25">
      <c r="A110" s="209" t="s">
        <v>12</v>
      </c>
      <c r="B110" s="10" t="s">
        <v>184</v>
      </c>
      <c r="C110" s="67" t="s">
        <v>11</v>
      </c>
      <c r="D110" s="61">
        <v>171</v>
      </c>
      <c r="E110" s="191"/>
      <c r="F110" s="191">
        <f t="shared" si="2"/>
        <v>0</v>
      </c>
    </row>
    <row r="111" spans="1:6" x14ac:dyDescent="0.25">
      <c r="A111" s="209"/>
      <c r="B111" s="10"/>
      <c r="C111" s="67"/>
      <c r="D111" s="61"/>
      <c r="E111" s="191"/>
      <c r="F111" s="191"/>
    </row>
    <row r="112" spans="1:6" ht="38.25" x14ac:dyDescent="0.25">
      <c r="A112" s="209" t="s">
        <v>14</v>
      </c>
      <c r="B112" s="13" t="s">
        <v>393</v>
      </c>
      <c r="C112" s="67" t="s">
        <v>8</v>
      </c>
      <c r="D112" s="61">
        <v>37</v>
      </c>
      <c r="E112" s="191"/>
      <c r="F112" s="191">
        <f t="shared" ref="F112" si="3">D112*E112</f>
        <v>0</v>
      </c>
    </row>
    <row r="113" spans="1:6" x14ac:dyDescent="0.25">
      <c r="A113" s="209"/>
      <c r="B113" s="10"/>
      <c r="C113" s="67"/>
      <c r="D113" s="61"/>
      <c r="E113" s="191"/>
      <c r="F113" s="191"/>
    </row>
    <row r="114" spans="1:6" ht="38.25" x14ac:dyDescent="0.25">
      <c r="A114" s="209" t="s">
        <v>15</v>
      </c>
      <c r="B114" s="13" t="s">
        <v>390</v>
      </c>
      <c r="C114" s="67" t="s">
        <v>8</v>
      </c>
      <c r="D114" s="61">
        <v>4</v>
      </c>
      <c r="E114" s="191"/>
      <c r="F114" s="191">
        <f t="shared" si="2"/>
        <v>0</v>
      </c>
    </row>
    <row r="115" spans="1:6" x14ac:dyDescent="0.25">
      <c r="A115" s="209"/>
      <c r="B115" s="468"/>
      <c r="C115" s="67"/>
      <c r="D115" s="61"/>
      <c r="E115" s="191"/>
      <c r="F115" s="191"/>
    </row>
    <row r="116" spans="1:6" ht="38.25" x14ac:dyDescent="0.25">
      <c r="A116" s="209" t="s">
        <v>17</v>
      </c>
      <c r="B116" s="13" t="s">
        <v>389</v>
      </c>
      <c r="C116" s="67" t="s">
        <v>8</v>
      </c>
      <c r="D116" s="61">
        <v>78</v>
      </c>
      <c r="E116" s="191"/>
      <c r="F116" s="191">
        <f t="shared" ref="F116" si="4">D116*E116</f>
        <v>0</v>
      </c>
    </row>
    <row r="117" spans="1:6" x14ac:dyDescent="0.25">
      <c r="A117" s="209"/>
      <c r="B117" s="10"/>
      <c r="C117" s="67"/>
      <c r="D117" s="61"/>
      <c r="E117" s="191"/>
      <c r="F117" s="191"/>
    </row>
    <row r="118" spans="1:6" x14ac:dyDescent="0.25">
      <c r="A118" s="209" t="s">
        <v>19</v>
      </c>
      <c r="B118" s="13" t="s">
        <v>186</v>
      </c>
      <c r="C118" s="67" t="s">
        <v>8</v>
      </c>
      <c r="D118" s="61">
        <v>51</v>
      </c>
      <c r="E118" s="191"/>
      <c r="F118" s="191">
        <f t="shared" si="2"/>
        <v>0</v>
      </c>
    </row>
    <row r="119" spans="1:6" x14ac:dyDescent="0.25">
      <c r="A119" s="209"/>
      <c r="B119" s="10"/>
      <c r="C119" s="67"/>
      <c r="D119" s="61"/>
      <c r="E119" s="191"/>
      <c r="F119" s="191"/>
    </row>
    <row r="120" spans="1:6" ht="25.5" x14ac:dyDescent="0.25">
      <c r="A120" s="209" t="s">
        <v>20</v>
      </c>
      <c r="B120" s="10" t="s">
        <v>388</v>
      </c>
      <c r="C120" s="67" t="s">
        <v>11</v>
      </c>
      <c r="D120" s="61">
        <v>120</v>
      </c>
      <c r="E120" s="191"/>
      <c r="F120" s="191">
        <f t="shared" si="2"/>
        <v>0</v>
      </c>
    </row>
    <row r="121" spans="1:6" x14ac:dyDescent="0.25">
      <c r="A121" s="209"/>
      <c r="B121" s="10"/>
      <c r="C121" s="67"/>
      <c r="D121" s="61"/>
      <c r="E121" s="191"/>
      <c r="F121" s="191"/>
    </row>
    <row r="122" spans="1:6" ht="25.5" x14ac:dyDescent="0.25">
      <c r="A122" s="209" t="s">
        <v>21</v>
      </c>
      <c r="B122" s="10" t="s">
        <v>387</v>
      </c>
      <c r="C122" s="67" t="s">
        <v>11</v>
      </c>
      <c r="D122" s="61">
        <v>120</v>
      </c>
      <c r="E122" s="191"/>
      <c r="F122" s="191">
        <f t="shared" si="2"/>
        <v>0</v>
      </c>
    </row>
    <row r="123" spans="1:6" x14ac:dyDescent="0.25">
      <c r="A123" s="212"/>
      <c r="B123" s="4"/>
      <c r="C123" s="192"/>
      <c r="D123" s="61"/>
      <c r="E123" s="191"/>
      <c r="F123" s="191"/>
    </row>
    <row r="124" spans="1:6" x14ac:dyDescent="0.25">
      <c r="A124" s="212" t="s">
        <v>22</v>
      </c>
      <c r="B124" s="4" t="s">
        <v>161</v>
      </c>
      <c r="C124" s="192" t="s">
        <v>11</v>
      </c>
      <c r="D124" s="61">
        <v>120</v>
      </c>
      <c r="E124" s="191"/>
      <c r="F124" s="191">
        <f t="shared" si="2"/>
        <v>0</v>
      </c>
    </row>
    <row r="125" spans="1:6" x14ac:dyDescent="0.25">
      <c r="A125" s="212"/>
      <c r="B125" s="4"/>
      <c r="C125" s="192"/>
      <c r="D125" s="61"/>
      <c r="E125" s="191"/>
      <c r="F125" s="191"/>
    </row>
    <row r="126" spans="1:6" ht="25.5" x14ac:dyDescent="0.25">
      <c r="A126" s="212" t="s">
        <v>23</v>
      </c>
      <c r="B126" s="478" t="s">
        <v>394</v>
      </c>
      <c r="C126" s="192" t="s">
        <v>8</v>
      </c>
      <c r="D126" s="61">
        <v>51</v>
      </c>
      <c r="E126" s="191"/>
      <c r="F126" s="191">
        <f t="shared" si="2"/>
        <v>0</v>
      </c>
    </row>
    <row r="127" spans="1:6" x14ac:dyDescent="0.25">
      <c r="A127" s="212"/>
      <c r="B127" s="478"/>
      <c r="C127" s="192"/>
      <c r="D127" s="61"/>
      <c r="E127" s="191"/>
      <c r="F127" s="191"/>
    </row>
    <row r="128" spans="1:6" ht="25.5" x14ac:dyDescent="0.25">
      <c r="A128" s="212" t="s">
        <v>24</v>
      </c>
      <c r="B128" s="478" t="s">
        <v>395</v>
      </c>
      <c r="C128" s="192" t="s">
        <v>8</v>
      </c>
      <c r="D128" s="61">
        <v>41</v>
      </c>
      <c r="E128" s="191"/>
      <c r="F128" s="191">
        <f t="shared" si="2"/>
        <v>0</v>
      </c>
    </row>
    <row r="129" spans="1:6" x14ac:dyDescent="0.25">
      <c r="A129" s="212"/>
      <c r="B129" s="4"/>
      <c r="C129" s="192"/>
      <c r="D129" s="61"/>
      <c r="E129" s="191"/>
      <c r="F129" s="191"/>
    </row>
    <row r="130" spans="1:6" ht="63.75" x14ac:dyDescent="0.25">
      <c r="A130" s="212" t="s">
        <v>26</v>
      </c>
      <c r="B130" s="478" t="s">
        <v>385</v>
      </c>
      <c r="C130" s="192" t="s">
        <v>11</v>
      </c>
      <c r="D130" s="61">
        <v>82.5</v>
      </c>
      <c r="E130" s="191"/>
      <c r="F130" s="191">
        <f t="shared" si="2"/>
        <v>0</v>
      </c>
    </row>
    <row r="131" spans="1:6" x14ac:dyDescent="0.25">
      <c r="A131" s="212"/>
      <c r="B131" s="4"/>
      <c r="C131" s="192"/>
      <c r="D131" s="61"/>
      <c r="E131" s="191"/>
      <c r="F131" s="191"/>
    </row>
    <row r="132" spans="1:6" ht="63.75" x14ac:dyDescent="0.25">
      <c r="A132" s="212" t="s">
        <v>27</v>
      </c>
      <c r="B132" s="4" t="s">
        <v>386</v>
      </c>
      <c r="C132" s="192" t="s">
        <v>11</v>
      </c>
      <c r="D132" s="61">
        <v>82</v>
      </c>
      <c r="E132" s="191"/>
      <c r="F132" s="191">
        <f t="shared" si="2"/>
        <v>0</v>
      </c>
    </row>
    <row r="133" spans="1:6" x14ac:dyDescent="0.25">
      <c r="A133" s="212"/>
      <c r="B133" s="4"/>
      <c r="C133" s="192"/>
      <c r="D133" s="61"/>
      <c r="E133" s="191"/>
      <c r="F133" s="191"/>
    </row>
    <row r="134" spans="1:6" ht="38.25" x14ac:dyDescent="0.25">
      <c r="A134" s="212" t="s">
        <v>28</v>
      </c>
      <c r="B134" s="478" t="s">
        <v>391</v>
      </c>
      <c r="C134" s="192" t="s">
        <v>11</v>
      </c>
      <c r="D134" s="61">
        <v>34</v>
      </c>
      <c r="E134" s="191"/>
      <c r="F134" s="191">
        <f t="shared" si="2"/>
        <v>0</v>
      </c>
    </row>
    <row r="135" spans="1:6" x14ac:dyDescent="0.25">
      <c r="A135" s="212"/>
      <c r="B135" s="469"/>
      <c r="C135" s="192"/>
      <c r="D135" s="61"/>
      <c r="E135" s="191"/>
      <c r="F135" s="191"/>
    </row>
    <row r="136" spans="1:6" ht="51" x14ac:dyDescent="0.25">
      <c r="A136" s="212" t="s">
        <v>29</v>
      </c>
      <c r="B136" s="478" t="s">
        <v>378</v>
      </c>
      <c r="C136" s="192" t="s">
        <v>18</v>
      </c>
      <c r="D136" s="61">
        <v>1</v>
      </c>
      <c r="E136" s="191"/>
      <c r="F136" s="191">
        <f t="shared" ref="F136" si="5">D136*E136</f>
        <v>0</v>
      </c>
    </row>
    <row r="137" spans="1:6" x14ac:dyDescent="0.25">
      <c r="A137" s="212"/>
      <c r="B137" s="4"/>
      <c r="C137" s="192"/>
      <c r="D137" s="61"/>
      <c r="E137" s="191"/>
      <c r="F137" s="191"/>
    </row>
    <row r="138" spans="1:6" ht="51" x14ac:dyDescent="0.25">
      <c r="A138" s="212" t="s">
        <v>30</v>
      </c>
      <c r="B138" s="478" t="s">
        <v>379</v>
      </c>
      <c r="C138" s="192" t="s">
        <v>18</v>
      </c>
      <c r="D138" s="61">
        <v>1</v>
      </c>
      <c r="E138" s="191"/>
      <c r="F138" s="191">
        <f t="shared" si="2"/>
        <v>0</v>
      </c>
    </row>
    <row r="139" spans="1:6" x14ac:dyDescent="0.25">
      <c r="A139" s="212"/>
      <c r="B139" s="4"/>
      <c r="C139" s="192"/>
      <c r="D139" s="61"/>
      <c r="E139" s="191"/>
      <c r="F139" s="191"/>
    </row>
    <row r="140" spans="1:6" ht="25.5" x14ac:dyDescent="0.25">
      <c r="A140" s="212" t="s">
        <v>31</v>
      </c>
      <c r="B140" s="4" t="s">
        <v>196</v>
      </c>
      <c r="C140" s="192" t="s">
        <v>11</v>
      </c>
      <c r="D140" s="61">
        <v>2.5</v>
      </c>
      <c r="E140" s="191"/>
      <c r="F140" s="191">
        <f t="shared" si="2"/>
        <v>0</v>
      </c>
    </row>
    <row r="141" spans="1:6" x14ac:dyDescent="0.25">
      <c r="A141" s="105"/>
      <c r="B141" s="112"/>
      <c r="C141" s="113"/>
      <c r="D141" s="114"/>
      <c r="E141" s="115"/>
      <c r="F141" s="115"/>
    </row>
    <row r="142" spans="1:6" x14ac:dyDescent="0.25">
      <c r="A142" s="105"/>
      <c r="B142" s="232" t="s">
        <v>189</v>
      </c>
      <c r="C142" s="198"/>
      <c r="D142" s="199"/>
      <c r="E142" s="200"/>
      <c r="F142" s="200"/>
    </row>
    <row r="143" spans="1:6" x14ac:dyDescent="0.25">
      <c r="A143" s="105"/>
      <c r="B143" s="224"/>
      <c r="C143" s="198"/>
      <c r="D143" s="199"/>
      <c r="E143" s="200"/>
      <c r="F143" s="200"/>
    </row>
    <row r="144" spans="1:6" x14ac:dyDescent="0.25">
      <c r="A144" s="9" t="s">
        <v>7</v>
      </c>
      <c r="B144" s="10" t="s">
        <v>156</v>
      </c>
      <c r="C144" s="67" t="s">
        <v>18</v>
      </c>
      <c r="D144" s="61">
        <v>1</v>
      </c>
      <c r="E144" s="191"/>
      <c r="F144" s="191">
        <f t="shared" ref="F144:F152" si="6">D144*E144</f>
        <v>0</v>
      </c>
    </row>
    <row r="145" spans="1:6" x14ac:dyDescent="0.25">
      <c r="A145" s="9"/>
      <c r="B145" s="10"/>
      <c r="C145" s="67"/>
      <c r="D145" s="61"/>
      <c r="E145" s="191"/>
      <c r="F145" s="191"/>
    </row>
    <row r="146" spans="1:6" ht="38.25" x14ac:dyDescent="0.25">
      <c r="A146" s="9" t="s">
        <v>9</v>
      </c>
      <c r="B146" s="208" t="s">
        <v>195</v>
      </c>
      <c r="C146" s="67" t="s">
        <v>88</v>
      </c>
      <c r="D146" s="76">
        <v>32.4</v>
      </c>
      <c r="E146" s="191"/>
      <c r="F146" s="191">
        <f t="shared" si="6"/>
        <v>0</v>
      </c>
    </row>
    <row r="147" spans="1:6" x14ac:dyDescent="0.25">
      <c r="A147" s="9"/>
      <c r="B147" s="10"/>
      <c r="C147" s="67"/>
      <c r="D147" s="76"/>
      <c r="E147" s="191"/>
      <c r="F147" s="191"/>
    </row>
    <row r="148" spans="1:6" ht="25.5" x14ac:dyDescent="0.25">
      <c r="A148" s="9" t="s">
        <v>12</v>
      </c>
      <c r="B148" s="10" t="s">
        <v>157</v>
      </c>
      <c r="C148" s="67" t="s">
        <v>88</v>
      </c>
      <c r="D148" s="76">
        <v>7.2</v>
      </c>
      <c r="E148" s="191"/>
      <c r="F148" s="191">
        <f t="shared" si="6"/>
        <v>0</v>
      </c>
    </row>
    <row r="149" spans="1:6" x14ac:dyDescent="0.25">
      <c r="A149" s="9"/>
      <c r="B149" s="10"/>
      <c r="C149" s="67"/>
      <c r="D149" s="76"/>
      <c r="E149" s="191"/>
      <c r="F149" s="191"/>
    </row>
    <row r="150" spans="1:6" ht="25.5" x14ac:dyDescent="0.25">
      <c r="A150" s="9" t="s">
        <v>14</v>
      </c>
      <c r="B150" s="10" t="s">
        <v>158</v>
      </c>
      <c r="C150" s="67" t="s">
        <v>88</v>
      </c>
      <c r="D150" s="76">
        <v>13.4</v>
      </c>
      <c r="E150" s="191"/>
      <c r="F150" s="191">
        <f t="shared" si="6"/>
        <v>0</v>
      </c>
    </row>
    <row r="151" spans="1:6" x14ac:dyDescent="0.25">
      <c r="A151" s="9"/>
      <c r="B151" s="10"/>
      <c r="C151" s="67"/>
      <c r="D151" s="76"/>
      <c r="E151" s="191"/>
      <c r="F151" s="191"/>
    </row>
    <row r="152" spans="1:6" ht="25.5" x14ac:dyDescent="0.25">
      <c r="A152" s="9" t="s">
        <v>15</v>
      </c>
      <c r="B152" s="10" t="s">
        <v>380</v>
      </c>
      <c r="C152" s="67" t="s">
        <v>8</v>
      </c>
      <c r="D152" s="76">
        <v>15</v>
      </c>
      <c r="E152" s="191"/>
      <c r="F152" s="191">
        <f t="shared" si="6"/>
        <v>0</v>
      </c>
    </row>
    <row r="153" spans="1:6" x14ac:dyDescent="0.25">
      <c r="A153" s="9"/>
      <c r="B153" s="10"/>
      <c r="C153" s="67"/>
      <c r="D153" s="76"/>
      <c r="E153" s="191"/>
      <c r="F153" s="191"/>
    </row>
    <row r="154" spans="1:6" ht="25.5" x14ac:dyDescent="0.25">
      <c r="A154" s="9" t="s">
        <v>17</v>
      </c>
      <c r="B154" s="10" t="s">
        <v>381</v>
      </c>
      <c r="C154" s="67" t="s">
        <v>8</v>
      </c>
      <c r="D154" s="76">
        <v>40</v>
      </c>
      <c r="E154" s="191"/>
      <c r="F154" s="191">
        <f t="shared" ref="F154" si="7">D154*E154</f>
        <v>0</v>
      </c>
    </row>
    <row r="155" spans="1:6" x14ac:dyDescent="0.25">
      <c r="A155" s="105"/>
      <c r="B155" s="224"/>
      <c r="C155" s="198"/>
      <c r="D155" s="199"/>
      <c r="E155" s="200"/>
      <c r="F155" s="200"/>
    </row>
    <row r="156" spans="1:6" ht="25.5" x14ac:dyDescent="0.25">
      <c r="A156" s="9" t="s">
        <v>19</v>
      </c>
      <c r="B156" s="10" t="s">
        <v>160</v>
      </c>
      <c r="C156" s="67" t="s">
        <v>81</v>
      </c>
      <c r="D156" s="61">
        <v>2</v>
      </c>
      <c r="E156" s="191"/>
      <c r="F156" s="191">
        <f t="shared" ref="F156:F162" si="8">D156*E156</f>
        <v>0</v>
      </c>
    </row>
    <row r="157" spans="1:6" x14ac:dyDescent="0.25">
      <c r="A157" s="9"/>
      <c r="B157" s="10"/>
      <c r="C157" s="206"/>
      <c r="D157" s="61"/>
      <c r="E157" s="191"/>
      <c r="F157" s="191"/>
    </row>
    <row r="158" spans="1:6" ht="25.5" x14ac:dyDescent="0.25">
      <c r="A158" s="9" t="s">
        <v>20</v>
      </c>
      <c r="B158" s="479" t="s">
        <v>366</v>
      </c>
      <c r="C158" s="206" t="s">
        <v>81</v>
      </c>
      <c r="D158" s="61">
        <v>1</v>
      </c>
      <c r="E158" s="191"/>
      <c r="F158" s="191">
        <f t="shared" si="8"/>
        <v>0</v>
      </c>
    </row>
    <row r="159" spans="1:6" x14ac:dyDescent="0.25">
      <c r="A159" s="105"/>
      <c r="B159" s="224"/>
      <c r="C159" s="198"/>
      <c r="D159" s="199"/>
      <c r="E159" s="200"/>
      <c r="F159" s="191"/>
    </row>
    <row r="160" spans="1:6" ht="64.5" customHeight="1" x14ac:dyDescent="0.25">
      <c r="A160" s="105" t="s">
        <v>21</v>
      </c>
      <c r="B160" s="224" t="s">
        <v>382</v>
      </c>
      <c r="C160" s="198" t="s">
        <v>8</v>
      </c>
      <c r="D160" s="199">
        <v>22</v>
      </c>
      <c r="E160" s="200"/>
      <c r="F160" s="191">
        <f t="shared" si="8"/>
        <v>0</v>
      </c>
    </row>
    <row r="161" spans="1:6" x14ac:dyDescent="0.25">
      <c r="A161" s="105"/>
      <c r="B161" s="470"/>
      <c r="C161" s="198"/>
      <c r="D161" s="199"/>
      <c r="E161" s="200"/>
      <c r="F161" s="191"/>
    </row>
    <row r="162" spans="1:6" ht="38.25" x14ac:dyDescent="0.25">
      <c r="A162" s="105" t="s">
        <v>22</v>
      </c>
      <c r="B162" s="224" t="s">
        <v>193</v>
      </c>
      <c r="C162" s="198" t="s">
        <v>81</v>
      </c>
      <c r="D162" s="199">
        <v>1</v>
      </c>
      <c r="E162" s="200"/>
      <c r="F162" s="191">
        <f t="shared" si="8"/>
        <v>0</v>
      </c>
    </row>
    <row r="163" spans="1:6" x14ac:dyDescent="0.25">
      <c r="A163" s="105"/>
      <c r="B163" s="224"/>
      <c r="C163" s="198"/>
      <c r="D163" s="199"/>
      <c r="E163" s="200"/>
      <c r="F163" s="200"/>
    </row>
    <row r="164" spans="1:6" x14ac:dyDescent="0.25">
      <c r="A164" s="105"/>
      <c r="B164" s="232" t="s">
        <v>188</v>
      </c>
      <c r="C164" s="198"/>
      <c r="D164" s="199"/>
      <c r="E164" s="200"/>
      <c r="F164" s="200"/>
    </row>
    <row r="165" spans="1:6" ht="38.25" x14ac:dyDescent="0.25">
      <c r="A165" s="105" t="s">
        <v>7</v>
      </c>
      <c r="B165" s="224" t="s">
        <v>392</v>
      </c>
      <c r="C165" s="198" t="s">
        <v>13</v>
      </c>
      <c r="D165" s="199">
        <v>4</v>
      </c>
      <c r="E165" s="200"/>
      <c r="F165" s="200">
        <f>D165*E165</f>
        <v>0</v>
      </c>
    </row>
    <row r="166" spans="1:6" x14ac:dyDescent="0.25">
      <c r="A166" s="105"/>
      <c r="B166" s="224"/>
      <c r="C166" s="198"/>
      <c r="D166" s="199"/>
      <c r="E166" s="200"/>
      <c r="F166" s="200"/>
    </row>
    <row r="167" spans="1:6" ht="38.25" x14ac:dyDescent="0.25">
      <c r="A167" s="105" t="s">
        <v>9</v>
      </c>
      <c r="B167" s="224" t="s">
        <v>194</v>
      </c>
      <c r="C167" s="198" t="s">
        <v>18</v>
      </c>
      <c r="D167" s="199">
        <v>1</v>
      </c>
      <c r="E167" s="200"/>
      <c r="F167" s="200">
        <f t="shared" ref="F167" si="9">D167*E167</f>
        <v>0</v>
      </c>
    </row>
    <row r="168" spans="1:6" ht="13.5" customHeight="1" x14ac:dyDescent="0.25">
      <c r="A168" s="105"/>
      <c r="B168" s="197"/>
      <c r="C168" s="198"/>
      <c r="D168" s="199"/>
      <c r="E168" s="200"/>
      <c r="F168" s="200"/>
    </row>
    <row r="169" spans="1:6" ht="27" customHeight="1" x14ac:dyDescent="0.25">
      <c r="A169" s="105" t="s">
        <v>12</v>
      </c>
      <c r="B169" s="480" t="s">
        <v>133</v>
      </c>
      <c r="C169" s="198" t="s">
        <v>41</v>
      </c>
      <c r="D169" s="199">
        <v>25</v>
      </c>
      <c r="E169" s="200"/>
      <c r="F169" s="200">
        <f>D169*E169</f>
        <v>0</v>
      </c>
    </row>
    <row r="170" spans="1:6" x14ac:dyDescent="0.25">
      <c r="A170" s="105"/>
      <c r="B170" s="480"/>
      <c r="C170" s="198"/>
      <c r="D170" s="199"/>
      <c r="E170" s="200"/>
      <c r="F170" s="200"/>
    </row>
    <row r="171" spans="1:6" ht="24" customHeight="1" x14ac:dyDescent="0.25">
      <c r="A171" s="223" t="s">
        <v>14</v>
      </c>
      <c r="B171" s="480" t="s">
        <v>134</v>
      </c>
      <c r="C171" s="198" t="s">
        <v>41</v>
      </c>
      <c r="D171" s="199">
        <v>25</v>
      </c>
      <c r="E171" s="200"/>
      <c r="F171" s="200">
        <f>D171*E171</f>
        <v>0</v>
      </c>
    </row>
    <row r="172" spans="1:6" x14ac:dyDescent="0.25">
      <c r="A172" s="105"/>
      <c r="B172" s="480"/>
      <c r="C172" s="198"/>
      <c r="D172" s="199"/>
      <c r="E172" s="200"/>
      <c r="F172" s="200"/>
    </row>
    <row r="173" spans="1:6" ht="24.75" customHeight="1" x14ac:dyDescent="0.25">
      <c r="A173" s="105" t="s">
        <v>15</v>
      </c>
      <c r="B173" s="480" t="s">
        <v>135</v>
      </c>
      <c r="C173" s="198" t="s">
        <v>41</v>
      </c>
      <c r="D173" s="199">
        <v>20</v>
      </c>
      <c r="E173" s="200"/>
      <c r="F173" s="200">
        <f>D173*E173</f>
        <v>0</v>
      </c>
    </row>
    <row r="174" spans="1:6" x14ac:dyDescent="0.25">
      <c r="A174" s="105"/>
      <c r="B174" s="197"/>
      <c r="C174" s="198"/>
      <c r="D174" s="199"/>
      <c r="E174" s="200"/>
      <c r="F174" s="200"/>
    </row>
    <row r="175" spans="1:6" ht="25.5" x14ac:dyDescent="0.25">
      <c r="A175" s="223" t="s">
        <v>17</v>
      </c>
      <c r="B175" s="197" t="s">
        <v>182</v>
      </c>
      <c r="C175" s="198" t="s">
        <v>11</v>
      </c>
      <c r="D175" s="199">
        <v>800</v>
      </c>
      <c r="E175" s="200"/>
      <c r="F175" s="200">
        <f>D175*E175</f>
        <v>0</v>
      </c>
    </row>
    <row r="176" spans="1:6" x14ac:dyDescent="0.25">
      <c r="A176" s="105"/>
      <c r="B176" s="197"/>
      <c r="C176" s="198"/>
      <c r="D176" s="199"/>
      <c r="E176" s="200"/>
      <c r="F176" s="200"/>
    </row>
    <row r="177" spans="1:6" ht="26.25" thickBot="1" x14ac:dyDescent="0.3">
      <c r="A177" s="105" t="s">
        <v>19</v>
      </c>
      <c r="B177" s="197" t="s">
        <v>136</v>
      </c>
      <c r="C177" s="198" t="s">
        <v>25</v>
      </c>
      <c r="D177" s="201">
        <v>0.05</v>
      </c>
      <c r="E177" s="200">
        <f>SUM(F106:F175)</f>
        <v>0</v>
      </c>
      <c r="F177" s="200">
        <f>D177*E177</f>
        <v>0</v>
      </c>
    </row>
    <row r="178" spans="1:6" ht="16.5" thickTop="1" thickBot="1" x14ac:dyDescent="0.3">
      <c r="A178" s="116"/>
      <c r="B178" s="117" t="s">
        <v>364</v>
      </c>
      <c r="C178" s="118"/>
      <c r="D178" s="119"/>
      <c r="E178" s="120"/>
      <c r="F178" s="121">
        <f>SUM(F106:F177)</f>
        <v>0</v>
      </c>
    </row>
    <row r="179" spans="1:6" ht="15.75" thickTop="1" x14ac:dyDescent="0.25">
      <c r="A179" s="124"/>
      <c r="B179" s="106"/>
      <c r="C179" s="122"/>
      <c r="D179" s="123"/>
      <c r="E179" s="123"/>
      <c r="F179" s="123"/>
    </row>
    <row r="180" spans="1:6" ht="18" x14ac:dyDescent="0.25">
      <c r="A180" s="130"/>
      <c r="B180" s="139" t="s">
        <v>180</v>
      </c>
      <c r="C180" s="126"/>
      <c r="D180" s="127"/>
      <c r="E180" s="127"/>
      <c r="F180" s="127"/>
    </row>
    <row r="181" spans="1:6" ht="15.75" x14ac:dyDescent="0.25">
      <c r="A181" s="129"/>
      <c r="B181" s="130"/>
      <c r="C181" s="128"/>
      <c r="D181" s="127"/>
      <c r="E181" s="127"/>
      <c r="F181" s="126"/>
    </row>
    <row r="182" spans="1:6" ht="15.75" x14ac:dyDescent="0.25">
      <c r="A182" s="129" t="s">
        <v>145</v>
      </c>
      <c r="B182" s="130" t="s">
        <v>51</v>
      </c>
      <c r="C182" s="128"/>
      <c r="D182" s="127"/>
      <c r="E182" s="127"/>
      <c r="F182" s="126"/>
    </row>
    <row r="183" spans="1:6" ht="15.75" x14ac:dyDescent="0.25">
      <c r="A183" s="129"/>
      <c r="B183" s="130"/>
      <c r="C183" s="128"/>
      <c r="D183" s="127"/>
      <c r="E183" s="127"/>
      <c r="F183" s="126"/>
    </row>
    <row r="184" spans="1:6" ht="15.75" x14ac:dyDescent="0.25">
      <c r="A184" s="131" t="s">
        <v>146</v>
      </c>
      <c r="B184" s="132" t="s">
        <v>150</v>
      </c>
      <c r="C184" s="128"/>
      <c r="D184" s="127"/>
      <c r="E184" s="127"/>
      <c r="F184" s="133">
        <f>F26</f>
        <v>5303.9070000000002</v>
      </c>
    </row>
    <row r="185" spans="1:6" ht="15.75" x14ac:dyDescent="0.25">
      <c r="A185" s="131" t="s">
        <v>147</v>
      </c>
      <c r="B185" s="132" t="s">
        <v>137</v>
      </c>
      <c r="C185" s="128"/>
      <c r="D185" s="127"/>
      <c r="E185" s="127"/>
      <c r="F185" s="133">
        <f>F60</f>
        <v>3302.6620000000003</v>
      </c>
    </row>
    <row r="186" spans="1:6" ht="15.75" x14ac:dyDescent="0.25">
      <c r="A186" s="131" t="s">
        <v>148</v>
      </c>
      <c r="B186" s="132" t="s">
        <v>138</v>
      </c>
      <c r="C186" s="128"/>
      <c r="D186" s="127"/>
      <c r="E186" s="127"/>
      <c r="F186" s="133">
        <f>F87</f>
        <v>1134.5774999999999</v>
      </c>
    </row>
    <row r="187" spans="1:6" ht="15.75" x14ac:dyDescent="0.25">
      <c r="A187" s="203" t="s">
        <v>149</v>
      </c>
      <c r="B187" s="230" t="s">
        <v>363</v>
      </c>
      <c r="C187" s="204"/>
      <c r="D187" s="205"/>
      <c r="E187" s="205"/>
      <c r="F187" s="138">
        <f>F178</f>
        <v>0</v>
      </c>
    </row>
    <row r="188" spans="1:6" ht="15.75" x14ac:dyDescent="0.25">
      <c r="A188" s="134"/>
      <c r="B188" s="135" t="s">
        <v>139</v>
      </c>
      <c r="C188" s="128"/>
      <c r="D188" s="127"/>
      <c r="E188" s="127"/>
      <c r="F188" s="136">
        <f>SUM(F184:F187)</f>
        <v>9741.1464999999989</v>
      </c>
    </row>
    <row r="189" spans="1:6" ht="15.75" x14ac:dyDescent="0.25">
      <c r="A189" s="134"/>
      <c r="B189" s="137"/>
      <c r="C189" s="128"/>
      <c r="D189" s="127"/>
      <c r="E189" s="127"/>
      <c r="F189" s="138"/>
    </row>
  </sheetData>
  <mergeCells count="30">
    <mergeCell ref="A69:F69"/>
    <mergeCell ref="A70:F70"/>
    <mergeCell ref="A71:F71"/>
    <mergeCell ref="A101:F101"/>
    <mergeCell ref="A91:F91"/>
    <mergeCell ref="A92:F92"/>
    <mergeCell ref="A93:F93"/>
    <mergeCell ref="A94:F94"/>
    <mergeCell ref="A95:F95"/>
    <mergeCell ref="A96:F96"/>
    <mergeCell ref="A97:F97"/>
    <mergeCell ref="A98:F98"/>
    <mergeCell ref="A99:F99"/>
    <mergeCell ref="A100:F100"/>
    <mergeCell ref="A26:B26"/>
    <mergeCell ref="A31:F31"/>
    <mergeCell ref="A32:F32"/>
    <mergeCell ref="A33:F33"/>
    <mergeCell ref="A34:F34"/>
    <mergeCell ref="A35:F35"/>
    <mergeCell ref="A36:F36"/>
    <mergeCell ref="A66:F66"/>
    <mergeCell ref="A67:F67"/>
    <mergeCell ref="A68:F68"/>
    <mergeCell ref="A37:F37"/>
    <mergeCell ref="A38:F38"/>
    <mergeCell ref="A39:F39"/>
    <mergeCell ref="A40:F40"/>
    <mergeCell ref="A64:F64"/>
    <mergeCell ref="A65:F65"/>
  </mergeCells>
  <pageMargins left="0.7" right="0.7" top="0.75" bottom="0.75" header="0.3" footer="0.3"/>
  <pageSetup paperSize="9" scale="73" orientation="portrait" r:id="rId1"/>
  <rowBreaks count="4" manualBreakCount="4">
    <brk id="27" max="5" man="1"/>
    <brk id="60" max="16383" man="1"/>
    <brk id="87" max="16383" man="1"/>
    <brk id="178"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70"/>
  <sheetViews>
    <sheetView tabSelected="1" view="pageBreakPreview" zoomScaleNormal="100" zoomScaleSheetLayoutView="100" workbookViewId="0">
      <selection activeCell="E165" sqref="E165"/>
    </sheetView>
  </sheetViews>
  <sheetFormatPr defaultRowHeight="15" x14ac:dyDescent="0.25"/>
  <cols>
    <col min="1" max="1" width="9.140625" style="450" customWidth="1"/>
    <col min="2" max="2" width="13.5703125" style="450" customWidth="1"/>
    <col min="3" max="3" width="56.85546875" style="451" customWidth="1"/>
    <col min="4" max="4" width="12" style="452" customWidth="1"/>
    <col min="5" max="6" width="8.85546875" style="452" customWidth="1"/>
    <col min="7" max="7" width="12.85546875" style="451" customWidth="1"/>
    <col min="8" max="8" width="14.85546875" style="451" customWidth="1"/>
    <col min="9" max="9" width="6.140625" style="453" customWidth="1"/>
    <col min="10" max="11" width="4.140625" style="453" customWidth="1"/>
    <col min="12" max="12" width="59.85546875" style="453" customWidth="1"/>
    <col min="13" max="256" width="9.140625" style="453"/>
    <col min="257" max="257" width="9.140625" style="453" customWidth="1"/>
    <col min="258" max="258" width="13.5703125" style="453" customWidth="1"/>
    <col min="259" max="259" width="56.85546875" style="453" customWidth="1"/>
    <col min="260" max="260" width="12" style="453" customWidth="1"/>
    <col min="261" max="262" width="8.85546875" style="453" customWidth="1"/>
    <col min="263" max="263" width="12.85546875" style="453" customWidth="1"/>
    <col min="264" max="264" width="14.85546875" style="453" customWidth="1"/>
    <col min="265" max="265" width="6.140625" style="453" customWidth="1"/>
    <col min="266" max="267" width="4.140625" style="453" customWidth="1"/>
    <col min="268" max="268" width="59.85546875" style="453" customWidth="1"/>
    <col min="269" max="512" width="9.140625" style="453"/>
    <col min="513" max="513" width="9.140625" style="453" customWidth="1"/>
    <col min="514" max="514" width="13.5703125" style="453" customWidth="1"/>
    <col min="515" max="515" width="56.85546875" style="453" customWidth="1"/>
    <col min="516" max="516" width="12" style="453" customWidth="1"/>
    <col min="517" max="518" width="8.85546875" style="453" customWidth="1"/>
    <col min="519" max="519" width="12.85546875" style="453" customWidth="1"/>
    <col min="520" max="520" width="14.85546875" style="453" customWidth="1"/>
    <col min="521" max="521" width="6.140625" style="453" customWidth="1"/>
    <col min="522" max="523" width="4.140625" style="453" customWidth="1"/>
    <col min="524" max="524" width="59.85546875" style="453" customWidth="1"/>
    <col min="525" max="768" width="9.140625" style="453"/>
    <col min="769" max="769" width="9.140625" style="453" customWidth="1"/>
    <col min="770" max="770" width="13.5703125" style="453" customWidth="1"/>
    <col min="771" max="771" width="56.85546875" style="453" customWidth="1"/>
    <col min="772" max="772" width="12" style="453" customWidth="1"/>
    <col min="773" max="774" width="8.85546875" style="453" customWidth="1"/>
    <col min="775" max="775" width="12.85546875" style="453" customWidth="1"/>
    <col min="776" max="776" width="14.85546875" style="453" customWidth="1"/>
    <col min="777" max="777" width="6.140625" style="453" customWidth="1"/>
    <col min="778" max="779" width="4.140625" style="453" customWidth="1"/>
    <col min="780" max="780" width="59.85546875" style="453" customWidth="1"/>
    <col min="781" max="1024" width="9.140625" style="453"/>
    <col min="1025" max="1025" width="9.140625" style="453" customWidth="1"/>
    <col min="1026" max="1026" width="13.5703125" style="453" customWidth="1"/>
    <col min="1027" max="1027" width="56.85546875" style="453" customWidth="1"/>
    <col min="1028" max="1028" width="12" style="453" customWidth="1"/>
    <col min="1029" max="1030" width="8.85546875" style="453" customWidth="1"/>
    <col min="1031" max="1031" width="12.85546875" style="453" customWidth="1"/>
    <col min="1032" max="1032" width="14.85546875" style="453" customWidth="1"/>
    <col min="1033" max="1033" width="6.140625" style="453" customWidth="1"/>
    <col min="1034" max="1035" width="4.140625" style="453" customWidth="1"/>
    <col min="1036" max="1036" width="59.85546875" style="453" customWidth="1"/>
    <col min="1037" max="1280" width="9.140625" style="453"/>
    <col min="1281" max="1281" width="9.140625" style="453" customWidth="1"/>
    <col min="1282" max="1282" width="13.5703125" style="453" customWidth="1"/>
    <col min="1283" max="1283" width="56.85546875" style="453" customWidth="1"/>
    <col min="1284" max="1284" width="12" style="453" customWidth="1"/>
    <col min="1285" max="1286" width="8.85546875" style="453" customWidth="1"/>
    <col min="1287" max="1287" width="12.85546875" style="453" customWidth="1"/>
    <col min="1288" max="1288" width="14.85546875" style="453" customWidth="1"/>
    <col min="1289" max="1289" width="6.140625" style="453" customWidth="1"/>
    <col min="1290" max="1291" width="4.140625" style="453" customWidth="1"/>
    <col min="1292" max="1292" width="59.85546875" style="453" customWidth="1"/>
    <col min="1293" max="1536" width="9.140625" style="453"/>
    <col min="1537" max="1537" width="9.140625" style="453" customWidth="1"/>
    <col min="1538" max="1538" width="13.5703125" style="453" customWidth="1"/>
    <col min="1539" max="1539" width="56.85546875" style="453" customWidth="1"/>
    <col min="1540" max="1540" width="12" style="453" customWidth="1"/>
    <col min="1541" max="1542" width="8.85546875" style="453" customWidth="1"/>
    <col min="1543" max="1543" width="12.85546875" style="453" customWidth="1"/>
    <col min="1544" max="1544" width="14.85546875" style="453" customWidth="1"/>
    <col min="1545" max="1545" width="6.140625" style="453" customWidth="1"/>
    <col min="1546" max="1547" width="4.140625" style="453" customWidth="1"/>
    <col min="1548" max="1548" width="59.85546875" style="453" customWidth="1"/>
    <col min="1549" max="1792" width="9.140625" style="453"/>
    <col min="1793" max="1793" width="9.140625" style="453" customWidth="1"/>
    <col min="1794" max="1794" width="13.5703125" style="453" customWidth="1"/>
    <col min="1795" max="1795" width="56.85546875" style="453" customWidth="1"/>
    <col min="1796" max="1796" width="12" style="453" customWidth="1"/>
    <col min="1797" max="1798" width="8.85546875" style="453" customWidth="1"/>
    <col min="1799" max="1799" width="12.85546875" style="453" customWidth="1"/>
    <col min="1800" max="1800" width="14.85546875" style="453" customWidth="1"/>
    <col min="1801" max="1801" width="6.140625" style="453" customWidth="1"/>
    <col min="1802" max="1803" width="4.140625" style="453" customWidth="1"/>
    <col min="1804" max="1804" width="59.85546875" style="453" customWidth="1"/>
    <col min="1805" max="2048" width="9.140625" style="453"/>
    <col min="2049" max="2049" width="9.140625" style="453" customWidth="1"/>
    <col min="2050" max="2050" width="13.5703125" style="453" customWidth="1"/>
    <col min="2051" max="2051" width="56.85546875" style="453" customWidth="1"/>
    <col min="2052" max="2052" width="12" style="453" customWidth="1"/>
    <col min="2053" max="2054" width="8.85546875" style="453" customWidth="1"/>
    <col min="2055" max="2055" width="12.85546875" style="453" customWidth="1"/>
    <col min="2056" max="2056" width="14.85546875" style="453" customWidth="1"/>
    <col min="2057" max="2057" width="6.140625" style="453" customWidth="1"/>
    <col min="2058" max="2059" width="4.140625" style="453" customWidth="1"/>
    <col min="2060" max="2060" width="59.85546875" style="453" customWidth="1"/>
    <col min="2061" max="2304" width="9.140625" style="453"/>
    <col min="2305" max="2305" width="9.140625" style="453" customWidth="1"/>
    <col min="2306" max="2306" width="13.5703125" style="453" customWidth="1"/>
    <col min="2307" max="2307" width="56.85546875" style="453" customWidth="1"/>
    <col min="2308" max="2308" width="12" style="453" customWidth="1"/>
    <col min="2309" max="2310" width="8.85546875" style="453" customWidth="1"/>
    <col min="2311" max="2311" width="12.85546875" style="453" customWidth="1"/>
    <col min="2312" max="2312" width="14.85546875" style="453" customWidth="1"/>
    <col min="2313" max="2313" width="6.140625" style="453" customWidth="1"/>
    <col min="2314" max="2315" width="4.140625" style="453" customWidth="1"/>
    <col min="2316" max="2316" width="59.85546875" style="453" customWidth="1"/>
    <col min="2317" max="2560" width="9.140625" style="453"/>
    <col min="2561" max="2561" width="9.140625" style="453" customWidth="1"/>
    <col min="2562" max="2562" width="13.5703125" style="453" customWidth="1"/>
    <col min="2563" max="2563" width="56.85546875" style="453" customWidth="1"/>
    <col min="2564" max="2564" width="12" style="453" customWidth="1"/>
    <col min="2565" max="2566" width="8.85546875" style="453" customWidth="1"/>
    <col min="2567" max="2567" width="12.85546875" style="453" customWidth="1"/>
    <col min="2568" max="2568" width="14.85546875" style="453" customWidth="1"/>
    <col min="2569" max="2569" width="6.140625" style="453" customWidth="1"/>
    <col min="2570" max="2571" width="4.140625" style="453" customWidth="1"/>
    <col min="2572" max="2572" width="59.85546875" style="453" customWidth="1"/>
    <col min="2573" max="2816" width="9.140625" style="453"/>
    <col min="2817" max="2817" width="9.140625" style="453" customWidth="1"/>
    <col min="2818" max="2818" width="13.5703125" style="453" customWidth="1"/>
    <col min="2819" max="2819" width="56.85546875" style="453" customWidth="1"/>
    <col min="2820" max="2820" width="12" style="453" customWidth="1"/>
    <col min="2821" max="2822" width="8.85546875" style="453" customWidth="1"/>
    <col min="2823" max="2823" width="12.85546875" style="453" customWidth="1"/>
    <col min="2824" max="2824" width="14.85546875" style="453" customWidth="1"/>
    <col min="2825" max="2825" width="6.140625" style="453" customWidth="1"/>
    <col min="2826" max="2827" width="4.140625" style="453" customWidth="1"/>
    <col min="2828" max="2828" width="59.85546875" style="453" customWidth="1"/>
    <col min="2829" max="3072" width="9.140625" style="453"/>
    <col min="3073" max="3073" width="9.140625" style="453" customWidth="1"/>
    <col min="3074" max="3074" width="13.5703125" style="453" customWidth="1"/>
    <col min="3075" max="3075" width="56.85546875" style="453" customWidth="1"/>
    <col min="3076" max="3076" width="12" style="453" customWidth="1"/>
    <col min="3077" max="3078" width="8.85546875" style="453" customWidth="1"/>
    <col min="3079" max="3079" width="12.85546875" style="453" customWidth="1"/>
    <col min="3080" max="3080" width="14.85546875" style="453" customWidth="1"/>
    <col min="3081" max="3081" width="6.140625" style="453" customWidth="1"/>
    <col min="3082" max="3083" width="4.140625" style="453" customWidth="1"/>
    <col min="3084" max="3084" width="59.85546875" style="453" customWidth="1"/>
    <col min="3085" max="3328" width="9.140625" style="453"/>
    <col min="3329" max="3329" width="9.140625" style="453" customWidth="1"/>
    <col min="3330" max="3330" width="13.5703125" style="453" customWidth="1"/>
    <col min="3331" max="3331" width="56.85546875" style="453" customWidth="1"/>
    <col min="3332" max="3332" width="12" style="453" customWidth="1"/>
    <col min="3333" max="3334" width="8.85546875" style="453" customWidth="1"/>
    <col min="3335" max="3335" width="12.85546875" style="453" customWidth="1"/>
    <col min="3336" max="3336" width="14.85546875" style="453" customWidth="1"/>
    <col min="3337" max="3337" width="6.140625" style="453" customWidth="1"/>
    <col min="3338" max="3339" width="4.140625" style="453" customWidth="1"/>
    <col min="3340" max="3340" width="59.85546875" style="453" customWidth="1"/>
    <col min="3341" max="3584" width="9.140625" style="453"/>
    <col min="3585" max="3585" width="9.140625" style="453" customWidth="1"/>
    <col min="3586" max="3586" width="13.5703125" style="453" customWidth="1"/>
    <col min="3587" max="3587" width="56.85546875" style="453" customWidth="1"/>
    <col min="3588" max="3588" width="12" style="453" customWidth="1"/>
    <col min="3589" max="3590" width="8.85546875" style="453" customWidth="1"/>
    <col min="3591" max="3591" width="12.85546875" style="453" customWidth="1"/>
    <col min="3592" max="3592" width="14.85546875" style="453" customWidth="1"/>
    <col min="3593" max="3593" width="6.140625" style="453" customWidth="1"/>
    <col min="3594" max="3595" width="4.140625" style="453" customWidth="1"/>
    <col min="3596" max="3596" width="59.85546875" style="453" customWidth="1"/>
    <col min="3597" max="3840" width="9.140625" style="453"/>
    <col min="3841" max="3841" width="9.140625" style="453" customWidth="1"/>
    <col min="3842" max="3842" width="13.5703125" style="453" customWidth="1"/>
    <col min="3843" max="3843" width="56.85546875" style="453" customWidth="1"/>
    <col min="3844" max="3844" width="12" style="453" customWidth="1"/>
    <col min="3845" max="3846" width="8.85546875" style="453" customWidth="1"/>
    <col min="3847" max="3847" width="12.85546875" style="453" customWidth="1"/>
    <col min="3848" max="3848" width="14.85546875" style="453" customWidth="1"/>
    <col min="3849" max="3849" width="6.140625" style="453" customWidth="1"/>
    <col min="3850" max="3851" width="4.140625" style="453" customWidth="1"/>
    <col min="3852" max="3852" width="59.85546875" style="453" customWidth="1"/>
    <col min="3853" max="4096" width="9.140625" style="453"/>
    <col min="4097" max="4097" width="9.140625" style="453" customWidth="1"/>
    <col min="4098" max="4098" width="13.5703125" style="453" customWidth="1"/>
    <col min="4099" max="4099" width="56.85546875" style="453" customWidth="1"/>
    <col min="4100" max="4100" width="12" style="453" customWidth="1"/>
    <col min="4101" max="4102" width="8.85546875" style="453" customWidth="1"/>
    <col min="4103" max="4103" width="12.85546875" style="453" customWidth="1"/>
    <col min="4104" max="4104" width="14.85546875" style="453" customWidth="1"/>
    <col min="4105" max="4105" width="6.140625" style="453" customWidth="1"/>
    <col min="4106" max="4107" width="4.140625" style="453" customWidth="1"/>
    <col min="4108" max="4108" width="59.85546875" style="453" customWidth="1"/>
    <col min="4109" max="4352" width="9.140625" style="453"/>
    <col min="4353" max="4353" width="9.140625" style="453" customWidth="1"/>
    <col min="4354" max="4354" width="13.5703125" style="453" customWidth="1"/>
    <col min="4355" max="4355" width="56.85546875" style="453" customWidth="1"/>
    <col min="4356" max="4356" width="12" style="453" customWidth="1"/>
    <col min="4357" max="4358" width="8.85546875" style="453" customWidth="1"/>
    <col min="4359" max="4359" width="12.85546875" style="453" customWidth="1"/>
    <col min="4360" max="4360" width="14.85546875" style="453" customWidth="1"/>
    <col min="4361" max="4361" width="6.140625" style="453" customWidth="1"/>
    <col min="4362" max="4363" width="4.140625" style="453" customWidth="1"/>
    <col min="4364" max="4364" width="59.85546875" style="453" customWidth="1"/>
    <col min="4365" max="4608" width="9.140625" style="453"/>
    <col min="4609" max="4609" width="9.140625" style="453" customWidth="1"/>
    <col min="4610" max="4610" width="13.5703125" style="453" customWidth="1"/>
    <col min="4611" max="4611" width="56.85546875" style="453" customWidth="1"/>
    <col min="4612" max="4612" width="12" style="453" customWidth="1"/>
    <col min="4613" max="4614" width="8.85546875" style="453" customWidth="1"/>
    <col min="4615" max="4615" width="12.85546875" style="453" customWidth="1"/>
    <col min="4616" max="4616" width="14.85546875" style="453" customWidth="1"/>
    <col min="4617" max="4617" width="6.140625" style="453" customWidth="1"/>
    <col min="4618" max="4619" width="4.140625" style="453" customWidth="1"/>
    <col min="4620" max="4620" width="59.85546875" style="453" customWidth="1"/>
    <col min="4621" max="4864" width="9.140625" style="453"/>
    <col min="4865" max="4865" width="9.140625" style="453" customWidth="1"/>
    <col min="4866" max="4866" width="13.5703125" style="453" customWidth="1"/>
    <col min="4867" max="4867" width="56.85546875" style="453" customWidth="1"/>
    <col min="4868" max="4868" width="12" style="453" customWidth="1"/>
    <col min="4869" max="4870" width="8.85546875" style="453" customWidth="1"/>
    <col min="4871" max="4871" width="12.85546875" style="453" customWidth="1"/>
    <col min="4872" max="4872" width="14.85546875" style="453" customWidth="1"/>
    <col min="4873" max="4873" width="6.140625" style="453" customWidth="1"/>
    <col min="4874" max="4875" width="4.140625" style="453" customWidth="1"/>
    <col min="4876" max="4876" width="59.85546875" style="453" customWidth="1"/>
    <col min="4877" max="5120" width="9.140625" style="453"/>
    <col min="5121" max="5121" width="9.140625" style="453" customWidth="1"/>
    <col min="5122" max="5122" width="13.5703125" style="453" customWidth="1"/>
    <col min="5123" max="5123" width="56.85546875" style="453" customWidth="1"/>
    <col min="5124" max="5124" width="12" style="453" customWidth="1"/>
    <col min="5125" max="5126" width="8.85546875" style="453" customWidth="1"/>
    <col min="5127" max="5127" width="12.85546875" style="453" customWidth="1"/>
    <col min="5128" max="5128" width="14.85546875" style="453" customWidth="1"/>
    <col min="5129" max="5129" width="6.140625" style="453" customWidth="1"/>
    <col min="5130" max="5131" width="4.140625" style="453" customWidth="1"/>
    <col min="5132" max="5132" width="59.85546875" style="453" customWidth="1"/>
    <col min="5133" max="5376" width="9.140625" style="453"/>
    <col min="5377" max="5377" width="9.140625" style="453" customWidth="1"/>
    <col min="5378" max="5378" width="13.5703125" style="453" customWidth="1"/>
    <col min="5379" max="5379" width="56.85546875" style="453" customWidth="1"/>
    <col min="5380" max="5380" width="12" style="453" customWidth="1"/>
    <col min="5381" max="5382" width="8.85546875" style="453" customWidth="1"/>
    <col min="5383" max="5383" width="12.85546875" style="453" customWidth="1"/>
    <col min="5384" max="5384" width="14.85546875" style="453" customWidth="1"/>
    <col min="5385" max="5385" width="6.140625" style="453" customWidth="1"/>
    <col min="5386" max="5387" width="4.140625" style="453" customWidth="1"/>
    <col min="5388" max="5388" width="59.85546875" style="453" customWidth="1"/>
    <col min="5389" max="5632" width="9.140625" style="453"/>
    <col min="5633" max="5633" width="9.140625" style="453" customWidth="1"/>
    <col min="5634" max="5634" width="13.5703125" style="453" customWidth="1"/>
    <col min="5635" max="5635" width="56.85546875" style="453" customWidth="1"/>
    <col min="5636" max="5636" width="12" style="453" customWidth="1"/>
    <col min="5637" max="5638" width="8.85546875" style="453" customWidth="1"/>
    <col min="5639" max="5639" width="12.85546875" style="453" customWidth="1"/>
    <col min="5640" max="5640" width="14.85546875" style="453" customWidth="1"/>
    <col min="5641" max="5641" width="6.140625" style="453" customWidth="1"/>
    <col min="5642" max="5643" width="4.140625" style="453" customWidth="1"/>
    <col min="5644" max="5644" width="59.85546875" style="453" customWidth="1"/>
    <col min="5645" max="5888" width="9.140625" style="453"/>
    <col min="5889" max="5889" width="9.140625" style="453" customWidth="1"/>
    <col min="5890" max="5890" width="13.5703125" style="453" customWidth="1"/>
    <col min="5891" max="5891" width="56.85546875" style="453" customWidth="1"/>
    <col min="5892" max="5892" width="12" style="453" customWidth="1"/>
    <col min="5893" max="5894" width="8.85546875" style="453" customWidth="1"/>
    <col min="5895" max="5895" width="12.85546875" style="453" customWidth="1"/>
    <col min="5896" max="5896" width="14.85546875" style="453" customWidth="1"/>
    <col min="5897" max="5897" width="6.140625" style="453" customWidth="1"/>
    <col min="5898" max="5899" width="4.140625" style="453" customWidth="1"/>
    <col min="5900" max="5900" width="59.85546875" style="453" customWidth="1"/>
    <col min="5901" max="6144" width="9.140625" style="453"/>
    <col min="6145" max="6145" width="9.140625" style="453" customWidth="1"/>
    <col min="6146" max="6146" width="13.5703125" style="453" customWidth="1"/>
    <col min="6147" max="6147" width="56.85546875" style="453" customWidth="1"/>
    <col min="6148" max="6148" width="12" style="453" customWidth="1"/>
    <col min="6149" max="6150" width="8.85546875" style="453" customWidth="1"/>
    <col min="6151" max="6151" width="12.85546875" style="453" customWidth="1"/>
    <col min="6152" max="6152" width="14.85546875" style="453" customWidth="1"/>
    <col min="6153" max="6153" width="6.140625" style="453" customWidth="1"/>
    <col min="6154" max="6155" width="4.140625" style="453" customWidth="1"/>
    <col min="6156" max="6156" width="59.85546875" style="453" customWidth="1"/>
    <col min="6157" max="6400" width="9.140625" style="453"/>
    <col min="6401" max="6401" width="9.140625" style="453" customWidth="1"/>
    <col min="6402" max="6402" width="13.5703125" style="453" customWidth="1"/>
    <col min="6403" max="6403" width="56.85546875" style="453" customWidth="1"/>
    <col min="6404" max="6404" width="12" style="453" customWidth="1"/>
    <col min="6405" max="6406" width="8.85546875" style="453" customWidth="1"/>
    <col min="6407" max="6407" width="12.85546875" style="453" customWidth="1"/>
    <col min="6408" max="6408" width="14.85546875" style="453" customWidth="1"/>
    <col min="6409" max="6409" width="6.140625" style="453" customWidth="1"/>
    <col min="6410" max="6411" width="4.140625" style="453" customWidth="1"/>
    <col min="6412" max="6412" width="59.85546875" style="453" customWidth="1"/>
    <col min="6413" max="6656" width="9.140625" style="453"/>
    <col min="6657" max="6657" width="9.140625" style="453" customWidth="1"/>
    <col min="6658" max="6658" width="13.5703125" style="453" customWidth="1"/>
    <col min="6659" max="6659" width="56.85546875" style="453" customWidth="1"/>
    <col min="6660" max="6660" width="12" style="453" customWidth="1"/>
    <col min="6661" max="6662" width="8.85546875" style="453" customWidth="1"/>
    <col min="6663" max="6663" width="12.85546875" style="453" customWidth="1"/>
    <col min="6664" max="6664" width="14.85546875" style="453" customWidth="1"/>
    <col min="6665" max="6665" width="6.140625" style="453" customWidth="1"/>
    <col min="6666" max="6667" width="4.140625" style="453" customWidth="1"/>
    <col min="6668" max="6668" width="59.85546875" style="453" customWidth="1"/>
    <col min="6669" max="6912" width="9.140625" style="453"/>
    <col min="6913" max="6913" width="9.140625" style="453" customWidth="1"/>
    <col min="6914" max="6914" width="13.5703125" style="453" customWidth="1"/>
    <col min="6915" max="6915" width="56.85546875" style="453" customWidth="1"/>
    <col min="6916" max="6916" width="12" style="453" customWidth="1"/>
    <col min="6917" max="6918" width="8.85546875" style="453" customWidth="1"/>
    <col min="6919" max="6919" width="12.85546875" style="453" customWidth="1"/>
    <col min="6920" max="6920" width="14.85546875" style="453" customWidth="1"/>
    <col min="6921" max="6921" width="6.140625" style="453" customWidth="1"/>
    <col min="6922" max="6923" width="4.140625" style="453" customWidth="1"/>
    <col min="6924" max="6924" width="59.85546875" style="453" customWidth="1"/>
    <col min="6925" max="7168" width="9.140625" style="453"/>
    <col min="7169" max="7169" width="9.140625" style="453" customWidth="1"/>
    <col min="7170" max="7170" width="13.5703125" style="453" customWidth="1"/>
    <col min="7171" max="7171" width="56.85546875" style="453" customWidth="1"/>
    <col min="7172" max="7172" width="12" style="453" customWidth="1"/>
    <col min="7173" max="7174" width="8.85546875" style="453" customWidth="1"/>
    <col min="7175" max="7175" width="12.85546875" style="453" customWidth="1"/>
    <col min="7176" max="7176" width="14.85546875" style="453" customWidth="1"/>
    <col min="7177" max="7177" width="6.140625" style="453" customWidth="1"/>
    <col min="7178" max="7179" width="4.140625" style="453" customWidth="1"/>
    <col min="7180" max="7180" width="59.85546875" style="453" customWidth="1"/>
    <col min="7181" max="7424" width="9.140625" style="453"/>
    <col min="7425" max="7425" width="9.140625" style="453" customWidth="1"/>
    <col min="7426" max="7426" width="13.5703125" style="453" customWidth="1"/>
    <col min="7427" max="7427" width="56.85546875" style="453" customWidth="1"/>
    <col min="7428" max="7428" width="12" style="453" customWidth="1"/>
    <col min="7429" max="7430" width="8.85546875" style="453" customWidth="1"/>
    <col min="7431" max="7431" width="12.85546875" style="453" customWidth="1"/>
    <col min="7432" max="7432" width="14.85546875" style="453" customWidth="1"/>
    <col min="7433" max="7433" width="6.140625" style="453" customWidth="1"/>
    <col min="7434" max="7435" width="4.140625" style="453" customWidth="1"/>
    <col min="7436" max="7436" width="59.85546875" style="453" customWidth="1"/>
    <col min="7437" max="7680" width="9.140625" style="453"/>
    <col min="7681" max="7681" width="9.140625" style="453" customWidth="1"/>
    <col min="7682" max="7682" width="13.5703125" style="453" customWidth="1"/>
    <col min="7683" max="7683" width="56.85546875" style="453" customWidth="1"/>
    <col min="7684" max="7684" width="12" style="453" customWidth="1"/>
    <col min="7685" max="7686" width="8.85546875" style="453" customWidth="1"/>
    <col min="7687" max="7687" width="12.85546875" style="453" customWidth="1"/>
    <col min="7688" max="7688" width="14.85546875" style="453" customWidth="1"/>
    <col min="7689" max="7689" width="6.140625" style="453" customWidth="1"/>
    <col min="7690" max="7691" width="4.140625" style="453" customWidth="1"/>
    <col min="7692" max="7692" width="59.85546875" style="453" customWidth="1"/>
    <col min="7693" max="7936" width="9.140625" style="453"/>
    <col min="7937" max="7937" width="9.140625" style="453" customWidth="1"/>
    <col min="7938" max="7938" width="13.5703125" style="453" customWidth="1"/>
    <col min="7939" max="7939" width="56.85546875" style="453" customWidth="1"/>
    <col min="7940" max="7940" width="12" style="453" customWidth="1"/>
    <col min="7941" max="7942" width="8.85546875" style="453" customWidth="1"/>
    <col min="7943" max="7943" width="12.85546875" style="453" customWidth="1"/>
    <col min="7944" max="7944" width="14.85546875" style="453" customWidth="1"/>
    <col min="7945" max="7945" width="6.140625" style="453" customWidth="1"/>
    <col min="7946" max="7947" width="4.140625" style="453" customWidth="1"/>
    <col min="7948" max="7948" width="59.85546875" style="453" customWidth="1"/>
    <col min="7949" max="8192" width="9.140625" style="453"/>
    <col min="8193" max="8193" width="9.140625" style="453" customWidth="1"/>
    <col min="8194" max="8194" width="13.5703125" style="453" customWidth="1"/>
    <col min="8195" max="8195" width="56.85546875" style="453" customWidth="1"/>
    <col min="8196" max="8196" width="12" style="453" customWidth="1"/>
    <col min="8197" max="8198" width="8.85546875" style="453" customWidth="1"/>
    <col min="8199" max="8199" width="12.85546875" style="453" customWidth="1"/>
    <col min="8200" max="8200" width="14.85546875" style="453" customWidth="1"/>
    <col min="8201" max="8201" width="6.140625" style="453" customWidth="1"/>
    <col min="8202" max="8203" width="4.140625" style="453" customWidth="1"/>
    <col min="8204" max="8204" width="59.85546875" style="453" customWidth="1"/>
    <col min="8205" max="8448" width="9.140625" style="453"/>
    <col min="8449" max="8449" width="9.140625" style="453" customWidth="1"/>
    <col min="8450" max="8450" width="13.5703125" style="453" customWidth="1"/>
    <col min="8451" max="8451" width="56.85546875" style="453" customWidth="1"/>
    <col min="8452" max="8452" width="12" style="453" customWidth="1"/>
    <col min="8453" max="8454" width="8.85546875" style="453" customWidth="1"/>
    <col min="8455" max="8455" width="12.85546875" style="453" customWidth="1"/>
    <col min="8456" max="8456" width="14.85546875" style="453" customWidth="1"/>
    <col min="8457" max="8457" width="6.140625" style="453" customWidth="1"/>
    <col min="8458" max="8459" width="4.140625" style="453" customWidth="1"/>
    <col min="8460" max="8460" width="59.85546875" style="453" customWidth="1"/>
    <col min="8461" max="8704" width="9.140625" style="453"/>
    <col min="8705" max="8705" width="9.140625" style="453" customWidth="1"/>
    <col min="8706" max="8706" width="13.5703125" style="453" customWidth="1"/>
    <col min="8707" max="8707" width="56.85546875" style="453" customWidth="1"/>
    <col min="8708" max="8708" width="12" style="453" customWidth="1"/>
    <col min="8709" max="8710" width="8.85546875" style="453" customWidth="1"/>
    <col min="8711" max="8711" width="12.85546875" style="453" customWidth="1"/>
    <col min="8712" max="8712" width="14.85546875" style="453" customWidth="1"/>
    <col min="8713" max="8713" width="6.140625" style="453" customWidth="1"/>
    <col min="8714" max="8715" width="4.140625" style="453" customWidth="1"/>
    <col min="8716" max="8716" width="59.85546875" style="453" customWidth="1"/>
    <col min="8717" max="8960" width="9.140625" style="453"/>
    <col min="8961" max="8961" width="9.140625" style="453" customWidth="1"/>
    <col min="8962" max="8962" width="13.5703125" style="453" customWidth="1"/>
    <col min="8963" max="8963" width="56.85546875" style="453" customWidth="1"/>
    <col min="8964" max="8964" width="12" style="453" customWidth="1"/>
    <col min="8965" max="8966" width="8.85546875" style="453" customWidth="1"/>
    <col min="8967" max="8967" width="12.85546875" style="453" customWidth="1"/>
    <col min="8968" max="8968" width="14.85546875" style="453" customWidth="1"/>
    <col min="8969" max="8969" width="6.140625" style="453" customWidth="1"/>
    <col min="8970" max="8971" width="4.140625" style="453" customWidth="1"/>
    <col min="8972" max="8972" width="59.85546875" style="453" customWidth="1"/>
    <col min="8973" max="9216" width="9.140625" style="453"/>
    <col min="9217" max="9217" width="9.140625" style="453" customWidth="1"/>
    <col min="9218" max="9218" width="13.5703125" style="453" customWidth="1"/>
    <col min="9219" max="9219" width="56.85546875" style="453" customWidth="1"/>
    <col min="9220" max="9220" width="12" style="453" customWidth="1"/>
    <col min="9221" max="9222" width="8.85546875" style="453" customWidth="1"/>
    <col min="9223" max="9223" width="12.85546875" style="453" customWidth="1"/>
    <col min="9224" max="9224" width="14.85546875" style="453" customWidth="1"/>
    <col min="9225" max="9225" width="6.140625" style="453" customWidth="1"/>
    <col min="9226" max="9227" width="4.140625" style="453" customWidth="1"/>
    <col min="9228" max="9228" width="59.85546875" style="453" customWidth="1"/>
    <col min="9229" max="9472" width="9.140625" style="453"/>
    <col min="9473" max="9473" width="9.140625" style="453" customWidth="1"/>
    <col min="9474" max="9474" width="13.5703125" style="453" customWidth="1"/>
    <col min="9475" max="9475" width="56.85546875" style="453" customWidth="1"/>
    <col min="9476" max="9476" width="12" style="453" customWidth="1"/>
    <col min="9477" max="9478" width="8.85546875" style="453" customWidth="1"/>
    <col min="9479" max="9479" width="12.85546875" style="453" customWidth="1"/>
    <col min="9480" max="9480" width="14.85546875" style="453" customWidth="1"/>
    <col min="9481" max="9481" width="6.140625" style="453" customWidth="1"/>
    <col min="9482" max="9483" width="4.140625" style="453" customWidth="1"/>
    <col min="9484" max="9484" width="59.85546875" style="453" customWidth="1"/>
    <col min="9485" max="9728" width="9.140625" style="453"/>
    <col min="9729" max="9729" width="9.140625" style="453" customWidth="1"/>
    <col min="9730" max="9730" width="13.5703125" style="453" customWidth="1"/>
    <col min="9731" max="9731" width="56.85546875" style="453" customWidth="1"/>
    <col min="9732" max="9732" width="12" style="453" customWidth="1"/>
    <col min="9733" max="9734" width="8.85546875" style="453" customWidth="1"/>
    <col min="9735" max="9735" width="12.85546875" style="453" customWidth="1"/>
    <col min="9736" max="9736" width="14.85546875" style="453" customWidth="1"/>
    <col min="9737" max="9737" width="6.140625" style="453" customWidth="1"/>
    <col min="9738" max="9739" width="4.140625" style="453" customWidth="1"/>
    <col min="9740" max="9740" width="59.85546875" style="453" customWidth="1"/>
    <col min="9741" max="9984" width="9.140625" style="453"/>
    <col min="9985" max="9985" width="9.140625" style="453" customWidth="1"/>
    <col min="9986" max="9986" width="13.5703125" style="453" customWidth="1"/>
    <col min="9987" max="9987" width="56.85546875" style="453" customWidth="1"/>
    <col min="9988" max="9988" width="12" style="453" customWidth="1"/>
    <col min="9989" max="9990" width="8.85546875" style="453" customWidth="1"/>
    <col min="9991" max="9991" width="12.85546875" style="453" customWidth="1"/>
    <col min="9992" max="9992" width="14.85546875" style="453" customWidth="1"/>
    <col min="9993" max="9993" width="6.140625" style="453" customWidth="1"/>
    <col min="9994" max="9995" width="4.140625" style="453" customWidth="1"/>
    <col min="9996" max="9996" width="59.85546875" style="453" customWidth="1"/>
    <col min="9997" max="10240" width="9.140625" style="453"/>
    <col min="10241" max="10241" width="9.140625" style="453" customWidth="1"/>
    <col min="10242" max="10242" width="13.5703125" style="453" customWidth="1"/>
    <col min="10243" max="10243" width="56.85546875" style="453" customWidth="1"/>
    <col min="10244" max="10244" width="12" style="453" customWidth="1"/>
    <col min="10245" max="10246" width="8.85546875" style="453" customWidth="1"/>
    <col min="10247" max="10247" width="12.85546875" style="453" customWidth="1"/>
    <col min="10248" max="10248" width="14.85546875" style="453" customWidth="1"/>
    <col min="10249" max="10249" width="6.140625" style="453" customWidth="1"/>
    <col min="10250" max="10251" width="4.140625" style="453" customWidth="1"/>
    <col min="10252" max="10252" width="59.85546875" style="453" customWidth="1"/>
    <col min="10253" max="10496" width="9.140625" style="453"/>
    <col min="10497" max="10497" width="9.140625" style="453" customWidth="1"/>
    <col min="10498" max="10498" width="13.5703125" style="453" customWidth="1"/>
    <col min="10499" max="10499" width="56.85546875" style="453" customWidth="1"/>
    <col min="10500" max="10500" width="12" style="453" customWidth="1"/>
    <col min="10501" max="10502" width="8.85546875" style="453" customWidth="1"/>
    <col min="10503" max="10503" width="12.85546875" style="453" customWidth="1"/>
    <col min="10504" max="10504" width="14.85546875" style="453" customWidth="1"/>
    <col min="10505" max="10505" width="6.140625" style="453" customWidth="1"/>
    <col min="10506" max="10507" width="4.140625" style="453" customWidth="1"/>
    <col min="10508" max="10508" width="59.85546875" style="453" customWidth="1"/>
    <col min="10509" max="10752" width="9.140625" style="453"/>
    <col min="10753" max="10753" width="9.140625" style="453" customWidth="1"/>
    <col min="10754" max="10754" width="13.5703125" style="453" customWidth="1"/>
    <col min="10755" max="10755" width="56.85546875" style="453" customWidth="1"/>
    <col min="10756" max="10756" width="12" style="453" customWidth="1"/>
    <col min="10757" max="10758" width="8.85546875" style="453" customWidth="1"/>
    <col min="10759" max="10759" width="12.85546875" style="453" customWidth="1"/>
    <col min="10760" max="10760" width="14.85546875" style="453" customWidth="1"/>
    <col min="10761" max="10761" width="6.140625" style="453" customWidth="1"/>
    <col min="10762" max="10763" width="4.140625" style="453" customWidth="1"/>
    <col min="10764" max="10764" width="59.85546875" style="453" customWidth="1"/>
    <col min="10765" max="11008" width="9.140625" style="453"/>
    <col min="11009" max="11009" width="9.140625" style="453" customWidth="1"/>
    <col min="11010" max="11010" width="13.5703125" style="453" customWidth="1"/>
    <col min="11011" max="11011" width="56.85546875" style="453" customWidth="1"/>
    <col min="11012" max="11012" width="12" style="453" customWidth="1"/>
    <col min="11013" max="11014" width="8.85546875" style="453" customWidth="1"/>
    <col min="11015" max="11015" width="12.85546875" style="453" customWidth="1"/>
    <col min="11016" max="11016" width="14.85546875" style="453" customWidth="1"/>
    <col min="11017" max="11017" width="6.140625" style="453" customWidth="1"/>
    <col min="11018" max="11019" width="4.140625" style="453" customWidth="1"/>
    <col min="11020" max="11020" width="59.85546875" style="453" customWidth="1"/>
    <col min="11021" max="11264" width="9.140625" style="453"/>
    <col min="11265" max="11265" width="9.140625" style="453" customWidth="1"/>
    <col min="11266" max="11266" width="13.5703125" style="453" customWidth="1"/>
    <col min="11267" max="11267" width="56.85546875" style="453" customWidth="1"/>
    <col min="11268" max="11268" width="12" style="453" customWidth="1"/>
    <col min="11269" max="11270" width="8.85546875" style="453" customWidth="1"/>
    <col min="11271" max="11271" width="12.85546875" style="453" customWidth="1"/>
    <col min="11272" max="11272" width="14.85546875" style="453" customWidth="1"/>
    <col min="11273" max="11273" width="6.140625" style="453" customWidth="1"/>
    <col min="11274" max="11275" width="4.140625" style="453" customWidth="1"/>
    <col min="11276" max="11276" width="59.85546875" style="453" customWidth="1"/>
    <col min="11277" max="11520" width="9.140625" style="453"/>
    <col min="11521" max="11521" width="9.140625" style="453" customWidth="1"/>
    <col min="11522" max="11522" width="13.5703125" style="453" customWidth="1"/>
    <col min="11523" max="11523" width="56.85546875" style="453" customWidth="1"/>
    <col min="11524" max="11524" width="12" style="453" customWidth="1"/>
    <col min="11525" max="11526" width="8.85546875" style="453" customWidth="1"/>
    <col min="11527" max="11527" width="12.85546875" style="453" customWidth="1"/>
    <col min="11528" max="11528" width="14.85546875" style="453" customWidth="1"/>
    <col min="11529" max="11529" width="6.140625" style="453" customWidth="1"/>
    <col min="11530" max="11531" width="4.140625" style="453" customWidth="1"/>
    <col min="11532" max="11532" width="59.85546875" style="453" customWidth="1"/>
    <col min="11533" max="11776" width="9.140625" style="453"/>
    <col min="11777" max="11777" width="9.140625" style="453" customWidth="1"/>
    <col min="11778" max="11778" width="13.5703125" style="453" customWidth="1"/>
    <col min="11779" max="11779" width="56.85546875" style="453" customWidth="1"/>
    <col min="11780" max="11780" width="12" style="453" customWidth="1"/>
    <col min="11781" max="11782" width="8.85546875" style="453" customWidth="1"/>
    <col min="11783" max="11783" width="12.85546875" style="453" customWidth="1"/>
    <col min="11784" max="11784" width="14.85546875" style="453" customWidth="1"/>
    <col min="11785" max="11785" width="6.140625" style="453" customWidth="1"/>
    <col min="11786" max="11787" width="4.140625" style="453" customWidth="1"/>
    <col min="11788" max="11788" width="59.85546875" style="453" customWidth="1"/>
    <col min="11789" max="12032" width="9.140625" style="453"/>
    <col min="12033" max="12033" width="9.140625" style="453" customWidth="1"/>
    <col min="12034" max="12034" width="13.5703125" style="453" customWidth="1"/>
    <col min="12035" max="12035" width="56.85546875" style="453" customWidth="1"/>
    <col min="12036" max="12036" width="12" style="453" customWidth="1"/>
    <col min="12037" max="12038" width="8.85546875" style="453" customWidth="1"/>
    <col min="12039" max="12039" width="12.85546875" style="453" customWidth="1"/>
    <col min="12040" max="12040" width="14.85546875" style="453" customWidth="1"/>
    <col min="12041" max="12041" width="6.140625" style="453" customWidth="1"/>
    <col min="12042" max="12043" width="4.140625" style="453" customWidth="1"/>
    <col min="12044" max="12044" width="59.85546875" style="453" customWidth="1"/>
    <col min="12045" max="12288" width="9.140625" style="453"/>
    <col min="12289" max="12289" width="9.140625" style="453" customWidth="1"/>
    <col min="12290" max="12290" width="13.5703125" style="453" customWidth="1"/>
    <col min="12291" max="12291" width="56.85546875" style="453" customWidth="1"/>
    <col min="12292" max="12292" width="12" style="453" customWidth="1"/>
    <col min="12293" max="12294" width="8.85546875" style="453" customWidth="1"/>
    <col min="12295" max="12295" width="12.85546875" style="453" customWidth="1"/>
    <col min="12296" max="12296" width="14.85546875" style="453" customWidth="1"/>
    <col min="12297" max="12297" width="6.140625" style="453" customWidth="1"/>
    <col min="12298" max="12299" width="4.140625" style="453" customWidth="1"/>
    <col min="12300" max="12300" width="59.85546875" style="453" customWidth="1"/>
    <col min="12301" max="12544" width="9.140625" style="453"/>
    <col min="12545" max="12545" width="9.140625" style="453" customWidth="1"/>
    <col min="12546" max="12546" width="13.5703125" style="453" customWidth="1"/>
    <col min="12547" max="12547" width="56.85546875" style="453" customWidth="1"/>
    <col min="12548" max="12548" width="12" style="453" customWidth="1"/>
    <col min="12549" max="12550" width="8.85546875" style="453" customWidth="1"/>
    <col min="12551" max="12551" width="12.85546875" style="453" customWidth="1"/>
    <col min="12552" max="12552" width="14.85546875" style="453" customWidth="1"/>
    <col min="12553" max="12553" width="6.140625" style="453" customWidth="1"/>
    <col min="12554" max="12555" width="4.140625" style="453" customWidth="1"/>
    <col min="12556" max="12556" width="59.85546875" style="453" customWidth="1"/>
    <col min="12557" max="12800" width="9.140625" style="453"/>
    <col min="12801" max="12801" width="9.140625" style="453" customWidth="1"/>
    <col min="12802" max="12802" width="13.5703125" style="453" customWidth="1"/>
    <col min="12803" max="12803" width="56.85546875" style="453" customWidth="1"/>
    <col min="12804" max="12804" width="12" style="453" customWidth="1"/>
    <col min="12805" max="12806" width="8.85546875" style="453" customWidth="1"/>
    <col min="12807" max="12807" width="12.85546875" style="453" customWidth="1"/>
    <col min="12808" max="12808" width="14.85546875" style="453" customWidth="1"/>
    <col min="12809" max="12809" width="6.140625" style="453" customWidth="1"/>
    <col min="12810" max="12811" width="4.140625" style="453" customWidth="1"/>
    <col min="12812" max="12812" width="59.85546875" style="453" customWidth="1"/>
    <col min="12813" max="13056" width="9.140625" style="453"/>
    <col min="13057" max="13057" width="9.140625" style="453" customWidth="1"/>
    <col min="13058" max="13058" width="13.5703125" style="453" customWidth="1"/>
    <col min="13059" max="13059" width="56.85546875" style="453" customWidth="1"/>
    <col min="13060" max="13060" width="12" style="453" customWidth="1"/>
    <col min="13061" max="13062" width="8.85546875" style="453" customWidth="1"/>
    <col min="13063" max="13063" width="12.85546875" style="453" customWidth="1"/>
    <col min="13064" max="13064" width="14.85546875" style="453" customWidth="1"/>
    <col min="13065" max="13065" width="6.140625" style="453" customWidth="1"/>
    <col min="13066" max="13067" width="4.140625" style="453" customWidth="1"/>
    <col min="13068" max="13068" width="59.85546875" style="453" customWidth="1"/>
    <col min="13069" max="13312" width="9.140625" style="453"/>
    <col min="13313" max="13313" width="9.140625" style="453" customWidth="1"/>
    <col min="13314" max="13314" width="13.5703125" style="453" customWidth="1"/>
    <col min="13315" max="13315" width="56.85546875" style="453" customWidth="1"/>
    <col min="13316" max="13316" width="12" style="453" customWidth="1"/>
    <col min="13317" max="13318" width="8.85546875" style="453" customWidth="1"/>
    <col min="13319" max="13319" width="12.85546875" style="453" customWidth="1"/>
    <col min="13320" max="13320" width="14.85546875" style="453" customWidth="1"/>
    <col min="13321" max="13321" width="6.140625" style="453" customWidth="1"/>
    <col min="13322" max="13323" width="4.140625" style="453" customWidth="1"/>
    <col min="13324" max="13324" width="59.85546875" style="453" customWidth="1"/>
    <col min="13325" max="13568" width="9.140625" style="453"/>
    <col min="13569" max="13569" width="9.140625" style="453" customWidth="1"/>
    <col min="13570" max="13570" width="13.5703125" style="453" customWidth="1"/>
    <col min="13571" max="13571" width="56.85546875" style="453" customWidth="1"/>
    <col min="13572" max="13572" width="12" style="453" customWidth="1"/>
    <col min="13573" max="13574" width="8.85546875" style="453" customWidth="1"/>
    <col min="13575" max="13575" width="12.85546875" style="453" customWidth="1"/>
    <col min="13576" max="13576" width="14.85546875" style="453" customWidth="1"/>
    <col min="13577" max="13577" width="6.140625" style="453" customWidth="1"/>
    <col min="13578" max="13579" width="4.140625" style="453" customWidth="1"/>
    <col min="13580" max="13580" width="59.85546875" style="453" customWidth="1"/>
    <col min="13581" max="13824" width="9.140625" style="453"/>
    <col min="13825" max="13825" width="9.140625" style="453" customWidth="1"/>
    <col min="13826" max="13826" width="13.5703125" style="453" customWidth="1"/>
    <col min="13827" max="13827" width="56.85546875" style="453" customWidth="1"/>
    <col min="13828" max="13828" width="12" style="453" customWidth="1"/>
    <col min="13829" max="13830" width="8.85546875" style="453" customWidth="1"/>
    <col min="13831" max="13831" width="12.85546875" style="453" customWidth="1"/>
    <col min="13832" max="13832" width="14.85546875" style="453" customWidth="1"/>
    <col min="13833" max="13833" width="6.140625" style="453" customWidth="1"/>
    <col min="13834" max="13835" width="4.140625" style="453" customWidth="1"/>
    <col min="13836" max="13836" width="59.85546875" style="453" customWidth="1"/>
    <col min="13837" max="14080" width="9.140625" style="453"/>
    <col min="14081" max="14081" width="9.140625" style="453" customWidth="1"/>
    <col min="14082" max="14082" width="13.5703125" style="453" customWidth="1"/>
    <col min="14083" max="14083" width="56.85546875" style="453" customWidth="1"/>
    <col min="14084" max="14084" width="12" style="453" customWidth="1"/>
    <col min="14085" max="14086" width="8.85546875" style="453" customWidth="1"/>
    <col min="14087" max="14087" width="12.85546875" style="453" customWidth="1"/>
    <col min="14088" max="14088" width="14.85546875" style="453" customWidth="1"/>
    <col min="14089" max="14089" width="6.140625" style="453" customWidth="1"/>
    <col min="14090" max="14091" width="4.140625" style="453" customWidth="1"/>
    <col min="14092" max="14092" width="59.85546875" style="453" customWidth="1"/>
    <col min="14093" max="14336" width="9.140625" style="453"/>
    <col min="14337" max="14337" width="9.140625" style="453" customWidth="1"/>
    <col min="14338" max="14338" width="13.5703125" style="453" customWidth="1"/>
    <col min="14339" max="14339" width="56.85546875" style="453" customWidth="1"/>
    <col min="14340" max="14340" width="12" style="453" customWidth="1"/>
    <col min="14341" max="14342" width="8.85546875" style="453" customWidth="1"/>
    <col min="14343" max="14343" width="12.85546875" style="453" customWidth="1"/>
    <col min="14344" max="14344" width="14.85546875" style="453" customWidth="1"/>
    <col min="14345" max="14345" width="6.140625" style="453" customWidth="1"/>
    <col min="14346" max="14347" width="4.140625" style="453" customWidth="1"/>
    <col min="14348" max="14348" width="59.85546875" style="453" customWidth="1"/>
    <col min="14349" max="14592" width="9.140625" style="453"/>
    <col min="14593" max="14593" width="9.140625" style="453" customWidth="1"/>
    <col min="14594" max="14594" width="13.5703125" style="453" customWidth="1"/>
    <col min="14595" max="14595" width="56.85546875" style="453" customWidth="1"/>
    <col min="14596" max="14596" width="12" style="453" customWidth="1"/>
    <col min="14597" max="14598" width="8.85546875" style="453" customWidth="1"/>
    <col min="14599" max="14599" width="12.85546875" style="453" customWidth="1"/>
    <col min="14600" max="14600" width="14.85546875" style="453" customWidth="1"/>
    <col min="14601" max="14601" width="6.140625" style="453" customWidth="1"/>
    <col min="14602" max="14603" width="4.140625" style="453" customWidth="1"/>
    <col min="14604" max="14604" width="59.85546875" style="453" customWidth="1"/>
    <col min="14605" max="14848" width="9.140625" style="453"/>
    <col min="14849" max="14849" width="9.140625" style="453" customWidth="1"/>
    <col min="14850" max="14850" width="13.5703125" style="453" customWidth="1"/>
    <col min="14851" max="14851" width="56.85546875" style="453" customWidth="1"/>
    <col min="14852" max="14852" width="12" style="453" customWidth="1"/>
    <col min="14853" max="14854" width="8.85546875" style="453" customWidth="1"/>
    <col min="14855" max="14855" width="12.85546875" style="453" customWidth="1"/>
    <col min="14856" max="14856" width="14.85546875" style="453" customWidth="1"/>
    <col min="14857" max="14857" width="6.140625" style="453" customWidth="1"/>
    <col min="14858" max="14859" width="4.140625" style="453" customWidth="1"/>
    <col min="14860" max="14860" width="59.85546875" style="453" customWidth="1"/>
    <col min="14861" max="15104" width="9.140625" style="453"/>
    <col min="15105" max="15105" width="9.140625" style="453" customWidth="1"/>
    <col min="15106" max="15106" width="13.5703125" style="453" customWidth="1"/>
    <col min="15107" max="15107" width="56.85546875" style="453" customWidth="1"/>
    <col min="15108" max="15108" width="12" style="453" customWidth="1"/>
    <col min="15109" max="15110" width="8.85546875" style="453" customWidth="1"/>
    <col min="15111" max="15111" width="12.85546875" style="453" customWidth="1"/>
    <col min="15112" max="15112" width="14.85546875" style="453" customWidth="1"/>
    <col min="15113" max="15113" width="6.140625" style="453" customWidth="1"/>
    <col min="15114" max="15115" width="4.140625" style="453" customWidth="1"/>
    <col min="15116" max="15116" width="59.85546875" style="453" customWidth="1"/>
    <col min="15117" max="15360" width="9.140625" style="453"/>
    <col min="15361" max="15361" width="9.140625" style="453" customWidth="1"/>
    <col min="15362" max="15362" width="13.5703125" style="453" customWidth="1"/>
    <col min="15363" max="15363" width="56.85546875" style="453" customWidth="1"/>
    <col min="15364" max="15364" width="12" style="453" customWidth="1"/>
    <col min="15365" max="15366" width="8.85546875" style="453" customWidth="1"/>
    <col min="15367" max="15367" width="12.85546875" style="453" customWidth="1"/>
    <col min="15368" max="15368" width="14.85546875" style="453" customWidth="1"/>
    <col min="15369" max="15369" width="6.140625" style="453" customWidth="1"/>
    <col min="15370" max="15371" width="4.140625" style="453" customWidth="1"/>
    <col min="15372" max="15372" width="59.85546875" style="453" customWidth="1"/>
    <col min="15373" max="15616" width="9.140625" style="453"/>
    <col min="15617" max="15617" width="9.140625" style="453" customWidth="1"/>
    <col min="15618" max="15618" width="13.5703125" style="453" customWidth="1"/>
    <col min="15619" max="15619" width="56.85546875" style="453" customWidth="1"/>
    <col min="15620" max="15620" width="12" style="453" customWidth="1"/>
    <col min="15621" max="15622" width="8.85546875" style="453" customWidth="1"/>
    <col min="15623" max="15623" width="12.85546875" style="453" customWidth="1"/>
    <col min="15624" max="15624" width="14.85546875" style="453" customWidth="1"/>
    <col min="15625" max="15625" width="6.140625" style="453" customWidth="1"/>
    <col min="15626" max="15627" width="4.140625" style="453" customWidth="1"/>
    <col min="15628" max="15628" width="59.85546875" style="453" customWidth="1"/>
    <col min="15629" max="15872" width="9.140625" style="453"/>
    <col min="15873" max="15873" width="9.140625" style="453" customWidth="1"/>
    <col min="15874" max="15874" width="13.5703125" style="453" customWidth="1"/>
    <col min="15875" max="15875" width="56.85546875" style="453" customWidth="1"/>
    <col min="15876" max="15876" width="12" style="453" customWidth="1"/>
    <col min="15877" max="15878" width="8.85546875" style="453" customWidth="1"/>
    <col min="15879" max="15879" width="12.85546875" style="453" customWidth="1"/>
    <col min="15880" max="15880" width="14.85546875" style="453" customWidth="1"/>
    <col min="15881" max="15881" width="6.140625" style="453" customWidth="1"/>
    <col min="15882" max="15883" width="4.140625" style="453" customWidth="1"/>
    <col min="15884" max="15884" width="59.85546875" style="453" customWidth="1"/>
    <col min="15885" max="16128" width="9.140625" style="453"/>
    <col min="16129" max="16129" width="9.140625" style="453" customWidth="1"/>
    <col min="16130" max="16130" width="13.5703125" style="453" customWidth="1"/>
    <col min="16131" max="16131" width="56.85546875" style="453" customWidth="1"/>
    <col min="16132" max="16132" width="12" style="453" customWidth="1"/>
    <col min="16133" max="16134" width="8.85546875" style="453" customWidth="1"/>
    <col min="16135" max="16135" width="12.85546875" style="453" customWidth="1"/>
    <col min="16136" max="16136" width="14.85546875" style="453" customWidth="1"/>
    <col min="16137" max="16137" width="6.140625" style="453" customWidth="1"/>
    <col min="16138" max="16139" width="4.140625" style="453" customWidth="1"/>
    <col min="16140" max="16140" width="59.85546875" style="453" customWidth="1"/>
    <col min="16141" max="16384" width="9.140625" style="453"/>
  </cols>
  <sheetData>
    <row r="1" spans="1:8" s="239" customFormat="1" ht="12.75" x14ac:dyDescent="0.2">
      <c r="A1" s="233" t="s">
        <v>205</v>
      </c>
      <c r="B1" s="234"/>
      <c r="C1" s="235"/>
      <c r="D1" s="236"/>
      <c r="E1" s="236"/>
      <c r="F1" s="236"/>
      <c r="G1" s="237"/>
      <c r="H1" s="238" t="s">
        <v>206</v>
      </c>
    </row>
    <row r="2" spans="1:8" s="239" customFormat="1" ht="12.75" x14ac:dyDescent="0.2">
      <c r="A2" s="240" t="s">
        <v>207</v>
      </c>
      <c r="B2" s="241"/>
      <c r="C2" s="242"/>
      <c r="D2" s="243"/>
      <c r="E2" s="243"/>
      <c r="F2" s="243"/>
      <c r="H2" s="244" t="s">
        <v>208</v>
      </c>
    </row>
    <row r="3" spans="1:8" s="239" customFormat="1" ht="12.75" x14ac:dyDescent="0.2">
      <c r="A3" s="240" t="s">
        <v>209</v>
      </c>
      <c r="B3" s="241"/>
      <c r="C3" s="242"/>
      <c r="D3" s="243"/>
      <c r="E3" s="243"/>
      <c r="F3" s="243"/>
      <c r="G3" s="243"/>
    </row>
    <row r="4" spans="1:8" s="239" customFormat="1" ht="12" x14ac:dyDescent="0.2">
      <c r="A4" s="245"/>
      <c r="B4" s="245"/>
      <c r="C4" s="246"/>
      <c r="D4" s="247"/>
      <c r="E4" s="247"/>
      <c r="F4" s="247"/>
      <c r="G4" s="247"/>
    </row>
    <row r="5" spans="1:8" s="239" customFormat="1" ht="12" x14ac:dyDescent="0.2">
      <c r="A5" s="245"/>
      <c r="B5" s="245"/>
      <c r="C5" s="246"/>
      <c r="D5" s="247"/>
      <c r="E5" s="247"/>
      <c r="F5" s="247"/>
      <c r="G5" s="247"/>
    </row>
    <row r="6" spans="1:8" s="253" customFormat="1" x14ac:dyDescent="0.25">
      <c r="A6" s="248" t="s">
        <v>210</v>
      </c>
      <c r="B6" s="249" t="s">
        <v>211</v>
      </c>
      <c r="C6" s="250"/>
      <c r="D6" s="251"/>
      <c r="E6" s="251"/>
      <c r="F6" s="252"/>
      <c r="G6" s="252"/>
    </row>
    <row r="7" spans="1:8" s="253" customFormat="1" x14ac:dyDescent="0.25">
      <c r="A7" s="248"/>
      <c r="B7" s="251"/>
      <c r="C7" s="250"/>
      <c r="D7" s="251"/>
      <c r="E7" s="251"/>
      <c r="F7" s="252"/>
      <c r="G7" s="252"/>
    </row>
    <row r="8" spans="1:8" s="253" customFormat="1" x14ac:dyDescent="0.25">
      <c r="A8" s="248" t="s">
        <v>212</v>
      </c>
      <c r="B8" s="497" t="s">
        <v>213</v>
      </c>
      <c r="C8" s="497"/>
      <c r="D8" s="497"/>
      <c r="E8" s="497"/>
      <c r="F8" s="252"/>
      <c r="G8" s="252"/>
    </row>
    <row r="9" spans="1:8" s="253" customFormat="1" x14ac:dyDescent="0.25">
      <c r="A9" s="252"/>
      <c r="B9" s="254"/>
      <c r="C9" s="255"/>
      <c r="D9" s="256"/>
      <c r="E9" s="256"/>
      <c r="F9" s="252"/>
      <c r="G9" s="252"/>
    </row>
    <row r="10" spans="1:8" s="253" customFormat="1" ht="14.1" customHeight="1" x14ac:dyDescent="0.25">
      <c r="A10" s="257" t="s">
        <v>214</v>
      </c>
      <c r="B10" s="258" t="s">
        <v>215</v>
      </c>
      <c r="C10" s="258"/>
      <c r="D10" s="258"/>
      <c r="E10" s="258"/>
      <c r="F10" s="252"/>
      <c r="G10" s="252"/>
    </row>
    <row r="11" spans="1:8" s="253" customFormat="1" x14ac:dyDescent="0.2">
      <c r="A11" s="252"/>
      <c r="B11" s="259"/>
      <c r="C11" s="259"/>
      <c r="D11" s="259"/>
      <c r="E11" s="259"/>
      <c r="F11" s="252"/>
      <c r="G11" s="252"/>
    </row>
    <row r="12" spans="1:8" s="253" customFormat="1" x14ac:dyDescent="0.25">
      <c r="A12" s="248" t="s">
        <v>216</v>
      </c>
      <c r="B12" s="497" t="s">
        <v>217</v>
      </c>
      <c r="C12" s="497"/>
      <c r="D12" s="497"/>
      <c r="E12" s="497"/>
      <c r="F12" s="252"/>
      <c r="G12" s="252"/>
    </row>
    <row r="13" spans="1:8" s="253" customFormat="1" x14ac:dyDescent="0.25">
      <c r="A13" s="252"/>
      <c r="B13" s="252"/>
      <c r="C13" s="255"/>
      <c r="D13" s="256"/>
      <c r="E13" s="256"/>
      <c r="F13" s="252"/>
      <c r="G13" s="252"/>
    </row>
    <row r="14" spans="1:8" s="253" customFormat="1" x14ac:dyDescent="0.25">
      <c r="A14" s="257" t="s">
        <v>218</v>
      </c>
      <c r="B14" s="258" t="s">
        <v>219</v>
      </c>
      <c r="C14" s="260"/>
      <c r="D14" s="258"/>
      <c r="E14" s="258"/>
      <c r="F14" s="261"/>
      <c r="G14" s="261"/>
    </row>
    <row r="15" spans="1:8" s="253" customFormat="1" x14ac:dyDescent="0.25">
      <c r="A15" s="261"/>
      <c r="B15" s="261"/>
      <c r="C15" s="262"/>
      <c r="D15" s="263"/>
      <c r="E15" s="263"/>
      <c r="F15" s="261"/>
      <c r="G15" s="261"/>
    </row>
    <row r="16" spans="1:8" s="266" customFormat="1" x14ac:dyDescent="0.25">
      <c r="A16" s="248" t="s">
        <v>220</v>
      </c>
      <c r="B16" s="251" t="s">
        <v>221</v>
      </c>
      <c r="C16" s="264"/>
      <c r="D16" s="265"/>
      <c r="E16" s="265"/>
      <c r="F16" s="265"/>
      <c r="G16" s="265"/>
    </row>
    <row r="17" spans="1:9" s="266" customFormat="1" x14ac:dyDescent="0.25">
      <c r="A17" s="248"/>
      <c r="B17" s="265"/>
      <c r="C17" s="264"/>
      <c r="D17" s="265"/>
      <c r="E17" s="265"/>
      <c r="F17" s="265"/>
      <c r="G17" s="265"/>
    </row>
    <row r="18" spans="1:9" s="266" customFormat="1" x14ac:dyDescent="0.25">
      <c r="A18" s="248" t="s">
        <v>222</v>
      </c>
      <c r="B18" s="267" t="s">
        <v>223</v>
      </c>
      <c r="C18" s="264"/>
      <c r="D18" s="265"/>
      <c r="E18" s="265"/>
      <c r="F18" s="265"/>
      <c r="G18" s="265"/>
    </row>
    <row r="19" spans="1:9" s="272" customFormat="1" ht="11.45" customHeight="1" x14ac:dyDescent="0.2">
      <c r="A19" s="268"/>
      <c r="B19" s="269"/>
      <c r="C19" s="268"/>
      <c r="D19" s="270"/>
      <c r="E19" s="270"/>
      <c r="F19" s="270"/>
      <c r="G19" s="271"/>
      <c r="H19" s="269"/>
    </row>
    <row r="20" spans="1:9" s="272" customFormat="1" ht="11.45" customHeight="1" x14ac:dyDescent="0.2">
      <c r="A20" s="268"/>
      <c r="B20" s="269"/>
      <c r="C20" s="268"/>
      <c r="D20" s="270"/>
      <c r="E20" s="270"/>
      <c r="F20" s="270"/>
      <c r="G20" s="271"/>
      <c r="H20" s="269"/>
    </row>
    <row r="21" spans="1:9" s="266" customFormat="1" x14ac:dyDescent="0.25">
      <c r="A21" s="273" t="s">
        <v>224</v>
      </c>
      <c r="B21" s="265"/>
      <c r="C21" s="498"/>
      <c r="D21" s="498"/>
      <c r="E21" s="498"/>
      <c r="F21" s="265"/>
      <c r="G21" s="265"/>
      <c r="H21" s="265"/>
      <c r="I21" s="265"/>
    </row>
    <row r="22" spans="1:9" s="239" customFormat="1" x14ac:dyDescent="0.2">
      <c r="A22" s="274"/>
      <c r="B22" s="265"/>
      <c r="C22" s="275"/>
      <c r="D22" s="275"/>
      <c r="E22" s="275"/>
      <c r="F22" s="265"/>
      <c r="G22" s="265"/>
      <c r="H22" s="265"/>
      <c r="I22" s="265"/>
    </row>
    <row r="23" spans="1:9" s="239" customFormat="1" x14ac:dyDescent="0.25">
      <c r="A23" s="276" t="s">
        <v>225</v>
      </c>
      <c r="B23" s="277"/>
      <c r="C23" s="276"/>
      <c r="D23" s="278"/>
      <c r="E23" s="278"/>
      <c r="F23" s="278"/>
      <c r="G23" s="278"/>
      <c r="H23" s="277"/>
      <c r="I23" s="277"/>
    </row>
    <row r="24" spans="1:9" s="239" customFormat="1" x14ac:dyDescent="0.25">
      <c r="A24" s="276"/>
      <c r="B24" s="277"/>
      <c r="C24" s="276"/>
      <c r="D24" s="278"/>
      <c r="E24" s="278"/>
      <c r="F24" s="278"/>
      <c r="G24" s="278"/>
      <c r="H24" s="277"/>
      <c r="I24" s="277"/>
    </row>
    <row r="25" spans="1:9" s="239" customFormat="1" x14ac:dyDescent="0.25">
      <c r="A25" s="276" t="s">
        <v>226</v>
      </c>
      <c r="B25" s="277"/>
      <c r="C25" s="276"/>
      <c r="D25" s="279"/>
      <c r="E25" s="279"/>
      <c r="F25" s="279"/>
      <c r="G25" s="279"/>
      <c r="H25" s="277"/>
      <c r="I25" s="277"/>
    </row>
    <row r="26" spans="1:9" s="239" customFormat="1" x14ac:dyDescent="0.25">
      <c r="A26" s="276"/>
      <c r="B26" s="277"/>
      <c r="C26" s="276"/>
      <c r="D26" s="279"/>
      <c r="E26" s="279"/>
      <c r="F26" s="279"/>
      <c r="G26" s="279"/>
      <c r="H26" s="277"/>
      <c r="I26" s="277"/>
    </row>
    <row r="27" spans="1:9" s="239" customFormat="1" x14ac:dyDescent="0.25">
      <c r="A27" s="276" t="s">
        <v>227</v>
      </c>
      <c r="B27" s="277"/>
      <c r="C27" s="276"/>
      <c r="D27" s="280"/>
      <c r="E27" s="280"/>
      <c r="F27" s="280"/>
      <c r="G27" s="280"/>
      <c r="H27" s="277"/>
      <c r="I27" s="277"/>
    </row>
    <row r="28" spans="1:9" s="239" customFormat="1" x14ac:dyDescent="0.25">
      <c r="A28" s="276"/>
      <c r="B28" s="277"/>
      <c r="C28" s="276"/>
      <c r="D28" s="280"/>
      <c r="E28" s="280"/>
      <c r="F28" s="280"/>
      <c r="G28" s="280"/>
      <c r="H28" s="277"/>
      <c r="I28" s="277"/>
    </row>
    <row r="29" spans="1:9" s="253" customFormat="1" x14ac:dyDescent="0.25">
      <c r="A29" s="276" t="s">
        <v>228</v>
      </c>
      <c r="B29" s="277"/>
      <c r="C29" s="276"/>
      <c r="D29" s="279"/>
      <c r="E29" s="279"/>
      <c r="F29" s="279"/>
      <c r="G29" s="279"/>
      <c r="H29" s="277"/>
      <c r="I29" s="277"/>
    </row>
    <row r="30" spans="1:9" s="253" customFormat="1" x14ac:dyDescent="0.25">
      <c r="A30" s="261"/>
      <c r="B30" s="261"/>
      <c r="C30" s="281"/>
      <c r="D30" s="261"/>
      <c r="E30" s="261"/>
      <c r="F30" s="263"/>
      <c r="G30" s="263"/>
      <c r="H30" s="261"/>
      <c r="I30" s="261"/>
    </row>
    <row r="31" spans="1:9" s="253" customFormat="1" x14ac:dyDescent="0.25">
      <c r="A31" s="276" t="s">
        <v>229</v>
      </c>
      <c r="B31" s="261"/>
      <c r="C31" s="281"/>
      <c r="D31" s="261"/>
      <c r="E31" s="261"/>
      <c r="F31" s="263"/>
      <c r="G31" s="263"/>
      <c r="H31" s="261"/>
      <c r="I31" s="261"/>
    </row>
    <row r="32" spans="1:9" s="253" customFormat="1" x14ac:dyDescent="0.25">
      <c r="A32" s="282"/>
      <c r="B32" s="261"/>
      <c r="C32" s="281"/>
      <c r="D32" s="261"/>
      <c r="E32" s="261"/>
      <c r="F32" s="263"/>
      <c r="G32" s="263"/>
      <c r="H32" s="261"/>
      <c r="I32" s="261"/>
    </row>
    <row r="33" spans="1:9" s="239" customFormat="1" x14ac:dyDescent="0.2">
      <c r="A33" s="276" t="s">
        <v>230</v>
      </c>
      <c r="B33" s="261"/>
      <c r="C33" s="281"/>
      <c r="D33" s="261"/>
      <c r="E33" s="261"/>
      <c r="F33" s="263"/>
      <c r="G33" s="263"/>
      <c r="H33" s="261"/>
      <c r="I33" s="261"/>
    </row>
    <row r="34" spans="1:9" s="289" customFormat="1" ht="11.45" customHeight="1" x14ac:dyDescent="0.2">
      <c r="A34" s="283"/>
      <c r="B34" s="284"/>
      <c r="C34" s="285"/>
      <c r="D34" s="286"/>
      <c r="E34" s="286"/>
      <c r="F34" s="287"/>
      <c r="G34" s="288"/>
      <c r="H34" s="288"/>
    </row>
    <row r="35" spans="1:9" s="239" customFormat="1" x14ac:dyDescent="0.2">
      <c r="A35" s="276" t="s">
        <v>231</v>
      </c>
      <c r="B35" s="261"/>
      <c r="C35" s="281"/>
      <c r="D35" s="261"/>
      <c r="E35" s="261"/>
      <c r="F35" s="263"/>
      <c r="G35" s="263"/>
      <c r="H35" s="261"/>
      <c r="I35" s="261"/>
    </row>
    <row r="36" spans="1:9" s="289" customFormat="1" ht="11.45" customHeight="1" x14ac:dyDescent="0.2">
      <c r="A36" s="290"/>
      <c r="B36" s="284"/>
      <c r="C36" s="285"/>
      <c r="D36" s="286"/>
      <c r="E36" s="286"/>
      <c r="F36" s="287"/>
      <c r="G36" s="288"/>
      <c r="H36" s="288"/>
    </row>
    <row r="37" spans="1:9" s="289" customFormat="1" ht="11.45" customHeight="1" x14ac:dyDescent="0.2">
      <c r="A37" s="290"/>
      <c r="B37" s="284"/>
      <c r="C37" s="285"/>
      <c r="D37" s="286"/>
      <c r="E37" s="286"/>
      <c r="F37" s="287"/>
      <c r="G37" s="288"/>
      <c r="H37" s="288"/>
    </row>
    <row r="38" spans="1:9" s="289" customFormat="1" ht="11.45" customHeight="1" x14ac:dyDescent="0.2">
      <c r="A38" s="290"/>
      <c r="B38" s="284"/>
      <c r="C38" s="285"/>
      <c r="D38" s="286"/>
      <c r="E38" s="286"/>
      <c r="F38" s="287"/>
      <c r="G38" s="288"/>
      <c r="H38" s="288"/>
    </row>
    <row r="39" spans="1:9" s="298" customFormat="1" ht="17.100000000000001" customHeight="1" x14ac:dyDescent="0.25">
      <c r="A39" s="291" t="s">
        <v>232</v>
      </c>
      <c r="B39" s="292" t="s">
        <v>233</v>
      </c>
      <c r="C39" s="293"/>
      <c r="D39" s="294"/>
      <c r="E39" s="294"/>
      <c r="F39" s="295"/>
      <c r="G39" s="296"/>
      <c r="H39" s="297"/>
    </row>
    <row r="40" spans="1:9" s="301" customFormat="1" ht="12" customHeight="1" x14ac:dyDescent="0.2">
      <c r="A40" s="290"/>
      <c r="B40" s="290"/>
      <c r="C40" s="299"/>
      <c r="D40" s="300"/>
      <c r="E40" s="300"/>
      <c r="F40" s="287"/>
      <c r="G40" s="288"/>
      <c r="H40" s="288"/>
    </row>
    <row r="41" spans="1:9" s="308" customFormat="1" ht="25.5" customHeight="1" x14ac:dyDescent="0.2">
      <c r="A41" s="302" t="s">
        <v>1</v>
      </c>
      <c r="B41" s="303" t="s">
        <v>2</v>
      </c>
      <c r="C41" s="304"/>
      <c r="D41" s="305"/>
      <c r="E41" s="305"/>
      <c r="F41" s="305"/>
      <c r="G41" s="306"/>
      <c r="H41" s="307" t="s">
        <v>234</v>
      </c>
    </row>
    <row r="42" spans="1:9" s="301" customFormat="1" ht="12" customHeight="1" x14ac:dyDescent="0.2">
      <c r="A42" s="290"/>
      <c r="B42" s="290"/>
      <c r="C42" s="299"/>
      <c r="F42" s="287"/>
      <c r="G42" s="288"/>
      <c r="H42" s="300"/>
    </row>
    <row r="43" spans="1:9" s="289" customFormat="1" ht="12.75" x14ac:dyDescent="0.2">
      <c r="A43" s="309" t="str">
        <f>A59</f>
        <v>3.1</v>
      </c>
      <c r="B43" s="310" t="str">
        <f>B59</f>
        <v>Javna razsvetljava</v>
      </c>
      <c r="C43" s="311"/>
      <c r="D43" s="312"/>
      <c r="E43" s="312"/>
      <c r="F43" s="313"/>
      <c r="G43" s="314"/>
      <c r="H43" s="315">
        <f>H59</f>
        <v>0</v>
      </c>
    </row>
    <row r="44" spans="1:9" s="319" customFormat="1" ht="12.75" x14ac:dyDescent="0.2">
      <c r="A44" s="316"/>
      <c r="B44" s="316"/>
      <c r="C44" s="311"/>
      <c r="D44" s="312"/>
      <c r="E44" s="312"/>
      <c r="F44" s="313"/>
      <c r="G44" s="317"/>
      <c r="H44" s="318"/>
    </row>
    <row r="45" spans="1:9" s="319" customFormat="1" ht="12.75" x14ac:dyDescent="0.2">
      <c r="A45" s="309" t="str">
        <f>A144</f>
        <v>3.2</v>
      </c>
      <c r="B45" s="310" t="str">
        <f>B144</f>
        <v>Splošna dela</v>
      </c>
      <c r="C45" s="311"/>
      <c r="D45" s="312"/>
      <c r="E45" s="312"/>
      <c r="F45" s="313"/>
      <c r="G45" s="314"/>
      <c r="H45" s="315">
        <f>H144</f>
        <v>0</v>
      </c>
    </row>
    <row r="46" spans="1:9" s="301" customFormat="1" ht="12" customHeight="1" x14ac:dyDescent="0.2">
      <c r="A46" s="290"/>
      <c r="B46" s="290"/>
      <c r="C46" s="320"/>
      <c r="F46" s="321"/>
      <c r="G46" s="288"/>
      <c r="H46" s="300"/>
    </row>
    <row r="47" spans="1:9" s="308" customFormat="1" ht="14.25" x14ac:dyDescent="0.2">
      <c r="A47" s="322"/>
      <c r="B47" s="323" t="s">
        <v>235</v>
      </c>
      <c r="C47" s="304"/>
      <c r="D47" s="305"/>
      <c r="E47" s="305"/>
      <c r="F47" s="305"/>
      <c r="G47" s="306"/>
      <c r="H47" s="324">
        <f>SUM(H43:H45)</f>
        <v>0</v>
      </c>
    </row>
    <row r="48" spans="1:9" s="308" customFormat="1" ht="14.25" x14ac:dyDescent="0.2">
      <c r="A48" s="325"/>
      <c r="B48" s="326"/>
      <c r="C48" s="327"/>
      <c r="F48" s="328"/>
      <c r="G48" s="329"/>
      <c r="H48" s="330"/>
    </row>
    <row r="49" spans="1:11" s="308" customFormat="1" ht="14.25" x14ac:dyDescent="0.2">
      <c r="A49" s="322"/>
      <c r="B49" s="323" t="s">
        <v>236</v>
      </c>
      <c r="C49" s="304"/>
      <c r="D49" s="305"/>
      <c r="E49" s="305"/>
      <c r="F49" s="305"/>
      <c r="G49" s="306"/>
      <c r="H49" s="324">
        <f>SUM(H47*22%)</f>
        <v>0</v>
      </c>
      <c r="J49" s="331"/>
      <c r="K49" s="331"/>
    </row>
    <row r="50" spans="1:11" s="289" customFormat="1" x14ac:dyDescent="0.2">
      <c r="A50" s="276"/>
      <c r="B50" s="276"/>
      <c r="C50" s="279"/>
      <c r="F50" s="332"/>
      <c r="G50" s="333"/>
      <c r="H50" s="334"/>
    </row>
    <row r="51" spans="1:11" s="289" customFormat="1" ht="14.25" x14ac:dyDescent="0.2">
      <c r="A51" s="322"/>
      <c r="B51" s="323" t="s">
        <v>237</v>
      </c>
      <c r="C51" s="304"/>
      <c r="D51" s="305"/>
      <c r="E51" s="305"/>
      <c r="F51" s="305"/>
      <c r="G51" s="306"/>
      <c r="H51" s="324">
        <f>SUM(H47:H49)</f>
        <v>0</v>
      </c>
      <c r="J51" s="331"/>
      <c r="K51" s="331"/>
    </row>
    <row r="52" spans="1:11" s="239" customFormat="1" ht="14.25" x14ac:dyDescent="0.2">
      <c r="A52" s="335"/>
      <c r="B52" s="335"/>
      <c r="C52" s="336"/>
      <c r="D52" s="337"/>
      <c r="E52" s="337"/>
      <c r="F52" s="337"/>
      <c r="G52" s="336"/>
      <c r="H52" s="336"/>
      <c r="I52" s="338"/>
    </row>
    <row r="53" spans="1:11" s="239" customFormat="1" ht="14.25" x14ac:dyDescent="0.2">
      <c r="A53" s="335"/>
      <c r="B53" s="335"/>
      <c r="C53" s="336"/>
      <c r="D53" s="337"/>
      <c r="E53" s="337"/>
      <c r="F53" s="337"/>
      <c r="G53" s="336"/>
      <c r="H53" s="336"/>
      <c r="I53" s="338"/>
    </row>
    <row r="54" spans="1:11" s="239" customFormat="1" ht="14.25" x14ac:dyDescent="0.2">
      <c r="A54" s="335"/>
      <c r="B54" s="335"/>
      <c r="C54" s="336"/>
      <c r="D54" s="337"/>
      <c r="E54" s="337"/>
      <c r="F54" s="337"/>
      <c r="G54" s="336"/>
      <c r="H54" s="336"/>
      <c r="I54" s="338"/>
    </row>
    <row r="55" spans="1:11" s="239" customFormat="1" ht="14.25" x14ac:dyDescent="0.2">
      <c r="A55" s="335"/>
      <c r="B55" s="335"/>
      <c r="C55" s="336"/>
      <c r="D55" s="337"/>
      <c r="E55" s="337"/>
      <c r="F55" s="337"/>
      <c r="G55" s="336"/>
      <c r="H55" s="336"/>
      <c r="I55" s="338"/>
    </row>
    <row r="56" spans="1:11" s="342" customFormat="1" ht="25.5" customHeight="1" x14ac:dyDescent="0.2">
      <c r="A56" s="302" t="s">
        <v>1</v>
      </c>
      <c r="B56" s="302" t="s">
        <v>238</v>
      </c>
      <c r="C56" s="339" t="s">
        <v>2</v>
      </c>
      <c r="D56" s="340" t="s">
        <v>239</v>
      </c>
      <c r="E56" s="340" t="s">
        <v>4</v>
      </c>
      <c r="F56" s="340" t="s">
        <v>3</v>
      </c>
      <c r="G56" s="341" t="s">
        <v>240</v>
      </c>
      <c r="H56" s="341" t="s">
        <v>234</v>
      </c>
    </row>
    <row r="57" spans="1:11" s="239" customFormat="1" ht="8.1" customHeight="1" x14ac:dyDescent="0.2">
      <c r="A57" s="343"/>
      <c r="B57" s="343"/>
      <c r="C57" s="344"/>
      <c r="D57" s="345"/>
      <c r="E57" s="345"/>
      <c r="F57" s="345"/>
      <c r="G57" s="344"/>
      <c r="H57" s="344"/>
    </row>
    <row r="58" spans="1:11" s="239" customFormat="1" ht="5.0999999999999996" customHeight="1" thickBot="1" x14ac:dyDescent="0.25">
      <c r="A58" s="343"/>
      <c r="B58" s="343"/>
      <c r="C58" s="344"/>
      <c r="D58" s="345"/>
      <c r="E58" s="345"/>
      <c r="F58" s="345"/>
      <c r="G58" s="344"/>
      <c r="H58" s="344"/>
    </row>
    <row r="59" spans="1:11" s="351" customFormat="1" ht="15.6" customHeight="1" thickBot="1" x14ac:dyDescent="0.3">
      <c r="A59" s="346" t="s">
        <v>241</v>
      </c>
      <c r="B59" s="347" t="s">
        <v>242</v>
      </c>
      <c r="C59" s="347"/>
      <c r="D59" s="348"/>
      <c r="E59" s="348"/>
      <c r="F59" s="348"/>
      <c r="G59" s="349"/>
      <c r="H59" s="350">
        <f>SUM(H61,H69,H81,H98,H125)</f>
        <v>0</v>
      </c>
    </row>
    <row r="60" spans="1:11" s="351" customFormat="1" ht="12.95" customHeight="1" x14ac:dyDescent="0.25">
      <c r="A60" s="352"/>
      <c r="B60" s="352"/>
      <c r="C60" s="353"/>
      <c r="D60" s="354"/>
      <c r="E60" s="354"/>
      <c r="F60" s="354"/>
      <c r="G60" s="353"/>
      <c r="H60" s="353"/>
    </row>
    <row r="61" spans="1:11" s="361" customFormat="1" ht="16.5" thickBot="1" x14ac:dyDescent="0.25">
      <c r="A61" s="355" t="s">
        <v>243</v>
      </c>
      <c r="B61" s="356" t="s">
        <v>244</v>
      </c>
      <c r="C61" s="357"/>
      <c r="D61" s="358"/>
      <c r="E61" s="358">
        <v>1</v>
      </c>
      <c r="F61" s="358" t="s">
        <v>245</v>
      </c>
      <c r="G61" s="359">
        <f>SUM(H63:H67)</f>
        <v>0</v>
      </c>
      <c r="H61" s="360">
        <f>E61*G61</f>
        <v>0</v>
      </c>
    </row>
    <row r="62" spans="1:11" s="361" customFormat="1" ht="13.5" thickTop="1" x14ac:dyDescent="0.2">
      <c r="A62" s="362"/>
      <c r="B62" s="362"/>
      <c r="C62" s="363"/>
      <c r="D62" s="364"/>
      <c r="E62" s="364"/>
      <c r="F62" s="364"/>
      <c r="G62" s="363"/>
      <c r="H62" s="363"/>
    </row>
    <row r="63" spans="1:11" s="361" customFormat="1" ht="36" x14ac:dyDescent="0.2">
      <c r="A63" s="365" t="s">
        <v>246</v>
      </c>
      <c r="B63" s="365"/>
      <c r="C63" s="366" t="s">
        <v>247</v>
      </c>
      <c r="D63" s="367"/>
      <c r="E63" s="367">
        <v>5</v>
      </c>
      <c r="F63" s="367" t="s">
        <v>81</v>
      </c>
      <c r="G63" s="368"/>
      <c r="H63" s="369" t="str">
        <f>IF(G63&lt;&gt;"",E63*G63,"")</f>
        <v/>
      </c>
    </row>
    <row r="64" spans="1:11" s="361" customFormat="1" ht="12.75" x14ac:dyDescent="0.2">
      <c r="A64" s="362"/>
      <c r="B64" s="362"/>
      <c r="C64" s="363"/>
      <c r="D64" s="364"/>
      <c r="E64" s="364"/>
      <c r="F64" s="364"/>
      <c r="G64" s="363"/>
      <c r="H64" s="363"/>
    </row>
    <row r="65" spans="1:8" s="361" customFormat="1" ht="12.75" x14ac:dyDescent="0.2">
      <c r="A65" s="365" t="s">
        <v>248</v>
      </c>
      <c r="B65" s="365"/>
      <c r="C65" s="370" t="s">
        <v>249</v>
      </c>
      <c r="D65" s="367"/>
      <c r="E65" s="367">
        <v>5</v>
      </c>
      <c r="F65" s="367" t="s">
        <v>81</v>
      </c>
      <c r="G65" s="368"/>
      <c r="H65" s="369" t="str">
        <f>IF(G65&lt;&gt;"",E65*G65,"")</f>
        <v/>
      </c>
    </row>
    <row r="66" spans="1:8" s="361" customFormat="1" ht="12.75" x14ac:dyDescent="0.2">
      <c r="A66" s="362"/>
      <c r="B66" s="362"/>
      <c r="C66" s="363"/>
      <c r="D66" s="364"/>
      <c r="E66" s="364"/>
      <c r="F66" s="364"/>
      <c r="G66" s="363"/>
      <c r="H66" s="363"/>
    </row>
    <row r="67" spans="1:8" s="361" customFormat="1" ht="12.75" x14ac:dyDescent="0.2">
      <c r="A67" s="365" t="s">
        <v>250</v>
      </c>
      <c r="B67" s="365"/>
      <c r="C67" s="366" t="s">
        <v>251</v>
      </c>
      <c r="D67" s="367"/>
      <c r="E67" s="367">
        <v>5</v>
      </c>
      <c r="F67" s="367" t="s">
        <v>81</v>
      </c>
      <c r="G67" s="368"/>
      <c r="H67" s="369" t="str">
        <f>IF(G67&lt;&gt;"",E67*G67,"")</f>
        <v/>
      </c>
    </row>
    <row r="68" spans="1:8" s="361" customFormat="1" ht="12.75" x14ac:dyDescent="0.2">
      <c r="A68" s="362"/>
      <c r="B68" s="362"/>
      <c r="C68" s="363"/>
      <c r="D68" s="364"/>
      <c r="E68" s="364"/>
      <c r="F68" s="364"/>
      <c r="G68" s="363"/>
      <c r="H68" s="363"/>
    </row>
    <row r="69" spans="1:8" s="361" customFormat="1" ht="16.5" thickBot="1" x14ac:dyDescent="0.25">
      <c r="A69" s="355" t="s">
        <v>252</v>
      </c>
      <c r="B69" s="356" t="s">
        <v>253</v>
      </c>
      <c r="C69" s="357"/>
      <c r="D69" s="358"/>
      <c r="E69" s="358">
        <v>1</v>
      </c>
      <c r="F69" s="358" t="s">
        <v>245</v>
      </c>
      <c r="G69" s="359">
        <f>SUM(H71:H79)</f>
        <v>0</v>
      </c>
      <c r="H69" s="360">
        <f>E69*G69</f>
        <v>0</v>
      </c>
    </row>
    <row r="70" spans="1:8" s="361" customFormat="1" ht="13.5" thickTop="1" x14ac:dyDescent="0.2">
      <c r="A70" s="362"/>
      <c r="B70" s="362"/>
      <c r="C70" s="363"/>
      <c r="D70" s="364"/>
      <c r="E70" s="364"/>
      <c r="F70" s="364"/>
      <c r="G70" s="363"/>
      <c r="H70" s="363"/>
    </row>
    <row r="71" spans="1:8" s="361" customFormat="1" ht="36" x14ac:dyDescent="0.2">
      <c r="A71" s="365" t="s">
        <v>254</v>
      </c>
      <c r="B71" s="365"/>
      <c r="C71" s="366" t="s">
        <v>255</v>
      </c>
      <c r="D71" s="367"/>
      <c r="E71" s="367">
        <v>16</v>
      </c>
      <c r="F71" s="367" t="s">
        <v>88</v>
      </c>
      <c r="G71" s="368"/>
      <c r="H71" s="369" t="str">
        <f>IF(G71&lt;&gt;"",E71*G71,"")</f>
        <v/>
      </c>
    </row>
    <row r="72" spans="1:8" s="361" customFormat="1" ht="12.75" x14ac:dyDescent="0.2">
      <c r="A72" s="362"/>
      <c r="B72" s="362"/>
      <c r="C72" s="363"/>
      <c r="D72" s="364"/>
      <c r="E72" s="364"/>
      <c r="F72" s="364"/>
      <c r="G72" s="363"/>
      <c r="H72" s="363"/>
    </row>
    <row r="73" spans="1:8" s="361" customFormat="1" ht="24" x14ac:dyDescent="0.2">
      <c r="A73" s="365" t="s">
        <v>256</v>
      </c>
      <c r="B73" s="365"/>
      <c r="C73" s="366" t="s">
        <v>257</v>
      </c>
      <c r="D73" s="367"/>
      <c r="E73" s="367">
        <v>16</v>
      </c>
      <c r="F73" s="367" t="s">
        <v>88</v>
      </c>
      <c r="G73" s="368"/>
      <c r="H73" s="369" t="str">
        <f>IF(G73&lt;&gt;"",E73*G73,"")</f>
        <v/>
      </c>
    </row>
    <row r="74" spans="1:8" s="361" customFormat="1" ht="12.75" x14ac:dyDescent="0.2">
      <c r="A74" s="362"/>
      <c r="B74" s="362"/>
      <c r="C74" s="363"/>
      <c r="D74" s="364"/>
      <c r="E74" s="364"/>
      <c r="F74" s="364"/>
      <c r="G74" s="363"/>
      <c r="H74" s="363"/>
    </row>
    <row r="75" spans="1:8" s="361" customFormat="1" ht="36" x14ac:dyDescent="0.2">
      <c r="A75" s="365" t="s">
        <v>258</v>
      </c>
      <c r="B75" s="365"/>
      <c r="C75" s="366" t="s">
        <v>259</v>
      </c>
      <c r="D75" s="367"/>
      <c r="E75" s="367">
        <v>20</v>
      </c>
      <c r="F75" s="367" t="s">
        <v>88</v>
      </c>
      <c r="G75" s="368"/>
      <c r="H75" s="369" t="str">
        <f>IF(G75&lt;&gt;"",E75*G75,"")</f>
        <v/>
      </c>
    </row>
    <row r="76" spans="1:8" s="361" customFormat="1" ht="12.75" x14ac:dyDescent="0.2">
      <c r="A76" s="362"/>
      <c r="B76" s="362"/>
      <c r="C76" s="363"/>
      <c r="D76" s="364"/>
      <c r="E76" s="364"/>
      <c r="F76" s="364"/>
      <c r="G76" s="363"/>
      <c r="H76" s="363"/>
    </row>
    <row r="77" spans="1:8" s="361" customFormat="1" ht="36" x14ac:dyDescent="0.2">
      <c r="A77" s="365" t="s">
        <v>260</v>
      </c>
      <c r="B77" s="365"/>
      <c r="C77" s="366" t="s">
        <v>261</v>
      </c>
      <c r="D77" s="367"/>
      <c r="E77" s="367">
        <v>15</v>
      </c>
      <c r="F77" s="367" t="s">
        <v>88</v>
      </c>
      <c r="G77" s="368"/>
      <c r="H77" s="369" t="str">
        <f>IF(G77&lt;&gt;"",E77*G77,"")</f>
        <v/>
      </c>
    </row>
    <row r="78" spans="1:8" s="361" customFormat="1" ht="12.75" x14ac:dyDescent="0.2">
      <c r="A78" s="362"/>
      <c r="B78" s="362"/>
      <c r="C78" s="363"/>
      <c r="D78" s="364"/>
      <c r="E78" s="364"/>
      <c r="F78" s="364"/>
      <c r="G78" s="363"/>
      <c r="H78" s="363"/>
    </row>
    <row r="79" spans="1:8" s="361" customFormat="1" ht="48" x14ac:dyDescent="0.2">
      <c r="A79" s="365" t="s">
        <v>262</v>
      </c>
      <c r="B79" s="365"/>
      <c r="C79" s="366" t="s">
        <v>263</v>
      </c>
      <c r="D79" s="367"/>
      <c r="E79" s="367">
        <v>5</v>
      </c>
      <c r="F79" s="367" t="s">
        <v>81</v>
      </c>
      <c r="G79" s="368"/>
      <c r="H79" s="369" t="str">
        <f>IF(G79&lt;&gt;"",E79*G79,"")</f>
        <v/>
      </c>
    </row>
    <row r="80" spans="1:8" s="361" customFormat="1" ht="12.75" x14ac:dyDescent="0.2">
      <c r="A80" s="362"/>
      <c r="B80" s="362"/>
      <c r="C80" s="320"/>
      <c r="D80" s="364"/>
      <c r="E80" s="364"/>
      <c r="F80" s="364"/>
      <c r="G80" s="363"/>
      <c r="H80" s="363"/>
    </row>
    <row r="81" spans="1:8" s="361" customFormat="1" ht="16.5" thickBot="1" x14ac:dyDescent="0.25">
      <c r="A81" s="355" t="s">
        <v>264</v>
      </c>
      <c r="B81" s="356" t="s">
        <v>265</v>
      </c>
      <c r="C81" s="357"/>
      <c r="D81" s="358"/>
      <c r="E81" s="358">
        <v>1</v>
      </c>
      <c r="F81" s="358" t="s">
        <v>245</v>
      </c>
      <c r="G81" s="359">
        <f>SUM(H84:H96)</f>
        <v>0</v>
      </c>
      <c r="H81" s="360">
        <f>E81*G81</f>
        <v>0</v>
      </c>
    </row>
    <row r="82" spans="1:8" s="361" customFormat="1" ht="13.5" thickTop="1" x14ac:dyDescent="0.2">
      <c r="A82" s="371"/>
      <c r="B82" s="372" t="s">
        <v>266</v>
      </c>
      <c r="C82" s="373"/>
      <c r="D82" s="374"/>
      <c r="E82" s="374"/>
      <c r="F82" s="374"/>
      <c r="G82" s="373"/>
      <c r="H82" s="373"/>
    </row>
    <row r="83" spans="1:8" s="361" customFormat="1" ht="12.75" x14ac:dyDescent="0.2">
      <c r="A83" s="371"/>
      <c r="B83" s="372"/>
      <c r="C83" s="373"/>
      <c r="D83" s="374"/>
      <c r="E83" s="374"/>
      <c r="F83" s="374"/>
      <c r="G83" s="373"/>
      <c r="H83" s="373"/>
    </row>
    <row r="84" spans="1:8" s="361" customFormat="1" ht="36" x14ac:dyDescent="0.2">
      <c r="A84" s="365" t="s">
        <v>267</v>
      </c>
      <c r="B84" s="365"/>
      <c r="C84" s="366" t="s">
        <v>268</v>
      </c>
      <c r="D84" s="367"/>
      <c r="E84" s="367">
        <v>60</v>
      </c>
      <c r="F84" s="367" t="s">
        <v>269</v>
      </c>
      <c r="G84" s="368"/>
      <c r="H84" s="369" t="str">
        <f>IF(G84&lt;&gt;"",E84*G84,"")</f>
        <v/>
      </c>
    </row>
    <row r="85" spans="1:8" s="361" customFormat="1" ht="12.75" x14ac:dyDescent="0.2">
      <c r="A85" s="371"/>
      <c r="B85" s="362"/>
      <c r="C85" s="375"/>
      <c r="D85" s="364"/>
      <c r="E85" s="364"/>
      <c r="F85" s="364"/>
      <c r="G85" s="363"/>
      <c r="H85" s="363"/>
    </row>
    <row r="86" spans="1:8" s="361" customFormat="1" ht="12.75" x14ac:dyDescent="0.2">
      <c r="A86" s="365" t="s">
        <v>270</v>
      </c>
      <c r="B86" s="365"/>
      <c r="C86" s="366" t="s">
        <v>271</v>
      </c>
      <c r="D86" s="367"/>
      <c r="E86" s="367">
        <v>60</v>
      </c>
      <c r="F86" s="367" t="s">
        <v>269</v>
      </c>
      <c r="G86" s="368"/>
      <c r="H86" s="369" t="str">
        <f>IF(G86&lt;&gt;"",E86*G86,"")</f>
        <v/>
      </c>
    </row>
    <row r="87" spans="1:8" s="361" customFormat="1" ht="12.75" x14ac:dyDescent="0.2">
      <c r="A87" s="371"/>
      <c r="B87" s="376"/>
      <c r="C87" s="377"/>
      <c r="D87" s="378"/>
      <c r="E87" s="378"/>
      <c r="F87" s="378"/>
      <c r="G87" s="379"/>
      <c r="H87" s="380"/>
    </row>
    <row r="88" spans="1:8" s="361" customFormat="1" ht="36" x14ac:dyDescent="0.2">
      <c r="A88" s="365" t="s">
        <v>272</v>
      </c>
      <c r="B88" s="365"/>
      <c r="C88" s="366" t="s">
        <v>273</v>
      </c>
      <c r="D88" s="367" t="s">
        <v>274</v>
      </c>
      <c r="E88" s="367">
        <v>220</v>
      </c>
      <c r="F88" s="367" t="s">
        <v>269</v>
      </c>
      <c r="G88" s="368"/>
      <c r="H88" s="369" t="str">
        <f>IF(G88&lt;&gt;"",E88*G88,"")</f>
        <v/>
      </c>
    </row>
    <row r="89" spans="1:8" s="361" customFormat="1" ht="12.75" x14ac:dyDescent="0.2">
      <c r="A89" s="371"/>
      <c r="B89" s="376"/>
      <c r="C89" s="377"/>
      <c r="D89" s="378"/>
      <c r="E89" s="378"/>
      <c r="F89" s="378"/>
      <c r="G89" s="373"/>
      <c r="H89" s="380"/>
    </row>
    <row r="90" spans="1:8" s="361" customFormat="1" ht="24" x14ac:dyDescent="0.2">
      <c r="A90" s="365" t="s">
        <v>275</v>
      </c>
      <c r="B90" s="365"/>
      <c r="C90" s="366" t="s">
        <v>276</v>
      </c>
      <c r="D90" s="367" t="s">
        <v>274</v>
      </c>
      <c r="E90" s="367">
        <v>10</v>
      </c>
      <c r="F90" s="367" t="s">
        <v>81</v>
      </c>
      <c r="G90" s="368"/>
      <c r="H90" s="369" t="str">
        <f>IF(G90&lt;&gt;"",E90*G90,"")</f>
        <v/>
      </c>
    </row>
    <row r="91" spans="1:8" s="361" customFormat="1" ht="12.75" x14ac:dyDescent="0.2">
      <c r="A91" s="371"/>
      <c r="B91" s="376"/>
      <c r="C91" s="377"/>
      <c r="D91" s="378"/>
      <c r="E91" s="378"/>
      <c r="F91" s="378"/>
      <c r="G91" s="379"/>
      <c r="H91" s="380"/>
    </row>
    <row r="92" spans="1:8" s="361" customFormat="1" ht="24" x14ac:dyDescent="0.2">
      <c r="A92" s="365" t="s">
        <v>277</v>
      </c>
      <c r="B92" s="381"/>
      <c r="C92" s="382" t="s">
        <v>278</v>
      </c>
      <c r="D92" s="383"/>
      <c r="E92" s="383">
        <v>20</v>
      </c>
      <c r="F92" s="384" t="s">
        <v>269</v>
      </c>
      <c r="G92" s="368"/>
      <c r="H92" s="369" t="str">
        <f>IF(G92&lt;&gt;"",E92*G92,"")</f>
        <v/>
      </c>
    </row>
    <row r="93" spans="1:8" s="361" customFormat="1" ht="12.75" x14ac:dyDescent="0.2">
      <c r="A93" s="371"/>
      <c r="B93" s="376"/>
      <c r="C93" s="377"/>
      <c r="D93" s="378"/>
      <c r="E93" s="378"/>
      <c r="F93" s="378"/>
      <c r="G93" s="379"/>
      <c r="H93" s="380"/>
    </row>
    <row r="94" spans="1:8" s="361" customFormat="1" ht="24" x14ac:dyDescent="0.2">
      <c r="A94" s="365" t="s">
        <v>279</v>
      </c>
      <c r="B94" s="381"/>
      <c r="C94" s="382" t="s">
        <v>280</v>
      </c>
      <c r="D94" s="383"/>
      <c r="E94" s="383">
        <v>55</v>
      </c>
      <c r="F94" s="384" t="s">
        <v>269</v>
      </c>
      <c r="G94" s="368"/>
      <c r="H94" s="369" t="str">
        <f>IF(G94&lt;&gt;"",E94*G94,"")</f>
        <v/>
      </c>
    </row>
    <row r="95" spans="1:8" s="361" customFormat="1" ht="12.75" x14ac:dyDescent="0.2">
      <c r="A95" s="371"/>
      <c r="B95" s="376"/>
      <c r="C95" s="377"/>
      <c r="D95" s="378"/>
      <c r="E95" s="378"/>
      <c r="F95" s="378"/>
      <c r="G95" s="379"/>
      <c r="H95" s="380"/>
    </row>
    <row r="96" spans="1:8" s="361" customFormat="1" ht="24" x14ac:dyDescent="0.2">
      <c r="A96" s="365" t="s">
        <v>281</v>
      </c>
      <c r="B96" s="381"/>
      <c r="C96" s="382" t="s">
        <v>282</v>
      </c>
      <c r="D96" s="383"/>
      <c r="E96" s="383">
        <v>55</v>
      </c>
      <c r="F96" s="384" t="s">
        <v>269</v>
      </c>
      <c r="G96" s="368"/>
      <c r="H96" s="369" t="str">
        <f>IF(G96&lt;&gt;"",E96*G96,"")</f>
        <v/>
      </c>
    </row>
    <row r="97" spans="1:12" s="361" customFormat="1" ht="12.75" x14ac:dyDescent="0.2">
      <c r="A97" s="376"/>
      <c r="B97" s="376"/>
      <c r="C97" s="377"/>
      <c r="D97" s="378"/>
      <c r="E97" s="378"/>
      <c r="F97" s="378"/>
      <c r="G97" s="379"/>
      <c r="H97" s="380"/>
    </row>
    <row r="98" spans="1:12" s="361" customFormat="1" ht="16.5" thickBot="1" x14ac:dyDescent="0.25">
      <c r="A98" s="355" t="s">
        <v>283</v>
      </c>
      <c r="B98" s="356" t="s">
        <v>284</v>
      </c>
      <c r="C98" s="357"/>
      <c r="D98" s="358"/>
      <c r="E98" s="358">
        <v>1</v>
      </c>
      <c r="F98" s="358" t="s">
        <v>245</v>
      </c>
      <c r="G98" s="359">
        <f>SUM(H101:H123)</f>
        <v>0</v>
      </c>
      <c r="H98" s="360">
        <f>E98*G98</f>
        <v>0</v>
      </c>
    </row>
    <row r="99" spans="1:12" s="361" customFormat="1" ht="13.5" thickTop="1" x14ac:dyDescent="0.2">
      <c r="A99" s="371"/>
      <c r="B99" s="372" t="s">
        <v>266</v>
      </c>
      <c r="C99" s="373"/>
      <c r="D99" s="374"/>
      <c r="E99" s="374"/>
      <c r="F99" s="374"/>
      <c r="G99" s="373"/>
      <c r="H99" s="373"/>
    </row>
    <row r="100" spans="1:12" s="361" customFormat="1" ht="12.75" x14ac:dyDescent="0.2">
      <c r="A100" s="371"/>
      <c r="B100" s="372"/>
      <c r="C100" s="373"/>
      <c r="D100" s="374"/>
      <c r="E100" s="374"/>
      <c r="F100" s="374"/>
      <c r="G100" s="373"/>
      <c r="H100" s="373"/>
    </row>
    <row r="101" spans="1:12" s="361" customFormat="1" ht="180" x14ac:dyDescent="0.2">
      <c r="A101" s="365" t="s">
        <v>285</v>
      </c>
      <c r="B101" s="365" t="s">
        <v>286</v>
      </c>
      <c r="C101" s="366" t="s">
        <v>287</v>
      </c>
      <c r="D101" s="367" t="s">
        <v>288</v>
      </c>
      <c r="E101" s="367">
        <v>2</v>
      </c>
      <c r="F101" s="367" t="s">
        <v>81</v>
      </c>
      <c r="G101" s="368"/>
      <c r="H101" s="369" t="str">
        <f>IF(G101&lt;&gt;"",E101*G101,"")</f>
        <v/>
      </c>
      <c r="L101" s="385"/>
    </row>
    <row r="102" spans="1:12" s="361" customFormat="1" ht="12.75" x14ac:dyDescent="0.2">
      <c r="A102" s="371"/>
      <c r="B102" s="362"/>
      <c r="C102" s="375"/>
      <c r="D102" s="364"/>
      <c r="E102" s="364"/>
      <c r="F102" s="364"/>
      <c r="G102" s="363"/>
      <c r="H102" s="363"/>
    </row>
    <row r="103" spans="1:12" s="361" customFormat="1" ht="156" x14ac:dyDescent="0.2">
      <c r="A103" s="365" t="s">
        <v>289</v>
      </c>
      <c r="B103" s="365" t="s">
        <v>290</v>
      </c>
      <c r="C103" s="366" t="s">
        <v>291</v>
      </c>
      <c r="D103" s="367" t="s">
        <v>292</v>
      </c>
      <c r="E103" s="367">
        <v>4</v>
      </c>
      <c r="F103" s="367" t="s">
        <v>81</v>
      </c>
      <c r="G103" s="368"/>
      <c r="H103" s="369" t="str">
        <f>IF(G103&lt;&gt;"",E103*G103,"")</f>
        <v/>
      </c>
    </row>
    <row r="104" spans="1:12" s="361" customFormat="1" ht="12.75" x14ac:dyDescent="0.2">
      <c r="A104" s="371"/>
      <c r="B104" s="362"/>
      <c r="C104" s="375"/>
      <c r="D104" s="364"/>
      <c r="E104" s="364"/>
      <c r="F104" s="364"/>
      <c r="G104" s="363"/>
      <c r="H104" s="363"/>
    </row>
    <row r="105" spans="1:12" s="361" customFormat="1" ht="72" x14ac:dyDescent="0.2">
      <c r="A105" s="365" t="s">
        <v>293</v>
      </c>
      <c r="B105" s="365"/>
      <c r="C105" s="366" t="s">
        <v>294</v>
      </c>
      <c r="D105" s="367" t="s">
        <v>292</v>
      </c>
      <c r="E105" s="367">
        <v>4</v>
      </c>
      <c r="F105" s="367" t="s">
        <v>81</v>
      </c>
      <c r="G105" s="368"/>
      <c r="H105" s="369" t="str">
        <f>IF(G105&lt;&gt;"",E105*G105,"")</f>
        <v/>
      </c>
    </row>
    <row r="106" spans="1:12" s="361" customFormat="1" ht="12.75" x14ac:dyDescent="0.2">
      <c r="A106" s="371"/>
      <c r="B106" s="376"/>
      <c r="C106" s="377"/>
      <c r="D106" s="378"/>
      <c r="E106" s="378"/>
      <c r="F106" s="378"/>
      <c r="G106" s="379"/>
      <c r="H106" s="380"/>
    </row>
    <row r="107" spans="1:12" s="361" customFormat="1" ht="108" x14ac:dyDescent="0.2">
      <c r="A107" s="365" t="s">
        <v>295</v>
      </c>
      <c r="B107" s="365" t="s">
        <v>296</v>
      </c>
      <c r="C107" s="366" t="s">
        <v>297</v>
      </c>
      <c r="D107" s="367" t="s">
        <v>292</v>
      </c>
      <c r="E107" s="367">
        <v>2</v>
      </c>
      <c r="F107" s="367" t="s">
        <v>81</v>
      </c>
      <c r="G107" s="368"/>
      <c r="H107" s="369" t="str">
        <f>IF(G107&lt;&gt;"",E107*G107,"")</f>
        <v/>
      </c>
    </row>
    <row r="108" spans="1:12" s="361" customFormat="1" ht="12.75" x14ac:dyDescent="0.2">
      <c r="A108" s="371"/>
      <c r="B108" s="290"/>
      <c r="C108" s="386"/>
      <c r="D108" s="387"/>
      <c r="E108" s="387"/>
      <c r="F108" s="387"/>
      <c r="G108" s="388"/>
      <c r="H108" s="389"/>
    </row>
    <row r="109" spans="1:12" s="361" customFormat="1" ht="84" x14ac:dyDescent="0.2">
      <c r="A109" s="365" t="s">
        <v>298</v>
      </c>
      <c r="B109" s="365"/>
      <c r="C109" s="366" t="s">
        <v>299</v>
      </c>
      <c r="D109" s="367" t="s">
        <v>300</v>
      </c>
      <c r="E109" s="367">
        <v>2</v>
      </c>
      <c r="F109" s="367" t="s">
        <v>81</v>
      </c>
      <c r="G109" s="368"/>
      <c r="H109" s="369" t="str">
        <f>IF(G109&lt;&gt;"",E109*G109,"")</f>
        <v/>
      </c>
    </row>
    <row r="110" spans="1:12" s="361" customFormat="1" ht="12.75" x14ac:dyDescent="0.2">
      <c r="A110" s="371"/>
      <c r="B110" s="376"/>
      <c r="C110" s="377"/>
      <c r="D110" s="378"/>
      <c r="E110" s="378"/>
      <c r="F110" s="378"/>
      <c r="G110" s="379"/>
      <c r="H110" s="380"/>
    </row>
    <row r="111" spans="1:12" s="361" customFormat="1" ht="24" x14ac:dyDescent="0.2">
      <c r="A111" s="365" t="s">
        <v>301</v>
      </c>
      <c r="B111" s="381"/>
      <c r="C111" s="366" t="s">
        <v>302</v>
      </c>
      <c r="D111" s="383"/>
      <c r="E111" s="383">
        <v>1</v>
      </c>
      <c r="F111" s="384" t="s">
        <v>81</v>
      </c>
      <c r="G111" s="368"/>
      <c r="H111" s="369" t="str">
        <f>IF(G111&lt;&gt;"",E111*G111,"")</f>
        <v/>
      </c>
    </row>
    <row r="112" spans="1:12" s="361" customFormat="1" ht="12.75" x14ac:dyDescent="0.2">
      <c r="A112" s="371"/>
      <c r="B112" s="376"/>
      <c r="C112" s="390"/>
      <c r="D112" s="378"/>
      <c r="E112" s="378"/>
      <c r="F112" s="378"/>
      <c r="G112" s="379"/>
      <c r="H112" s="380"/>
    </row>
    <row r="113" spans="1:8" s="361" customFormat="1" ht="24" x14ac:dyDescent="0.2">
      <c r="A113" s="365" t="s">
        <v>303</v>
      </c>
      <c r="B113" s="381"/>
      <c r="C113" s="366" t="s">
        <v>304</v>
      </c>
      <c r="D113" s="383"/>
      <c r="E113" s="383">
        <v>1</v>
      </c>
      <c r="F113" s="384" t="s">
        <v>81</v>
      </c>
      <c r="G113" s="368"/>
      <c r="H113" s="369" t="str">
        <f>IF(G113&lt;&gt;"",E113*G113,"")</f>
        <v/>
      </c>
    </row>
    <row r="114" spans="1:8" s="361" customFormat="1" ht="12.75" x14ac:dyDescent="0.2">
      <c r="A114" s="371"/>
      <c r="B114" s="376"/>
      <c r="C114" s="377"/>
      <c r="D114" s="378"/>
      <c r="E114" s="378"/>
      <c r="F114" s="378"/>
      <c r="G114" s="379"/>
      <c r="H114" s="380"/>
    </row>
    <row r="115" spans="1:8" s="361" customFormat="1" ht="24" x14ac:dyDescent="0.2">
      <c r="A115" s="365" t="s">
        <v>305</v>
      </c>
      <c r="B115" s="381"/>
      <c r="C115" s="366" t="s">
        <v>306</v>
      </c>
      <c r="D115" s="383" t="s">
        <v>307</v>
      </c>
      <c r="E115" s="367">
        <v>1</v>
      </c>
      <c r="F115" s="367" t="s">
        <v>81</v>
      </c>
      <c r="G115" s="368"/>
      <c r="H115" s="369" t="str">
        <f>IF(G115&lt;&gt;"",E115*G115,"")</f>
        <v/>
      </c>
    </row>
    <row r="116" spans="1:8" s="361" customFormat="1" ht="12.75" x14ac:dyDescent="0.2">
      <c r="A116" s="371"/>
      <c r="B116" s="376"/>
      <c r="C116" s="377"/>
      <c r="D116" s="378"/>
      <c r="E116" s="378"/>
      <c r="F116" s="378"/>
      <c r="G116" s="379"/>
      <c r="H116" s="380"/>
    </row>
    <row r="117" spans="1:8" s="361" customFormat="1" ht="108" x14ac:dyDescent="0.2">
      <c r="A117" s="365" t="s">
        <v>308</v>
      </c>
      <c r="B117" s="365"/>
      <c r="C117" s="366" t="s">
        <v>309</v>
      </c>
      <c r="D117" s="367" t="s">
        <v>310</v>
      </c>
      <c r="E117" s="367">
        <v>1</v>
      </c>
      <c r="F117" s="367" t="s">
        <v>81</v>
      </c>
      <c r="G117" s="368"/>
      <c r="H117" s="369" t="str">
        <f>IF(G117&lt;&gt;"",E117*G117,"")</f>
        <v/>
      </c>
    </row>
    <row r="118" spans="1:8" s="361" customFormat="1" ht="12.75" x14ac:dyDescent="0.2">
      <c r="A118" s="371"/>
      <c r="B118" s="290"/>
      <c r="C118" s="386"/>
      <c r="D118" s="387"/>
      <c r="E118" s="387"/>
      <c r="F118" s="387"/>
      <c r="G118" s="388"/>
      <c r="H118" s="389"/>
    </row>
    <row r="119" spans="1:8" s="361" customFormat="1" ht="96" x14ac:dyDescent="0.2">
      <c r="A119" s="365" t="s">
        <v>311</v>
      </c>
      <c r="B119" s="365"/>
      <c r="C119" s="366" t="s">
        <v>312</v>
      </c>
      <c r="D119" s="367" t="s">
        <v>310</v>
      </c>
      <c r="E119" s="367">
        <v>1</v>
      </c>
      <c r="F119" s="367" t="s">
        <v>81</v>
      </c>
      <c r="G119" s="368"/>
      <c r="H119" s="369" t="str">
        <f>IF(G119&lt;&gt;"",E119*G119,"")</f>
        <v/>
      </c>
    </row>
    <row r="120" spans="1:8" s="361" customFormat="1" ht="12.75" x14ac:dyDescent="0.2">
      <c r="A120" s="371"/>
      <c r="B120" s="376"/>
      <c r="C120" s="377"/>
      <c r="D120" s="378"/>
      <c r="E120" s="378"/>
      <c r="F120" s="378"/>
      <c r="G120" s="379"/>
      <c r="H120" s="380"/>
    </row>
    <row r="121" spans="1:8" s="361" customFormat="1" ht="24" x14ac:dyDescent="0.2">
      <c r="A121" s="365" t="s">
        <v>313</v>
      </c>
      <c r="B121" s="365"/>
      <c r="C121" s="366" t="s">
        <v>314</v>
      </c>
      <c r="D121" s="367"/>
      <c r="E121" s="367">
        <v>1</v>
      </c>
      <c r="F121" s="367" t="s">
        <v>81</v>
      </c>
      <c r="G121" s="368"/>
      <c r="H121" s="369" t="str">
        <f>IF(G121&lt;&gt;"",E121*G121,"")</f>
        <v/>
      </c>
    </row>
    <row r="122" spans="1:8" s="361" customFormat="1" ht="12.75" x14ac:dyDescent="0.2">
      <c r="A122" s="371"/>
      <c r="B122" s="376"/>
      <c r="C122" s="377"/>
      <c r="D122" s="378"/>
      <c r="E122" s="378"/>
      <c r="F122" s="378"/>
      <c r="G122" s="379"/>
      <c r="H122" s="380"/>
    </row>
    <row r="123" spans="1:8" s="361" customFormat="1" ht="24" x14ac:dyDescent="0.2">
      <c r="A123" s="365" t="s">
        <v>315</v>
      </c>
      <c r="B123" s="365"/>
      <c r="C123" s="366" t="s">
        <v>316</v>
      </c>
      <c r="D123" s="367"/>
      <c r="E123" s="367">
        <v>1</v>
      </c>
      <c r="F123" s="367" t="s">
        <v>81</v>
      </c>
      <c r="G123" s="368"/>
      <c r="H123" s="369" t="str">
        <f>IF(G123&lt;&gt;"",E123*G123,"")</f>
        <v/>
      </c>
    </row>
    <row r="124" spans="1:8" s="361" customFormat="1" ht="12.75" x14ac:dyDescent="0.2">
      <c r="A124" s="376"/>
      <c r="B124" s="376"/>
      <c r="C124" s="377"/>
      <c r="D124" s="378"/>
      <c r="E124" s="378"/>
      <c r="F124" s="378"/>
      <c r="G124" s="379"/>
      <c r="H124" s="380"/>
    </row>
    <row r="125" spans="1:8" s="361" customFormat="1" ht="16.5" thickBot="1" x14ac:dyDescent="0.25">
      <c r="A125" s="355" t="s">
        <v>317</v>
      </c>
      <c r="B125" s="356" t="s">
        <v>318</v>
      </c>
      <c r="C125" s="357"/>
      <c r="D125" s="358"/>
      <c r="E125" s="358">
        <v>1</v>
      </c>
      <c r="F125" s="358" t="s">
        <v>245</v>
      </c>
      <c r="G125" s="359">
        <f>SUM(H127:H141)</f>
        <v>0</v>
      </c>
      <c r="H125" s="360">
        <f>E125*G125</f>
        <v>0</v>
      </c>
    </row>
    <row r="126" spans="1:8" s="361" customFormat="1" ht="13.5" thickTop="1" x14ac:dyDescent="0.2">
      <c r="A126" s="376"/>
      <c r="B126" s="376"/>
      <c r="C126" s="377"/>
      <c r="D126" s="378"/>
      <c r="E126" s="378"/>
      <c r="F126" s="378"/>
      <c r="G126" s="379"/>
      <c r="H126" s="380"/>
    </row>
    <row r="127" spans="1:8" s="361" customFormat="1" ht="24" x14ac:dyDescent="0.2">
      <c r="A127" s="365" t="s">
        <v>319</v>
      </c>
      <c r="B127" s="365"/>
      <c r="C127" s="366" t="s">
        <v>320</v>
      </c>
      <c r="D127" s="367"/>
      <c r="E127" s="367">
        <v>2</v>
      </c>
      <c r="F127" s="367" t="s">
        <v>81</v>
      </c>
      <c r="G127" s="368"/>
      <c r="H127" s="369" t="str">
        <f>IF(G127&lt;&gt;"",E127*G127,"")</f>
        <v/>
      </c>
    </row>
    <row r="128" spans="1:8" s="361" customFormat="1" ht="12.75" x14ac:dyDescent="0.2">
      <c r="A128" s="376"/>
      <c r="B128" s="376"/>
      <c r="C128" s="377"/>
      <c r="D128" s="378"/>
      <c r="E128" s="378"/>
      <c r="F128" s="367"/>
      <c r="G128" s="379"/>
      <c r="H128" s="380"/>
    </row>
    <row r="129" spans="1:8" s="361" customFormat="1" ht="24" x14ac:dyDescent="0.2">
      <c r="A129" s="365" t="s">
        <v>321</v>
      </c>
      <c r="B129" s="365"/>
      <c r="C129" s="366" t="s">
        <v>322</v>
      </c>
      <c r="D129" s="367"/>
      <c r="E129" s="367">
        <v>8</v>
      </c>
      <c r="F129" s="367" t="s">
        <v>81</v>
      </c>
      <c r="G129" s="368"/>
      <c r="H129" s="369" t="str">
        <f>IF(G129&lt;&gt;"",E129*G129,"")</f>
        <v/>
      </c>
    </row>
    <row r="130" spans="1:8" s="361" customFormat="1" ht="12.75" x14ac:dyDescent="0.2">
      <c r="A130" s="376"/>
      <c r="B130" s="376"/>
      <c r="C130" s="377"/>
      <c r="D130" s="378"/>
      <c r="E130" s="378"/>
      <c r="F130" s="367"/>
      <c r="G130" s="379"/>
      <c r="H130" s="380"/>
    </row>
    <row r="131" spans="1:8" s="361" customFormat="1" ht="24" x14ac:dyDescent="0.2">
      <c r="A131" s="365" t="s">
        <v>323</v>
      </c>
      <c r="B131" s="365"/>
      <c r="C131" s="366" t="s">
        <v>324</v>
      </c>
      <c r="D131" s="367"/>
      <c r="E131" s="367">
        <v>6</v>
      </c>
      <c r="F131" s="367" t="s">
        <v>81</v>
      </c>
      <c r="G131" s="368"/>
      <c r="H131" s="369" t="str">
        <f>IF(G131&lt;&gt;"",E131*G131,"")</f>
        <v/>
      </c>
    </row>
    <row r="132" spans="1:8" s="361" customFormat="1" ht="12.75" x14ac:dyDescent="0.2">
      <c r="A132" s="376"/>
      <c r="B132" s="376"/>
      <c r="C132" s="377"/>
      <c r="D132" s="378"/>
      <c r="E132" s="378"/>
      <c r="F132" s="367"/>
      <c r="G132" s="379"/>
      <c r="H132" s="380"/>
    </row>
    <row r="133" spans="1:8" s="361" customFormat="1" ht="12.75" x14ac:dyDescent="0.2">
      <c r="A133" s="365" t="s">
        <v>325</v>
      </c>
      <c r="B133" s="365"/>
      <c r="C133" s="366" t="s">
        <v>326</v>
      </c>
      <c r="D133" s="367"/>
      <c r="E133" s="367">
        <v>1</v>
      </c>
      <c r="F133" s="367" t="s">
        <v>81</v>
      </c>
      <c r="G133" s="368"/>
      <c r="H133" s="369" t="str">
        <f>IF(G133&lt;&gt;"",E133*G133,"")</f>
        <v/>
      </c>
    </row>
    <row r="134" spans="1:8" s="361" customFormat="1" ht="12.75" x14ac:dyDescent="0.2">
      <c r="A134" s="376"/>
      <c r="B134" s="290"/>
      <c r="C134" s="386"/>
      <c r="D134" s="387"/>
      <c r="E134" s="387"/>
      <c r="F134" s="387"/>
      <c r="G134" s="388"/>
      <c r="H134" s="389"/>
    </row>
    <row r="135" spans="1:8" s="361" customFormat="1" ht="12.75" x14ac:dyDescent="0.2">
      <c r="A135" s="365" t="s">
        <v>327</v>
      </c>
      <c r="B135" s="365"/>
      <c r="C135" s="366" t="s">
        <v>328</v>
      </c>
      <c r="D135" s="367"/>
      <c r="E135" s="367">
        <v>1</v>
      </c>
      <c r="F135" s="367" t="s">
        <v>81</v>
      </c>
      <c r="G135" s="368"/>
      <c r="H135" s="369" t="str">
        <f>IF(G135&lt;&gt;"",E135*G135,"")</f>
        <v/>
      </c>
    </row>
    <row r="136" spans="1:8" s="361" customFormat="1" ht="12.75" x14ac:dyDescent="0.2">
      <c r="A136" s="376"/>
      <c r="B136" s="376"/>
      <c r="C136" s="377"/>
      <c r="D136" s="378"/>
      <c r="E136" s="378"/>
      <c r="F136" s="378"/>
      <c r="G136" s="379"/>
      <c r="H136" s="380"/>
    </row>
    <row r="137" spans="1:8" s="361" customFormat="1" ht="24" x14ac:dyDescent="0.2">
      <c r="A137" s="365" t="s">
        <v>329</v>
      </c>
      <c r="B137" s="365"/>
      <c r="C137" s="366" t="s">
        <v>330</v>
      </c>
      <c r="D137" s="367"/>
      <c r="E137" s="367">
        <v>2</v>
      </c>
      <c r="F137" s="367" t="s">
        <v>81</v>
      </c>
      <c r="G137" s="368"/>
      <c r="H137" s="369" t="str">
        <f>IF(G137&lt;&gt;"",E137*G137,"")</f>
        <v/>
      </c>
    </row>
    <row r="138" spans="1:8" s="361" customFormat="1" ht="12.75" x14ac:dyDescent="0.2">
      <c r="A138" s="376"/>
      <c r="B138" s="376"/>
      <c r="C138" s="377"/>
      <c r="D138" s="378"/>
      <c r="E138" s="378"/>
      <c r="F138" s="378"/>
      <c r="G138" s="379"/>
      <c r="H138" s="380"/>
    </row>
    <row r="139" spans="1:8" s="361" customFormat="1" ht="12.75" x14ac:dyDescent="0.2">
      <c r="A139" s="365" t="s">
        <v>331</v>
      </c>
      <c r="B139" s="365"/>
      <c r="C139" s="366" t="s">
        <v>332</v>
      </c>
      <c r="D139" s="367"/>
      <c r="E139" s="367">
        <v>1</v>
      </c>
      <c r="F139" s="367" t="s">
        <v>81</v>
      </c>
      <c r="G139" s="368"/>
      <c r="H139" s="369" t="str">
        <f>IF(G139&lt;&gt;"",E139*G139,"")</f>
        <v/>
      </c>
    </row>
    <row r="140" spans="1:8" s="361" customFormat="1" ht="12.75" x14ac:dyDescent="0.2">
      <c r="A140" s="376"/>
      <c r="B140" s="376"/>
      <c r="C140" s="377"/>
      <c r="D140" s="378"/>
      <c r="E140" s="378"/>
      <c r="F140" s="378"/>
      <c r="G140" s="379"/>
      <c r="H140" s="380"/>
    </row>
    <row r="141" spans="1:8" s="361" customFormat="1" ht="12.75" x14ac:dyDescent="0.2">
      <c r="A141" s="365" t="s">
        <v>333</v>
      </c>
      <c r="B141" s="365"/>
      <c r="C141" s="366" t="s">
        <v>334</v>
      </c>
      <c r="D141" s="367"/>
      <c r="E141" s="367">
        <v>1</v>
      </c>
      <c r="F141" s="367" t="s">
        <v>81</v>
      </c>
      <c r="G141" s="368"/>
      <c r="H141" s="369" t="str">
        <f>IF(G141&lt;&gt;"",E141*G141,"")</f>
        <v/>
      </c>
    </row>
    <row r="142" spans="1:8" s="361" customFormat="1" ht="12.75" x14ac:dyDescent="0.2">
      <c r="A142" s="376"/>
      <c r="B142" s="376"/>
      <c r="C142" s="377"/>
      <c r="D142" s="378"/>
      <c r="E142" s="378"/>
      <c r="F142" s="378"/>
      <c r="G142" s="379"/>
      <c r="H142" s="380"/>
    </row>
    <row r="143" spans="1:8" s="361" customFormat="1" ht="13.5" thickBot="1" x14ac:dyDescent="0.25">
      <c r="A143" s="391"/>
      <c r="B143" s="391"/>
      <c r="C143" s="392"/>
      <c r="D143" s="393"/>
      <c r="E143" s="393"/>
      <c r="F143" s="394"/>
      <c r="G143" s="379"/>
      <c r="H143" s="380"/>
    </row>
    <row r="144" spans="1:8" s="361" customFormat="1" ht="16.5" thickBot="1" x14ac:dyDescent="0.25">
      <c r="A144" s="346" t="s">
        <v>335</v>
      </c>
      <c r="B144" s="347" t="s">
        <v>336</v>
      </c>
      <c r="C144" s="347"/>
      <c r="D144" s="348"/>
      <c r="E144" s="348"/>
      <c r="F144" s="348"/>
      <c r="G144" s="349"/>
      <c r="H144" s="350">
        <f>SUM(H146)</f>
        <v>0</v>
      </c>
    </row>
    <row r="145" spans="1:8" s="361" customFormat="1" ht="12.75" x14ac:dyDescent="0.2">
      <c r="A145" s="395"/>
      <c r="B145" s="395"/>
      <c r="C145" s="396"/>
      <c r="D145" s="397"/>
      <c r="E145" s="397"/>
      <c r="F145" s="398"/>
      <c r="G145" s="388"/>
      <c r="H145" s="389"/>
    </row>
    <row r="146" spans="1:8" s="361" customFormat="1" ht="16.5" thickBot="1" x14ac:dyDescent="0.25">
      <c r="A146" s="355" t="s">
        <v>337</v>
      </c>
      <c r="B146" s="356" t="s">
        <v>336</v>
      </c>
      <c r="C146" s="357"/>
      <c r="D146" s="358">
        <v>1</v>
      </c>
      <c r="E146" s="358">
        <v>1</v>
      </c>
      <c r="F146" s="358" t="s">
        <v>245</v>
      </c>
      <c r="G146" s="359">
        <f>SUM(H148:H164)</f>
        <v>0</v>
      </c>
      <c r="H146" s="360">
        <f>E146*G146</f>
        <v>0</v>
      </c>
    </row>
    <row r="147" spans="1:8" s="361" customFormat="1" ht="13.5" thickTop="1" x14ac:dyDescent="0.2">
      <c r="A147" s="362"/>
      <c r="B147" s="362"/>
      <c r="C147" s="363"/>
      <c r="D147" s="364"/>
      <c r="E147" s="364"/>
      <c r="F147" s="364"/>
      <c r="G147" s="363"/>
      <c r="H147" s="363"/>
    </row>
    <row r="148" spans="1:8" s="361" customFormat="1" ht="24" x14ac:dyDescent="0.2">
      <c r="A148" s="399" t="s">
        <v>338</v>
      </c>
      <c r="B148" s="399"/>
      <c r="C148" s="400" t="s">
        <v>339</v>
      </c>
      <c r="D148" s="401"/>
      <c r="E148" s="401">
        <v>1</v>
      </c>
      <c r="F148" s="402" t="s">
        <v>245</v>
      </c>
      <c r="G148" s="368"/>
      <c r="H148" s="403" t="str">
        <f>IF(G148&lt;&gt;"",E148*G148,"")</f>
        <v/>
      </c>
    </row>
    <row r="149" spans="1:8" s="361" customFormat="1" ht="12.75" x14ac:dyDescent="0.2">
      <c r="A149" s="404"/>
      <c r="B149" s="405"/>
      <c r="C149" s="406" t="s">
        <v>340</v>
      </c>
      <c r="D149" s="407"/>
      <c r="E149" s="407"/>
      <c r="F149" s="408"/>
      <c r="G149" s="409"/>
      <c r="H149" s="409"/>
    </row>
    <row r="150" spans="1:8" s="361" customFormat="1" ht="12.75" x14ac:dyDescent="0.2">
      <c r="A150" s="404"/>
      <c r="B150" s="405"/>
      <c r="C150" s="406" t="s">
        <v>341</v>
      </c>
      <c r="D150" s="407"/>
      <c r="E150" s="407"/>
      <c r="F150" s="408"/>
      <c r="G150" s="409"/>
      <c r="H150" s="409"/>
    </row>
    <row r="151" spans="1:8" s="361" customFormat="1" ht="12.75" x14ac:dyDescent="0.2">
      <c r="A151" s="404"/>
      <c r="B151" s="405"/>
      <c r="C151" s="406" t="s">
        <v>342</v>
      </c>
      <c r="D151" s="407"/>
      <c r="E151" s="407"/>
      <c r="F151" s="408"/>
      <c r="G151" s="409"/>
      <c r="H151" s="409"/>
    </row>
    <row r="152" spans="1:8" s="361" customFormat="1" ht="12.75" x14ac:dyDescent="0.2">
      <c r="A152" s="410"/>
      <c r="B152" s="411"/>
      <c r="C152" s="412" t="s">
        <v>343</v>
      </c>
      <c r="D152" s="413"/>
      <c r="E152" s="413"/>
      <c r="F152" s="414"/>
      <c r="G152" s="415"/>
      <c r="H152" s="415"/>
    </row>
    <row r="153" spans="1:8" s="361" customFormat="1" ht="12.75" x14ac:dyDescent="0.2">
      <c r="A153" s="416"/>
      <c r="B153" s="416"/>
      <c r="C153" s="417"/>
      <c r="D153" s="418"/>
      <c r="E153" s="418"/>
      <c r="F153" s="418"/>
      <c r="G153" s="417"/>
      <c r="H153" s="417"/>
    </row>
    <row r="154" spans="1:8" s="361" customFormat="1" ht="36" x14ac:dyDescent="0.2">
      <c r="A154" s="381" t="s">
        <v>344</v>
      </c>
      <c r="B154" s="381"/>
      <c r="C154" s="419" t="s">
        <v>345</v>
      </c>
      <c r="D154" s="383"/>
      <c r="E154" s="383">
        <v>1</v>
      </c>
      <c r="F154" s="384" t="s">
        <v>245</v>
      </c>
      <c r="G154" s="368"/>
      <c r="H154" s="369" t="str">
        <f>IF(G154&lt;&gt;"",E154*G154,"")</f>
        <v/>
      </c>
    </row>
    <row r="155" spans="1:8" s="361" customFormat="1" ht="12.75" x14ac:dyDescent="0.2">
      <c r="A155" s="416"/>
      <c r="B155" s="420"/>
      <c r="C155" s="421"/>
      <c r="D155" s="422"/>
      <c r="E155" s="422"/>
      <c r="F155" s="423"/>
      <c r="G155" s="424"/>
      <c r="H155" s="424"/>
    </row>
    <row r="156" spans="1:8" s="361" customFormat="1" ht="12.75" x14ac:dyDescent="0.2">
      <c r="A156" s="381" t="s">
        <v>346</v>
      </c>
      <c r="B156" s="381"/>
      <c r="C156" s="425" t="s">
        <v>347</v>
      </c>
      <c r="D156" s="383"/>
      <c r="E156" s="383">
        <v>1</v>
      </c>
      <c r="F156" s="384" t="s">
        <v>245</v>
      </c>
      <c r="G156" s="368"/>
      <c r="H156" s="369" t="str">
        <f>IF(G156&lt;&gt;"",E156*G156,"")</f>
        <v/>
      </c>
    </row>
    <row r="157" spans="1:8" s="361" customFormat="1" ht="12.75" x14ac:dyDescent="0.2">
      <c r="A157" s="416"/>
      <c r="B157" s="420"/>
      <c r="C157" s="373"/>
      <c r="D157" s="374"/>
      <c r="E157" s="374"/>
      <c r="F157" s="374"/>
      <c r="G157" s="373"/>
      <c r="H157" s="373"/>
    </row>
    <row r="158" spans="1:8" s="361" customFormat="1" ht="24" x14ac:dyDescent="0.2">
      <c r="A158" s="381" t="s">
        <v>348</v>
      </c>
      <c r="B158" s="381"/>
      <c r="C158" s="419" t="s">
        <v>349</v>
      </c>
      <c r="D158" s="383"/>
      <c r="E158" s="383">
        <v>8</v>
      </c>
      <c r="F158" s="384" t="s">
        <v>350</v>
      </c>
      <c r="G158" s="368"/>
      <c r="H158" s="369" t="str">
        <f>IF(G158&lt;&gt;"",E158*G158,"")</f>
        <v/>
      </c>
    </row>
    <row r="159" spans="1:8" s="361" customFormat="1" ht="12.75" x14ac:dyDescent="0.2">
      <c r="A159" s="416"/>
      <c r="B159" s="420"/>
      <c r="C159" s="426"/>
      <c r="D159" s="427"/>
      <c r="E159" s="427"/>
      <c r="F159" s="427"/>
      <c r="G159" s="426"/>
      <c r="H159" s="426"/>
    </row>
    <row r="160" spans="1:8" s="361" customFormat="1" ht="12.75" x14ac:dyDescent="0.2">
      <c r="A160" s="381" t="s">
        <v>351</v>
      </c>
      <c r="B160" s="381"/>
      <c r="C160" s="419" t="s">
        <v>352</v>
      </c>
      <c r="D160" s="383"/>
      <c r="E160" s="383">
        <v>4</v>
      </c>
      <c r="F160" s="384" t="s">
        <v>350</v>
      </c>
      <c r="G160" s="368"/>
      <c r="H160" s="369" t="str">
        <f>IF(G160&lt;&gt;"",E160*G160,"")</f>
        <v/>
      </c>
    </row>
    <row r="161" spans="1:8" s="361" customFormat="1" ht="12.75" x14ac:dyDescent="0.2">
      <c r="A161" s="416"/>
      <c r="B161" s="420"/>
      <c r="C161" s="426"/>
      <c r="D161" s="427"/>
      <c r="E161" s="427"/>
      <c r="F161" s="427"/>
      <c r="G161" s="426"/>
      <c r="H161" s="426"/>
    </row>
    <row r="162" spans="1:8" s="361" customFormat="1" ht="12.75" x14ac:dyDescent="0.2">
      <c r="A162" s="381" t="s">
        <v>353</v>
      </c>
      <c r="B162" s="381"/>
      <c r="C162" s="425" t="s">
        <v>354</v>
      </c>
      <c r="D162" s="383"/>
      <c r="E162" s="383">
        <v>1</v>
      </c>
      <c r="F162" s="384" t="s">
        <v>245</v>
      </c>
      <c r="G162" s="368"/>
      <c r="H162" s="369" t="str">
        <f>IF(G162&lt;&gt;"",E162*G162,"")</f>
        <v/>
      </c>
    </row>
    <row r="163" spans="1:8" s="361" customFormat="1" ht="12.75" x14ac:dyDescent="0.2">
      <c r="A163" s="416"/>
      <c r="B163" s="420"/>
      <c r="C163" s="373"/>
      <c r="D163" s="374"/>
      <c r="E163" s="374"/>
      <c r="F163" s="374"/>
      <c r="G163" s="373"/>
      <c r="H163" s="373"/>
    </row>
    <row r="164" spans="1:8" s="361" customFormat="1" ht="36" x14ac:dyDescent="0.2">
      <c r="A164" s="381" t="s">
        <v>355</v>
      </c>
      <c r="B164" s="381"/>
      <c r="C164" s="425" t="s">
        <v>356</v>
      </c>
      <c r="D164" s="383"/>
      <c r="E164" s="383">
        <v>5</v>
      </c>
      <c r="F164" s="384" t="s">
        <v>155</v>
      </c>
      <c r="G164" s="368"/>
      <c r="H164" s="369" t="str">
        <f>IF(G164&lt;&gt;"",E164*G164,"")</f>
        <v/>
      </c>
    </row>
    <row r="165" spans="1:8" s="361" customFormat="1" ht="12.75" x14ac:dyDescent="0.2">
      <c r="A165" s="428"/>
      <c r="B165" s="428"/>
      <c r="C165" s="429"/>
      <c r="D165" s="430"/>
      <c r="E165" s="430"/>
      <c r="F165" s="430"/>
      <c r="G165" s="429"/>
      <c r="H165" s="429"/>
    </row>
    <row r="166" spans="1:8" s="361" customFormat="1" ht="12.75" x14ac:dyDescent="0.2">
      <c r="A166" s="428"/>
      <c r="B166" s="428"/>
      <c r="C166" s="429"/>
      <c r="D166" s="430"/>
      <c r="E166" s="430"/>
      <c r="F166" s="430"/>
      <c r="G166" s="429"/>
      <c r="H166" s="429"/>
    </row>
    <row r="167" spans="1:8" s="361" customFormat="1" ht="12.75" x14ac:dyDescent="0.2">
      <c r="A167" s="428"/>
      <c r="B167" s="428"/>
      <c r="C167" s="417"/>
      <c r="D167" s="418"/>
      <c r="E167" s="418"/>
      <c r="F167" s="418"/>
      <c r="G167" s="417"/>
      <c r="H167" s="417"/>
    </row>
    <row r="168" spans="1:8" s="361" customFormat="1" ht="12.75" x14ac:dyDescent="0.2">
      <c r="A168" s="428"/>
      <c r="B168" s="428"/>
      <c r="C168" s="417"/>
      <c r="D168" s="418"/>
      <c r="E168" s="418"/>
      <c r="F168" s="418"/>
      <c r="G168" s="417"/>
      <c r="H168" s="417"/>
    </row>
    <row r="169" spans="1:8" s="361" customFormat="1" ht="12.75" x14ac:dyDescent="0.2">
      <c r="A169" s="428"/>
      <c r="B169" s="428"/>
      <c r="C169" s="431"/>
      <c r="D169" s="432"/>
      <c r="E169" s="432"/>
      <c r="F169" s="432"/>
      <c r="G169" s="431"/>
      <c r="H169" s="431"/>
    </row>
    <row r="170" spans="1:8" s="361" customFormat="1" ht="12.75" x14ac:dyDescent="0.2">
      <c r="A170" s="416"/>
      <c r="B170" s="416"/>
      <c r="C170" s="417"/>
      <c r="D170" s="418"/>
      <c r="E170" s="418"/>
      <c r="F170" s="418"/>
      <c r="G170" s="417"/>
      <c r="H170" s="417"/>
    </row>
    <row r="171" spans="1:8" s="361" customFormat="1" ht="12.75" x14ac:dyDescent="0.2">
      <c r="A171" s="428"/>
      <c r="B171" s="428"/>
      <c r="C171" s="431"/>
      <c r="D171" s="432"/>
      <c r="E171" s="432"/>
      <c r="F171" s="432"/>
      <c r="G171" s="431"/>
      <c r="H171" s="431"/>
    </row>
    <row r="172" spans="1:8" s="361" customFormat="1" ht="12.75" x14ac:dyDescent="0.2">
      <c r="A172" s="416"/>
      <c r="B172" s="416"/>
      <c r="C172" s="433"/>
      <c r="D172" s="430"/>
      <c r="E172" s="430"/>
      <c r="F172" s="430"/>
      <c r="G172" s="433"/>
      <c r="H172" s="433"/>
    </row>
    <row r="173" spans="1:8" s="361" customFormat="1" ht="12.75" x14ac:dyDescent="0.2">
      <c r="A173" s="428"/>
      <c r="B173" s="428"/>
      <c r="C173" s="431"/>
      <c r="D173" s="432"/>
      <c r="E173" s="432"/>
      <c r="F173" s="432"/>
      <c r="G173" s="431"/>
      <c r="H173" s="431"/>
    </row>
    <row r="174" spans="1:8" s="361" customFormat="1" ht="12.75" x14ac:dyDescent="0.2">
      <c r="A174" s="416"/>
      <c r="B174" s="416"/>
      <c r="C174" s="433"/>
      <c r="D174" s="430"/>
      <c r="E174" s="430"/>
      <c r="F174" s="430"/>
      <c r="G174" s="433"/>
      <c r="H174" s="433"/>
    </row>
    <row r="175" spans="1:8" s="361" customFormat="1" ht="12.75" x14ac:dyDescent="0.2">
      <c r="A175" s="428"/>
      <c r="B175" s="428"/>
      <c r="C175" s="431"/>
      <c r="D175" s="432"/>
      <c r="E175" s="432"/>
      <c r="F175" s="432"/>
      <c r="G175" s="431"/>
      <c r="H175" s="431"/>
    </row>
    <row r="176" spans="1:8" s="361" customFormat="1" ht="12.75" x14ac:dyDescent="0.2">
      <c r="A176" s="416"/>
      <c r="B176" s="416"/>
      <c r="C176" s="433"/>
      <c r="D176" s="430"/>
      <c r="E176" s="430"/>
      <c r="F176" s="430"/>
      <c r="G176" s="433"/>
      <c r="H176" s="433"/>
    </row>
    <row r="177" spans="1:8" s="361" customFormat="1" ht="12.75" x14ac:dyDescent="0.2">
      <c r="A177" s="428"/>
      <c r="B177" s="428"/>
      <c r="C177" s="431"/>
      <c r="D177" s="432"/>
      <c r="E177" s="432"/>
      <c r="F177" s="432"/>
      <c r="G177" s="431"/>
      <c r="H177" s="431"/>
    </row>
    <row r="178" spans="1:8" s="361" customFormat="1" ht="12.75" x14ac:dyDescent="0.2">
      <c r="A178" s="416"/>
      <c r="B178" s="416"/>
      <c r="C178" s="433"/>
      <c r="D178" s="430"/>
      <c r="E178" s="430"/>
      <c r="F178" s="430"/>
      <c r="G178" s="433"/>
      <c r="H178" s="433"/>
    </row>
    <row r="179" spans="1:8" s="361" customFormat="1" ht="12.75" x14ac:dyDescent="0.2">
      <c r="A179" s="428"/>
      <c r="B179" s="428"/>
      <c r="C179" s="431"/>
      <c r="D179" s="432"/>
      <c r="E179" s="432"/>
      <c r="F179" s="432"/>
      <c r="G179" s="431"/>
      <c r="H179" s="431"/>
    </row>
    <row r="180" spans="1:8" s="361" customFormat="1" ht="12.75" x14ac:dyDescent="0.2">
      <c r="A180" s="416"/>
      <c r="B180" s="416"/>
      <c r="C180" s="433"/>
      <c r="D180" s="430"/>
      <c r="E180" s="430"/>
      <c r="F180" s="430"/>
      <c r="G180" s="433"/>
      <c r="H180" s="433"/>
    </row>
    <row r="181" spans="1:8" s="361" customFormat="1" ht="12.75" x14ac:dyDescent="0.2">
      <c r="A181" s="428"/>
      <c r="B181" s="428"/>
      <c r="C181" s="434"/>
      <c r="D181" s="435"/>
      <c r="E181" s="435"/>
      <c r="F181" s="435"/>
      <c r="G181" s="434"/>
      <c r="H181" s="434"/>
    </row>
    <row r="182" spans="1:8" s="361" customFormat="1" ht="12.75" x14ac:dyDescent="0.2">
      <c r="A182" s="416"/>
      <c r="B182" s="416"/>
      <c r="C182" s="417"/>
      <c r="D182" s="418"/>
      <c r="E182" s="418"/>
      <c r="F182" s="418"/>
      <c r="G182" s="417"/>
      <c r="H182" s="417"/>
    </row>
    <row r="183" spans="1:8" s="361" customFormat="1" ht="12.75" x14ac:dyDescent="0.2">
      <c r="A183" s="428"/>
      <c r="B183" s="428"/>
      <c r="C183" s="417"/>
      <c r="D183" s="418"/>
      <c r="E183" s="418"/>
      <c r="F183" s="418"/>
      <c r="G183" s="417"/>
      <c r="H183" s="417"/>
    </row>
    <row r="184" spans="1:8" s="361" customFormat="1" ht="12.75" x14ac:dyDescent="0.2">
      <c r="A184" s="416"/>
      <c r="B184" s="416"/>
      <c r="C184" s="417"/>
      <c r="D184" s="418"/>
      <c r="E184" s="418"/>
      <c r="F184" s="418"/>
      <c r="G184" s="417"/>
      <c r="H184" s="417"/>
    </row>
    <row r="185" spans="1:8" s="361" customFormat="1" ht="12.75" x14ac:dyDescent="0.2">
      <c r="A185" s="428"/>
      <c r="B185" s="428"/>
      <c r="C185" s="417"/>
      <c r="D185" s="418"/>
      <c r="E185" s="418"/>
      <c r="F185" s="418"/>
      <c r="G185" s="417"/>
      <c r="H185" s="417"/>
    </row>
    <row r="186" spans="1:8" s="361" customFormat="1" ht="12.75" x14ac:dyDescent="0.2">
      <c r="A186" s="416"/>
      <c r="B186" s="416"/>
      <c r="C186" s="417"/>
      <c r="D186" s="418"/>
      <c r="E186" s="418"/>
      <c r="F186" s="418"/>
      <c r="G186" s="417"/>
      <c r="H186" s="417"/>
    </row>
    <row r="187" spans="1:8" s="361" customFormat="1" ht="12.75" x14ac:dyDescent="0.2">
      <c r="A187" s="428"/>
      <c r="B187" s="428"/>
      <c r="C187" s="417"/>
      <c r="D187" s="418"/>
      <c r="E187" s="418"/>
      <c r="F187" s="418"/>
      <c r="G187" s="417"/>
      <c r="H187" s="417"/>
    </row>
    <row r="188" spans="1:8" s="361" customFormat="1" ht="12.75" x14ac:dyDescent="0.2">
      <c r="A188" s="416"/>
      <c r="B188" s="416"/>
      <c r="C188" s="417"/>
      <c r="D188" s="418"/>
      <c r="E188" s="418"/>
      <c r="F188" s="418"/>
      <c r="G188" s="417"/>
      <c r="H188" s="417"/>
    </row>
    <row r="189" spans="1:8" s="361" customFormat="1" ht="12.75" x14ac:dyDescent="0.2">
      <c r="A189" s="428"/>
      <c r="B189" s="428"/>
      <c r="C189" s="417"/>
      <c r="D189" s="418"/>
      <c r="E189" s="418"/>
      <c r="F189" s="418"/>
      <c r="G189" s="417"/>
      <c r="H189" s="417"/>
    </row>
    <row r="190" spans="1:8" s="361" customFormat="1" ht="12.75" x14ac:dyDescent="0.2">
      <c r="A190" s="416"/>
      <c r="B190" s="416"/>
      <c r="C190" s="417"/>
      <c r="D190" s="418"/>
      <c r="E190" s="418"/>
      <c r="F190" s="418"/>
      <c r="G190" s="417"/>
      <c r="H190" s="417"/>
    </row>
    <row r="191" spans="1:8" s="361" customFormat="1" ht="12.75" x14ac:dyDescent="0.2">
      <c r="A191" s="428"/>
      <c r="B191" s="428"/>
      <c r="C191" s="417"/>
      <c r="D191" s="418"/>
      <c r="E191" s="418"/>
      <c r="F191" s="418"/>
      <c r="G191" s="417"/>
      <c r="H191" s="417"/>
    </row>
    <row r="192" spans="1:8" s="361" customFormat="1" ht="12.75" x14ac:dyDescent="0.2">
      <c r="A192" s="416"/>
      <c r="B192" s="416"/>
      <c r="C192" s="417"/>
      <c r="D192" s="418"/>
      <c r="E192" s="418"/>
      <c r="F192" s="418"/>
      <c r="G192" s="417"/>
      <c r="H192" s="417"/>
    </row>
    <row r="193" spans="1:8" s="361" customFormat="1" ht="12.75" x14ac:dyDescent="0.2">
      <c r="A193" s="428"/>
      <c r="B193" s="428"/>
      <c r="C193" s="417"/>
      <c r="D193" s="418"/>
      <c r="E193" s="418"/>
      <c r="F193" s="418"/>
      <c r="G193" s="417"/>
      <c r="H193" s="417"/>
    </row>
    <row r="194" spans="1:8" s="361" customFormat="1" ht="12.75" x14ac:dyDescent="0.2">
      <c r="A194" s="416"/>
      <c r="B194" s="416"/>
      <c r="C194" s="417"/>
      <c r="D194" s="418"/>
      <c r="E194" s="418"/>
      <c r="F194" s="418"/>
      <c r="G194" s="417"/>
      <c r="H194" s="417"/>
    </row>
    <row r="195" spans="1:8" s="361" customFormat="1" ht="12.75" x14ac:dyDescent="0.2">
      <c r="A195" s="428"/>
      <c r="B195" s="428"/>
      <c r="C195" s="417"/>
      <c r="D195" s="418"/>
      <c r="E195" s="418"/>
      <c r="F195" s="418"/>
      <c r="G195" s="417"/>
      <c r="H195" s="417"/>
    </row>
    <row r="196" spans="1:8" s="361" customFormat="1" ht="12.75" x14ac:dyDescent="0.2">
      <c r="A196" s="416"/>
      <c r="B196" s="416"/>
      <c r="C196" s="417"/>
      <c r="D196" s="418"/>
      <c r="E196" s="418"/>
      <c r="F196" s="418"/>
      <c r="G196" s="417"/>
      <c r="H196" s="417"/>
    </row>
    <row r="197" spans="1:8" s="361" customFormat="1" ht="12.75" x14ac:dyDescent="0.2">
      <c r="A197" s="428"/>
      <c r="B197" s="428"/>
      <c r="C197" s="417"/>
      <c r="D197" s="418"/>
      <c r="E197" s="418"/>
      <c r="F197" s="418"/>
      <c r="G197" s="417"/>
      <c r="H197" s="417"/>
    </row>
    <row r="198" spans="1:8" s="361" customFormat="1" ht="12.75" x14ac:dyDescent="0.2">
      <c r="A198" s="416"/>
      <c r="B198" s="416"/>
      <c r="C198" s="417"/>
      <c r="D198" s="418"/>
      <c r="E198" s="418"/>
      <c r="F198" s="418"/>
      <c r="G198" s="417"/>
      <c r="H198" s="417"/>
    </row>
    <row r="199" spans="1:8" s="361" customFormat="1" ht="12.75" x14ac:dyDescent="0.2">
      <c r="A199" s="428"/>
      <c r="B199" s="428"/>
      <c r="C199" s="417"/>
      <c r="D199" s="418"/>
      <c r="E199" s="418"/>
      <c r="F199" s="418"/>
      <c r="G199" s="417"/>
      <c r="H199" s="417"/>
    </row>
    <row r="200" spans="1:8" s="361" customFormat="1" ht="12.75" x14ac:dyDescent="0.2">
      <c r="A200" s="416"/>
      <c r="B200" s="416"/>
      <c r="C200" s="417"/>
      <c r="D200" s="418"/>
      <c r="E200" s="418"/>
      <c r="F200" s="418"/>
      <c r="G200" s="417"/>
      <c r="H200" s="417"/>
    </row>
    <row r="201" spans="1:8" s="361" customFormat="1" ht="12.75" x14ac:dyDescent="0.2">
      <c r="A201" s="428"/>
      <c r="B201" s="428"/>
      <c r="C201" s="417"/>
      <c r="D201" s="418"/>
      <c r="E201" s="418"/>
      <c r="F201" s="418"/>
      <c r="G201" s="417"/>
      <c r="H201" s="417"/>
    </row>
    <row r="202" spans="1:8" s="351" customFormat="1" ht="15.75" x14ac:dyDescent="0.25">
      <c r="A202" s="436"/>
      <c r="B202" s="436"/>
      <c r="C202" s="437"/>
      <c r="D202" s="438"/>
      <c r="E202" s="438"/>
      <c r="F202" s="438"/>
      <c r="G202" s="437"/>
      <c r="H202" s="437"/>
    </row>
    <row r="203" spans="1:8" s="351" customFormat="1" ht="15.75" x14ac:dyDescent="0.25">
      <c r="A203" s="428"/>
      <c r="B203" s="428"/>
      <c r="C203" s="431"/>
      <c r="D203" s="432"/>
      <c r="E203" s="432"/>
      <c r="F203" s="432"/>
      <c r="G203" s="431"/>
      <c r="H203" s="431"/>
    </row>
    <row r="204" spans="1:8" s="351" customFormat="1" ht="15.75" x14ac:dyDescent="0.25">
      <c r="A204" s="416"/>
      <c r="B204" s="416"/>
      <c r="C204" s="433"/>
      <c r="D204" s="430"/>
      <c r="E204" s="430"/>
      <c r="F204" s="430"/>
      <c r="G204" s="433"/>
      <c r="H204" s="433"/>
    </row>
    <row r="205" spans="1:8" s="351" customFormat="1" ht="15.75" x14ac:dyDescent="0.25">
      <c r="A205" s="416"/>
      <c r="B205" s="416"/>
      <c r="C205" s="417"/>
      <c r="D205" s="418"/>
      <c r="E205" s="418"/>
      <c r="F205" s="418"/>
      <c r="G205" s="417"/>
      <c r="H205" s="417"/>
    </row>
    <row r="206" spans="1:8" s="351" customFormat="1" ht="15.75" x14ac:dyDescent="0.25">
      <c r="A206" s="416"/>
      <c r="B206" s="416"/>
      <c r="C206" s="417"/>
      <c r="D206" s="418"/>
      <c r="E206" s="418"/>
      <c r="F206" s="418"/>
      <c r="G206" s="417"/>
      <c r="H206" s="417"/>
    </row>
    <row r="207" spans="1:8" s="351" customFormat="1" ht="15.75" x14ac:dyDescent="0.25">
      <c r="A207" s="416"/>
      <c r="B207" s="416"/>
      <c r="C207" s="417"/>
      <c r="D207" s="418"/>
      <c r="E207" s="418"/>
      <c r="F207" s="418"/>
      <c r="G207" s="417"/>
      <c r="H207" s="417"/>
    </row>
    <row r="208" spans="1:8" s="351" customFormat="1" ht="15.75" x14ac:dyDescent="0.25">
      <c r="A208" s="416"/>
      <c r="B208" s="416"/>
      <c r="C208" s="417"/>
      <c r="D208" s="418"/>
      <c r="E208" s="418"/>
      <c r="F208" s="418"/>
      <c r="G208" s="417"/>
      <c r="H208" s="417"/>
    </row>
    <row r="209" spans="1:8" s="351" customFormat="1" ht="15.75" x14ac:dyDescent="0.25">
      <c r="A209" s="416"/>
      <c r="B209" s="416"/>
      <c r="C209" s="417"/>
      <c r="D209" s="418"/>
      <c r="E209" s="418"/>
      <c r="F209" s="418"/>
      <c r="G209" s="417"/>
      <c r="H209" s="417"/>
    </row>
    <row r="210" spans="1:8" s="351" customFormat="1" ht="15.75" x14ac:dyDescent="0.25">
      <c r="A210" s="416"/>
      <c r="B210" s="416"/>
      <c r="C210" s="417"/>
      <c r="D210" s="418"/>
      <c r="E210" s="418"/>
      <c r="F210" s="418"/>
      <c r="G210" s="417"/>
      <c r="H210" s="417"/>
    </row>
    <row r="211" spans="1:8" s="351" customFormat="1" ht="15.75" x14ac:dyDescent="0.25">
      <c r="A211" s="416"/>
      <c r="B211" s="416"/>
      <c r="C211" s="417"/>
      <c r="D211" s="418"/>
      <c r="E211" s="418"/>
      <c r="F211" s="418"/>
      <c r="G211" s="417"/>
      <c r="H211" s="417"/>
    </row>
    <row r="212" spans="1:8" s="351" customFormat="1" ht="15.75" x14ac:dyDescent="0.25">
      <c r="A212" s="416"/>
      <c r="B212" s="416"/>
      <c r="C212" s="417"/>
      <c r="D212" s="418"/>
      <c r="E212" s="418"/>
      <c r="F212" s="418"/>
      <c r="G212" s="417"/>
      <c r="H212" s="417"/>
    </row>
    <row r="213" spans="1:8" s="351" customFormat="1" ht="15.75" x14ac:dyDescent="0.25">
      <c r="A213" s="416"/>
      <c r="B213" s="416"/>
      <c r="C213" s="417"/>
      <c r="D213" s="418"/>
      <c r="E213" s="418"/>
      <c r="F213" s="418"/>
      <c r="G213" s="417"/>
      <c r="H213" s="417"/>
    </row>
    <row r="214" spans="1:8" s="351" customFormat="1" ht="15.75" x14ac:dyDescent="0.25">
      <c r="A214" s="416"/>
      <c r="B214" s="416"/>
      <c r="C214" s="417"/>
      <c r="D214" s="418"/>
      <c r="E214" s="418"/>
      <c r="F214" s="418"/>
      <c r="G214" s="417"/>
      <c r="H214" s="417"/>
    </row>
    <row r="215" spans="1:8" s="351" customFormat="1" ht="15.75" x14ac:dyDescent="0.25">
      <c r="A215" s="416"/>
      <c r="B215" s="416"/>
      <c r="C215" s="417"/>
      <c r="D215" s="418"/>
      <c r="E215" s="418"/>
      <c r="F215" s="418"/>
      <c r="G215" s="417"/>
      <c r="H215" s="417"/>
    </row>
    <row r="216" spans="1:8" s="351" customFormat="1" ht="15.75" x14ac:dyDescent="0.25">
      <c r="A216" s="416"/>
      <c r="B216" s="416"/>
      <c r="C216" s="417"/>
      <c r="D216" s="418"/>
      <c r="E216" s="418"/>
      <c r="F216" s="418"/>
      <c r="G216" s="417"/>
      <c r="H216" s="417"/>
    </row>
    <row r="217" spans="1:8" s="351" customFormat="1" ht="15.75" x14ac:dyDescent="0.25">
      <c r="A217" s="416"/>
      <c r="B217" s="416"/>
      <c r="C217" s="417"/>
      <c r="D217" s="418"/>
      <c r="E217" s="418"/>
      <c r="F217" s="418"/>
      <c r="G217" s="417"/>
      <c r="H217" s="417"/>
    </row>
    <row r="218" spans="1:8" s="351" customFormat="1" ht="15.75" x14ac:dyDescent="0.25">
      <c r="A218" s="416"/>
      <c r="B218" s="416"/>
      <c r="C218" s="417"/>
      <c r="D218" s="418"/>
      <c r="E218" s="418"/>
      <c r="F218" s="418"/>
      <c r="G218" s="417"/>
      <c r="H218" s="417"/>
    </row>
    <row r="219" spans="1:8" s="351" customFormat="1" ht="15.75" x14ac:dyDescent="0.25">
      <c r="A219" s="416"/>
      <c r="B219" s="416"/>
      <c r="C219" s="417"/>
      <c r="D219" s="418"/>
      <c r="E219" s="418"/>
      <c r="F219" s="418"/>
      <c r="G219" s="417"/>
      <c r="H219" s="417"/>
    </row>
    <row r="220" spans="1:8" s="351" customFormat="1" ht="15.75" x14ac:dyDescent="0.25">
      <c r="A220" s="416"/>
      <c r="B220" s="416"/>
      <c r="C220" s="417"/>
      <c r="D220" s="418"/>
      <c r="E220" s="418"/>
      <c r="F220" s="418"/>
      <c r="G220" s="417"/>
      <c r="H220" s="417"/>
    </row>
    <row r="221" spans="1:8" s="351" customFormat="1" ht="15.75" x14ac:dyDescent="0.25">
      <c r="A221" s="416"/>
      <c r="B221" s="416"/>
      <c r="C221" s="417"/>
      <c r="D221" s="418"/>
      <c r="E221" s="418"/>
      <c r="F221" s="418"/>
      <c r="G221" s="417"/>
      <c r="H221" s="417"/>
    </row>
    <row r="222" spans="1:8" s="351" customFormat="1" ht="15.75" x14ac:dyDescent="0.25">
      <c r="A222" s="416"/>
      <c r="B222" s="416"/>
      <c r="C222" s="417"/>
      <c r="D222" s="418"/>
      <c r="E222" s="418"/>
      <c r="F222" s="418"/>
      <c r="G222" s="417"/>
      <c r="H222" s="417"/>
    </row>
    <row r="223" spans="1:8" s="351" customFormat="1" ht="15.75" x14ac:dyDescent="0.25">
      <c r="A223" s="416"/>
      <c r="B223" s="416"/>
      <c r="C223" s="417"/>
      <c r="D223" s="418"/>
      <c r="E223" s="418"/>
      <c r="F223" s="418"/>
      <c r="G223" s="417"/>
      <c r="H223" s="417"/>
    </row>
    <row r="224" spans="1:8" s="351" customFormat="1" ht="15.75" x14ac:dyDescent="0.25">
      <c r="A224" s="416"/>
      <c r="B224" s="416"/>
      <c r="C224" s="417"/>
      <c r="D224" s="418"/>
      <c r="E224" s="418"/>
      <c r="F224" s="418"/>
      <c r="G224" s="417"/>
      <c r="H224" s="417"/>
    </row>
    <row r="225" spans="1:8" s="351" customFormat="1" ht="15.75" x14ac:dyDescent="0.25">
      <c r="A225" s="416"/>
      <c r="B225" s="416"/>
      <c r="C225" s="417"/>
      <c r="D225" s="418"/>
      <c r="E225" s="418"/>
      <c r="F225" s="418"/>
      <c r="G225" s="417"/>
      <c r="H225" s="417"/>
    </row>
    <row r="226" spans="1:8" s="351" customFormat="1" ht="15.75" x14ac:dyDescent="0.25">
      <c r="A226" s="416"/>
      <c r="B226" s="416"/>
      <c r="C226" s="417"/>
      <c r="D226" s="418"/>
      <c r="E226" s="418"/>
      <c r="F226" s="418"/>
      <c r="G226" s="417"/>
      <c r="H226" s="417"/>
    </row>
    <row r="227" spans="1:8" s="351" customFormat="1" ht="15.75" x14ac:dyDescent="0.25">
      <c r="A227" s="416"/>
      <c r="B227" s="416"/>
      <c r="C227" s="417"/>
      <c r="D227" s="418"/>
      <c r="E227" s="418"/>
      <c r="F227" s="418"/>
      <c r="G227" s="417"/>
      <c r="H227" s="417"/>
    </row>
    <row r="228" spans="1:8" s="351" customFormat="1" ht="15.75" x14ac:dyDescent="0.25">
      <c r="A228" s="416"/>
      <c r="B228" s="416"/>
      <c r="C228" s="417"/>
      <c r="D228" s="418"/>
      <c r="E228" s="418"/>
      <c r="F228" s="418"/>
      <c r="G228" s="417"/>
      <c r="H228" s="417"/>
    </row>
    <row r="229" spans="1:8" s="351" customFormat="1" ht="15.75" x14ac:dyDescent="0.25">
      <c r="A229" s="416"/>
      <c r="B229" s="416"/>
      <c r="C229" s="417"/>
      <c r="D229" s="418"/>
      <c r="E229" s="418"/>
      <c r="F229" s="418"/>
      <c r="G229" s="417"/>
      <c r="H229" s="417"/>
    </row>
    <row r="230" spans="1:8" s="351" customFormat="1" ht="15.75" x14ac:dyDescent="0.25">
      <c r="A230" s="416"/>
      <c r="B230" s="416"/>
      <c r="C230" s="417"/>
      <c r="D230" s="418"/>
      <c r="E230" s="418"/>
      <c r="F230" s="418"/>
      <c r="G230" s="417"/>
      <c r="H230" s="417"/>
    </row>
    <row r="231" spans="1:8" s="351" customFormat="1" ht="15.75" x14ac:dyDescent="0.25">
      <c r="A231" s="416"/>
      <c r="B231" s="416"/>
      <c r="C231" s="417"/>
      <c r="D231" s="418"/>
      <c r="E231" s="418"/>
      <c r="F231" s="418"/>
      <c r="G231" s="417"/>
      <c r="H231" s="417"/>
    </row>
    <row r="232" spans="1:8" s="351" customFormat="1" ht="15.75" x14ac:dyDescent="0.25">
      <c r="A232" s="416"/>
      <c r="B232" s="416"/>
      <c r="C232" s="417"/>
      <c r="D232" s="418"/>
      <c r="E232" s="418"/>
      <c r="F232" s="418"/>
      <c r="G232" s="417"/>
      <c r="H232" s="417"/>
    </row>
    <row r="233" spans="1:8" s="351" customFormat="1" ht="15.75" x14ac:dyDescent="0.25">
      <c r="A233" s="416"/>
      <c r="B233" s="416"/>
      <c r="C233" s="417"/>
      <c r="D233" s="418"/>
      <c r="E233" s="418"/>
      <c r="F233" s="418"/>
      <c r="G233" s="417"/>
      <c r="H233" s="417"/>
    </row>
    <row r="234" spans="1:8" s="351" customFormat="1" ht="15.75" x14ac:dyDescent="0.25">
      <c r="A234" s="416"/>
      <c r="B234" s="416"/>
      <c r="C234" s="417"/>
      <c r="D234" s="418"/>
      <c r="E234" s="418"/>
      <c r="F234" s="418"/>
      <c r="G234" s="417"/>
      <c r="H234" s="417"/>
    </row>
    <row r="235" spans="1:8" s="351" customFormat="1" ht="15.75" x14ac:dyDescent="0.25">
      <c r="A235" s="416"/>
      <c r="B235" s="416"/>
      <c r="C235" s="417"/>
      <c r="D235" s="418"/>
      <c r="E235" s="418"/>
      <c r="F235" s="418"/>
      <c r="G235" s="417"/>
      <c r="H235" s="417"/>
    </row>
    <row r="236" spans="1:8" s="351" customFormat="1" ht="15.75" x14ac:dyDescent="0.25">
      <c r="A236" s="416"/>
      <c r="B236" s="416"/>
      <c r="C236" s="417"/>
      <c r="D236" s="418"/>
      <c r="E236" s="418"/>
      <c r="F236" s="418"/>
      <c r="G236" s="417"/>
      <c r="H236" s="417"/>
    </row>
    <row r="237" spans="1:8" s="351" customFormat="1" ht="15.75" x14ac:dyDescent="0.25">
      <c r="A237" s="416"/>
      <c r="B237" s="416"/>
      <c r="C237" s="417"/>
      <c r="D237" s="418"/>
      <c r="E237" s="418"/>
      <c r="F237" s="418"/>
      <c r="G237" s="417"/>
      <c r="H237" s="417"/>
    </row>
    <row r="238" spans="1:8" s="351" customFormat="1" ht="15.75" x14ac:dyDescent="0.25">
      <c r="A238" s="416"/>
      <c r="B238" s="416"/>
      <c r="C238" s="417"/>
      <c r="D238" s="418"/>
      <c r="E238" s="418"/>
      <c r="F238" s="418"/>
      <c r="G238" s="417"/>
      <c r="H238" s="417"/>
    </row>
    <row r="239" spans="1:8" s="351" customFormat="1" ht="15.75" x14ac:dyDescent="0.25">
      <c r="A239" s="416"/>
      <c r="B239" s="416"/>
      <c r="C239" s="417"/>
      <c r="D239" s="418"/>
      <c r="E239" s="418"/>
      <c r="F239" s="418"/>
      <c r="G239" s="417"/>
      <c r="H239" s="417"/>
    </row>
    <row r="240" spans="1:8" s="351" customFormat="1" ht="15.75" x14ac:dyDescent="0.25">
      <c r="A240" s="416"/>
      <c r="B240" s="416"/>
      <c r="C240" s="434"/>
      <c r="D240" s="435"/>
      <c r="E240" s="435"/>
      <c r="F240" s="435"/>
      <c r="G240" s="434"/>
      <c r="H240" s="434"/>
    </row>
    <row r="241" spans="1:8" s="351" customFormat="1" ht="15.75" x14ac:dyDescent="0.25">
      <c r="A241" s="416"/>
      <c r="B241" s="416"/>
      <c r="C241" s="417"/>
      <c r="D241" s="418"/>
      <c r="E241" s="418"/>
      <c r="F241" s="418"/>
      <c r="G241" s="417"/>
      <c r="H241" s="417"/>
    </row>
    <row r="242" spans="1:8" s="351" customFormat="1" ht="15.75" x14ac:dyDescent="0.25">
      <c r="A242" s="416"/>
      <c r="B242" s="416"/>
      <c r="C242" s="417"/>
      <c r="D242" s="418"/>
      <c r="E242" s="418"/>
      <c r="F242" s="418"/>
      <c r="G242" s="417"/>
      <c r="H242" s="417"/>
    </row>
    <row r="243" spans="1:8" s="351" customFormat="1" ht="15.75" x14ac:dyDescent="0.25">
      <c r="A243" s="416"/>
      <c r="B243" s="416"/>
      <c r="C243" s="417"/>
      <c r="D243" s="418"/>
      <c r="E243" s="418"/>
      <c r="F243" s="418"/>
      <c r="G243" s="417"/>
      <c r="H243" s="417"/>
    </row>
    <row r="244" spans="1:8" s="351" customFormat="1" ht="15.75" x14ac:dyDescent="0.25">
      <c r="A244" s="416"/>
      <c r="B244" s="416"/>
      <c r="C244" s="417"/>
      <c r="D244" s="418"/>
      <c r="E244" s="418"/>
      <c r="F244" s="418"/>
      <c r="G244" s="417"/>
      <c r="H244" s="417"/>
    </row>
    <row r="245" spans="1:8" s="351" customFormat="1" ht="15.75" x14ac:dyDescent="0.25">
      <c r="A245" s="416"/>
      <c r="B245" s="416"/>
      <c r="C245" s="417"/>
      <c r="D245" s="418"/>
      <c r="E245" s="418"/>
      <c r="F245" s="418"/>
      <c r="G245" s="417"/>
      <c r="H245" s="417"/>
    </row>
    <row r="246" spans="1:8" s="351" customFormat="1" ht="15.75" x14ac:dyDescent="0.25">
      <c r="A246" s="416"/>
      <c r="B246" s="416"/>
      <c r="C246" s="417"/>
      <c r="D246" s="418"/>
      <c r="E246" s="418"/>
      <c r="F246" s="418"/>
      <c r="G246" s="417"/>
      <c r="H246" s="417"/>
    </row>
    <row r="247" spans="1:8" s="351" customFormat="1" ht="15.75" x14ac:dyDescent="0.25">
      <c r="A247" s="416"/>
      <c r="B247" s="416"/>
      <c r="C247" s="417"/>
      <c r="D247" s="418"/>
      <c r="E247" s="418"/>
      <c r="F247" s="418"/>
      <c r="G247" s="417"/>
      <c r="H247" s="417"/>
    </row>
    <row r="248" spans="1:8" s="351" customFormat="1" ht="15.75" x14ac:dyDescent="0.25">
      <c r="A248" s="416"/>
      <c r="B248" s="416"/>
      <c r="C248" s="434"/>
      <c r="D248" s="435"/>
      <c r="E248" s="435"/>
      <c r="F248" s="435"/>
      <c r="G248" s="434"/>
      <c r="H248" s="434"/>
    </row>
    <row r="249" spans="1:8" s="351" customFormat="1" ht="15.75" x14ac:dyDescent="0.25">
      <c r="A249" s="416"/>
      <c r="B249" s="416"/>
      <c r="C249" s="417"/>
      <c r="D249" s="418"/>
      <c r="E249" s="418"/>
      <c r="F249" s="418"/>
      <c r="G249" s="417"/>
      <c r="H249" s="417"/>
    </row>
    <row r="250" spans="1:8" s="351" customFormat="1" ht="15.75" x14ac:dyDescent="0.25">
      <c r="A250" s="416"/>
      <c r="B250" s="416"/>
      <c r="C250" s="417"/>
      <c r="D250" s="418"/>
      <c r="E250" s="418"/>
      <c r="F250" s="418"/>
      <c r="G250" s="417"/>
      <c r="H250" s="417"/>
    </row>
    <row r="251" spans="1:8" s="351" customFormat="1" ht="15.75" x14ac:dyDescent="0.25">
      <c r="A251" s="416"/>
      <c r="B251" s="416"/>
      <c r="C251" s="434"/>
      <c r="D251" s="435"/>
      <c r="E251" s="435"/>
      <c r="F251" s="435"/>
      <c r="G251" s="434"/>
      <c r="H251" s="434"/>
    </row>
    <row r="252" spans="1:8" s="351" customFormat="1" ht="15.75" x14ac:dyDescent="0.25">
      <c r="A252" s="416"/>
      <c r="B252" s="416"/>
      <c r="C252" s="417"/>
      <c r="D252" s="418"/>
      <c r="E252" s="418"/>
      <c r="F252" s="418"/>
      <c r="G252" s="417"/>
      <c r="H252" s="417"/>
    </row>
    <row r="253" spans="1:8" s="351" customFormat="1" ht="15.75" x14ac:dyDescent="0.25">
      <c r="A253" s="416"/>
      <c r="B253" s="416"/>
      <c r="C253" s="434"/>
      <c r="D253" s="435"/>
      <c r="E253" s="435"/>
      <c r="F253" s="435"/>
      <c r="G253" s="434"/>
      <c r="H253" s="434"/>
    </row>
    <row r="254" spans="1:8" s="351" customFormat="1" ht="15.75" x14ac:dyDescent="0.25">
      <c r="A254" s="416"/>
      <c r="B254" s="416"/>
      <c r="C254" s="417"/>
      <c r="D254" s="418"/>
      <c r="E254" s="418"/>
      <c r="F254" s="418"/>
      <c r="G254" s="417"/>
      <c r="H254" s="417"/>
    </row>
    <row r="255" spans="1:8" s="351" customFormat="1" ht="15.75" x14ac:dyDescent="0.25">
      <c r="A255" s="416"/>
      <c r="B255" s="416"/>
      <c r="C255" s="434"/>
      <c r="D255" s="435"/>
      <c r="E255" s="435"/>
      <c r="F255" s="435"/>
      <c r="G255" s="434"/>
      <c r="H255" s="434"/>
    </row>
    <row r="256" spans="1:8" s="351" customFormat="1" ht="15.75" x14ac:dyDescent="0.25">
      <c r="A256" s="416"/>
      <c r="B256" s="416"/>
      <c r="C256" s="417"/>
      <c r="D256" s="418"/>
      <c r="E256" s="418"/>
      <c r="F256" s="418"/>
      <c r="G256" s="417"/>
      <c r="H256" s="417"/>
    </row>
    <row r="257" spans="1:8" s="351" customFormat="1" ht="15.75" x14ac:dyDescent="0.25">
      <c r="A257" s="416"/>
      <c r="B257" s="416"/>
      <c r="C257" s="434"/>
      <c r="D257" s="435"/>
      <c r="E257" s="435"/>
      <c r="F257" s="435"/>
      <c r="G257" s="434"/>
      <c r="H257" s="434"/>
    </row>
    <row r="258" spans="1:8" s="351" customFormat="1" ht="15.75" x14ac:dyDescent="0.25">
      <c r="A258" s="416"/>
      <c r="B258" s="416"/>
      <c r="C258" s="417"/>
      <c r="D258" s="418"/>
      <c r="E258" s="418"/>
      <c r="F258" s="418"/>
      <c r="G258" s="417"/>
      <c r="H258" s="417"/>
    </row>
    <row r="259" spans="1:8" s="351" customFormat="1" ht="15.75" x14ac:dyDescent="0.25">
      <c r="A259" s="416"/>
      <c r="B259" s="416"/>
      <c r="C259" s="434"/>
      <c r="D259" s="435"/>
      <c r="E259" s="435"/>
      <c r="F259" s="435"/>
      <c r="G259" s="434"/>
      <c r="H259" s="434"/>
    </row>
    <row r="260" spans="1:8" s="351" customFormat="1" ht="15.75" x14ac:dyDescent="0.25">
      <c r="A260" s="416"/>
      <c r="B260" s="416"/>
      <c r="C260" s="417"/>
      <c r="D260" s="418"/>
      <c r="E260" s="418"/>
      <c r="F260" s="418"/>
      <c r="G260" s="417"/>
      <c r="H260" s="417"/>
    </row>
    <row r="261" spans="1:8" s="351" customFormat="1" ht="15.75" x14ac:dyDescent="0.25">
      <c r="A261" s="416"/>
      <c r="B261" s="416"/>
      <c r="C261" s="417"/>
      <c r="D261" s="418"/>
      <c r="E261" s="418"/>
      <c r="F261" s="418"/>
      <c r="G261" s="417"/>
      <c r="H261" s="417"/>
    </row>
    <row r="262" spans="1:8" s="351" customFormat="1" ht="15.75" x14ac:dyDescent="0.25">
      <c r="A262" s="416"/>
      <c r="B262" s="416"/>
      <c r="C262" s="417"/>
      <c r="D262" s="418"/>
      <c r="E262" s="418"/>
      <c r="F262" s="418"/>
      <c r="G262" s="417"/>
      <c r="H262" s="417"/>
    </row>
    <row r="263" spans="1:8" s="351" customFormat="1" ht="15.75" x14ac:dyDescent="0.25">
      <c r="A263" s="416"/>
      <c r="B263" s="416"/>
      <c r="C263" s="417"/>
      <c r="D263" s="418"/>
      <c r="E263" s="418"/>
      <c r="F263" s="418"/>
      <c r="G263" s="417"/>
      <c r="H263" s="417"/>
    </row>
    <row r="264" spans="1:8" s="351" customFormat="1" ht="15.75" x14ac:dyDescent="0.25">
      <c r="A264" s="416"/>
      <c r="B264" s="416"/>
      <c r="C264" s="417"/>
      <c r="D264" s="418"/>
      <c r="E264" s="418"/>
      <c r="F264" s="418"/>
      <c r="G264" s="417"/>
      <c r="H264" s="417"/>
    </row>
    <row r="265" spans="1:8" s="351" customFormat="1" ht="15.75" x14ac:dyDescent="0.25">
      <c r="A265" s="416"/>
      <c r="B265" s="416"/>
      <c r="C265" s="417"/>
      <c r="D265" s="418"/>
      <c r="E265" s="418"/>
      <c r="F265" s="418"/>
      <c r="G265" s="417"/>
      <c r="H265" s="417"/>
    </row>
    <row r="266" spans="1:8" s="351" customFormat="1" ht="15.75" x14ac:dyDescent="0.25">
      <c r="A266" s="416"/>
      <c r="B266" s="416"/>
      <c r="C266" s="417"/>
      <c r="D266" s="418"/>
      <c r="E266" s="418"/>
      <c r="F266" s="418"/>
      <c r="G266" s="417"/>
      <c r="H266" s="417"/>
    </row>
    <row r="267" spans="1:8" s="351" customFormat="1" ht="15.75" x14ac:dyDescent="0.25">
      <c r="A267" s="428"/>
      <c r="B267" s="428"/>
      <c r="C267" s="431"/>
      <c r="D267" s="432"/>
      <c r="E267" s="432"/>
      <c r="F267" s="432"/>
      <c r="G267" s="431"/>
      <c r="H267" s="431"/>
    </row>
    <row r="268" spans="1:8" s="351" customFormat="1" ht="15.75" x14ac:dyDescent="0.25">
      <c r="A268" s="416"/>
      <c r="B268" s="416"/>
      <c r="C268" s="417"/>
      <c r="D268" s="418"/>
      <c r="E268" s="418"/>
      <c r="F268" s="418"/>
      <c r="G268" s="417"/>
      <c r="H268" s="417"/>
    </row>
    <row r="269" spans="1:8" s="351" customFormat="1" ht="15.75" x14ac:dyDescent="0.25">
      <c r="A269" s="428"/>
      <c r="B269" s="428"/>
      <c r="C269" s="417"/>
      <c r="D269" s="418"/>
      <c r="E269" s="418"/>
      <c r="F269" s="418"/>
      <c r="G269" s="417"/>
      <c r="H269" s="417"/>
    </row>
    <row r="270" spans="1:8" s="351" customFormat="1" ht="15.75" x14ac:dyDescent="0.25">
      <c r="A270" s="428"/>
      <c r="B270" s="428"/>
      <c r="C270" s="429"/>
      <c r="D270" s="430"/>
      <c r="E270" s="430"/>
      <c r="F270" s="430"/>
      <c r="G270" s="429"/>
      <c r="H270" s="429"/>
    </row>
    <row r="271" spans="1:8" s="351" customFormat="1" ht="15.75" x14ac:dyDescent="0.25">
      <c r="A271" s="428"/>
      <c r="B271" s="428"/>
      <c r="C271" s="417"/>
      <c r="D271" s="418"/>
      <c r="E271" s="418"/>
      <c r="F271" s="418"/>
      <c r="G271" s="417"/>
      <c r="H271" s="417"/>
    </row>
    <row r="272" spans="1:8" s="351" customFormat="1" ht="15.75" x14ac:dyDescent="0.25">
      <c r="A272" s="428"/>
      <c r="B272" s="428"/>
      <c r="C272" s="417"/>
      <c r="D272" s="418"/>
      <c r="E272" s="418"/>
      <c r="F272" s="418"/>
      <c r="G272" s="417"/>
      <c r="H272" s="417"/>
    </row>
    <row r="273" spans="1:8" s="361" customFormat="1" ht="12.75" x14ac:dyDescent="0.2">
      <c r="A273" s="428"/>
      <c r="B273" s="428"/>
      <c r="C273" s="431"/>
      <c r="D273" s="432"/>
      <c r="E273" s="432"/>
      <c r="F273" s="432"/>
      <c r="G273" s="431"/>
      <c r="H273" s="431"/>
    </row>
    <row r="274" spans="1:8" s="351" customFormat="1" ht="15.75" x14ac:dyDescent="0.25">
      <c r="A274" s="416"/>
      <c r="B274" s="416"/>
      <c r="C274" s="417"/>
      <c r="D274" s="418"/>
      <c r="E274" s="418"/>
      <c r="F274" s="418"/>
      <c r="G274" s="417"/>
      <c r="H274" s="417"/>
    </row>
    <row r="275" spans="1:8" s="351" customFormat="1" ht="15.75" x14ac:dyDescent="0.25">
      <c r="A275" s="428"/>
      <c r="B275" s="428"/>
      <c r="C275" s="417"/>
      <c r="D275" s="418"/>
      <c r="E275" s="418"/>
      <c r="F275" s="418"/>
      <c r="G275" s="417"/>
      <c r="H275" s="417"/>
    </row>
    <row r="276" spans="1:8" s="351" customFormat="1" ht="15.75" x14ac:dyDescent="0.25">
      <c r="A276" s="428"/>
      <c r="B276" s="428"/>
      <c r="C276" s="429"/>
      <c r="D276" s="430"/>
      <c r="E276" s="430"/>
      <c r="F276" s="430"/>
      <c r="G276" s="429"/>
      <c r="H276" s="429"/>
    </row>
    <row r="277" spans="1:8" s="351" customFormat="1" ht="15.75" x14ac:dyDescent="0.25">
      <c r="A277" s="428"/>
      <c r="B277" s="428"/>
      <c r="C277" s="417"/>
      <c r="D277" s="418"/>
      <c r="E277" s="418"/>
      <c r="F277" s="418"/>
      <c r="G277" s="417"/>
      <c r="H277" s="417"/>
    </row>
    <row r="278" spans="1:8" s="351" customFormat="1" ht="15.75" x14ac:dyDescent="0.25">
      <c r="A278" s="428"/>
      <c r="B278" s="428"/>
      <c r="C278" s="417"/>
      <c r="D278" s="418"/>
      <c r="E278" s="418"/>
      <c r="F278" s="418"/>
      <c r="G278" s="417"/>
      <c r="H278" s="417"/>
    </row>
    <row r="279" spans="1:8" s="351" customFormat="1" ht="15.75" x14ac:dyDescent="0.25">
      <c r="A279" s="436"/>
      <c r="B279" s="436"/>
      <c r="C279" s="439"/>
      <c r="D279" s="440"/>
      <c r="E279" s="440"/>
      <c r="F279" s="440"/>
      <c r="G279" s="439"/>
      <c r="H279" s="439"/>
    </row>
    <row r="280" spans="1:8" s="351" customFormat="1" ht="15.75" x14ac:dyDescent="0.25">
      <c r="A280" s="416"/>
      <c r="B280" s="416"/>
      <c r="C280" s="417"/>
      <c r="D280" s="418"/>
      <c r="E280" s="418"/>
      <c r="F280" s="418"/>
      <c r="G280" s="417"/>
      <c r="H280" s="417"/>
    </row>
    <row r="281" spans="1:8" s="351" customFormat="1" ht="15.75" x14ac:dyDescent="0.25">
      <c r="A281" s="428"/>
      <c r="B281" s="428"/>
      <c r="C281" s="417"/>
      <c r="D281" s="418"/>
      <c r="E281" s="418"/>
      <c r="F281" s="418"/>
      <c r="G281" s="417"/>
      <c r="H281" s="417"/>
    </row>
    <row r="282" spans="1:8" s="351" customFormat="1" ht="15.75" x14ac:dyDescent="0.25">
      <c r="A282" s="428"/>
      <c r="B282" s="428"/>
      <c r="C282" s="429"/>
      <c r="D282" s="430"/>
      <c r="E282" s="430"/>
      <c r="F282" s="430"/>
      <c r="G282" s="429"/>
      <c r="H282" s="429"/>
    </row>
    <row r="283" spans="1:8" s="351" customFormat="1" ht="15.75" x14ac:dyDescent="0.25">
      <c r="A283" s="428"/>
      <c r="B283" s="428"/>
      <c r="C283" s="417"/>
      <c r="D283" s="418"/>
      <c r="E283" s="418"/>
      <c r="F283" s="418"/>
      <c r="G283" s="417"/>
      <c r="H283" s="417"/>
    </row>
    <row r="284" spans="1:8" s="351" customFormat="1" ht="15.75" x14ac:dyDescent="0.25">
      <c r="A284" s="428"/>
      <c r="B284" s="428"/>
      <c r="C284" s="417"/>
      <c r="D284" s="418"/>
      <c r="E284" s="418"/>
      <c r="F284" s="418"/>
      <c r="G284" s="417"/>
      <c r="H284" s="417"/>
    </row>
    <row r="285" spans="1:8" s="351" customFormat="1" ht="15.75" x14ac:dyDescent="0.25">
      <c r="A285" s="436"/>
      <c r="B285" s="436"/>
      <c r="C285" s="439"/>
      <c r="D285" s="440"/>
      <c r="E285" s="440"/>
      <c r="F285" s="440"/>
      <c r="G285" s="439"/>
      <c r="H285" s="439"/>
    </row>
    <row r="286" spans="1:8" s="351" customFormat="1" ht="15.75" x14ac:dyDescent="0.25">
      <c r="A286" s="416"/>
      <c r="B286" s="416"/>
      <c r="C286" s="417"/>
      <c r="D286" s="418"/>
      <c r="E286" s="418"/>
      <c r="F286" s="418"/>
      <c r="G286" s="417"/>
      <c r="H286" s="417"/>
    </row>
    <row r="287" spans="1:8" s="351" customFormat="1" ht="15.75" x14ac:dyDescent="0.25">
      <c r="A287" s="428"/>
      <c r="B287" s="428"/>
      <c r="C287" s="417"/>
      <c r="D287" s="418"/>
      <c r="E287" s="418"/>
      <c r="F287" s="418"/>
      <c r="G287" s="417"/>
      <c r="H287" s="417"/>
    </row>
    <row r="288" spans="1:8" s="351" customFormat="1" ht="15.75" x14ac:dyDescent="0.25">
      <c r="A288" s="428"/>
      <c r="B288" s="428"/>
      <c r="C288" s="429"/>
      <c r="D288" s="430"/>
      <c r="E288" s="430"/>
      <c r="F288" s="430"/>
      <c r="G288" s="429"/>
      <c r="H288" s="429"/>
    </row>
    <row r="289" spans="1:8" s="351" customFormat="1" ht="15.75" x14ac:dyDescent="0.25">
      <c r="A289" s="428"/>
      <c r="B289" s="428"/>
      <c r="C289" s="417"/>
      <c r="D289" s="418"/>
      <c r="E289" s="418"/>
      <c r="F289" s="418"/>
      <c r="G289" s="417"/>
      <c r="H289" s="417"/>
    </row>
    <row r="290" spans="1:8" s="351" customFormat="1" ht="15.75" customHeight="1" x14ac:dyDescent="0.25">
      <c r="A290" s="428"/>
      <c r="B290" s="428"/>
      <c r="C290" s="417"/>
      <c r="D290" s="418"/>
      <c r="E290" s="418"/>
      <c r="F290" s="418"/>
      <c r="G290" s="417"/>
      <c r="H290" s="417"/>
    </row>
    <row r="291" spans="1:8" s="351" customFormat="1" ht="15.75" customHeight="1" x14ac:dyDescent="0.25">
      <c r="A291" s="428"/>
      <c r="B291" s="428"/>
      <c r="C291" s="417"/>
      <c r="D291" s="418"/>
      <c r="E291" s="418"/>
      <c r="F291" s="418"/>
      <c r="G291" s="417"/>
      <c r="H291" s="417"/>
    </row>
    <row r="292" spans="1:8" s="351" customFormat="1" ht="15.75" x14ac:dyDescent="0.25">
      <c r="A292" s="416"/>
      <c r="B292" s="416"/>
      <c r="C292" s="417"/>
      <c r="D292" s="418"/>
      <c r="E292" s="418"/>
      <c r="F292" s="418"/>
      <c r="G292" s="417"/>
      <c r="H292" s="417"/>
    </row>
    <row r="293" spans="1:8" s="351" customFormat="1" ht="15.75" x14ac:dyDescent="0.25">
      <c r="A293" s="428"/>
      <c r="B293" s="428"/>
      <c r="C293" s="417"/>
      <c r="D293" s="418"/>
      <c r="E293" s="418"/>
      <c r="F293" s="418"/>
      <c r="G293" s="417"/>
      <c r="H293" s="417"/>
    </row>
    <row r="294" spans="1:8" s="351" customFormat="1" ht="15.75" x14ac:dyDescent="0.25">
      <c r="A294" s="428"/>
      <c r="B294" s="428"/>
      <c r="C294" s="417"/>
      <c r="D294" s="418"/>
      <c r="E294" s="418"/>
      <c r="F294" s="418"/>
      <c r="G294" s="417"/>
      <c r="H294" s="417"/>
    </row>
    <row r="295" spans="1:8" s="351" customFormat="1" ht="15.75" x14ac:dyDescent="0.25">
      <c r="A295" s="428"/>
      <c r="B295" s="428"/>
      <c r="C295" s="417"/>
      <c r="D295" s="418"/>
      <c r="E295" s="418"/>
      <c r="F295" s="418"/>
      <c r="G295" s="417"/>
      <c r="H295" s="417"/>
    </row>
    <row r="296" spans="1:8" s="351" customFormat="1" ht="15.75" x14ac:dyDescent="0.25">
      <c r="A296" s="428"/>
      <c r="B296" s="428"/>
      <c r="C296" s="417"/>
      <c r="D296" s="418"/>
      <c r="E296" s="418"/>
      <c r="F296" s="418"/>
      <c r="G296" s="417"/>
      <c r="H296" s="417"/>
    </row>
    <row r="297" spans="1:8" s="351" customFormat="1" ht="15.75" x14ac:dyDescent="0.25">
      <c r="A297" s="416"/>
      <c r="B297" s="416"/>
      <c r="C297" s="417"/>
      <c r="D297" s="418"/>
      <c r="E297" s="418"/>
      <c r="F297" s="418"/>
      <c r="G297" s="417"/>
      <c r="H297" s="417"/>
    </row>
    <row r="298" spans="1:8" s="351" customFormat="1" ht="15.75" x14ac:dyDescent="0.25">
      <c r="A298" s="428"/>
      <c r="B298" s="428"/>
      <c r="C298" s="417"/>
      <c r="D298" s="418"/>
      <c r="E298" s="418"/>
      <c r="F298" s="418"/>
      <c r="G298" s="417"/>
      <c r="H298" s="417"/>
    </row>
    <row r="299" spans="1:8" s="351" customFormat="1" ht="15.75" x14ac:dyDescent="0.25">
      <c r="A299" s="416"/>
      <c r="B299" s="416"/>
      <c r="C299" s="417"/>
      <c r="D299" s="418"/>
      <c r="E299" s="418"/>
      <c r="F299" s="418"/>
      <c r="G299" s="417"/>
      <c r="H299" s="417"/>
    </row>
    <row r="300" spans="1:8" s="351" customFormat="1" ht="15.75" x14ac:dyDescent="0.25">
      <c r="A300" s="428"/>
      <c r="B300" s="428"/>
      <c r="C300" s="417"/>
      <c r="D300" s="418"/>
      <c r="E300" s="418"/>
      <c r="F300" s="418"/>
      <c r="G300" s="417"/>
      <c r="H300" s="417"/>
    </row>
    <row r="301" spans="1:8" s="351" customFormat="1" ht="15.75" x14ac:dyDescent="0.25">
      <c r="A301" s="416"/>
      <c r="B301" s="416"/>
      <c r="C301" s="417"/>
      <c r="D301" s="418"/>
      <c r="E301" s="418"/>
      <c r="F301" s="418"/>
      <c r="G301" s="417"/>
      <c r="H301" s="417"/>
    </row>
    <row r="302" spans="1:8" s="351" customFormat="1" ht="15.75" x14ac:dyDescent="0.25">
      <c r="A302" s="428"/>
      <c r="B302" s="428"/>
      <c r="C302" s="417"/>
      <c r="D302" s="418"/>
      <c r="E302" s="418"/>
      <c r="F302" s="418"/>
      <c r="G302" s="417"/>
      <c r="H302" s="417"/>
    </row>
    <row r="303" spans="1:8" s="351" customFormat="1" ht="15.75" x14ac:dyDescent="0.25">
      <c r="A303" s="416"/>
      <c r="B303" s="416"/>
      <c r="C303" s="417"/>
      <c r="D303" s="418"/>
      <c r="E303" s="418"/>
      <c r="F303" s="418"/>
      <c r="G303" s="417"/>
      <c r="H303" s="417"/>
    </row>
    <row r="304" spans="1:8" s="351" customFormat="1" ht="15.75" x14ac:dyDescent="0.25">
      <c r="A304" s="428"/>
      <c r="B304" s="428"/>
      <c r="C304" s="417"/>
      <c r="D304" s="418"/>
      <c r="E304" s="418"/>
      <c r="F304" s="418"/>
      <c r="G304" s="417"/>
      <c r="H304" s="417"/>
    </row>
    <row r="305" spans="1:8" s="351" customFormat="1" ht="15.75" x14ac:dyDescent="0.25">
      <c r="A305" s="416"/>
      <c r="B305" s="416"/>
      <c r="C305" s="417"/>
      <c r="D305" s="418"/>
      <c r="E305" s="418"/>
      <c r="F305" s="418"/>
      <c r="G305" s="417"/>
      <c r="H305" s="417"/>
    </row>
    <row r="306" spans="1:8" s="351" customFormat="1" ht="15.75" x14ac:dyDescent="0.25">
      <c r="A306" s="428"/>
      <c r="B306" s="428"/>
      <c r="C306" s="439"/>
      <c r="D306" s="440"/>
      <c r="E306" s="440"/>
      <c r="F306" s="440"/>
      <c r="G306" s="439"/>
      <c r="H306" s="439"/>
    </row>
    <row r="307" spans="1:8" s="351" customFormat="1" ht="15.75" x14ac:dyDescent="0.25">
      <c r="A307" s="416"/>
      <c r="B307" s="416"/>
      <c r="C307" s="433"/>
      <c r="D307" s="430"/>
      <c r="E307" s="430"/>
      <c r="F307" s="430"/>
      <c r="G307" s="433"/>
      <c r="H307" s="433"/>
    </row>
    <row r="308" spans="1:8" s="351" customFormat="1" ht="15.75" x14ac:dyDescent="0.25">
      <c r="A308" s="428"/>
      <c r="B308" s="428"/>
      <c r="C308" s="439"/>
      <c r="D308" s="440"/>
      <c r="E308" s="440"/>
      <c r="F308" s="440"/>
      <c r="G308" s="439"/>
      <c r="H308" s="439"/>
    </row>
    <row r="309" spans="1:8" s="351" customFormat="1" ht="15.75" x14ac:dyDescent="0.25">
      <c r="A309" s="416"/>
      <c r="B309" s="416"/>
      <c r="C309" s="433"/>
      <c r="D309" s="430"/>
      <c r="E309" s="430"/>
      <c r="F309" s="430"/>
      <c r="G309" s="433"/>
      <c r="H309" s="433"/>
    </row>
    <row r="310" spans="1:8" s="351" customFormat="1" ht="15.75" x14ac:dyDescent="0.25">
      <c r="A310" s="428"/>
      <c r="B310" s="428"/>
      <c r="C310" s="439"/>
      <c r="D310" s="440"/>
      <c r="E310" s="440"/>
      <c r="F310" s="440"/>
      <c r="G310" s="439"/>
      <c r="H310" s="439"/>
    </row>
    <row r="311" spans="1:8" s="351" customFormat="1" ht="15.75" x14ac:dyDescent="0.25">
      <c r="A311" s="416"/>
      <c r="B311" s="416"/>
      <c r="C311" s="433"/>
      <c r="D311" s="430"/>
      <c r="E311" s="430"/>
      <c r="F311" s="430"/>
      <c r="G311" s="433"/>
      <c r="H311" s="433"/>
    </row>
    <row r="312" spans="1:8" s="351" customFormat="1" ht="15.75" x14ac:dyDescent="0.25">
      <c r="A312" s="428"/>
      <c r="B312" s="428"/>
      <c r="C312" s="439"/>
      <c r="D312" s="440"/>
      <c r="E312" s="440"/>
      <c r="F312" s="440"/>
      <c r="G312" s="439"/>
      <c r="H312" s="439"/>
    </row>
    <row r="313" spans="1:8" s="351" customFormat="1" ht="15.75" x14ac:dyDescent="0.25">
      <c r="A313" s="416"/>
      <c r="B313" s="416"/>
      <c r="C313" s="433"/>
      <c r="D313" s="430"/>
      <c r="E313" s="430"/>
      <c r="F313" s="430"/>
      <c r="G313" s="433"/>
      <c r="H313" s="433"/>
    </row>
    <row r="314" spans="1:8" s="351" customFormat="1" ht="15.75" x14ac:dyDescent="0.25">
      <c r="A314" s="428"/>
      <c r="B314" s="428"/>
      <c r="C314" s="434"/>
      <c r="D314" s="435"/>
      <c r="E314" s="435"/>
      <c r="F314" s="435"/>
      <c r="G314" s="434"/>
      <c r="H314" s="434"/>
    </row>
    <row r="315" spans="1:8" s="351" customFormat="1" ht="15.75" x14ac:dyDescent="0.25">
      <c r="A315" s="416"/>
      <c r="B315" s="416"/>
      <c r="C315" s="433"/>
      <c r="D315" s="430"/>
      <c r="E315" s="430"/>
      <c r="F315" s="430"/>
      <c r="G315" s="433"/>
      <c r="H315" s="433"/>
    </row>
    <row r="316" spans="1:8" s="351" customFormat="1" ht="15.75" x14ac:dyDescent="0.25">
      <c r="A316" s="428"/>
      <c r="B316" s="428"/>
      <c r="C316" s="434"/>
      <c r="D316" s="435"/>
      <c r="E316" s="435"/>
      <c r="F316" s="435"/>
      <c r="G316" s="434"/>
      <c r="H316" s="434"/>
    </row>
    <row r="317" spans="1:8" s="351" customFormat="1" ht="15.75" x14ac:dyDescent="0.25">
      <c r="A317" s="416"/>
      <c r="B317" s="416"/>
      <c r="C317" s="417"/>
      <c r="D317" s="418"/>
      <c r="E317" s="418"/>
      <c r="F317" s="418"/>
      <c r="G317" s="417"/>
      <c r="H317" s="417"/>
    </row>
    <row r="318" spans="1:8" s="351" customFormat="1" ht="15.75" x14ac:dyDescent="0.25">
      <c r="A318" s="428"/>
      <c r="B318" s="428"/>
      <c r="C318" s="417"/>
      <c r="D318" s="418"/>
      <c r="E318" s="418"/>
      <c r="F318" s="418"/>
      <c r="G318" s="417"/>
      <c r="H318" s="417"/>
    </row>
    <row r="319" spans="1:8" s="351" customFormat="1" ht="15.75" x14ac:dyDescent="0.25">
      <c r="A319" s="416"/>
      <c r="B319" s="416"/>
      <c r="C319" s="417"/>
      <c r="D319" s="418"/>
      <c r="E319" s="418"/>
      <c r="F319" s="418"/>
      <c r="G319" s="417"/>
      <c r="H319" s="417"/>
    </row>
    <row r="320" spans="1:8" s="351" customFormat="1" ht="15.75" x14ac:dyDescent="0.25">
      <c r="A320" s="428"/>
      <c r="B320" s="428"/>
      <c r="C320" s="417"/>
      <c r="D320" s="418"/>
      <c r="E320" s="418"/>
      <c r="F320" s="418"/>
      <c r="G320" s="417"/>
      <c r="H320" s="417"/>
    </row>
    <row r="321" spans="1:8" s="351" customFormat="1" ht="15.75" x14ac:dyDescent="0.25">
      <c r="A321" s="416"/>
      <c r="B321" s="416"/>
      <c r="C321" s="417"/>
      <c r="D321" s="418"/>
      <c r="E321" s="418"/>
      <c r="F321" s="418"/>
      <c r="G321" s="417"/>
      <c r="H321" s="417"/>
    </row>
    <row r="322" spans="1:8" s="351" customFormat="1" ht="15.75" x14ac:dyDescent="0.25">
      <c r="A322" s="428"/>
      <c r="B322" s="428"/>
      <c r="C322" s="417"/>
      <c r="D322" s="418"/>
      <c r="E322" s="418"/>
      <c r="F322" s="418"/>
      <c r="G322" s="417"/>
      <c r="H322" s="417"/>
    </row>
    <row r="323" spans="1:8" s="351" customFormat="1" ht="15.75" x14ac:dyDescent="0.25">
      <c r="A323" s="416"/>
      <c r="B323" s="416"/>
      <c r="C323" s="417"/>
      <c r="D323" s="418"/>
      <c r="E323" s="418"/>
      <c r="F323" s="418"/>
      <c r="G323" s="417"/>
      <c r="H323" s="417"/>
    </row>
    <row r="324" spans="1:8" s="351" customFormat="1" ht="15.75" x14ac:dyDescent="0.25">
      <c r="A324" s="428"/>
      <c r="B324" s="428"/>
      <c r="C324" s="417"/>
      <c r="D324" s="418"/>
      <c r="E324" s="418"/>
      <c r="F324" s="418"/>
      <c r="G324" s="417"/>
      <c r="H324" s="417"/>
    </row>
    <row r="325" spans="1:8" s="351" customFormat="1" ht="15.75" x14ac:dyDescent="0.25">
      <c r="A325" s="416"/>
      <c r="B325" s="416"/>
      <c r="C325" s="417"/>
      <c r="D325" s="418"/>
      <c r="E325" s="418"/>
      <c r="F325" s="418"/>
      <c r="G325" s="417"/>
      <c r="H325" s="417"/>
    </row>
    <row r="326" spans="1:8" s="351" customFormat="1" ht="15.75" x14ac:dyDescent="0.25">
      <c r="A326" s="428"/>
      <c r="B326" s="428"/>
      <c r="C326" s="417"/>
      <c r="D326" s="418"/>
      <c r="E326" s="418"/>
      <c r="F326" s="418"/>
      <c r="G326" s="417"/>
      <c r="H326" s="417"/>
    </row>
    <row r="327" spans="1:8" s="351" customFormat="1" ht="15.75" x14ac:dyDescent="0.25">
      <c r="A327" s="416"/>
      <c r="B327" s="416"/>
      <c r="C327" s="417"/>
      <c r="D327" s="418"/>
      <c r="E327" s="418"/>
      <c r="F327" s="418"/>
      <c r="G327" s="417"/>
      <c r="H327" s="417"/>
    </row>
    <row r="328" spans="1:8" s="351" customFormat="1" ht="15.75" x14ac:dyDescent="0.25">
      <c r="A328" s="428"/>
      <c r="B328" s="428"/>
      <c r="C328" s="417"/>
      <c r="D328" s="418"/>
      <c r="E328" s="418"/>
      <c r="F328" s="418"/>
      <c r="G328" s="417"/>
      <c r="H328" s="417"/>
    </row>
    <row r="329" spans="1:8" s="351" customFormat="1" ht="15.75" x14ac:dyDescent="0.25">
      <c r="A329" s="416"/>
      <c r="B329" s="416"/>
      <c r="C329" s="417"/>
      <c r="D329" s="418"/>
      <c r="E329" s="418"/>
      <c r="F329" s="418"/>
      <c r="G329" s="417"/>
      <c r="H329" s="417"/>
    </row>
    <row r="330" spans="1:8" s="351" customFormat="1" ht="15.75" x14ac:dyDescent="0.25">
      <c r="A330" s="428"/>
      <c r="B330" s="428"/>
      <c r="C330" s="417"/>
      <c r="D330" s="418"/>
      <c r="E330" s="418"/>
      <c r="F330" s="418"/>
      <c r="G330" s="417"/>
      <c r="H330" s="417"/>
    </row>
    <row r="331" spans="1:8" s="351" customFormat="1" ht="15.75" x14ac:dyDescent="0.25">
      <c r="A331" s="416"/>
      <c r="B331" s="416"/>
      <c r="C331" s="417"/>
      <c r="D331" s="418"/>
      <c r="E331" s="418"/>
      <c r="F331" s="418"/>
      <c r="G331" s="417"/>
      <c r="H331" s="417"/>
    </row>
    <row r="332" spans="1:8" s="351" customFormat="1" ht="15.75" x14ac:dyDescent="0.25">
      <c r="A332" s="428"/>
      <c r="B332" s="428"/>
      <c r="C332" s="417"/>
      <c r="D332" s="418"/>
      <c r="E332" s="418"/>
      <c r="F332" s="418"/>
      <c r="G332" s="417"/>
      <c r="H332" s="417"/>
    </row>
    <row r="333" spans="1:8" s="351" customFormat="1" ht="15.75" x14ac:dyDescent="0.25">
      <c r="A333" s="416"/>
      <c r="B333" s="416"/>
      <c r="C333" s="417"/>
      <c r="D333" s="418"/>
      <c r="E333" s="418"/>
      <c r="F333" s="418"/>
      <c r="G333" s="417"/>
      <c r="H333" s="417"/>
    </row>
    <row r="334" spans="1:8" s="351" customFormat="1" ht="17.100000000000001" customHeight="1" x14ac:dyDescent="0.25">
      <c r="A334" s="436"/>
      <c r="B334" s="436"/>
      <c r="C334" s="439"/>
      <c r="D334" s="440"/>
      <c r="E334" s="440"/>
      <c r="F334" s="440"/>
      <c r="G334" s="439"/>
      <c r="H334" s="439"/>
    </row>
    <row r="335" spans="1:8" s="351" customFormat="1" ht="17.100000000000001" customHeight="1" x14ac:dyDescent="0.25">
      <c r="A335" s="335"/>
      <c r="B335" s="335"/>
      <c r="C335" s="441"/>
      <c r="D335" s="442"/>
      <c r="E335" s="442"/>
      <c r="F335" s="442"/>
      <c r="G335" s="441"/>
      <c r="H335" s="441"/>
    </row>
    <row r="336" spans="1:8" s="351" customFormat="1" ht="15.75" x14ac:dyDescent="0.25">
      <c r="A336" s="428"/>
      <c r="B336" s="428"/>
      <c r="C336" s="431"/>
      <c r="D336" s="432"/>
      <c r="E336" s="432"/>
      <c r="F336" s="432"/>
      <c r="G336" s="431"/>
      <c r="H336" s="431"/>
    </row>
    <row r="337" spans="1:8" s="351" customFormat="1" ht="15.75" x14ac:dyDescent="0.25">
      <c r="A337" s="416"/>
      <c r="B337" s="416"/>
      <c r="C337" s="433"/>
      <c r="D337" s="430"/>
      <c r="E337" s="430"/>
      <c r="F337" s="430"/>
      <c r="G337" s="433"/>
      <c r="H337" s="433"/>
    </row>
    <row r="338" spans="1:8" s="351" customFormat="1" ht="15.75" x14ac:dyDescent="0.25">
      <c r="A338" s="416"/>
      <c r="B338" s="416"/>
      <c r="C338" s="417"/>
      <c r="D338" s="418"/>
      <c r="E338" s="418"/>
      <c r="F338" s="418"/>
      <c r="G338" s="417"/>
      <c r="H338" s="417"/>
    </row>
    <row r="339" spans="1:8" s="351" customFormat="1" ht="15.75" x14ac:dyDescent="0.25">
      <c r="A339" s="416"/>
      <c r="B339" s="416"/>
      <c r="C339" s="417"/>
      <c r="D339" s="418"/>
      <c r="E339" s="418"/>
      <c r="F339" s="418"/>
      <c r="G339" s="417"/>
      <c r="H339" s="417"/>
    </row>
    <row r="340" spans="1:8" s="351" customFormat="1" ht="15.75" x14ac:dyDescent="0.25">
      <c r="A340" s="416"/>
      <c r="B340" s="416"/>
      <c r="C340" s="417"/>
      <c r="D340" s="418"/>
      <c r="E340" s="418"/>
      <c r="F340" s="418"/>
      <c r="G340" s="417"/>
      <c r="H340" s="417"/>
    </row>
    <row r="341" spans="1:8" s="351" customFormat="1" ht="15.75" x14ac:dyDescent="0.25">
      <c r="A341" s="416"/>
      <c r="B341" s="416"/>
      <c r="C341" s="417"/>
      <c r="D341" s="418"/>
      <c r="E341" s="418"/>
      <c r="F341" s="418"/>
      <c r="G341" s="417"/>
      <c r="H341" s="417"/>
    </row>
    <row r="342" spans="1:8" s="351" customFormat="1" ht="15.75" x14ac:dyDescent="0.25">
      <c r="A342" s="416"/>
      <c r="B342" s="416"/>
      <c r="C342" s="417"/>
      <c r="D342" s="418"/>
      <c r="E342" s="418"/>
      <c r="F342" s="418"/>
      <c r="G342" s="417"/>
      <c r="H342" s="417"/>
    </row>
    <row r="343" spans="1:8" s="351" customFormat="1" ht="15.75" x14ac:dyDescent="0.25">
      <c r="A343" s="416"/>
      <c r="B343" s="416"/>
      <c r="C343" s="417"/>
      <c r="D343" s="418"/>
      <c r="E343" s="418"/>
      <c r="F343" s="418"/>
      <c r="G343" s="417"/>
      <c r="H343" s="417"/>
    </row>
    <row r="344" spans="1:8" s="351" customFormat="1" ht="15.75" x14ac:dyDescent="0.25">
      <c r="A344" s="416"/>
      <c r="B344" s="416"/>
      <c r="C344" s="417"/>
      <c r="D344" s="418"/>
      <c r="E344" s="418"/>
      <c r="F344" s="418"/>
      <c r="G344" s="417"/>
      <c r="H344" s="417"/>
    </row>
    <row r="345" spans="1:8" s="351" customFormat="1" ht="15.75" x14ac:dyDescent="0.25">
      <c r="A345" s="416"/>
      <c r="B345" s="416"/>
      <c r="C345" s="417"/>
      <c r="D345" s="418"/>
      <c r="E345" s="418"/>
      <c r="F345" s="418"/>
      <c r="G345" s="417"/>
      <c r="H345" s="417"/>
    </row>
    <row r="346" spans="1:8" s="351" customFormat="1" ht="15.75" x14ac:dyDescent="0.25">
      <c r="A346" s="416"/>
      <c r="B346" s="416"/>
      <c r="C346" s="417"/>
      <c r="D346" s="418"/>
      <c r="E346" s="418"/>
      <c r="F346" s="418"/>
      <c r="G346" s="417"/>
      <c r="H346" s="417"/>
    </row>
    <row r="347" spans="1:8" s="351" customFormat="1" ht="17.100000000000001" customHeight="1" x14ac:dyDescent="0.25">
      <c r="A347" s="436"/>
      <c r="B347" s="436"/>
      <c r="C347" s="439"/>
      <c r="D347" s="440"/>
      <c r="E347" s="440"/>
      <c r="F347" s="440"/>
      <c r="G347" s="439"/>
      <c r="H347" s="439"/>
    </row>
    <row r="348" spans="1:8" s="351" customFormat="1" ht="15.75" x14ac:dyDescent="0.25">
      <c r="A348" s="416"/>
      <c r="B348" s="416"/>
      <c r="C348" s="433"/>
      <c r="D348" s="430"/>
      <c r="E348" s="430"/>
      <c r="F348" s="430"/>
      <c r="G348" s="433"/>
      <c r="H348" s="433"/>
    </row>
    <row r="349" spans="1:8" s="351" customFormat="1" ht="17.100000000000001" customHeight="1" x14ac:dyDescent="0.25">
      <c r="A349" s="436"/>
      <c r="B349" s="436"/>
      <c r="C349" s="439"/>
      <c r="D349" s="440"/>
      <c r="E349" s="440"/>
      <c r="F349" s="440"/>
      <c r="G349" s="439"/>
      <c r="H349" s="439"/>
    </row>
    <row r="350" spans="1:8" s="351" customFormat="1" ht="15.75" x14ac:dyDescent="0.25">
      <c r="A350" s="416"/>
      <c r="B350" s="416"/>
      <c r="C350" s="433"/>
      <c r="D350" s="430"/>
      <c r="E350" s="430"/>
      <c r="F350" s="430"/>
      <c r="G350" s="433"/>
      <c r="H350" s="433"/>
    </row>
    <row r="351" spans="1:8" s="351" customFormat="1" ht="17.100000000000001" customHeight="1" x14ac:dyDescent="0.25">
      <c r="A351" s="436"/>
      <c r="B351" s="436"/>
      <c r="C351" s="439"/>
      <c r="D351" s="440"/>
      <c r="E351" s="440"/>
      <c r="F351" s="440"/>
      <c r="G351" s="439"/>
      <c r="H351" s="439"/>
    </row>
    <row r="352" spans="1:8" s="351" customFormat="1" ht="15.75" x14ac:dyDescent="0.25">
      <c r="A352" s="416"/>
      <c r="B352" s="416"/>
      <c r="C352" s="433"/>
      <c r="D352" s="430"/>
      <c r="E352" s="430"/>
      <c r="F352" s="430"/>
      <c r="G352" s="433"/>
      <c r="H352" s="433"/>
    </row>
    <row r="353" spans="1:8" s="351" customFormat="1" ht="17.100000000000001" customHeight="1" x14ac:dyDescent="0.25">
      <c r="A353" s="416"/>
      <c r="B353" s="416"/>
      <c r="C353" s="434"/>
      <c r="D353" s="435"/>
      <c r="E353" s="435"/>
      <c r="F353" s="435"/>
      <c r="G353" s="434"/>
      <c r="H353" s="434"/>
    </row>
    <row r="354" spans="1:8" s="351" customFormat="1" ht="15.75" x14ac:dyDescent="0.25">
      <c r="A354" s="416"/>
      <c r="B354" s="416"/>
      <c r="C354" s="417"/>
      <c r="D354" s="418"/>
      <c r="E354" s="418"/>
      <c r="F354" s="418"/>
      <c r="G354" s="417"/>
      <c r="H354" s="417"/>
    </row>
    <row r="355" spans="1:8" s="351" customFormat="1" ht="17.100000000000001" customHeight="1" x14ac:dyDescent="0.25">
      <c r="A355" s="416"/>
      <c r="B355" s="416"/>
      <c r="C355" s="417"/>
      <c r="D355" s="418"/>
      <c r="E355" s="418"/>
      <c r="F355" s="418"/>
      <c r="G355" s="417"/>
      <c r="H355" s="417"/>
    </row>
    <row r="356" spans="1:8" s="351" customFormat="1" ht="17.100000000000001" customHeight="1" x14ac:dyDescent="0.25">
      <c r="A356" s="416"/>
      <c r="B356" s="416"/>
      <c r="C356" s="417"/>
      <c r="D356" s="418"/>
      <c r="E356" s="418"/>
      <c r="F356" s="418"/>
      <c r="G356" s="417"/>
      <c r="H356" s="417"/>
    </row>
    <row r="357" spans="1:8" s="351" customFormat="1" ht="17.100000000000001" customHeight="1" x14ac:dyDescent="0.25">
      <c r="A357" s="416"/>
      <c r="B357" s="416"/>
      <c r="C357" s="434"/>
      <c r="D357" s="435"/>
      <c r="E357" s="435"/>
      <c r="F357" s="435"/>
      <c r="G357" s="434"/>
      <c r="H357" s="434"/>
    </row>
    <row r="358" spans="1:8" s="351" customFormat="1" ht="15.75" x14ac:dyDescent="0.25">
      <c r="A358" s="416"/>
      <c r="B358" s="416"/>
      <c r="C358" s="417"/>
      <c r="D358" s="418"/>
      <c r="E358" s="418"/>
      <c r="F358" s="418"/>
      <c r="G358" s="417"/>
      <c r="H358" s="417"/>
    </row>
    <row r="359" spans="1:8" s="351" customFormat="1" ht="15.75" x14ac:dyDescent="0.25">
      <c r="A359" s="416"/>
      <c r="B359" s="416"/>
      <c r="C359" s="434"/>
      <c r="D359" s="435"/>
      <c r="E359" s="435"/>
      <c r="F359" s="435"/>
      <c r="G359" s="434"/>
      <c r="H359" s="434"/>
    </row>
    <row r="360" spans="1:8" s="351" customFormat="1" ht="15.75" x14ac:dyDescent="0.25">
      <c r="A360" s="416"/>
      <c r="B360" s="416"/>
      <c r="C360" s="417"/>
      <c r="D360" s="418"/>
      <c r="E360" s="418"/>
      <c r="F360" s="418"/>
      <c r="G360" s="417"/>
      <c r="H360" s="417"/>
    </row>
    <row r="361" spans="1:8" s="351" customFormat="1" ht="15.75" x14ac:dyDescent="0.25">
      <c r="A361" s="416"/>
      <c r="B361" s="416"/>
      <c r="C361" s="434"/>
      <c r="D361" s="435"/>
      <c r="E361" s="435"/>
      <c r="F361" s="435"/>
      <c r="G361" s="434"/>
      <c r="H361" s="434"/>
    </row>
    <row r="362" spans="1:8" s="351" customFormat="1" ht="15.75" x14ac:dyDescent="0.25">
      <c r="A362" s="416"/>
      <c r="B362" s="416"/>
      <c r="C362" s="417"/>
      <c r="D362" s="418"/>
      <c r="E362" s="418"/>
      <c r="F362" s="418"/>
      <c r="G362" s="417"/>
      <c r="H362" s="417"/>
    </row>
    <row r="363" spans="1:8" s="351" customFormat="1" ht="17.100000000000001" customHeight="1" x14ac:dyDescent="0.25">
      <c r="A363" s="416"/>
      <c r="B363" s="416"/>
      <c r="C363" s="434"/>
      <c r="D363" s="435"/>
      <c r="E363" s="435"/>
      <c r="F363" s="435"/>
      <c r="G363" s="434"/>
      <c r="H363" s="434"/>
    </row>
    <row r="364" spans="1:8" s="351" customFormat="1" ht="15.75" x14ac:dyDescent="0.25">
      <c r="A364" s="416"/>
      <c r="B364" s="416"/>
      <c r="C364" s="417"/>
      <c r="D364" s="418"/>
      <c r="E364" s="418"/>
      <c r="F364" s="418"/>
      <c r="G364" s="417"/>
      <c r="H364" s="417"/>
    </row>
    <row r="365" spans="1:8" s="351" customFormat="1" ht="17.100000000000001" customHeight="1" x14ac:dyDescent="0.25">
      <c r="A365" s="416"/>
      <c r="B365" s="416"/>
      <c r="C365" s="434"/>
      <c r="D365" s="435"/>
      <c r="E365" s="435"/>
      <c r="F365" s="435"/>
      <c r="G365" s="434"/>
      <c r="H365" s="434"/>
    </row>
    <row r="366" spans="1:8" s="351" customFormat="1" ht="15.75" x14ac:dyDescent="0.25">
      <c r="A366" s="416"/>
      <c r="B366" s="416"/>
      <c r="C366" s="417"/>
      <c r="D366" s="418"/>
      <c r="E366" s="418"/>
      <c r="F366" s="418"/>
      <c r="G366" s="417"/>
      <c r="H366" s="417"/>
    </row>
    <row r="367" spans="1:8" s="351" customFormat="1" ht="17.100000000000001" customHeight="1" x14ac:dyDescent="0.25">
      <c r="A367" s="416"/>
      <c r="B367" s="416"/>
      <c r="C367" s="434"/>
      <c r="D367" s="435"/>
      <c r="E367" s="435"/>
      <c r="F367" s="435"/>
      <c r="G367" s="434"/>
      <c r="H367" s="434"/>
    </row>
    <row r="368" spans="1:8" s="351" customFormat="1" ht="15.75" x14ac:dyDescent="0.25">
      <c r="A368" s="416"/>
      <c r="B368" s="416"/>
      <c r="C368" s="433"/>
      <c r="D368" s="430"/>
      <c r="E368" s="430"/>
      <c r="F368" s="430"/>
      <c r="G368" s="433"/>
      <c r="H368" s="433"/>
    </row>
    <row r="369" spans="1:8" s="351" customFormat="1" ht="17.100000000000001" customHeight="1" x14ac:dyDescent="0.25">
      <c r="A369" s="416"/>
      <c r="B369" s="416"/>
      <c r="C369" s="434"/>
      <c r="D369" s="435"/>
      <c r="E369" s="435"/>
      <c r="F369" s="435"/>
      <c r="G369" s="434"/>
      <c r="H369" s="434"/>
    </row>
    <row r="370" spans="1:8" s="351" customFormat="1" ht="15.75" x14ac:dyDescent="0.25">
      <c r="A370" s="416"/>
      <c r="B370" s="416"/>
      <c r="C370" s="433"/>
      <c r="D370" s="430"/>
      <c r="E370" s="430"/>
      <c r="F370" s="430"/>
      <c r="G370" s="433"/>
      <c r="H370" s="433"/>
    </row>
    <row r="371" spans="1:8" s="351" customFormat="1" ht="17.100000000000001" customHeight="1" x14ac:dyDescent="0.25">
      <c r="A371" s="416"/>
      <c r="B371" s="416"/>
      <c r="C371" s="434"/>
      <c r="D371" s="435"/>
      <c r="E371" s="435"/>
      <c r="F371" s="435"/>
      <c r="G371" s="434"/>
      <c r="H371" s="434"/>
    </row>
    <row r="372" spans="1:8" s="351" customFormat="1" ht="15.75" x14ac:dyDescent="0.25">
      <c r="A372" s="416"/>
      <c r="B372" s="416"/>
      <c r="C372" s="417"/>
      <c r="D372" s="418"/>
      <c r="E372" s="418"/>
      <c r="F372" s="418"/>
      <c r="G372" s="417"/>
      <c r="H372" s="417"/>
    </row>
    <row r="373" spans="1:8" s="351" customFormat="1" ht="15.75" x14ac:dyDescent="0.25">
      <c r="A373" s="416"/>
      <c r="B373" s="416"/>
      <c r="C373" s="417"/>
      <c r="D373" s="418"/>
      <c r="E373" s="418"/>
      <c r="F373" s="418"/>
      <c r="G373" s="417"/>
      <c r="H373" s="417"/>
    </row>
    <row r="374" spans="1:8" s="351" customFormat="1" ht="15.75" x14ac:dyDescent="0.25">
      <c r="A374" s="416"/>
      <c r="B374" s="416"/>
      <c r="C374" s="417"/>
      <c r="D374" s="418"/>
      <c r="E374" s="418"/>
      <c r="F374" s="418"/>
      <c r="G374" s="417"/>
      <c r="H374" s="417"/>
    </row>
    <row r="375" spans="1:8" s="351" customFormat="1" ht="17.100000000000001" customHeight="1" x14ac:dyDescent="0.25">
      <c r="A375" s="416"/>
      <c r="B375" s="416"/>
      <c r="C375" s="434"/>
      <c r="D375" s="435"/>
      <c r="E375" s="435"/>
      <c r="F375" s="435"/>
      <c r="G375" s="434"/>
      <c r="H375" s="434"/>
    </row>
    <row r="376" spans="1:8" s="351" customFormat="1" ht="15.75" x14ac:dyDescent="0.25">
      <c r="A376" s="416"/>
      <c r="B376" s="416"/>
      <c r="C376" s="433"/>
      <c r="D376" s="430"/>
      <c r="E376" s="430"/>
      <c r="F376" s="430"/>
      <c r="G376" s="433"/>
      <c r="H376" s="433"/>
    </row>
    <row r="377" spans="1:8" s="351" customFormat="1" ht="15.75" x14ac:dyDescent="0.25">
      <c r="A377" s="416"/>
      <c r="B377" s="416"/>
      <c r="C377" s="439"/>
      <c r="D377" s="440"/>
      <c r="E377" s="440"/>
      <c r="F377" s="440"/>
      <c r="G377" s="439"/>
      <c r="H377" s="439"/>
    </row>
    <row r="378" spans="1:8" s="351" customFormat="1" ht="15.75" x14ac:dyDescent="0.25">
      <c r="A378" s="416"/>
      <c r="B378" s="416"/>
      <c r="C378" s="433"/>
      <c r="D378" s="430"/>
      <c r="E378" s="430"/>
      <c r="F378" s="430"/>
      <c r="G378" s="433"/>
      <c r="H378" s="433"/>
    </row>
    <row r="379" spans="1:8" s="351" customFormat="1" ht="15.75" x14ac:dyDescent="0.25">
      <c r="A379" s="416"/>
      <c r="B379" s="416"/>
      <c r="C379" s="439"/>
      <c r="D379" s="440"/>
      <c r="E379" s="440"/>
      <c r="F379" s="440"/>
      <c r="G379" s="439"/>
      <c r="H379" s="439"/>
    </row>
    <row r="380" spans="1:8" s="351" customFormat="1" ht="15.75" x14ac:dyDescent="0.25">
      <c r="A380" s="416"/>
      <c r="B380" s="416"/>
      <c r="C380" s="433"/>
      <c r="D380" s="430"/>
      <c r="E380" s="430"/>
      <c r="F380" s="430"/>
      <c r="G380" s="433"/>
      <c r="H380" s="433"/>
    </row>
    <row r="381" spans="1:8" s="351" customFormat="1" ht="15.75" x14ac:dyDescent="0.25">
      <c r="A381" s="416"/>
      <c r="B381" s="416"/>
      <c r="C381" s="417"/>
      <c r="D381" s="418"/>
      <c r="E381" s="418"/>
      <c r="F381" s="418"/>
      <c r="G381" s="417"/>
      <c r="H381" s="417"/>
    </row>
    <row r="382" spans="1:8" s="351" customFormat="1" ht="15.75" x14ac:dyDescent="0.25">
      <c r="A382" s="416"/>
      <c r="B382" s="416"/>
      <c r="C382" s="417"/>
      <c r="D382" s="418"/>
      <c r="E382" s="418"/>
      <c r="F382" s="418"/>
      <c r="G382" s="417"/>
      <c r="H382" s="417"/>
    </row>
    <row r="383" spans="1:8" s="351" customFormat="1" ht="15.75" x14ac:dyDescent="0.25">
      <c r="A383" s="416"/>
      <c r="B383" s="416"/>
      <c r="C383" s="417"/>
      <c r="D383" s="418"/>
      <c r="E383" s="418"/>
      <c r="F383" s="418"/>
      <c r="G383" s="417"/>
      <c r="H383" s="417"/>
    </row>
    <row r="384" spans="1:8" s="351" customFormat="1" ht="15.75" x14ac:dyDescent="0.25">
      <c r="A384" s="416"/>
      <c r="B384" s="416"/>
      <c r="C384" s="417"/>
      <c r="D384" s="418"/>
      <c r="E384" s="418"/>
      <c r="F384" s="418"/>
      <c r="G384" s="417"/>
      <c r="H384" s="417"/>
    </row>
    <row r="385" spans="1:8" s="351" customFormat="1" ht="15.75" x14ac:dyDescent="0.25">
      <c r="A385" s="416"/>
      <c r="B385" s="416"/>
      <c r="C385" s="417"/>
      <c r="D385" s="418"/>
      <c r="E385" s="418"/>
      <c r="F385" s="418"/>
      <c r="G385" s="417"/>
      <c r="H385" s="417"/>
    </row>
    <row r="386" spans="1:8" s="351" customFormat="1" ht="15.75" x14ac:dyDescent="0.25">
      <c r="A386" s="416"/>
      <c r="B386" s="416"/>
      <c r="C386" s="417"/>
      <c r="D386" s="418"/>
      <c r="E386" s="418"/>
      <c r="F386" s="418"/>
      <c r="G386" s="417"/>
      <c r="H386" s="417"/>
    </row>
    <row r="387" spans="1:8" s="351" customFormat="1" ht="15.75" x14ac:dyDescent="0.25">
      <c r="A387" s="416"/>
      <c r="B387" s="416"/>
      <c r="C387" s="417"/>
      <c r="D387" s="418"/>
      <c r="E387" s="418"/>
      <c r="F387" s="418"/>
      <c r="G387" s="417"/>
      <c r="H387" s="417"/>
    </row>
    <row r="388" spans="1:8" s="351" customFormat="1" ht="15.75" x14ac:dyDescent="0.25">
      <c r="A388" s="416"/>
      <c r="B388" s="416"/>
      <c r="C388" s="417"/>
      <c r="D388" s="418"/>
      <c r="E388" s="418"/>
      <c r="F388" s="418"/>
      <c r="G388" s="417"/>
      <c r="H388" s="417"/>
    </row>
    <row r="389" spans="1:8" s="351" customFormat="1" ht="15.75" x14ac:dyDescent="0.25">
      <c r="A389" s="416"/>
      <c r="B389" s="416"/>
      <c r="C389" s="417"/>
      <c r="D389" s="418"/>
      <c r="E389" s="418"/>
      <c r="F389" s="418"/>
      <c r="G389" s="417"/>
      <c r="H389" s="417"/>
    </row>
    <row r="390" spans="1:8" s="351" customFormat="1" ht="15.75" x14ac:dyDescent="0.25">
      <c r="A390" s="416"/>
      <c r="B390" s="416"/>
      <c r="C390" s="417"/>
      <c r="D390" s="418"/>
      <c r="E390" s="418"/>
      <c r="F390" s="418"/>
      <c r="G390" s="417"/>
      <c r="H390" s="417"/>
    </row>
    <row r="391" spans="1:8" s="351" customFormat="1" ht="15.75" x14ac:dyDescent="0.25">
      <c r="A391" s="416"/>
      <c r="B391" s="416"/>
      <c r="C391" s="417"/>
      <c r="D391" s="418"/>
      <c r="E391" s="418"/>
      <c r="F391" s="418"/>
      <c r="G391" s="417"/>
      <c r="H391" s="417"/>
    </row>
    <row r="392" spans="1:8" s="351" customFormat="1" ht="15.75" x14ac:dyDescent="0.25">
      <c r="A392" s="416"/>
      <c r="B392" s="416"/>
      <c r="C392" s="417"/>
      <c r="D392" s="418"/>
      <c r="E392" s="418"/>
      <c r="F392" s="418"/>
      <c r="G392" s="417"/>
      <c r="H392" s="417"/>
    </row>
    <row r="393" spans="1:8" s="351" customFormat="1" ht="15.75" x14ac:dyDescent="0.25">
      <c r="A393" s="416"/>
      <c r="B393" s="416"/>
      <c r="C393" s="417"/>
      <c r="D393" s="418"/>
      <c r="E393" s="418"/>
      <c r="F393" s="418"/>
      <c r="G393" s="417"/>
      <c r="H393" s="417"/>
    </row>
    <row r="394" spans="1:8" s="351" customFormat="1" ht="15.75" x14ac:dyDescent="0.25">
      <c r="A394" s="416"/>
      <c r="B394" s="416"/>
      <c r="C394" s="417"/>
      <c r="D394" s="418"/>
      <c r="E394" s="418"/>
      <c r="F394" s="418"/>
      <c r="G394" s="417"/>
      <c r="H394" s="417"/>
    </row>
    <row r="395" spans="1:8" s="351" customFormat="1" ht="17.100000000000001" customHeight="1" x14ac:dyDescent="0.25">
      <c r="A395" s="416"/>
      <c r="B395" s="416"/>
      <c r="C395" s="434"/>
      <c r="D395" s="435"/>
      <c r="E395" s="435"/>
      <c r="F395" s="435"/>
      <c r="G395" s="434"/>
      <c r="H395" s="434"/>
    </row>
    <row r="396" spans="1:8" s="351" customFormat="1" ht="15.75" x14ac:dyDescent="0.25">
      <c r="A396" s="335"/>
      <c r="B396" s="335"/>
      <c r="C396" s="441"/>
      <c r="D396" s="442"/>
      <c r="E396" s="442"/>
      <c r="F396" s="442"/>
      <c r="G396" s="441"/>
      <c r="H396" s="441"/>
    </row>
    <row r="397" spans="1:8" s="351" customFormat="1" ht="15.75" x14ac:dyDescent="0.25">
      <c r="A397" s="428"/>
      <c r="B397" s="428"/>
      <c r="C397" s="431"/>
      <c r="D397" s="432"/>
      <c r="E397" s="432"/>
      <c r="F397" s="432"/>
      <c r="G397" s="431"/>
      <c r="H397" s="431"/>
    </row>
    <row r="398" spans="1:8" s="351" customFormat="1" ht="15.75" x14ac:dyDescent="0.25">
      <c r="A398" s="436"/>
      <c r="B398" s="436"/>
      <c r="C398" s="439"/>
      <c r="D398" s="440"/>
      <c r="E398" s="440"/>
      <c r="F398" s="440"/>
      <c r="G398" s="439"/>
      <c r="H398" s="439"/>
    </row>
    <row r="399" spans="1:8" s="351" customFormat="1" ht="15.75" x14ac:dyDescent="0.25">
      <c r="A399" s="416"/>
      <c r="B399" s="416"/>
      <c r="C399" s="433"/>
      <c r="D399" s="430"/>
      <c r="E399" s="430"/>
      <c r="F399" s="430"/>
      <c r="G399" s="433"/>
      <c r="H399" s="433"/>
    </row>
    <row r="400" spans="1:8" s="351" customFormat="1" ht="17.100000000000001" customHeight="1" x14ac:dyDescent="0.25">
      <c r="A400" s="436"/>
      <c r="B400" s="436"/>
      <c r="C400" s="434"/>
      <c r="D400" s="435"/>
      <c r="E400" s="435"/>
      <c r="F400" s="435"/>
      <c r="G400" s="434"/>
      <c r="H400" s="434"/>
    </row>
    <row r="401" spans="1:8" s="351" customFormat="1" ht="15.75" x14ac:dyDescent="0.25">
      <c r="A401" s="416"/>
      <c r="B401" s="416"/>
      <c r="C401" s="433"/>
      <c r="D401" s="430"/>
      <c r="E401" s="430"/>
      <c r="F401" s="430"/>
      <c r="G401" s="433"/>
      <c r="H401" s="433"/>
    </row>
    <row r="402" spans="1:8" s="351" customFormat="1" ht="15.75" x14ac:dyDescent="0.25">
      <c r="A402" s="436"/>
      <c r="B402" s="436"/>
      <c r="C402" s="439"/>
      <c r="D402" s="440"/>
      <c r="E402" s="440"/>
      <c r="F402" s="440"/>
      <c r="G402" s="439"/>
      <c r="H402" s="439"/>
    </row>
    <row r="403" spans="1:8" s="351" customFormat="1" ht="15.75" x14ac:dyDescent="0.25">
      <c r="A403" s="416"/>
      <c r="B403" s="416"/>
      <c r="C403" s="433"/>
      <c r="D403" s="430"/>
      <c r="E403" s="430"/>
      <c r="F403" s="430"/>
      <c r="G403" s="433"/>
      <c r="H403" s="433"/>
    </row>
    <row r="404" spans="1:8" s="351" customFormat="1" ht="15.75" x14ac:dyDescent="0.25">
      <c r="A404" s="436"/>
      <c r="B404" s="436"/>
      <c r="C404" s="434"/>
      <c r="D404" s="435"/>
      <c r="E404" s="435"/>
      <c r="F404" s="435"/>
      <c r="G404" s="434"/>
      <c r="H404" s="434"/>
    </row>
    <row r="405" spans="1:8" s="351" customFormat="1" ht="15.75" x14ac:dyDescent="0.25">
      <c r="A405" s="416"/>
      <c r="B405" s="416"/>
      <c r="C405" s="417"/>
      <c r="D405" s="418"/>
      <c r="E405" s="418"/>
      <c r="F405" s="418"/>
      <c r="G405" s="417"/>
      <c r="H405" s="417"/>
    </row>
    <row r="406" spans="1:8" s="351" customFormat="1" ht="15.75" x14ac:dyDescent="0.25">
      <c r="A406" s="416"/>
      <c r="B406" s="416"/>
      <c r="C406" s="417"/>
      <c r="D406" s="418"/>
      <c r="E406" s="418"/>
      <c r="F406" s="418"/>
      <c r="G406" s="417"/>
      <c r="H406" s="417"/>
    </row>
    <row r="407" spans="1:8" s="351" customFormat="1" ht="15.75" x14ac:dyDescent="0.25">
      <c r="A407" s="416"/>
      <c r="B407" s="416"/>
      <c r="C407" s="417"/>
      <c r="D407" s="418"/>
      <c r="E407" s="418"/>
      <c r="F407" s="418"/>
      <c r="G407" s="417"/>
      <c r="H407" s="417"/>
    </row>
    <row r="408" spans="1:8" s="351" customFormat="1" ht="15.75" x14ac:dyDescent="0.25">
      <c r="A408" s="416"/>
      <c r="B408" s="416"/>
      <c r="C408" s="434"/>
      <c r="D408" s="435"/>
      <c r="E408" s="435"/>
      <c r="F408" s="435"/>
      <c r="G408" s="434"/>
      <c r="H408" s="434"/>
    </row>
    <row r="409" spans="1:8" s="351" customFormat="1" ht="15.75" x14ac:dyDescent="0.25">
      <c r="A409" s="416"/>
      <c r="B409" s="416"/>
      <c r="C409" s="417"/>
      <c r="D409" s="418"/>
      <c r="E409" s="418"/>
      <c r="F409" s="418"/>
      <c r="G409" s="417"/>
      <c r="H409" s="417"/>
    </row>
    <row r="410" spans="1:8" s="351" customFormat="1" ht="17.100000000000001" customHeight="1" x14ac:dyDescent="0.25">
      <c r="A410" s="416"/>
      <c r="B410" s="416"/>
      <c r="C410" s="434"/>
      <c r="D410" s="435"/>
      <c r="E410" s="435"/>
      <c r="F410" s="435"/>
      <c r="G410" s="434"/>
      <c r="H410" s="434"/>
    </row>
    <row r="411" spans="1:8" s="351" customFormat="1" ht="15.75" x14ac:dyDescent="0.25">
      <c r="A411" s="416"/>
      <c r="B411" s="416"/>
      <c r="C411" s="417"/>
      <c r="D411" s="418"/>
      <c r="E411" s="418"/>
      <c r="F411" s="418"/>
      <c r="G411" s="417"/>
      <c r="H411" s="417"/>
    </row>
    <row r="412" spans="1:8" s="351" customFormat="1" ht="17.100000000000001" customHeight="1" x14ac:dyDescent="0.25">
      <c r="A412" s="416"/>
      <c r="B412" s="416"/>
      <c r="C412" s="434"/>
      <c r="D412" s="435"/>
      <c r="E412" s="435"/>
      <c r="F412" s="435"/>
      <c r="G412" s="434"/>
      <c r="H412" s="434"/>
    </row>
    <row r="413" spans="1:8" s="351" customFormat="1" ht="15.75" x14ac:dyDescent="0.25">
      <c r="A413" s="416"/>
      <c r="B413" s="416"/>
      <c r="C413" s="417"/>
      <c r="D413" s="418"/>
      <c r="E413" s="418"/>
      <c r="F413" s="418"/>
      <c r="G413" s="417"/>
      <c r="H413" s="417"/>
    </row>
    <row r="414" spans="1:8" s="351" customFormat="1" ht="15.75" x14ac:dyDescent="0.25">
      <c r="A414" s="416"/>
      <c r="B414" s="416"/>
      <c r="C414" s="434"/>
      <c r="D414" s="435"/>
      <c r="E414" s="435"/>
      <c r="F414" s="435"/>
      <c r="G414" s="434"/>
      <c r="H414" s="434"/>
    </row>
    <row r="415" spans="1:8" s="351" customFormat="1" ht="15.75" x14ac:dyDescent="0.25">
      <c r="A415" s="416"/>
      <c r="B415" s="416"/>
      <c r="C415" s="417"/>
      <c r="D415" s="418"/>
      <c r="E415" s="418"/>
      <c r="F415" s="418"/>
      <c r="G415" s="417"/>
      <c r="H415" s="417"/>
    </row>
    <row r="416" spans="1:8" s="351" customFormat="1" ht="15.75" x14ac:dyDescent="0.25">
      <c r="A416" s="416"/>
      <c r="B416" s="416"/>
      <c r="C416" s="434"/>
      <c r="D416" s="435"/>
      <c r="E416" s="435"/>
      <c r="F416" s="435"/>
      <c r="G416" s="434"/>
      <c r="H416" s="434"/>
    </row>
    <row r="417" spans="1:8" s="351" customFormat="1" ht="15.75" x14ac:dyDescent="0.25">
      <c r="A417" s="416"/>
      <c r="B417" s="416"/>
      <c r="C417" s="417"/>
      <c r="D417" s="418"/>
      <c r="E417" s="418"/>
      <c r="F417" s="418"/>
      <c r="G417" s="417"/>
      <c r="H417" s="417"/>
    </row>
    <row r="418" spans="1:8" s="351" customFormat="1" ht="17.100000000000001" customHeight="1" x14ac:dyDescent="0.25">
      <c r="A418" s="416"/>
      <c r="B418" s="416"/>
      <c r="C418" s="434"/>
      <c r="D418" s="435"/>
      <c r="E418" s="435"/>
      <c r="F418" s="435"/>
      <c r="G418" s="434"/>
      <c r="H418" s="434"/>
    </row>
    <row r="419" spans="1:8" s="351" customFormat="1" ht="15.75" x14ac:dyDescent="0.25">
      <c r="A419" s="416"/>
      <c r="B419" s="416"/>
      <c r="C419" s="433"/>
      <c r="D419" s="430"/>
      <c r="E419" s="430"/>
      <c r="F419" s="430"/>
      <c r="G419" s="433"/>
      <c r="H419" s="433"/>
    </row>
    <row r="420" spans="1:8" s="351" customFormat="1" ht="15.75" x14ac:dyDescent="0.25">
      <c r="A420" s="416"/>
      <c r="B420" s="416"/>
      <c r="C420" s="434"/>
      <c r="D420" s="435"/>
      <c r="E420" s="435"/>
      <c r="F420" s="435"/>
      <c r="G420" s="434"/>
      <c r="H420" s="434"/>
    </row>
    <row r="421" spans="1:8" s="351" customFormat="1" ht="15.75" x14ac:dyDescent="0.25">
      <c r="A421" s="416"/>
      <c r="B421" s="416"/>
      <c r="C421" s="433"/>
      <c r="D421" s="430"/>
      <c r="E421" s="430"/>
      <c r="F421" s="430"/>
      <c r="G421" s="433"/>
      <c r="H421" s="433"/>
    </row>
    <row r="422" spans="1:8" s="351" customFormat="1" ht="15.75" x14ac:dyDescent="0.25">
      <c r="A422" s="416"/>
      <c r="B422" s="416"/>
      <c r="C422" s="434"/>
      <c r="D422" s="435"/>
      <c r="E422" s="435"/>
      <c r="F422" s="435"/>
      <c r="G422" s="434"/>
      <c r="H422" s="434"/>
    </row>
    <row r="423" spans="1:8" s="351" customFormat="1" ht="15.75" x14ac:dyDescent="0.25">
      <c r="A423" s="416"/>
      <c r="B423" s="416"/>
      <c r="C423" s="433"/>
      <c r="D423" s="430"/>
      <c r="E423" s="430"/>
      <c r="F423" s="430"/>
      <c r="G423" s="433"/>
      <c r="H423" s="433"/>
    </row>
    <row r="424" spans="1:8" s="351" customFormat="1" ht="15.75" x14ac:dyDescent="0.25">
      <c r="A424" s="416"/>
      <c r="B424" s="416"/>
      <c r="C424" s="433"/>
      <c r="D424" s="430"/>
      <c r="E424" s="430"/>
      <c r="F424" s="430"/>
      <c r="G424" s="433"/>
      <c r="H424" s="433"/>
    </row>
    <row r="425" spans="1:8" s="351" customFormat="1" ht="15.75" x14ac:dyDescent="0.25">
      <c r="A425" s="416"/>
      <c r="B425" s="416"/>
      <c r="C425" s="433"/>
      <c r="D425" s="430"/>
      <c r="E425" s="430"/>
      <c r="F425" s="430"/>
      <c r="G425" s="433"/>
      <c r="H425" s="433"/>
    </row>
    <row r="426" spans="1:8" s="351" customFormat="1" ht="15.75" x14ac:dyDescent="0.25">
      <c r="A426" s="416"/>
      <c r="B426" s="416"/>
      <c r="C426" s="434"/>
      <c r="D426" s="435"/>
      <c r="E426" s="435"/>
      <c r="F426" s="435"/>
      <c r="G426" s="434"/>
      <c r="H426" s="434"/>
    </row>
    <row r="427" spans="1:8" s="351" customFormat="1" ht="15.75" x14ac:dyDescent="0.25">
      <c r="A427" s="416"/>
      <c r="B427" s="416"/>
      <c r="C427" s="417"/>
      <c r="D427" s="418"/>
      <c r="E427" s="418"/>
      <c r="F427" s="418"/>
      <c r="G427" s="417"/>
      <c r="H427" s="417"/>
    </row>
    <row r="428" spans="1:8" s="351" customFormat="1" ht="15.75" x14ac:dyDescent="0.25">
      <c r="A428" s="416"/>
      <c r="B428" s="416"/>
      <c r="C428" s="417"/>
      <c r="D428" s="418"/>
      <c r="E428" s="418"/>
      <c r="F428" s="418"/>
      <c r="G428" s="417"/>
      <c r="H428" s="417"/>
    </row>
    <row r="429" spans="1:8" s="351" customFormat="1" ht="15.75" x14ac:dyDescent="0.25">
      <c r="A429" s="416"/>
      <c r="B429" s="416"/>
      <c r="C429" s="417"/>
      <c r="D429" s="418"/>
      <c r="E429" s="418"/>
      <c r="F429" s="418"/>
      <c r="G429" s="417"/>
      <c r="H429" s="417"/>
    </row>
    <row r="430" spans="1:8" s="351" customFormat="1" ht="17.100000000000001" customHeight="1" x14ac:dyDescent="0.25">
      <c r="A430" s="416"/>
      <c r="B430" s="416"/>
      <c r="C430" s="434"/>
      <c r="D430" s="435"/>
      <c r="E430" s="435"/>
      <c r="F430" s="435"/>
      <c r="G430" s="434"/>
      <c r="H430" s="434"/>
    </row>
    <row r="431" spans="1:8" s="351" customFormat="1" ht="15.75" x14ac:dyDescent="0.25">
      <c r="A431" s="416"/>
      <c r="B431" s="416"/>
      <c r="C431" s="433"/>
      <c r="D431" s="430"/>
      <c r="E431" s="430"/>
      <c r="F431" s="430"/>
      <c r="G431" s="433"/>
      <c r="H431" s="433"/>
    </row>
    <row r="432" spans="1:8" s="351" customFormat="1" ht="15.75" x14ac:dyDescent="0.25">
      <c r="A432" s="416"/>
      <c r="B432" s="416"/>
      <c r="C432" s="439"/>
      <c r="D432" s="440"/>
      <c r="E432" s="440"/>
      <c r="F432" s="440"/>
      <c r="G432" s="439"/>
      <c r="H432" s="439"/>
    </row>
    <row r="433" spans="1:8" s="351" customFormat="1" ht="15.75" x14ac:dyDescent="0.25">
      <c r="A433" s="416"/>
      <c r="B433" s="416"/>
      <c r="C433" s="433"/>
      <c r="D433" s="430"/>
      <c r="E433" s="430"/>
      <c r="F433" s="430"/>
      <c r="G433" s="433"/>
      <c r="H433" s="433"/>
    </row>
    <row r="434" spans="1:8" s="351" customFormat="1" ht="15.75" x14ac:dyDescent="0.25">
      <c r="A434" s="416"/>
      <c r="B434" s="416"/>
      <c r="C434" s="417"/>
      <c r="D434" s="418"/>
      <c r="E434" s="418"/>
      <c r="F434" s="418"/>
      <c r="G434" s="417"/>
      <c r="H434" s="417"/>
    </row>
    <row r="435" spans="1:8" s="351" customFormat="1" ht="15.75" x14ac:dyDescent="0.25">
      <c r="A435" s="416"/>
      <c r="B435" s="416"/>
      <c r="C435" s="417"/>
      <c r="D435" s="418"/>
      <c r="E435" s="418"/>
      <c r="F435" s="418"/>
      <c r="G435" s="417"/>
      <c r="H435" s="417"/>
    </row>
    <row r="436" spans="1:8" s="351" customFormat="1" ht="15.75" x14ac:dyDescent="0.25">
      <c r="A436" s="416"/>
      <c r="B436" s="416"/>
      <c r="C436" s="417"/>
      <c r="D436" s="418"/>
      <c r="E436" s="418"/>
      <c r="F436" s="418"/>
      <c r="G436" s="417"/>
      <c r="H436" s="417"/>
    </row>
    <row r="437" spans="1:8" s="351" customFormat="1" ht="15.75" x14ac:dyDescent="0.25">
      <c r="A437" s="416"/>
      <c r="B437" s="416"/>
      <c r="C437" s="417"/>
      <c r="D437" s="418"/>
      <c r="E437" s="418"/>
      <c r="F437" s="418"/>
      <c r="G437" s="417"/>
      <c r="H437" s="417"/>
    </row>
    <row r="438" spans="1:8" s="351" customFormat="1" ht="15.75" x14ac:dyDescent="0.25">
      <c r="A438" s="416"/>
      <c r="B438" s="416"/>
      <c r="C438" s="417"/>
      <c r="D438" s="418"/>
      <c r="E438" s="418"/>
      <c r="F438" s="418"/>
      <c r="G438" s="417"/>
      <c r="H438" s="417"/>
    </row>
    <row r="439" spans="1:8" s="351" customFormat="1" ht="15.75" x14ac:dyDescent="0.25">
      <c r="A439" s="416"/>
      <c r="B439" s="416"/>
      <c r="C439" s="417"/>
      <c r="D439" s="418"/>
      <c r="E439" s="418"/>
      <c r="F439" s="418"/>
      <c r="G439" s="417"/>
      <c r="H439" s="417"/>
    </row>
    <row r="440" spans="1:8" s="351" customFormat="1" ht="15.75" x14ac:dyDescent="0.25">
      <c r="A440" s="416"/>
      <c r="B440" s="416"/>
      <c r="C440" s="417"/>
      <c r="D440" s="418"/>
      <c r="E440" s="418"/>
      <c r="F440" s="418"/>
      <c r="G440" s="417"/>
      <c r="H440" s="417"/>
    </row>
    <row r="441" spans="1:8" s="351" customFormat="1" ht="15.75" x14ac:dyDescent="0.25">
      <c r="A441" s="416"/>
      <c r="B441" s="416"/>
      <c r="C441" s="417"/>
      <c r="D441" s="418"/>
      <c r="E441" s="418"/>
      <c r="F441" s="418"/>
      <c r="G441" s="417"/>
      <c r="H441" s="417"/>
    </row>
    <row r="442" spans="1:8" s="351" customFormat="1" ht="15.75" x14ac:dyDescent="0.25">
      <c r="A442" s="416"/>
      <c r="B442" s="416"/>
      <c r="C442" s="417"/>
      <c r="D442" s="418"/>
      <c r="E442" s="418"/>
      <c r="F442" s="418"/>
      <c r="G442" s="417"/>
      <c r="H442" s="417"/>
    </row>
    <row r="443" spans="1:8" s="351" customFormat="1" ht="15.75" x14ac:dyDescent="0.25">
      <c r="A443" s="416"/>
      <c r="B443" s="416"/>
      <c r="C443" s="417"/>
      <c r="D443" s="418"/>
      <c r="E443" s="418"/>
      <c r="F443" s="418"/>
      <c r="G443" s="417"/>
      <c r="H443" s="417"/>
    </row>
    <row r="444" spans="1:8" s="351" customFormat="1" ht="15.75" x14ac:dyDescent="0.25">
      <c r="A444" s="416"/>
      <c r="B444" s="416"/>
      <c r="C444" s="417"/>
      <c r="D444" s="418"/>
      <c r="E444" s="418"/>
      <c r="F444" s="418"/>
      <c r="G444" s="417"/>
      <c r="H444" s="417"/>
    </row>
    <row r="445" spans="1:8" s="351" customFormat="1" ht="15.75" x14ac:dyDescent="0.25">
      <c r="A445" s="416"/>
      <c r="B445" s="416"/>
      <c r="C445" s="417"/>
      <c r="D445" s="418"/>
      <c r="E445" s="418"/>
      <c r="F445" s="418"/>
      <c r="G445" s="417"/>
      <c r="H445" s="417"/>
    </row>
    <row r="446" spans="1:8" s="351" customFormat="1" ht="15.75" x14ac:dyDescent="0.25">
      <c r="A446" s="416"/>
      <c r="B446" s="416"/>
      <c r="C446" s="417"/>
      <c r="D446" s="418"/>
      <c r="E446" s="418"/>
      <c r="F446" s="418"/>
      <c r="G446" s="417"/>
      <c r="H446" s="417"/>
    </row>
    <row r="447" spans="1:8" s="351" customFormat="1" ht="15.75" x14ac:dyDescent="0.25">
      <c r="A447" s="416"/>
      <c r="B447" s="416"/>
      <c r="C447" s="417"/>
      <c r="D447" s="418"/>
      <c r="E447" s="418"/>
      <c r="F447" s="418"/>
      <c r="G447" s="417"/>
      <c r="H447" s="417"/>
    </row>
    <row r="448" spans="1:8" s="351" customFormat="1" ht="17.100000000000001" customHeight="1" x14ac:dyDescent="0.25">
      <c r="A448" s="416"/>
      <c r="B448" s="416"/>
      <c r="C448" s="434"/>
      <c r="D448" s="435"/>
      <c r="E448" s="435"/>
      <c r="F448" s="435"/>
      <c r="G448" s="434"/>
      <c r="H448" s="434"/>
    </row>
    <row r="449" spans="1:9" s="351" customFormat="1" ht="17.100000000000001" customHeight="1" x14ac:dyDescent="0.25">
      <c r="A449" s="335"/>
      <c r="B449" s="335"/>
      <c r="C449" s="441"/>
      <c r="D449" s="442"/>
      <c r="E449" s="442"/>
      <c r="F449" s="442"/>
      <c r="G449" s="441"/>
      <c r="H449" s="441"/>
    </row>
    <row r="450" spans="1:9" s="351" customFormat="1" ht="17.100000000000001" customHeight="1" x14ac:dyDescent="0.25">
      <c r="A450" s="416"/>
      <c r="B450" s="416"/>
      <c r="C450" s="434"/>
      <c r="D450" s="435"/>
      <c r="E450" s="435"/>
      <c r="F450" s="435"/>
      <c r="G450" s="434"/>
      <c r="H450" s="434"/>
    </row>
    <row r="451" spans="1:9" s="351" customFormat="1" ht="17.100000000000001" customHeight="1" x14ac:dyDescent="0.25">
      <c r="A451" s="416"/>
      <c r="B451" s="416"/>
      <c r="C451" s="434"/>
      <c r="D451" s="435"/>
      <c r="E451" s="435"/>
      <c r="F451" s="435"/>
      <c r="G451" s="434"/>
      <c r="H451" s="434"/>
    </row>
    <row r="452" spans="1:9" s="351" customFormat="1" ht="17.100000000000001" customHeight="1" x14ac:dyDescent="0.25">
      <c r="A452" s="416"/>
      <c r="B452" s="416"/>
      <c r="C452" s="434"/>
      <c r="D452" s="435"/>
      <c r="E452" s="435"/>
      <c r="F452" s="435"/>
      <c r="G452" s="434"/>
      <c r="H452" s="434"/>
    </row>
    <row r="453" spans="1:9" s="351" customFormat="1" ht="17.100000000000001" customHeight="1" x14ac:dyDescent="0.25">
      <c r="A453" s="416"/>
      <c r="B453" s="416"/>
      <c r="C453" s="434"/>
      <c r="D453" s="435"/>
      <c r="E453" s="435"/>
      <c r="F453" s="435"/>
      <c r="G453" s="434"/>
      <c r="H453" s="434"/>
    </row>
    <row r="454" spans="1:9" s="351" customFormat="1" ht="17.100000000000001" customHeight="1" x14ac:dyDescent="0.25">
      <c r="A454" s="416"/>
      <c r="B454" s="416"/>
      <c r="C454" s="434"/>
      <c r="D454" s="435"/>
      <c r="E454" s="435"/>
      <c r="F454" s="435"/>
      <c r="G454" s="434"/>
      <c r="H454" s="434"/>
    </row>
    <row r="455" spans="1:9" s="351" customFormat="1" ht="15.75" x14ac:dyDescent="0.25">
      <c r="A455" s="416"/>
      <c r="B455" s="416"/>
      <c r="C455" s="433"/>
      <c r="D455" s="430"/>
      <c r="E455" s="430"/>
      <c r="F455" s="430"/>
      <c r="G455" s="433"/>
      <c r="H455" s="433"/>
    </row>
    <row r="456" spans="1:9" s="351" customFormat="1" ht="17.100000000000001" customHeight="1" x14ac:dyDescent="0.25">
      <c r="A456" s="416"/>
      <c r="B456" s="416"/>
      <c r="C456" s="434"/>
      <c r="D456" s="435"/>
      <c r="E456" s="435"/>
      <c r="F456" s="435"/>
      <c r="G456" s="434"/>
      <c r="H456" s="434"/>
    </row>
    <row r="457" spans="1:9" s="351" customFormat="1" ht="17.100000000000001" customHeight="1" x14ac:dyDescent="0.25">
      <c r="A457" s="416"/>
      <c r="B457" s="416"/>
      <c r="C457" s="434"/>
      <c r="D457" s="435"/>
      <c r="E457" s="435"/>
      <c r="F457" s="435"/>
      <c r="G457" s="434"/>
      <c r="H457" s="434"/>
    </row>
    <row r="458" spans="1:9" s="351" customFormat="1" ht="17.100000000000001" customHeight="1" x14ac:dyDescent="0.25">
      <c r="A458" s="416"/>
      <c r="B458" s="416"/>
      <c r="C458" s="434"/>
      <c r="D458" s="435"/>
      <c r="E458" s="435"/>
      <c r="F458" s="435"/>
      <c r="G458" s="434"/>
      <c r="H458" s="434"/>
    </row>
    <row r="459" spans="1:9" s="351" customFormat="1" ht="15.75" x14ac:dyDescent="0.25">
      <c r="A459" s="416"/>
      <c r="B459" s="416"/>
      <c r="C459" s="434"/>
      <c r="D459" s="435"/>
      <c r="E459" s="435"/>
      <c r="F459" s="435"/>
      <c r="G459" s="434"/>
      <c r="H459" s="434"/>
    </row>
    <row r="460" spans="1:9" s="444" customFormat="1" x14ac:dyDescent="0.25">
      <c r="A460" s="416"/>
      <c r="B460" s="416"/>
      <c r="C460" s="434"/>
      <c r="D460" s="435"/>
      <c r="E460" s="435"/>
      <c r="F460" s="435"/>
      <c r="G460" s="434"/>
      <c r="H460" s="434"/>
      <c r="I460" s="443"/>
    </row>
    <row r="461" spans="1:9" s="444" customFormat="1" ht="12.75" customHeight="1" x14ac:dyDescent="0.25">
      <c r="A461" s="416"/>
      <c r="B461" s="416"/>
      <c r="C461" s="445"/>
      <c r="D461" s="446"/>
      <c r="E461" s="446"/>
      <c r="F461" s="446"/>
      <c r="G461" s="445"/>
      <c r="H461" s="445"/>
    </row>
    <row r="462" spans="1:9" s="444" customFormat="1" ht="12.75" customHeight="1" x14ac:dyDescent="0.25">
      <c r="A462" s="416"/>
      <c r="B462" s="416"/>
      <c r="C462" s="445"/>
      <c r="D462" s="446"/>
      <c r="E462" s="446"/>
      <c r="F462" s="446"/>
      <c r="G462" s="445"/>
      <c r="H462" s="445"/>
    </row>
    <row r="463" spans="1:9" s="444" customFormat="1" ht="12.75" customHeight="1" x14ac:dyDescent="0.25">
      <c r="A463" s="416"/>
      <c r="B463" s="416"/>
      <c r="C463" s="445"/>
      <c r="D463" s="446"/>
      <c r="E463" s="446"/>
      <c r="F463" s="446"/>
      <c r="G463" s="445"/>
      <c r="H463" s="445"/>
    </row>
    <row r="464" spans="1:9" s="444" customFormat="1" ht="12.75" customHeight="1" x14ac:dyDescent="0.25">
      <c r="A464" s="416"/>
      <c r="B464" s="416"/>
      <c r="C464" s="445"/>
      <c r="D464" s="446"/>
      <c r="E464" s="446"/>
      <c r="F464" s="446"/>
      <c r="G464" s="445"/>
      <c r="H464" s="445"/>
    </row>
    <row r="465" spans="1:8" s="444" customFormat="1" x14ac:dyDescent="0.25">
      <c r="A465" s="447"/>
      <c r="B465" s="447"/>
      <c r="C465" s="448"/>
      <c r="D465" s="449"/>
      <c r="E465" s="449"/>
      <c r="F465" s="449"/>
      <c r="G465" s="448"/>
      <c r="H465" s="448"/>
    </row>
    <row r="467" spans="1:8" s="444" customFormat="1" x14ac:dyDescent="0.25">
      <c r="A467" s="450"/>
      <c r="B467" s="450"/>
      <c r="C467" s="451"/>
      <c r="D467" s="452"/>
      <c r="E467" s="452"/>
      <c r="F467" s="452"/>
      <c r="G467" s="451"/>
      <c r="H467" s="451"/>
    </row>
    <row r="468" spans="1:8" s="444" customFormat="1" x14ac:dyDescent="0.25">
      <c r="A468" s="450"/>
      <c r="B468" s="450"/>
      <c r="C468" s="451"/>
      <c r="D468" s="452"/>
      <c r="E468" s="452"/>
      <c r="F468" s="452"/>
      <c r="G468" s="451"/>
      <c r="H468" s="451"/>
    </row>
    <row r="469" spans="1:8" s="454" customFormat="1" x14ac:dyDescent="0.2">
      <c r="A469" s="450"/>
      <c r="B469" s="450"/>
      <c r="C469" s="451"/>
      <c r="D469" s="452"/>
      <c r="E469" s="452"/>
      <c r="F469" s="452"/>
      <c r="G469" s="451"/>
      <c r="H469" s="451"/>
    </row>
    <row r="470" spans="1:8" s="455" customFormat="1" x14ac:dyDescent="0.25">
      <c r="A470" s="450"/>
      <c r="B470" s="450"/>
      <c r="C470" s="451"/>
      <c r="D470" s="452"/>
      <c r="E470" s="452"/>
      <c r="F470" s="452"/>
      <c r="G470" s="451"/>
      <c r="H470" s="451"/>
    </row>
  </sheetData>
  <mergeCells count="3">
    <mergeCell ref="B8:E8"/>
    <mergeCell ref="B12:E12"/>
    <mergeCell ref="C21:E21"/>
  </mergeCells>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48"/>
  <sheetViews>
    <sheetView view="pageBreakPreview" topLeftCell="A31" zoomScale="85" zoomScaleNormal="100" zoomScaleSheetLayoutView="85" workbookViewId="0">
      <selection activeCell="F13" sqref="F13"/>
    </sheetView>
  </sheetViews>
  <sheetFormatPr defaultRowHeight="15" x14ac:dyDescent="0.25"/>
  <cols>
    <col min="1" max="1" width="5.42578125" customWidth="1"/>
    <col min="2" max="2" width="49.7109375" customWidth="1"/>
    <col min="3" max="3" width="7" customWidth="1"/>
    <col min="4" max="4" width="15.28515625" customWidth="1"/>
    <col min="5" max="5" width="15.7109375" customWidth="1"/>
    <col min="6" max="6" width="21.140625" customWidth="1"/>
  </cols>
  <sheetData>
    <row r="1" spans="1:6" x14ac:dyDescent="0.25">
      <c r="C1" s="75"/>
      <c r="D1" s="75"/>
      <c r="E1" s="75"/>
      <c r="F1" s="75"/>
    </row>
    <row r="2" spans="1:6" ht="15.75" x14ac:dyDescent="0.25">
      <c r="A2" s="187" t="s">
        <v>17</v>
      </c>
      <c r="B2" s="188" t="s">
        <v>190</v>
      </c>
      <c r="C2" s="69"/>
      <c r="D2" s="70"/>
      <c r="E2" s="189"/>
      <c r="F2" s="189"/>
    </row>
    <row r="3" spans="1:6" ht="15.75" x14ac:dyDescent="0.25">
      <c r="A3" s="187"/>
      <c r="B3" s="188"/>
      <c r="C3" s="69"/>
      <c r="D3" s="70"/>
      <c r="E3" s="189"/>
      <c r="F3" s="189"/>
    </row>
    <row r="4" spans="1:6" x14ac:dyDescent="0.25">
      <c r="A4" s="499" t="s">
        <v>198</v>
      </c>
      <c r="B4" s="500"/>
      <c r="C4" s="500"/>
      <c r="D4" s="500"/>
      <c r="E4" s="500"/>
      <c r="F4" s="500"/>
    </row>
    <row r="5" spans="1:6" x14ac:dyDescent="0.25">
      <c r="A5" s="492"/>
      <c r="B5" s="493"/>
      <c r="C5" s="493"/>
      <c r="D5" s="493"/>
      <c r="E5" s="493"/>
      <c r="F5" s="493"/>
    </row>
    <row r="6" spans="1:6" x14ac:dyDescent="0.25">
      <c r="A6" s="5" t="s">
        <v>1</v>
      </c>
      <c r="B6" s="6" t="s">
        <v>2</v>
      </c>
      <c r="C6" s="71" t="s">
        <v>3</v>
      </c>
      <c r="D6" s="72" t="s">
        <v>4</v>
      </c>
      <c r="E6" s="190" t="s">
        <v>5</v>
      </c>
      <c r="F6" s="190" t="s">
        <v>6</v>
      </c>
    </row>
    <row r="7" spans="1:6" x14ac:dyDescent="0.25">
      <c r="A7" s="9"/>
      <c r="B7" s="10"/>
      <c r="C7" s="67"/>
      <c r="D7" s="61"/>
      <c r="E7" s="191"/>
      <c r="F7" s="191"/>
    </row>
    <row r="8" spans="1:6" x14ac:dyDescent="0.25">
      <c r="A8" s="9"/>
      <c r="B8" s="210" t="s">
        <v>179</v>
      </c>
      <c r="C8" s="67"/>
      <c r="D8" s="61"/>
      <c r="E8" s="191"/>
      <c r="F8" s="191"/>
    </row>
    <row r="9" spans="1:6" x14ac:dyDescent="0.25">
      <c r="A9" s="9"/>
      <c r="B9" s="10"/>
      <c r="C9" s="67"/>
      <c r="D9" s="61"/>
      <c r="E9" s="191"/>
      <c r="F9" s="191"/>
    </row>
    <row r="10" spans="1:6" x14ac:dyDescent="0.25">
      <c r="A10" s="209"/>
      <c r="B10" s="55"/>
      <c r="C10" s="192"/>
      <c r="D10" s="76"/>
      <c r="E10" s="211"/>
      <c r="F10" s="211"/>
    </row>
    <row r="11" spans="1:6" ht="114" customHeight="1" x14ac:dyDescent="0.25">
      <c r="A11" s="209" t="s">
        <v>9</v>
      </c>
      <c r="B11" s="55" t="s">
        <v>197</v>
      </c>
      <c r="C11" s="192" t="s">
        <v>81</v>
      </c>
      <c r="D11" s="76">
        <v>3</v>
      </c>
      <c r="E11" s="211"/>
      <c r="F11" s="211">
        <f t="shared" ref="F11" si="0">D11*E11</f>
        <v>0</v>
      </c>
    </row>
    <row r="12" spans="1:6" x14ac:dyDescent="0.25">
      <c r="A12" s="9"/>
      <c r="B12" s="10"/>
      <c r="C12" s="67"/>
      <c r="D12" s="61"/>
      <c r="E12" s="191"/>
      <c r="F12" s="191"/>
    </row>
    <row r="13" spans="1:6" ht="357" x14ac:dyDescent="0.25">
      <c r="A13" s="9" t="s">
        <v>12</v>
      </c>
      <c r="B13" s="10" t="s">
        <v>199</v>
      </c>
      <c r="C13" s="67" t="s">
        <v>8</v>
      </c>
      <c r="D13" s="61">
        <v>22.65</v>
      </c>
      <c r="E13" s="191"/>
      <c r="F13" s="191">
        <f t="shared" ref="F13:F15" si="1">D13*E13</f>
        <v>0</v>
      </c>
    </row>
    <row r="14" spans="1:6" x14ac:dyDescent="0.25">
      <c r="A14" s="9"/>
      <c r="B14" s="10"/>
      <c r="C14" s="67"/>
      <c r="D14" s="61"/>
      <c r="E14" s="191"/>
      <c r="F14" s="191"/>
    </row>
    <row r="15" spans="1:6" ht="128.25" customHeight="1" x14ac:dyDescent="0.25">
      <c r="A15" s="9" t="s">
        <v>14</v>
      </c>
      <c r="B15" s="10" t="s">
        <v>201</v>
      </c>
      <c r="C15" s="67" t="s">
        <v>81</v>
      </c>
      <c r="D15" s="61">
        <v>3</v>
      </c>
      <c r="E15" s="191"/>
      <c r="F15" s="191">
        <f t="shared" si="1"/>
        <v>0</v>
      </c>
    </row>
    <row r="16" spans="1:6" x14ac:dyDescent="0.25">
      <c r="A16" s="9"/>
      <c r="B16" s="10"/>
      <c r="C16" s="67"/>
      <c r="D16" s="61"/>
      <c r="E16" s="191"/>
      <c r="F16" s="191"/>
    </row>
    <row r="17" spans="1:6" x14ac:dyDescent="0.25">
      <c r="A17" s="9" t="s">
        <v>17</v>
      </c>
      <c r="B17" s="10" t="s">
        <v>154</v>
      </c>
      <c r="C17" s="206" t="s">
        <v>155</v>
      </c>
      <c r="D17" s="61">
        <v>5</v>
      </c>
      <c r="E17" s="191">
        <f>SUM(F10:F15)</f>
        <v>0</v>
      </c>
      <c r="F17" s="191">
        <f>E17*0.05</f>
        <v>0</v>
      </c>
    </row>
    <row r="18" spans="1:6" ht="15.75" thickBot="1" x14ac:dyDescent="0.3">
      <c r="A18" s="9"/>
      <c r="B18" s="10"/>
      <c r="C18" s="67"/>
      <c r="D18" s="61"/>
      <c r="E18" s="191"/>
      <c r="F18" s="191"/>
    </row>
    <row r="19" spans="1:6" ht="16.5" thickTop="1" thickBot="1" x14ac:dyDescent="0.3">
      <c r="A19" s="20"/>
      <c r="B19" s="21" t="s">
        <v>191</v>
      </c>
      <c r="C19" s="73"/>
      <c r="D19" s="74"/>
      <c r="E19" s="193"/>
      <c r="F19" s="194">
        <f>SUM(F10:F17)</f>
        <v>0</v>
      </c>
    </row>
    <row r="20" spans="1:6" ht="15.75" thickTop="1" x14ac:dyDescent="0.25">
      <c r="A20" s="9"/>
      <c r="B20" s="10"/>
      <c r="C20" s="67"/>
      <c r="D20" s="61"/>
      <c r="E20" s="191"/>
      <c r="F20" s="191"/>
    </row>
    <row r="21" spans="1:6" x14ac:dyDescent="0.25">
      <c r="A21" s="9"/>
      <c r="B21" s="10"/>
      <c r="C21" s="67"/>
      <c r="D21" s="61"/>
      <c r="E21" s="191"/>
      <c r="F21" s="191"/>
    </row>
    <row r="22" spans="1:6" x14ac:dyDescent="0.25">
      <c r="A22" s="9"/>
      <c r="B22" s="207" t="s">
        <v>200</v>
      </c>
      <c r="C22" s="67"/>
      <c r="D22" s="61"/>
      <c r="E22" s="191"/>
      <c r="F22" s="191"/>
    </row>
    <row r="23" spans="1:6" x14ac:dyDescent="0.25">
      <c r="A23" s="9"/>
      <c r="B23" s="207"/>
      <c r="C23" s="67"/>
      <c r="D23" s="61"/>
      <c r="E23" s="191"/>
      <c r="F23" s="191"/>
    </row>
    <row r="24" spans="1:6" ht="153.75" customHeight="1" x14ac:dyDescent="0.25">
      <c r="A24" s="9" t="s">
        <v>7</v>
      </c>
      <c r="B24" s="10" t="s">
        <v>358</v>
      </c>
      <c r="C24" s="67" t="s">
        <v>11</v>
      </c>
      <c r="D24" s="61">
        <v>210</v>
      </c>
      <c r="E24" s="191"/>
      <c r="F24" s="191">
        <f t="shared" ref="F24:F36" si="2">D24*E24</f>
        <v>0</v>
      </c>
    </row>
    <row r="25" spans="1:6" x14ac:dyDescent="0.25">
      <c r="A25" s="9"/>
      <c r="B25" s="10"/>
      <c r="C25" s="67"/>
      <c r="D25" s="61"/>
      <c r="E25" s="191"/>
      <c r="F25" s="191"/>
    </row>
    <row r="26" spans="1:6" ht="275.25" customHeight="1" x14ac:dyDescent="0.25">
      <c r="A26" s="9" t="s">
        <v>9</v>
      </c>
      <c r="B26" s="467" t="s">
        <v>365</v>
      </c>
      <c r="C26" s="67" t="s">
        <v>81</v>
      </c>
      <c r="D26" s="61">
        <v>5</v>
      </c>
      <c r="E26" s="191"/>
      <c r="F26" s="191">
        <f t="shared" si="2"/>
        <v>0</v>
      </c>
    </row>
    <row r="27" spans="1:6" x14ac:dyDescent="0.25">
      <c r="A27" s="9"/>
      <c r="B27" s="10"/>
      <c r="C27" s="67"/>
      <c r="D27" s="61"/>
      <c r="E27" s="191"/>
      <c r="F27" s="191"/>
    </row>
    <row r="28" spans="1:6" ht="127.5" customHeight="1" x14ac:dyDescent="0.25">
      <c r="A28" s="9" t="s">
        <v>12</v>
      </c>
      <c r="B28" s="10" t="s">
        <v>359</v>
      </c>
      <c r="C28" s="67" t="s">
        <v>81</v>
      </c>
      <c r="D28" s="61">
        <v>3</v>
      </c>
      <c r="E28" s="191"/>
      <c r="F28" s="191">
        <f t="shared" si="2"/>
        <v>0</v>
      </c>
    </row>
    <row r="29" spans="1:6" x14ac:dyDescent="0.25">
      <c r="A29" s="9"/>
      <c r="B29" s="10"/>
      <c r="C29" s="67"/>
      <c r="D29" s="61"/>
      <c r="E29" s="191"/>
      <c r="F29" s="191"/>
    </row>
    <row r="30" spans="1:6" ht="102" customHeight="1" x14ac:dyDescent="0.25">
      <c r="A30" s="9" t="s">
        <v>14</v>
      </c>
      <c r="B30" s="10" t="s">
        <v>360</v>
      </c>
      <c r="C30" s="67" t="s">
        <v>8</v>
      </c>
      <c r="D30" s="61">
        <v>7.2</v>
      </c>
      <c r="E30" s="191"/>
      <c r="F30" s="191">
        <f t="shared" si="2"/>
        <v>0</v>
      </c>
    </row>
    <row r="31" spans="1:6" x14ac:dyDescent="0.25">
      <c r="A31" s="9"/>
      <c r="B31" s="10"/>
      <c r="C31" s="67"/>
      <c r="D31" s="61"/>
      <c r="E31" s="191"/>
      <c r="F31" s="191"/>
    </row>
    <row r="32" spans="1:6" ht="127.5" customHeight="1" x14ac:dyDescent="0.25">
      <c r="A32" s="9" t="s">
        <v>15</v>
      </c>
      <c r="B32" s="10" t="s">
        <v>361</v>
      </c>
      <c r="C32" s="67" t="s">
        <v>81</v>
      </c>
      <c r="D32" s="61">
        <v>34</v>
      </c>
      <c r="E32" s="191"/>
      <c r="F32" s="191">
        <f t="shared" si="2"/>
        <v>0</v>
      </c>
    </row>
    <row r="33" spans="1:6" x14ac:dyDescent="0.25">
      <c r="A33" s="9"/>
      <c r="B33" s="10"/>
      <c r="C33" s="67"/>
      <c r="D33" s="61"/>
      <c r="E33" s="191"/>
      <c r="F33" s="191"/>
    </row>
    <row r="34" spans="1:6" ht="167.25" customHeight="1" x14ac:dyDescent="0.25">
      <c r="A34" s="9" t="s">
        <v>17</v>
      </c>
      <c r="B34" s="10" t="s">
        <v>384</v>
      </c>
      <c r="C34" s="67" t="s">
        <v>81</v>
      </c>
      <c r="D34" s="61">
        <v>34</v>
      </c>
      <c r="E34" s="191"/>
      <c r="F34" s="191">
        <f t="shared" si="2"/>
        <v>0</v>
      </c>
    </row>
    <row r="35" spans="1:6" ht="18.75" customHeight="1" x14ac:dyDescent="0.25">
      <c r="A35" s="9"/>
      <c r="B35" s="10"/>
      <c r="C35" s="67"/>
      <c r="D35" s="61"/>
      <c r="E35" s="191"/>
      <c r="F35" s="191"/>
    </row>
    <row r="36" spans="1:6" ht="169.5" customHeight="1" x14ac:dyDescent="0.25">
      <c r="A36" s="9" t="s">
        <v>19</v>
      </c>
      <c r="B36" s="10" t="s">
        <v>383</v>
      </c>
      <c r="C36" s="67" t="s">
        <v>81</v>
      </c>
      <c r="D36" s="61">
        <v>45</v>
      </c>
      <c r="E36" s="191"/>
      <c r="F36" s="191">
        <f t="shared" si="2"/>
        <v>0</v>
      </c>
    </row>
    <row r="37" spans="1:6" x14ac:dyDescent="0.25">
      <c r="A37" s="9"/>
      <c r="B37" s="10"/>
      <c r="C37" s="67"/>
      <c r="D37" s="61"/>
      <c r="E37" s="191"/>
      <c r="F37" s="191"/>
    </row>
    <row r="38" spans="1:6" x14ac:dyDescent="0.25">
      <c r="A38" s="9" t="s">
        <v>20</v>
      </c>
      <c r="B38" s="10" t="s">
        <v>154</v>
      </c>
      <c r="C38" s="206" t="s">
        <v>155</v>
      </c>
      <c r="D38" s="61">
        <v>10</v>
      </c>
      <c r="E38" s="191">
        <f>SUM(F24:F34)</f>
        <v>0</v>
      </c>
      <c r="F38" s="191">
        <f>E38*0.1</f>
        <v>0</v>
      </c>
    </row>
    <row r="39" spans="1:6" ht="15.75" thickBot="1" x14ac:dyDescent="0.3">
      <c r="A39" s="9"/>
      <c r="B39" s="10"/>
      <c r="C39" s="67"/>
      <c r="D39" s="61"/>
      <c r="E39" s="191"/>
      <c r="F39" s="191"/>
    </row>
    <row r="40" spans="1:6" ht="16.5" thickTop="1" thickBot="1" x14ac:dyDescent="0.3">
      <c r="A40" s="20"/>
      <c r="B40" s="21" t="s">
        <v>202</v>
      </c>
      <c r="C40" s="73"/>
      <c r="D40" s="74"/>
      <c r="E40" s="193"/>
      <c r="F40" s="194">
        <f>SUM(F24:F38)</f>
        <v>0</v>
      </c>
    </row>
    <row r="41" spans="1:6" ht="15.75" thickTop="1" x14ac:dyDescent="0.25">
      <c r="A41" s="456"/>
      <c r="B41" s="458"/>
      <c r="C41" s="457"/>
      <c r="D41" s="460"/>
      <c r="E41" s="459"/>
      <c r="F41" s="461"/>
    </row>
    <row r="43" spans="1:6" ht="15.75" x14ac:dyDescent="0.25">
      <c r="B43" s="462" t="s">
        <v>204</v>
      </c>
      <c r="C43" s="463"/>
      <c r="D43" s="463"/>
      <c r="E43" s="463"/>
      <c r="F43" s="463"/>
    </row>
    <row r="44" spans="1:6" x14ac:dyDescent="0.25">
      <c r="B44" s="463"/>
      <c r="C44" s="463"/>
      <c r="D44" s="463"/>
      <c r="E44" s="463"/>
      <c r="F44" s="463"/>
    </row>
    <row r="45" spans="1:6" x14ac:dyDescent="0.25">
      <c r="B45" s="463" t="s">
        <v>179</v>
      </c>
      <c r="C45" s="463"/>
      <c r="D45" s="463"/>
      <c r="E45" s="463"/>
      <c r="F45" s="464">
        <f>F19</f>
        <v>0</v>
      </c>
    </row>
    <row r="46" spans="1:6" x14ac:dyDescent="0.25">
      <c r="B46" s="463" t="s">
        <v>200</v>
      </c>
      <c r="C46" s="463"/>
      <c r="D46" s="463"/>
      <c r="E46" s="463"/>
      <c r="F46" s="464">
        <f>F40</f>
        <v>0</v>
      </c>
    </row>
    <row r="47" spans="1:6" x14ac:dyDescent="0.25">
      <c r="B47" s="463"/>
      <c r="C47" s="463"/>
      <c r="D47" s="463"/>
      <c r="E47" s="463"/>
      <c r="F47" s="463"/>
    </row>
    <row r="48" spans="1:6" x14ac:dyDescent="0.25">
      <c r="B48" s="465" t="s">
        <v>203</v>
      </c>
      <c r="C48" s="465"/>
      <c r="D48" s="465"/>
      <c r="E48" s="465"/>
      <c r="F48" s="466">
        <f>SUM(F45:F47)</f>
        <v>0</v>
      </c>
    </row>
  </sheetData>
  <mergeCells count="2">
    <mergeCell ref="A4:F4"/>
    <mergeCell ref="A5:F5"/>
  </mergeCells>
  <pageMargins left="0.7" right="0.7" top="0.75" bottom="0.75" header="0.3" footer="0.3"/>
  <pageSetup paperSize="9" scale="76" orientation="portrait" r:id="rId1"/>
  <rowBreaks count="1" manualBreakCount="1">
    <brk id="2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4</vt:i4>
      </vt:variant>
    </vt:vector>
  </HeadingPairs>
  <TitlesOfParts>
    <vt:vector size="11" baseType="lpstr">
      <vt:lpstr>SKUP. REKAP.</vt:lpstr>
      <vt:lpstr>SPLOŠNO</vt:lpstr>
      <vt:lpstr>PRIPR. D.</vt:lpstr>
      <vt:lpstr>RUŠITVENA DELA</vt:lpstr>
      <vt:lpstr>GRADBENA DELA</vt:lpstr>
      <vt:lpstr>ELEKTRO</vt:lpstr>
      <vt:lpstr>URBANA OPREMA, ZASADITEV</vt:lpstr>
      <vt:lpstr>'GRADBENA DELA'!Področje_tiskanja</vt:lpstr>
      <vt:lpstr>'PRIPR. D.'!Področje_tiskanja</vt:lpstr>
      <vt:lpstr>'SKUP. REKAP.'!Področje_tiskanja</vt:lpstr>
      <vt:lpstr>'URBANA OPREMA, ZASADITEV'!Področje_tiskanja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2020-03-12T07:48:32Z</dcterms:modified>
</cp:coreProperties>
</file>