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Dokumenti D\2019\Zbiranje ponudb 2019\Park doživetij nadaljevanje 2\popisi za razpis\"/>
    </mc:Choice>
  </mc:AlternateContent>
  <bookViews>
    <workbookView xWindow="0" yWindow="0" windowWidth="19200" windowHeight="10995" tabRatio="793"/>
  </bookViews>
  <sheets>
    <sheet name="Energetski razvod" sheetId="4" r:id="rId1"/>
  </sheets>
  <definedNames>
    <definedName name="_2.1">'Energetski razvod'!$A$3</definedName>
    <definedName name="_xlnm.Print_Titles" localSheetId="0">'Energetski razvod'!$1:$2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4" l="1"/>
  <c r="G110" i="4" l="1"/>
  <c r="G108" i="4"/>
  <c r="G106" i="4"/>
  <c r="G104" i="4"/>
  <c r="G95" i="4"/>
  <c r="G91" i="4"/>
  <c r="G89" i="4"/>
  <c r="G87" i="4"/>
  <c r="G85" i="4"/>
  <c r="G76" i="4"/>
  <c r="G79" i="4" s="1"/>
  <c r="G68" i="4"/>
  <c r="G66" i="4"/>
  <c r="G62" i="4"/>
  <c r="G58" i="4"/>
  <c r="A58" i="4"/>
  <c r="G57" i="4"/>
  <c r="A56" i="4"/>
  <c r="G47" i="4"/>
  <c r="G45" i="4"/>
  <c r="G44" i="4"/>
  <c r="G43" i="4"/>
  <c r="G42" i="4"/>
  <c r="G41" i="4"/>
  <c r="G40" i="4"/>
  <c r="G39" i="4"/>
  <c r="G38" i="4"/>
  <c r="G37" i="4"/>
  <c r="G33" i="4"/>
  <c r="G32" i="4"/>
  <c r="G12" i="4"/>
  <c r="G98" i="4" l="1"/>
  <c r="G70" i="4"/>
  <c r="G49" i="4"/>
  <c r="A17" i="4" l="1"/>
  <c r="G17" i="4" l="1"/>
  <c r="G16" i="4"/>
  <c r="G21" i="4" l="1"/>
  <c r="G8" i="4"/>
  <c r="G6" i="4"/>
  <c r="G23" i="4" l="1"/>
  <c r="F112" i="4" s="1"/>
  <c r="A6" i="4"/>
  <c r="A8" i="4" l="1"/>
  <c r="A10" i="4" s="1"/>
  <c r="G112" i="4" l="1"/>
  <c r="G114" i="4" s="1"/>
  <c r="G126" i="4" s="1"/>
  <c r="A15" i="4"/>
  <c r="A19" i="4" l="1"/>
  <c r="A21" i="4" l="1"/>
  <c r="A29" i="4" l="1"/>
  <c r="A55" i="4" l="1"/>
  <c r="A60" i="4" s="1"/>
  <c r="A64" i="4" l="1"/>
  <c r="A68" i="4" s="1"/>
  <c r="A76" i="4" s="1"/>
  <c r="A85" i="4" s="1"/>
  <c r="A87" i="4" s="1"/>
  <c r="A89" i="4" s="1"/>
  <c r="A91" i="4" s="1"/>
  <c r="A93" i="4" s="1"/>
  <c r="A104" i="4" s="1"/>
  <c r="A106" i="4" s="1"/>
  <c r="A108" i="4" s="1"/>
  <c r="A110" i="4" s="1"/>
  <c r="A112" i="4" s="1"/>
</calcChain>
</file>

<file path=xl/sharedStrings.xml><?xml version="1.0" encoding="utf-8"?>
<sst xmlns="http://schemas.openxmlformats.org/spreadsheetml/2006/main" count="114" uniqueCount="71">
  <si>
    <t>kos</t>
  </si>
  <si>
    <t>ENERGETSKI RAZVOD</t>
  </si>
  <si>
    <t>2.1</t>
  </si>
  <si>
    <t>2.2</t>
  </si>
  <si>
    <t>ELEKTRIČNI RAZDELILNIKI IN NAPRAVE</t>
  </si>
  <si>
    <t>m</t>
  </si>
  <si>
    <t>kpl</t>
  </si>
  <si>
    <t>∑</t>
  </si>
  <si>
    <t>2.3</t>
  </si>
  <si>
    <t>INŠTALACIJSKI MATERIAL IN OPREMA</t>
  </si>
  <si>
    <t>INVESTICIJSKA VREDNOST BREZ DDV [EUR]</t>
  </si>
  <si>
    <t>SKUPAJ [EUR]</t>
  </si>
  <si>
    <t>2.6</t>
  </si>
  <si>
    <t>INŠTALACIJE IN OPREMA KOMUNIKACIJSKIH SISTEMOV</t>
  </si>
  <si>
    <t>Izvedba zunanjega priključka na telefonsko omrežje ustrezno s soglasjem za priključitev in popisom del Telekom.</t>
  </si>
  <si>
    <t>2.11</t>
  </si>
  <si>
    <r>
      <t>Ploščati vodnik FeZn 25 x 4 mm za izdelavo ozemljilnega sistema, položen v zemljo [1</t>
    </r>
    <r>
      <rPr>
        <sz val="10"/>
        <color theme="1"/>
        <rFont val="Calibri"/>
        <family val="2"/>
        <charset val="238"/>
      </rPr>
      <t>÷</t>
    </r>
    <r>
      <rPr>
        <sz val="10"/>
        <color theme="1"/>
        <rFont val="Calibri"/>
        <family val="2"/>
        <scheme val="minor"/>
      </rPr>
      <t>1,5] m od objekta ter [0,5</t>
    </r>
    <r>
      <rPr>
        <sz val="10"/>
        <color theme="1"/>
        <rFont val="Calibri"/>
        <family val="2"/>
        <charset val="238"/>
      </rPr>
      <t>÷</t>
    </r>
    <r>
      <rPr>
        <sz val="10"/>
        <color theme="1"/>
        <rFont val="Calibri"/>
        <family val="2"/>
        <scheme val="minor"/>
      </rPr>
      <t>0,8] m globoko [brez izkopov].</t>
    </r>
  </si>
  <si>
    <t>2.13</t>
  </si>
  <si>
    <t>ZAKLJUČNA DELA</t>
  </si>
  <si>
    <t>Ostala nepredvidena in naknadna dela vpisana v gradbeni dnevnik po odobritvi nadzornega inženirja.</t>
  </si>
  <si>
    <t>%</t>
  </si>
  <si>
    <t>INŠTALACIJE IN OPREMA IZENAČITVE POTENCIALOV</t>
  </si>
  <si>
    <t>Preverjanje električnih inštalacij s pregledom in preizkusom ustrezno s standardom SIST HD 60364-6 Nizkonapetostne električne inštalacije - 6.del: Preverjanje.</t>
  </si>
  <si>
    <t>Izdelava načrta električnih inštalacij in električne opreme projekta izvedenih del [PID] ustrezno z 83. členom Zakona o graditvi objektov ZGO-1.</t>
  </si>
  <si>
    <t>Vnašanje odstopanj izvedenih del, od projekta za pridobitev gradbenega dovoljenja [PGD] in projekta za izvedbo [PZI], da se po končani gradnji izdela projekt izvedenig del [PID] ustrezno z 83. členom Zakona o graditvi objektov ZGO-1.</t>
  </si>
  <si>
    <t>Sodelovanje pri tehničnem pregledu ustrezno z 91. členom Zakona o graditvi objektov ZGO-1.</t>
  </si>
  <si>
    <t>Samostojni podstavek PS 3 NT, Prebil Plast.</t>
  </si>
  <si>
    <t>Poz.</t>
  </si>
  <si>
    <t>Enota</t>
  </si>
  <si>
    <t>Količina</t>
  </si>
  <si>
    <t>Cena na enoto</t>
  </si>
  <si>
    <t>Cena skupaj</t>
  </si>
  <si>
    <t>POVZETEK STROŠKOV MATERIALA IN DEL ELEKTRIČNIH INŠTALACIJ IN ELEKTRIČNE OPREME</t>
  </si>
  <si>
    <t>Opis opreme in storitve</t>
  </si>
  <si>
    <t>SKUPAJ ENERGETSKI RAZVOD  [EUR]</t>
  </si>
  <si>
    <t>Dobava in polaganje energetskih kablov NYY-J ustreznih prerezov po kabelskih policah - 80%, manjših prerezov - 20% tudi v izolacijske cevi, tip:</t>
  </si>
  <si>
    <t>kabelska polica PK100/60 mm</t>
  </si>
  <si>
    <t>kabelska polica PK50/60 mm</t>
  </si>
  <si>
    <t>Zaščitna cev PE-HD Ø 50 mm Stigmaflex, Stigma Cevni Sistemi.</t>
  </si>
  <si>
    <t>cev PE-HD Ø 75 mm</t>
  </si>
  <si>
    <t xml:space="preserve">kabel NYY-J 3 x 1,5 mm² 0,6 / 1 kV. </t>
  </si>
  <si>
    <t xml:space="preserve">kabel NYY-J 4 x 1,5 mm² 0,6 / 1 kV. </t>
  </si>
  <si>
    <t xml:space="preserve">Instalacijski kabli, položeni nadometno na kabelske police in delno v PVC cevi </t>
  </si>
  <si>
    <r>
      <t xml:space="preserve">Inštalacijska ravna cev PVC-U </t>
    </r>
    <r>
      <rPr>
        <sz val="10"/>
        <color theme="1"/>
        <rFont val="Calibri"/>
        <family val="2"/>
        <charset val="238"/>
      </rPr>
      <t xml:space="preserve"> samogasna. Skupaj s spojnim materialom, ustreznimi skobami na razdalji 0,4 ÷ 0,6 m, vtičnimi loki 90° ter pomožno montažno opremo.</t>
    </r>
  </si>
  <si>
    <t>stikalo menjalno 10 A / 250 V</t>
  </si>
  <si>
    <t>Stikalo  10 A / 250 V, stopnja zaščite IP44. Skupaj z ustreznim ohišjem s tipko in pomožno montažno opremo, nadometna montaža.</t>
  </si>
  <si>
    <t>enopolni instalacijski odklopnik 10 A, 6 kA, kar. C</t>
  </si>
  <si>
    <t>Dobava in montaža in polaganje vodnikov za izenačitev potencialov:</t>
  </si>
  <si>
    <r>
      <t>H07V-R 16 mm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 Cu</t>
    </r>
  </si>
  <si>
    <t>Vgrajena naslednja oprema</t>
  </si>
  <si>
    <t>Sestava priključne merilne omare</t>
  </si>
  <si>
    <t xml:space="preserve">Zaščitno stikalo na diferenčni tok 40/0.03 A, </t>
  </si>
  <si>
    <t xml:space="preserve">NV talilni vložek 2-100 A, 500 V. NV/NH 00 C KOMBI gG, </t>
  </si>
  <si>
    <t xml:space="preserve">NV talilni vložek 25-160 A, 500 V. NV/NH 1 C KOMBI gG, </t>
  </si>
  <si>
    <t xml:space="preserve">Prenapetostni odvodnik tip 1,2. ETITEC B 440/35 [10/350], </t>
  </si>
  <si>
    <t xml:space="preserve">Vrstna sponka 70 mm². VSU 70, SM </t>
  </si>
  <si>
    <t>glavno bremensko stikalo 100 A, 25 kA, 400 V,AC</t>
  </si>
  <si>
    <t xml:space="preserve">Zbiralka izenačitve potencialov nadonetne izvedbe, komplet s pokrovom, IP-43, zbiralko: (1x dovod 16mm2, 6x odvod 4mm2, 6x odvod 6mm2) - ZIP </t>
  </si>
  <si>
    <t>Izvedba spojev na kovinskih masah in prevodnih delih, komplet z spojnim in ptitrdilnim materialom (kabelski čevlji, objemke,..)</t>
  </si>
  <si>
    <t>drobni, vezni in spojni material, zaščitna ter nevtralna letvica, plastični kanali, nosilci, napisne ploščice, kabelske uvodnice, oznake, nosilec dokumentacije, itd.</t>
  </si>
  <si>
    <t>Svetilka zidna po izbiri investitorja v stopnji zaščite IP55, razreda II,  z vgrajeno LED sijalko 230 V 4..10 W.</t>
  </si>
  <si>
    <r>
      <t>NYY-J 5 x 16 mm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, </t>
    </r>
  </si>
  <si>
    <r>
      <t>NYY-J 5 x 6 mm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, </t>
    </r>
  </si>
  <si>
    <t>Dobava in montaža kabelskih polic za energetske dovodne kable, skupaj z nosilci polic, pokrovi kabelskih polic, koleni, ipd. tip:</t>
  </si>
  <si>
    <t>Izvedba notranjega priključka od prostostoječe priključne merilne omare PS-PMO do električnega razdelilnika +R1 z energetskim kablom NAYY-J 4 x 35 mm² 600/1000 V. Položen v  zemljo,  in delno v  zaščitno cev PE-HD Ø 75 mm.</t>
  </si>
  <si>
    <t xml:space="preserve">Izvedba električnega priključka od  razdelilnika +R 1 do  električnega razdelilnika  za avtodome z energetskim kablom NYY-J 4 x 25 mm² 600/1000 V. Položen v zemljo in delno v inštalacijsko cev PVC-U Ø 75 mm. </t>
  </si>
  <si>
    <t>Razdelilec R1  prosto stoječe izvedbe.  Zaščitni razred II. Stopnja zaščite IP54. Zaščita pred mehanskimi vplivi IK06. Dimenzij š/v/g: 550/1000/320 mm.</t>
  </si>
  <si>
    <t>Prostostoječa  omarica PS 3 NT/2, Prebil Plast.</t>
  </si>
  <si>
    <t xml:space="preserve">Ključavnica </t>
  </si>
  <si>
    <r>
      <t>Ozemljitveni vod, izveden med zbiralko izenačitve potencialov in ozemljilom z inštalacijskim vodnikom H07V-K 1G35 mm</t>
    </r>
    <r>
      <rPr>
        <sz val="10"/>
        <color theme="1"/>
        <rFont val="Calibri"/>
        <family val="2"/>
        <charset val="238"/>
      </rPr>
      <t>² 450 / 750 V</t>
    </r>
    <r>
      <rPr>
        <sz val="10"/>
        <color theme="1"/>
        <rFont val="Calibri"/>
        <family val="2"/>
        <scheme val="minor"/>
      </rPr>
      <t xml:space="preserve"> položenim v inštalacijski cevi</t>
    </r>
  </si>
  <si>
    <t>PVC cev fi 23,5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</si>
</sst>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&quot;.&quot;"/>
    <numFmt numFmtId="166" formatCode="#,##0.00_ ;\-#,##0.00\ "/>
  </numFmts>
  <fonts count="19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6" fillId="0" borderId="0" applyFill="0">
      <alignment vertical="justify"/>
    </xf>
    <xf numFmtId="0" fontId="10" fillId="0" borderId="0"/>
    <xf numFmtId="0" fontId="5" fillId="0" borderId="0"/>
  </cellStyleXfs>
  <cellXfs count="7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3" fillId="0" borderId="0" xfId="0" applyFont="1"/>
    <xf numFmtId="0" fontId="0" fillId="0" borderId="0" xfId="0" applyAlignment="1">
      <alignment horizontal="justify" vertical="top"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9" fillId="0" borderId="0" xfId="2" applyFont="1" applyAlignment="1">
      <alignment horizontal="justify" vertical="top"/>
    </xf>
    <xf numFmtId="0" fontId="0" fillId="0" borderId="1" xfId="0" applyBorder="1" applyAlignment="1">
      <alignment horizontal="justify" vertical="top" wrapText="1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justify" vertical="top" wrapText="1"/>
    </xf>
    <xf numFmtId="0" fontId="0" fillId="0" borderId="2" xfId="0" applyBorder="1" applyAlignment="1">
      <alignment horizontal="right"/>
    </xf>
    <xf numFmtId="164" fontId="0" fillId="0" borderId="2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39" fontId="0" fillId="0" borderId="1" xfId="0" applyNumberForma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165" fontId="7" fillId="0" borderId="0" xfId="3" applyNumberFormat="1" applyFont="1" applyFill="1" applyBorder="1" applyAlignment="1">
      <alignment horizontal="right" vertical="top"/>
    </xf>
    <xf numFmtId="0" fontId="0" fillId="0" borderId="0" xfId="0" applyFont="1" applyAlignment="1">
      <alignment horizontal="right" vertical="top"/>
    </xf>
    <xf numFmtId="49" fontId="2" fillId="0" borderId="0" xfId="0" quotePrefix="1" applyNumberFormat="1" applyFont="1" applyAlignment="1">
      <alignment horizontal="right" vertical="top"/>
    </xf>
    <xf numFmtId="165" fontId="0" fillId="0" borderId="0" xfId="1" applyNumberFormat="1" applyFont="1" applyAlignment="1">
      <alignment horizontal="right" vertical="top"/>
    </xf>
    <xf numFmtId="0" fontId="0" fillId="0" borderId="1" xfId="0" applyFont="1" applyBorder="1" applyAlignment="1">
      <alignment horizontal="right" vertical="top"/>
    </xf>
    <xf numFmtId="0" fontId="11" fillId="0" borderId="0" xfId="0" applyFont="1" applyBorder="1" applyAlignment="1">
      <alignment horizontal="right" vertical="top"/>
    </xf>
    <xf numFmtId="0" fontId="0" fillId="0" borderId="2" xfId="0" applyFont="1" applyBorder="1" applyAlignment="1">
      <alignment horizontal="right" vertical="top"/>
    </xf>
    <xf numFmtId="0" fontId="13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14" fillId="0" borderId="4" xfId="0" applyFont="1" applyBorder="1" applyAlignment="1">
      <alignment horizontal="right" vertical="top"/>
    </xf>
    <xf numFmtId="0" fontId="10" fillId="0" borderId="3" xfId="0" applyFont="1" applyBorder="1" applyAlignment="1">
      <alignment horizontal="right" vertical="top"/>
    </xf>
    <xf numFmtId="0" fontId="14" fillId="0" borderId="4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right"/>
    </xf>
    <xf numFmtId="0" fontId="14" fillId="0" borderId="4" xfId="0" applyFont="1" applyBorder="1" applyAlignment="1">
      <alignment horizontal="right" vertical="center"/>
    </xf>
    <xf numFmtId="4" fontId="14" fillId="0" borderId="4" xfId="0" applyNumberFormat="1" applyFont="1" applyBorder="1" applyAlignment="1">
      <alignment horizontal="right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right" vertical="top"/>
    </xf>
    <xf numFmtId="0" fontId="13" fillId="0" borderId="0" xfId="0" applyFont="1" applyBorder="1" applyAlignment="1">
      <alignment horizontal="justify" wrapText="1"/>
    </xf>
    <xf numFmtId="0" fontId="17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8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0" fontId="1" fillId="0" borderId="0" xfId="0" applyFont="1"/>
    <xf numFmtId="49" fontId="8" fillId="0" borderId="0" xfId="0" quotePrefix="1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166" fontId="13" fillId="0" borderId="0" xfId="0" applyNumberFormat="1" applyFont="1" applyBorder="1" applyAlignment="1">
      <alignment horizontal="right"/>
    </xf>
    <xf numFmtId="16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justify" vertical="top" wrapText="1"/>
    </xf>
    <xf numFmtId="0" fontId="18" fillId="0" borderId="0" xfId="0" applyFont="1" applyAlignment="1">
      <alignment horizontal="right"/>
    </xf>
    <xf numFmtId="164" fontId="18" fillId="0" borderId="0" xfId="0" applyNumberFormat="1" applyFont="1" applyAlignment="1">
      <alignment horizontal="right"/>
    </xf>
    <xf numFmtId="166" fontId="18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right" vertical="top"/>
    </xf>
    <xf numFmtId="0" fontId="13" fillId="0" borderId="3" xfId="0" applyFont="1" applyBorder="1" applyAlignment="1">
      <alignment vertical="top" wrapText="1"/>
    </xf>
    <xf numFmtId="0" fontId="2" fillId="0" borderId="3" xfId="0" applyFont="1" applyBorder="1" applyAlignment="1"/>
    <xf numFmtId="0" fontId="2" fillId="0" borderId="3" xfId="0" applyFont="1" applyBorder="1" applyAlignment="1">
      <alignment vertical="top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justify" vertical="top" wrapText="1"/>
    </xf>
    <xf numFmtId="0" fontId="0" fillId="0" borderId="0" xfId="0"/>
    <xf numFmtId="0" fontId="0" fillId="0" borderId="0" xfId="0" applyAlignment="1">
      <alignment horizontal="justify" vertical="top" wrapText="1"/>
    </xf>
  </cellXfs>
  <cellStyles count="6">
    <cellStyle name="Navadno" xfId="0" builtinId="0"/>
    <cellStyle name="Navadno 2" xfId="5"/>
    <cellStyle name="Normal 2" xfId="2"/>
    <cellStyle name="Normal 3" xfId="1"/>
    <cellStyle name="Normal 4" xfId="4"/>
    <cellStyle name="Popis Ev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"/>
  <sheetViews>
    <sheetView tabSelected="1" zoomScaleNormal="100" zoomScalePageLayoutView="150" workbookViewId="0">
      <selection activeCell="C135" sqref="C135"/>
    </sheetView>
  </sheetViews>
  <sheetFormatPr defaultColWidth="9.140625" defaultRowHeight="12.75" x14ac:dyDescent="0.2"/>
  <cols>
    <col min="1" max="1" width="7.140625" style="24" bestFit="1" customWidth="1"/>
    <col min="2" max="2" width="1.7109375" style="32" customWidth="1"/>
    <col min="3" max="3" width="49" style="2" customWidth="1"/>
    <col min="4" max="4" width="5.7109375" style="7" customWidth="1"/>
    <col min="5" max="5" width="6.7109375" style="1" customWidth="1"/>
    <col min="6" max="6" width="9.85546875" style="16" customWidth="1"/>
    <col min="7" max="7" width="15.42578125" style="16" customWidth="1"/>
  </cols>
  <sheetData>
    <row r="1" spans="1:7" s="40" customFormat="1" x14ac:dyDescent="0.2">
      <c r="A1" s="34" t="s">
        <v>27</v>
      </c>
      <c r="B1" s="35"/>
      <c r="C1" s="36" t="s">
        <v>33</v>
      </c>
      <c r="D1" s="37" t="s">
        <v>28</v>
      </c>
      <c r="E1" s="38" t="s">
        <v>29</v>
      </c>
      <c r="F1" s="39" t="s">
        <v>30</v>
      </c>
      <c r="G1" s="39" t="s">
        <v>31</v>
      </c>
    </row>
    <row r="3" spans="1:7" s="51" customFormat="1" ht="15.75" x14ac:dyDescent="0.25">
      <c r="A3" s="52" t="s">
        <v>2</v>
      </c>
      <c r="B3" s="53"/>
      <c r="C3" s="30" t="s">
        <v>1</v>
      </c>
      <c r="D3" s="54"/>
      <c r="E3" s="54"/>
      <c r="F3" s="55"/>
      <c r="G3" s="55"/>
    </row>
    <row r="5" spans="1:7" x14ac:dyDescent="0.2">
      <c r="A5" s="26"/>
    </row>
    <row r="6" spans="1:7" ht="55.5" customHeight="1" x14ac:dyDescent="0.2">
      <c r="A6" s="23">
        <f>IF(C5="",MAX(A$4:$C5)+1,"")</f>
        <v>1</v>
      </c>
      <c r="C6" s="41" t="s">
        <v>64</v>
      </c>
      <c r="D6" s="7" t="s">
        <v>5</v>
      </c>
      <c r="E6" s="1">
        <v>60</v>
      </c>
      <c r="G6" s="16" t="str">
        <f>IF(F6&gt;0,ROUND(F6*E6,2),"")</f>
        <v/>
      </c>
    </row>
    <row r="8" spans="1:7" ht="51" x14ac:dyDescent="0.2">
      <c r="A8" s="23">
        <f>IF(C7="",MAX(A$4:$C7)+1,"")</f>
        <v>2</v>
      </c>
      <c r="C8" s="2" t="s">
        <v>65</v>
      </c>
      <c r="D8" s="7" t="s">
        <v>5</v>
      </c>
      <c r="E8" s="1">
        <v>50</v>
      </c>
      <c r="G8" s="16" t="str">
        <f>IF(F8&gt;0,ROUND(F8*E8,2),"")</f>
        <v/>
      </c>
    </row>
    <row r="9" spans="1:7" s="6" customFormat="1" x14ac:dyDescent="0.2">
      <c r="A9" s="23"/>
      <c r="B9" s="32"/>
      <c r="C9" s="67"/>
      <c r="D9" s="7"/>
      <c r="E9" s="7"/>
      <c r="F9" s="16"/>
      <c r="G9" s="16"/>
    </row>
    <row r="10" spans="1:7" s="6" customFormat="1" ht="38.25" x14ac:dyDescent="0.2">
      <c r="A10" s="23">
        <f>IF(C9="",MAX(A$4:$C9)+1,"")</f>
        <v>3</v>
      </c>
      <c r="B10" s="32"/>
      <c r="C10" s="67" t="s">
        <v>35</v>
      </c>
      <c r="D10" s="7"/>
      <c r="E10" s="7"/>
      <c r="F10" s="16"/>
      <c r="G10" s="16"/>
    </row>
    <row r="11" spans="1:7" s="70" customFormat="1" x14ac:dyDescent="0.2">
      <c r="A11" s="23"/>
      <c r="B11" s="32"/>
      <c r="C11" s="68"/>
      <c r="D11" s="7"/>
      <c r="E11" s="7"/>
      <c r="F11" s="16"/>
      <c r="G11" s="16"/>
    </row>
    <row r="12" spans="1:7" s="6" customFormat="1" ht="13.5" x14ac:dyDescent="0.2">
      <c r="A12" s="23"/>
      <c r="B12" s="32"/>
      <c r="C12" s="67" t="s">
        <v>62</v>
      </c>
      <c r="D12" s="7" t="s">
        <v>5</v>
      </c>
      <c r="E12" s="7">
        <v>130</v>
      </c>
      <c r="F12" s="16"/>
      <c r="G12" s="16" t="str">
        <f t="shared" ref="G12" si="0">IF(F12&gt;0,ROUND(F12*E12,2),"")</f>
        <v/>
      </c>
    </row>
    <row r="13" spans="1:7" s="73" customFormat="1" ht="13.5" x14ac:dyDescent="0.2">
      <c r="A13" s="23"/>
      <c r="B13" s="32"/>
      <c r="C13" s="74" t="s">
        <v>61</v>
      </c>
      <c r="D13" s="7" t="s">
        <v>5</v>
      </c>
      <c r="E13" s="7">
        <v>20</v>
      </c>
      <c r="F13" s="16"/>
      <c r="G13" s="16" t="str">
        <f t="shared" ref="G13" si="1">IF(F13&gt;0,ROUND(F13*E13,2),"")</f>
        <v/>
      </c>
    </row>
    <row r="14" spans="1:7" s="6" customFormat="1" x14ac:dyDescent="0.2">
      <c r="A14" s="23"/>
      <c r="B14" s="32"/>
      <c r="C14" s="22"/>
      <c r="D14" s="7"/>
      <c r="E14" s="7"/>
      <c r="F14" s="16"/>
      <c r="G14" s="16"/>
    </row>
    <row r="15" spans="1:7" s="6" customFormat="1" ht="38.25" x14ac:dyDescent="0.2">
      <c r="A15" s="23">
        <f>IF(C14="",MAX(A$4:$C14)+1,"")</f>
        <v>4</v>
      </c>
      <c r="B15" s="32"/>
      <c r="C15" s="22" t="s">
        <v>63</v>
      </c>
      <c r="D15" s="7"/>
      <c r="E15" s="7"/>
      <c r="F15" s="16"/>
      <c r="G15" s="16"/>
    </row>
    <row r="16" spans="1:7" s="6" customFormat="1" x14ac:dyDescent="0.2">
      <c r="A16" s="23"/>
      <c r="B16" s="32"/>
      <c r="C16" s="22" t="s">
        <v>36</v>
      </c>
      <c r="D16" s="7" t="s">
        <v>5</v>
      </c>
      <c r="E16" s="7">
        <v>60</v>
      </c>
      <c r="F16" s="16"/>
      <c r="G16" s="16" t="str">
        <f t="shared" ref="G16:G17" si="2">IF(F16&gt;0,ROUND(F16*E16,2),"")</f>
        <v/>
      </c>
    </row>
    <row r="17" spans="1:8" s="6" customFormat="1" x14ac:dyDescent="0.2">
      <c r="A17" s="23" t="str">
        <f>IF(C16="",MAX(A$4:$C16)+1,"")</f>
        <v/>
      </c>
      <c r="B17" s="32"/>
      <c r="C17" s="22" t="s">
        <v>37</v>
      </c>
      <c r="D17" s="7" t="s">
        <v>5</v>
      </c>
      <c r="E17" s="7">
        <v>60</v>
      </c>
      <c r="F17" s="16"/>
      <c r="G17" s="16" t="str">
        <f t="shared" si="2"/>
        <v/>
      </c>
    </row>
    <row r="18" spans="1:8" s="6" customFormat="1" x14ac:dyDescent="0.2">
      <c r="A18" s="23"/>
      <c r="B18" s="32"/>
      <c r="C18" s="21"/>
      <c r="D18" s="7"/>
      <c r="E18" s="7"/>
      <c r="F18" s="16"/>
      <c r="G18" s="16"/>
    </row>
    <row r="19" spans="1:8" ht="18" customHeight="1" x14ac:dyDescent="0.2">
      <c r="A19" s="23">
        <f>IF(C18="",MAX(A$4:$C18)+1,"")</f>
        <v>5</v>
      </c>
      <c r="C19" s="5" t="s">
        <v>38</v>
      </c>
    </row>
    <row r="20" spans="1:8" s="6" customFormat="1" x14ac:dyDescent="0.2">
      <c r="A20" s="23"/>
      <c r="B20" s="32"/>
      <c r="C20" s="20"/>
      <c r="D20" s="7"/>
      <c r="E20" s="7"/>
      <c r="F20" s="16"/>
      <c r="G20" s="16"/>
    </row>
    <row r="21" spans="1:8" s="6" customFormat="1" x14ac:dyDescent="0.2">
      <c r="A21" s="23">
        <f>IF(C20="",MAX(A$4:$C20)+1,"")</f>
        <v>6</v>
      </c>
      <c r="B21" s="32"/>
      <c r="C21" s="20" t="s">
        <v>39</v>
      </c>
      <c r="D21" s="7" t="s">
        <v>5</v>
      </c>
      <c r="E21" s="7">
        <v>60</v>
      </c>
      <c r="F21" s="16"/>
      <c r="G21" s="16" t="str">
        <f>IF(F21&gt;0,ROUND(F21*E21,2),"")</f>
        <v/>
      </c>
    </row>
    <row r="22" spans="1:8" s="6" customFormat="1" x14ac:dyDescent="0.2">
      <c r="A22" s="23"/>
      <c r="B22" s="32"/>
      <c r="C22" s="67"/>
      <c r="D22" s="7"/>
      <c r="E22" s="7"/>
      <c r="F22" s="16"/>
      <c r="G22" s="16"/>
    </row>
    <row r="23" spans="1:8" s="51" customFormat="1" ht="15" x14ac:dyDescent="0.25">
      <c r="A23" s="44" t="s">
        <v>7</v>
      </c>
      <c r="B23" s="45"/>
      <c r="C23" s="46" t="s">
        <v>34</v>
      </c>
      <c r="D23" s="47"/>
      <c r="E23" s="48"/>
      <c r="F23" s="49"/>
      <c r="G23" s="50" t="str">
        <f>IF(SUM(G4:G22)&gt;0,ROUND(SUM(G4:G22),2),"")</f>
        <v/>
      </c>
    </row>
    <row r="27" spans="1:8" s="51" customFormat="1" ht="15.75" x14ac:dyDescent="0.25">
      <c r="A27" s="52" t="s">
        <v>3</v>
      </c>
      <c r="B27" s="53"/>
      <c r="C27" s="30" t="s">
        <v>4</v>
      </c>
      <c r="D27" s="54"/>
      <c r="E27" s="54"/>
      <c r="F27" s="55"/>
      <c r="G27" s="55"/>
    </row>
    <row r="28" spans="1:8" s="73" customFormat="1" x14ac:dyDescent="0.2">
      <c r="A28" s="24"/>
      <c r="B28" s="32"/>
      <c r="C28" s="72"/>
      <c r="D28" s="7"/>
      <c r="E28" s="7"/>
      <c r="F28" s="16"/>
      <c r="G28" s="16"/>
    </row>
    <row r="29" spans="1:8" s="73" customFormat="1" ht="38.25" x14ac:dyDescent="0.2">
      <c r="A29" s="23">
        <f>IF(C28="",MAX(A$4:$C28)+1,"")</f>
        <v>7</v>
      </c>
      <c r="B29" s="32"/>
      <c r="C29" s="72" t="s">
        <v>66</v>
      </c>
      <c r="D29" s="7"/>
      <c r="E29" s="7"/>
      <c r="F29" s="16"/>
      <c r="G29" s="16"/>
      <c r="H29" s="71"/>
    </row>
    <row r="30" spans="1:8" s="73" customFormat="1" x14ac:dyDescent="0.2">
      <c r="A30" s="24"/>
      <c r="B30" s="32"/>
      <c r="C30" s="72"/>
      <c r="D30" s="7"/>
      <c r="E30" s="7"/>
      <c r="F30" s="16"/>
      <c r="G30" s="16"/>
    </row>
    <row r="31" spans="1:8" s="73" customFormat="1" x14ac:dyDescent="0.2">
      <c r="A31" s="23"/>
      <c r="B31" s="32"/>
      <c r="C31" s="72" t="s">
        <v>49</v>
      </c>
      <c r="D31" s="7"/>
      <c r="E31" s="7"/>
      <c r="F31" s="16"/>
      <c r="G31" s="16"/>
      <c r="H31" s="71"/>
    </row>
    <row r="32" spans="1:8" s="73" customFormat="1" x14ac:dyDescent="0.2">
      <c r="A32" s="23"/>
      <c r="B32" s="32"/>
      <c r="C32" s="9" t="s">
        <v>67</v>
      </c>
      <c r="D32" s="7" t="s">
        <v>0</v>
      </c>
      <c r="E32" s="7">
        <v>1</v>
      </c>
      <c r="F32" s="16"/>
      <c r="G32" s="16" t="str">
        <f>IF(F32&gt;0,ROUND(F32*E32,2),"")</f>
        <v/>
      </c>
    </row>
    <row r="33" spans="1:7" s="73" customFormat="1" x14ac:dyDescent="0.2">
      <c r="A33" s="23"/>
      <c r="B33" s="32"/>
      <c r="C33" s="9" t="s">
        <v>26</v>
      </c>
      <c r="D33" s="7" t="s">
        <v>0</v>
      </c>
      <c r="E33" s="7">
        <v>1</v>
      </c>
      <c r="F33" s="16"/>
      <c r="G33" s="16" t="str">
        <f>IF(F33&gt;0,ROUND(F33*E33,2),"")</f>
        <v/>
      </c>
    </row>
    <row r="34" spans="1:7" s="73" customFormat="1" x14ac:dyDescent="0.2">
      <c r="A34" s="24"/>
      <c r="B34" s="32"/>
      <c r="C34" s="72"/>
      <c r="D34" s="7"/>
      <c r="E34" s="7"/>
      <c r="F34" s="16"/>
      <c r="G34" s="16"/>
    </row>
    <row r="35" spans="1:7" s="73" customFormat="1" x14ac:dyDescent="0.2">
      <c r="A35" s="23"/>
      <c r="B35" s="32"/>
      <c r="C35" s="72" t="s">
        <v>49</v>
      </c>
      <c r="D35" s="7"/>
      <c r="E35" s="7"/>
      <c r="F35" s="16"/>
      <c r="G35" s="16"/>
    </row>
    <row r="36" spans="1:7" s="73" customFormat="1" x14ac:dyDescent="0.2">
      <c r="A36" s="23"/>
      <c r="B36" s="32"/>
      <c r="C36" s="9"/>
      <c r="D36" s="7"/>
      <c r="E36" s="7"/>
      <c r="F36" s="16"/>
      <c r="G36" s="16"/>
    </row>
    <row r="37" spans="1:7" s="73" customFormat="1" x14ac:dyDescent="0.2">
      <c r="A37" s="23"/>
      <c r="B37" s="32"/>
      <c r="C37" s="69" t="s">
        <v>56</v>
      </c>
      <c r="D37" s="7" t="s">
        <v>0</v>
      </c>
      <c r="E37" s="7">
        <v>1</v>
      </c>
      <c r="F37" s="16"/>
      <c r="G37" s="16" t="str">
        <f t="shared" ref="G37:G45" si="3">IF(F37&gt;0,ROUND(F37*E37,2),"")</f>
        <v/>
      </c>
    </row>
    <row r="38" spans="1:7" s="73" customFormat="1" x14ac:dyDescent="0.2">
      <c r="A38" s="23"/>
      <c r="B38" s="32"/>
      <c r="C38" s="9" t="s">
        <v>52</v>
      </c>
      <c r="D38" s="7" t="s">
        <v>0</v>
      </c>
      <c r="E38" s="7">
        <v>9</v>
      </c>
      <c r="F38" s="16"/>
      <c r="G38" s="16" t="str">
        <f t="shared" si="3"/>
        <v/>
      </c>
    </row>
    <row r="39" spans="1:7" s="73" customFormat="1" x14ac:dyDescent="0.2">
      <c r="A39" s="23"/>
      <c r="B39" s="32"/>
      <c r="C39" s="9" t="s">
        <v>53</v>
      </c>
      <c r="D39" s="7" t="s">
        <v>0</v>
      </c>
      <c r="E39" s="7">
        <v>27</v>
      </c>
      <c r="F39" s="16"/>
      <c r="G39" s="16" t="str">
        <f t="shared" si="3"/>
        <v/>
      </c>
    </row>
    <row r="40" spans="1:7" s="73" customFormat="1" x14ac:dyDescent="0.2">
      <c r="A40" s="23"/>
      <c r="B40" s="32"/>
      <c r="C40" s="9" t="s">
        <v>51</v>
      </c>
      <c r="D40" s="7" t="s">
        <v>0</v>
      </c>
      <c r="E40" s="7">
        <v>1</v>
      </c>
      <c r="F40" s="16"/>
      <c r="G40" s="16" t="str">
        <f>IF(F40&gt;0,ROUND(F40*E40,2),"")</f>
        <v/>
      </c>
    </row>
    <row r="41" spans="1:7" s="73" customFormat="1" x14ac:dyDescent="0.2">
      <c r="A41" s="23"/>
      <c r="B41" s="32"/>
      <c r="C41" s="9" t="s">
        <v>46</v>
      </c>
      <c r="D41" s="7" t="s">
        <v>0</v>
      </c>
      <c r="E41" s="7">
        <v>1</v>
      </c>
      <c r="F41" s="16"/>
      <c r="G41" s="16" t="str">
        <f>IF(F41&gt;0,ROUND(F41*E41,2),"")</f>
        <v/>
      </c>
    </row>
    <row r="42" spans="1:7" s="73" customFormat="1" x14ac:dyDescent="0.2">
      <c r="A42" s="23"/>
      <c r="B42" s="32"/>
      <c r="C42" s="9" t="s">
        <v>54</v>
      </c>
      <c r="D42" s="7" t="s">
        <v>0</v>
      </c>
      <c r="E42" s="7">
        <v>1</v>
      </c>
      <c r="F42" s="16"/>
      <c r="G42" s="16" t="str">
        <f t="shared" si="3"/>
        <v/>
      </c>
    </row>
    <row r="43" spans="1:7" s="73" customFormat="1" x14ac:dyDescent="0.2">
      <c r="A43" s="23"/>
      <c r="B43" s="32"/>
      <c r="C43" s="9" t="s">
        <v>55</v>
      </c>
      <c r="D43" s="7" t="s">
        <v>0</v>
      </c>
      <c r="E43" s="7">
        <v>4</v>
      </c>
      <c r="F43" s="16"/>
      <c r="G43" s="16" t="str">
        <f t="shared" si="3"/>
        <v/>
      </c>
    </row>
    <row r="44" spans="1:7" s="73" customFormat="1" x14ac:dyDescent="0.2">
      <c r="A44" s="23"/>
      <c r="B44" s="32"/>
      <c r="C44" s="9" t="s">
        <v>68</v>
      </c>
      <c r="D44" s="7" t="s">
        <v>0</v>
      </c>
      <c r="E44" s="7">
        <v>1</v>
      </c>
      <c r="F44" s="16"/>
      <c r="G44" s="16" t="str">
        <f t="shared" si="3"/>
        <v/>
      </c>
    </row>
    <row r="45" spans="1:7" s="73" customFormat="1" ht="38.25" x14ac:dyDescent="0.2">
      <c r="A45" s="23"/>
      <c r="B45" s="32"/>
      <c r="C45" s="9" t="s">
        <v>59</v>
      </c>
      <c r="D45" s="7" t="s">
        <v>6</v>
      </c>
      <c r="E45" s="7">
        <v>1</v>
      </c>
      <c r="F45" s="16"/>
      <c r="G45" s="16" t="str">
        <f t="shared" si="3"/>
        <v/>
      </c>
    </row>
    <row r="46" spans="1:7" s="73" customFormat="1" x14ac:dyDescent="0.2">
      <c r="A46" s="23"/>
      <c r="B46" s="32"/>
      <c r="C46" s="9"/>
      <c r="D46" s="7"/>
      <c r="E46" s="7"/>
      <c r="F46" s="16"/>
      <c r="G46" s="16"/>
    </row>
    <row r="47" spans="1:7" s="73" customFormat="1" x14ac:dyDescent="0.2">
      <c r="A47" s="23"/>
      <c r="B47" s="32"/>
      <c r="C47" s="9" t="s">
        <v>50</v>
      </c>
      <c r="D47" s="7" t="s">
        <v>6</v>
      </c>
      <c r="E47" s="7">
        <v>1</v>
      </c>
      <c r="F47" s="7"/>
      <c r="G47" s="16" t="str">
        <f>IF(F47&gt;0,ROUND(F47*E47,2),"")</f>
        <v/>
      </c>
    </row>
    <row r="48" spans="1:7" s="73" customFormat="1" x14ac:dyDescent="0.2">
      <c r="A48" s="24"/>
      <c r="B48" s="32"/>
      <c r="C48" s="72"/>
      <c r="D48" s="7"/>
      <c r="E48" s="7"/>
      <c r="F48" s="16"/>
      <c r="G48" s="16"/>
    </row>
    <row r="49" spans="1:7" s="51" customFormat="1" ht="15" x14ac:dyDescent="0.25">
      <c r="A49" s="44" t="s">
        <v>7</v>
      </c>
      <c r="B49" s="45"/>
      <c r="C49" s="46" t="s">
        <v>11</v>
      </c>
      <c r="D49" s="47"/>
      <c r="E49" s="48"/>
      <c r="F49" s="49"/>
      <c r="G49" s="50" t="str">
        <f>IF(SUM(G28:G48)&gt;0,ROUND(SUM(G28:G48),2),"")</f>
        <v/>
      </c>
    </row>
    <row r="50" spans="1:7" s="73" customFormat="1" x14ac:dyDescent="0.2">
      <c r="A50" s="24"/>
      <c r="B50" s="32"/>
      <c r="C50" s="72"/>
      <c r="D50" s="7"/>
      <c r="E50" s="7"/>
      <c r="F50" s="16"/>
      <c r="G50" s="16"/>
    </row>
    <row r="51" spans="1:7" s="73" customFormat="1" x14ac:dyDescent="0.2">
      <c r="A51" s="24"/>
      <c r="B51" s="32"/>
      <c r="C51" s="72"/>
      <c r="D51" s="7"/>
      <c r="E51" s="7"/>
      <c r="F51" s="16"/>
      <c r="G51" s="16"/>
    </row>
    <row r="52" spans="1:7" s="51" customFormat="1" ht="15.75" x14ac:dyDescent="0.25">
      <c r="A52" s="52" t="s">
        <v>8</v>
      </c>
      <c r="B52" s="53"/>
      <c r="C52" s="30" t="s">
        <v>9</v>
      </c>
      <c r="D52" s="54"/>
      <c r="E52" s="54"/>
      <c r="F52" s="55"/>
      <c r="G52" s="55"/>
    </row>
    <row r="53" spans="1:7" s="73" customFormat="1" x14ac:dyDescent="0.2">
      <c r="A53" s="25"/>
      <c r="B53" s="32"/>
      <c r="C53" s="3"/>
      <c r="D53" s="7"/>
      <c r="E53" s="7"/>
      <c r="F53" s="16"/>
      <c r="G53" s="16"/>
    </row>
    <row r="54" spans="1:7" s="73" customFormat="1" x14ac:dyDescent="0.2">
      <c r="A54" s="23"/>
      <c r="B54" s="32"/>
      <c r="C54" s="72"/>
      <c r="D54" s="7"/>
      <c r="E54" s="7"/>
      <c r="F54" s="7"/>
      <c r="G54" s="16"/>
    </row>
    <row r="55" spans="1:7" s="73" customFormat="1" ht="25.5" x14ac:dyDescent="0.2">
      <c r="A55" s="23">
        <f>IF(C54="",MAX(A$5:$C54)+1,"")</f>
        <v>8</v>
      </c>
      <c r="B55" s="32"/>
      <c r="C55" s="72" t="s">
        <v>42</v>
      </c>
    </row>
    <row r="56" spans="1:7" s="73" customFormat="1" x14ac:dyDescent="0.2">
      <c r="A56" s="23" t="str">
        <f>IF(C55="",MAX(A$5:$C55)+1,"")</f>
        <v/>
      </c>
      <c r="B56" s="32"/>
      <c r="C56" s="72"/>
      <c r="D56" s="7"/>
      <c r="E56" s="7"/>
      <c r="F56" s="7"/>
      <c r="G56" s="16"/>
    </row>
    <row r="57" spans="1:7" s="73" customFormat="1" x14ac:dyDescent="0.2">
      <c r="A57" s="23"/>
      <c r="B57" s="32"/>
      <c r="C57" s="72" t="s">
        <v>41</v>
      </c>
      <c r="D57" s="7" t="s">
        <v>5</v>
      </c>
      <c r="E57" s="7">
        <v>80</v>
      </c>
      <c r="F57" s="7"/>
      <c r="G57" s="16" t="str">
        <f>IF(F57&gt;0,ROUND(F57*E57,2),"")</f>
        <v/>
      </c>
    </row>
    <row r="58" spans="1:7" s="73" customFormat="1" x14ac:dyDescent="0.2">
      <c r="A58" s="23" t="str">
        <f>IF(C57="",MAX(A$5:$C57)+1,"")</f>
        <v/>
      </c>
      <c r="B58" s="32"/>
      <c r="C58" s="72" t="s">
        <v>40</v>
      </c>
      <c r="D58" s="7" t="s">
        <v>5</v>
      </c>
      <c r="E58" s="7">
        <v>80</v>
      </c>
      <c r="F58" s="7"/>
      <c r="G58" s="16" t="str">
        <f>IF(F58&gt;0,ROUND(F58*E58,2),"")</f>
        <v/>
      </c>
    </row>
    <row r="59" spans="1:7" s="73" customFormat="1" x14ac:dyDescent="0.2">
      <c r="A59" s="23"/>
      <c r="B59" s="32"/>
      <c r="C59" s="72"/>
      <c r="D59" s="7"/>
      <c r="E59" s="7"/>
      <c r="F59" s="16"/>
      <c r="G59" s="16"/>
    </row>
    <row r="60" spans="1:7" s="73" customFormat="1" ht="38.25" x14ac:dyDescent="0.2">
      <c r="A60" s="23">
        <f>IF(C59="",MAX(A$5:$C59)+1,"")</f>
        <v>9</v>
      </c>
      <c r="B60" s="32"/>
      <c r="C60" s="72" t="s">
        <v>43</v>
      </c>
    </row>
    <row r="61" spans="1:7" s="73" customFormat="1" x14ac:dyDescent="0.2">
      <c r="A61" s="23"/>
      <c r="B61" s="32"/>
      <c r="C61" s="72"/>
      <c r="D61" s="7"/>
      <c r="E61" s="7"/>
      <c r="F61" s="7"/>
      <c r="G61" s="16"/>
    </row>
    <row r="62" spans="1:7" s="73" customFormat="1" x14ac:dyDescent="0.2">
      <c r="A62" s="23"/>
      <c r="B62" s="32"/>
      <c r="C62" s="72" t="s">
        <v>70</v>
      </c>
      <c r="D62" s="7" t="s">
        <v>5</v>
      </c>
      <c r="E62" s="7">
        <v>80</v>
      </c>
      <c r="F62" s="7"/>
      <c r="G62" s="16" t="str">
        <f>IF(F62&gt;0,ROUND(F62*E62,2),"")</f>
        <v/>
      </c>
    </row>
    <row r="63" spans="1:7" s="73" customFormat="1" x14ac:dyDescent="0.2">
      <c r="A63" s="23"/>
      <c r="B63" s="32"/>
      <c r="C63" s="72"/>
      <c r="D63" s="7"/>
      <c r="E63" s="7"/>
      <c r="F63" s="16"/>
      <c r="G63" s="16"/>
    </row>
    <row r="64" spans="1:7" s="73" customFormat="1" ht="38.25" x14ac:dyDescent="0.2">
      <c r="A64" s="23">
        <f>IF(C63="",MAX(A$5:$C63)+1,"")</f>
        <v>10</v>
      </c>
      <c r="B64" s="32"/>
      <c r="C64" s="72" t="s">
        <v>45</v>
      </c>
    </row>
    <row r="65" spans="1:7" s="73" customFormat="1" x14ac:dyDescent="0.2">
      <c r="A65" s="23"/>
      <c r="B65" s="32"/>
      <c r="C65" s="72"/>
      <c r="D65" s="7"/>
      <c r="E65" s="7"/>
      <c r="F65" s="7"/>
      <c r="G65" s="16"/>
    </row>
    <row r="66" spans="1:7" s="73" customFormat="1" x14ac:dyDescent="0.2">
      <c r="A66" s="23"/>
      <c r="B66" s="32"/>
      <c r="C66" s="72" t="s">
        <v>44</v>
      </c>
      <c r="D66" s="7" t="s">
        <v>0</v>
      </c>
      <c r="E66" s="7">
        <v>2</v>
      </c>
      <c r="F66" s="7"/>
      <c r="G66" s="16" t="str">
        <f>IF(F66&gt;0,ROUND(F66*E66,2),"")</f>
        <v/>
      </c>
    </row>
    <row r="67" spans="1:7" s="73" customFormat="1" x14ac:dyDescent="0.2">
      <c r="A67" s="23"/>
      <c r="B67" s="32"/>
      <c r="C67" s="72"/>
      <c r="D67" s="7"/>
      <c r="E67" s="7"/>
      <c r="F67" s="7"/>
      <c r="G67" s="16"/>
    </row>
    <row r="68" spans="1:7" s="73" customFormat="1" ht="25.5" x14ac:dyDescent="0.2">
      <c r="A68" s="23">
        <f>IF(C67="",MAX(A$5:$C67)+1,"")</f>
        <v>11</v>
      </c>
      <c r="B68" s="32"/>
      <c r="C68" s="72" t="s">
        <v>60</v>
      </c>
      <c r="D68" s="7" t="s">
        <v>0</v>
      </c>
      <c r="E68" s="7">
        <v>10</v>
      </c>
      <c r="F68" s="7"/>
      <c r="G68" s="16" t="str">
        <f>IF(F68&gt;0,ROUND(F68*E68,2),"")</f>
        <v/>
      </c>
    </row>
    <row r="69" spans="1:7" s="73" customFormat="1" x14ac:dyDescent="0.2">
      <c r="A69" s="24"/>
      <c r="B69" s="32"/>
      <c r="C69" s="72"/>
      <c r="D69" s="7"/>
      <c r="E69" s="7"/>
      <c r="F69" s="16"/>
      <c r="G69" s="16"/>
    </row>
    <row r="70" spans="1:7" s="51" customFormat="1" ht="15" x14ac:dyDescent="0.25">
      <c r="A70" s="44" t="s">
        <v>7</v>
      </c>
      <c r="B70" s="45"/>
      <c r="C70" s="46" t="s">
        <v>11</v>
      </c>
      <c r="D70" s="47"/>
      <c r="E70" s="48"/>
      <c r="F70" s="49"/>
      <c r="G70" s="50" t="str">
        <f>IF(SUM(G54:G69)&gt;0,ROUND(SUM(G54:G69),2),"")</f>
        <v/>
      </c>
    </row>
    <row r="71" spans="1:7" s="73" customFormat="1" x14ac:dyDescent="0.2">
      <c r="A71" s="24"/>
      <c r="B71" s="32"/>
      <c r="C71" s="72"/>
      <c r="D71" s="7"/>
      <c r="E71" s="7"/>
      <c r="F71" s="16"/>
      <c r="G71" s="16"/>
    </row>
    <row r="72" spans="1:7" s="73" customFormat="1" x14ac:dyDescent="0.2">
      <c r="A72" s="24"/>
      <c r="B72" s="32"/>
      <c r="C72" s="72"/>
      <c r="D72" s="7"/>
      <c r="E72" s="7"/>
      <c r="F72" s="16"/>
      <c r="G72" s="16"/>
    </row>
    <row r="73" spans="1:7" s="73" customFormat="1" x14ac:dyDescent="0.2">
      <c r="A73" s="24"/>
      <c r="B73" s="32"/>
      <c r="C73" s="72"/>
      <c r="D73" s="7"/>
      <c r="E73" s="7"/>
      <c r="F73" s="16"/>
      <c r="G73" s="16"/>
    </row>
    <row r="74" spans="1:7" s="51" customFormat="1" ht="31.5" x14ac:dyDescent="0.25">
      <c r="A74" s="52" t="s">
        <v>12</v>
      </c>
      <c r="B74" s="53"/>
      <c r="C74" s="30" t="s">
        <v>13</v>
      </c>
      <c r="D74" s="54"/>
      <c r="E74" s="54"/>
      <c r="F74" s="55"/>
      <c r="G74" s="55"/>
    </row>
    <row r="75" spans="1:7" s="73" customFormat="1" x14ac:dyDescent="0.2">
      <c r="A75" s="24"/>
      <c r="B75" s="32"/>
      <c r="C75" s="72"/>
      <c r="D75" s="7"/>
      <c r="E75" s="7"/>
      <c r="F75" s="16"/>
      <c r="G75" s="16"/>
    </row>
    <row r="76" spans="1:7" s="73" customFormat="1" ht="38.25" x14ac:dyDescent="0.2">
      <c r="A76" s="23">
        <f>IF(C75="",MAX(A$4:$C75)+1,"")</f>
        <v>12</v>
      </c>
      <c r="B76" s="32"/>
      <c r="C76" s="72" t="s">
        <v>14</v>
      </c>
      <c r="D76" s="7" t="s">
        <v>0</v>
      </c>
      <c r="E76" s="7">
        <v>1</v>
      </c>
      <c r="F76" s="7"/>
      <c r="G76" s="16" t="str">
        <f>IF(F76&gt;0,ROUND(F76*E76,2),"")</f>
        <v/>
      </c>
    </row>
    <row r="77" spans="1:7" s="73" customFormat="1" x14ac:dyDescent="0.2">
      <c r="A77" s="23"/>
      <c r="B77" s="32"/>
      <c r="C77" s="72"/>
      <c r="D77" s="7"/>
      <c r="E77" s="7"/>
      <c r="F77" s="16"/>
      <c r="G77" s="16"/>
    </row>
    <row r="78" spans="1:7" s="73" customFormat="1" x14ac:dyDescent="0.2">
      <c r="A78" s="24"/>
      <c r="B78" s="32"/>
      <c r="C78" s="72"/>
      <c r="D78" s="7"/>
      <c r="E78" s="7"/>
      <c r="F78" s="16"/>
      <c r="G78" s="16"/>
    </row>
    <row r="79" spans="1:7" s="51" customFormat="1" ht="15" x14ac:dyDescent="0.25">
      <c r="A79" s="44" t="s">
        <v>7</v>
      </c>
      <c r="B79" s="45"/>
      <c r="C79" s="46" t="s">
        <v>11</v>
      </c>
      <c r="D79" s="47"/>
      <c r="E79" s="48"/>
      <c r="F79" s="49"/>
      <c r="G79" s="50" t="str">
        <f>IF(SUM(G75:G78)&gt;0,ROUND(SUM(G75:G78),2),"")</f>
        <v/>
      </c>
    </row>
    <row r="80" spans="1:7" s="73" customFormat="1" x14ac:dyDescent="0.2">
      <c r="A80" s="24"/>
      <c r="B80" s="32"/>
      <c r="C80" s="72"/>
      <c r="D80" s="7"/>
      <c r="E80" s="7"/>
      <c r="F80" s="16"/>
      <c r="G80" s="16"/>
    </row>
    <row r="81" spans="1:7" s="73" customFormat="1" x14ac:dyDescent="0.2">
      <c r="A81" s="24"/>
      <c r="B81" s="32"/>
      <c r="C81" s="72"/>
      <c r="D81" s="7"/>
      <c r="E81" s="7"/>
      <c r="F81" s="16"/>
      <c r="G81" s="16"/>
    </row>
    <row r="82" spans="1:7" s="51" customFormat="1" ht="15.75" x14ac:dyDescent="0.25">
      <c r="A82" s="52" t="s">
        <v>15</v>
      </c>
      <c r="B82" s="53"/>
      <c r="C82" s="31" t="s">
        <v>21</v>
      </c>
      <c r="D82" s="54"/>
      <c r="E82" s="54"/>
      <c r="F82" s="55"/>
      <c r="G82" s="55"/>
    </row>
    <row r="83" spans="1:7" s="73" customFormat="1" x14ac:dyDescent="0.2">
      <c r="A83" s="24"/>
      <c r="B83" s="32"/>
      <c r="C83" s="72"/>
      <c r="D83" s="7"/>
      <c r="E83" s="7"/>
      <c r="F83" s="16"/>
      <c r="G83" s="16"/>
    </row>
    <row r="84" spans="1:7" s="73" customFormat="1" x14ac:dyDescent="0.2">
      <c r="A84" s="23"/>
      <c r="B84" s="32"/>
      <c r="C84" s="72"/>
      <c r="D84" s="7"/>
      <c r="E84" s="7"/>
      <c r="F84" s="16"/>
      <c r="G84" s="16"/>
    </row>
    <row r="85" spans="1:7" s="73" customFormat="1" ht="38.25" x14ac:dyDescent="0.2">
      <c r="A85" s="23">
        <f>IF(C84="",MAX(A$4:$C84)+1,"")</f>
        <v>13</v>
      </c>
      <c r="B85" s="32"/>
      <c r="C85" s="72" t="s">
        <v>16</v>
      </c>
      <c r="D85" s="7" t="s">
        <v>5</v>
      </c>
      <c r="E85" s="7">
        <v>60</v>
      </c>
      <c r="F85" s="7"/>
      <c r="G85" s="16" t="str">
        <f>IF(F85&gt;0,ROUND(F85*E85,2),"")</f>
        <v/>
      </c>
    </row>
    <row r="86" spans="1:7" s="73" customFormat="1" x14ac:dyDescent="0.2">
      <c r="A86" s="23"/>
      <c r="B86" s="32"/>
      <c r="C86" s="72"/>
      <c r="D86" s="7"/>
      <c r="E86" s="7"/>
      <c r="F86" s="7"/>
      <c r="G86" s="16"/>
    </row>
    <row r="87" spans="1:7" s="73" customFormat="1" ht="38.25" x14ac:dyDescent="0.2">
      <c r="A87" s="23">
        <f>IF(C86="",MAX(A$4:$C86)+1,"")</f>
        <v>14</v>
      </c>
      <c r="B87" s="32"/>
      <c r="C87" s="72" t="s">
        <v>57</v>
      </c>
      <c r="D87" s="7" t="s">
        <v>0</v>
      </c>
      <c r="E87" s="7">
        <v>8</v>
      </c>
      <c r="F87" s="7"/>
      <c r="G87" s="16" t="str">
        <f>IF(F87&gt;0,ROUND(F87*E87,2),"")</f>
        <v/>
      </c>
    </row>
    <row r="88" spans="1:7" s="73" customFormat="1" x14ac:dyDescent="0.2">
      <c r="A88" s="23"/>
      <c r="B88" s="32"/>
      <c r="C88" s="72"/>
      <c r="D88" s="7"/>
      <c r="E88" s="7"/>
      <c r="F88" s="7"/>
      <c r="G88" s="16"/>
    </row>
    <row r="89" spans="1:7" s="73" customFormat="1" ht="38.25" x14ac:dyDescent="0.2">
      <c r="A89" s="23">
        <f>IF(C88="",MAX(A$4:$C88)+1,"")</f>
        <v>15</v>
      </c>
      <c r="B89" s="32"/>
      <c r="C89" s="72" t="s">
        <v>58</v>
      </c>
      <c r="D89" s="7" t="s">
        <v>0</v>
      </c>
      <c r="E89" s="7">
        <v>16</v>
      </c>
      <c r="F89" s="7"/>
      <c r="G89" s="16" t="str">
        <f>IF(F89&gt;0,ROUND(F89*E89,2),"")</f>
        <v/>
      </c>
    </row>
    <row r="90" spans="1:7" s="73" customFormat="1" x14ac:dyDescent="0.2">
      <c r="A90" s="23"/>
      <c r="B90" s="32"/>
      <c r="C90" s="72"/>
      <c r="D90" s="7"/>
      <c r="E90" s="7"/>
      <c r="F90" s="16"/>
      <c r="G90" s="16"/>
    </row>
    <row r="91" spans="1:7" s="73" customFormat="1" ht="38.25" x14ac:dyDescent="0.2">
      <c r="A91" s="23">
        <f>IF(C90="",MAX(A$4:$C90)+1,"")</f>
        <v>16</v>
      </c>
      <c r="B91" s="32"/>
      <c r="C91" s="72" t="s">
        <v>69</v>
      </c>
      <c r="D91" s="7" t="s">
        <v>5</v>
      </c>
      <c r="E91" s="7">
        <v>24</v>
      </c>
      <c r="F91" s="7"/>
      <c r="G91" s="16" t="str">
        <f>IF(F91&gt;0,ROUND(F91*E91,2),"")</f>
        <v/>
      </c>
    </row>
    <row r="92" spans="1:7" s="73" customFormat="1" x14ac:dyDescent="0.2">
      <c r="A92" s="23"/>
      <c r="B92" s="32"/>
      <c r="C92" s="72"/>
      <c r="D92" s="7"/>
      <c r="E92" s="7"/>
      <c r="F92" s="7"/>
      <c r="G92" s="16"/>
    </row>
    <row r="93" spans="1:7" s="73" customFormat="1" x14ac:dyDescent="0.2">
      <c r="A93" s="23">
        <f>IF(C92="",MAX(A$4:$C92)+1,"")</f>
        <v>17</v>
      </c>
      <c r="B93" s="32"/>
      <c r="C93" s="73" t="s">
        <v>47</v>
      </c>
      <c r="D93" s="7"/>
      <c r="E93" s="7"/>
      <c r="F93" s="7"/>
      <c r="G93" s="16"/>
    </row>
    <row r="94" spans="1:7" s="73" customFormat="1" x14ac:dyDescent="0.2">
      <c r="A94" s="23"/>
      <c r="B94" s="32"/>
      <c r="D94" s="7"/>
      <c r="E94" s="7"/>
      <c r="F94" s="7"/>
      <c r="G94" s="16"/>
    </row>
    <row r="95" spans="1:7" s="73" customFormat="1" ht="13.5" x14ac:dyDescent="0.2">
      <c r="A95" s="23"/>
      <c r="B95" s="32"/>
      <c r="C95" s="73" t="s">
        <v>48</v>
      </c>
      <c r="D95" s="7" t="s">
        <v>5</v>
      </c>
      <c r="E95" s="7">
        <v>24</v>
      </c>
      <c r="F95" s="7"/>
      <c r="G95" s="16" t="str">
        <f>IF(F95&gt;0,ROUND(F95*E95,2),"")</f>
        <v/>
      </c>
    </row>
    <row r="96" spans="1:7" s="73" customFormat="1" x14ac:dyDescent="0.2">
      <c r="A96" s="23"/>
      <c r="B96" s="32"/>
      <c r="D96" s="7"/>
      <c r="E96" s="7"/>
      <c r="F96" s="7"/>
      <c r="G96" s="16"/>
    </row>
    <row r="97" spans="1:7" s="73" customFormat="1" x14ac:dyDescent="0.2">
      <c r="A97" s="23"/>
      <c r="B97" s="32"/>
      <c r="C97" s="72"/>
      <c r="D97" s="7"/>
      <c r="E97" s="7"/>
      <c r="F97" s="7"/>
      <c r="G97" s="16"/>
    </row>
    <row r="98" spans="1:7" s="51" customFormat="1" ht="15" x14ac:dyDescent="0.25">
      <c r="A98" s="44" t="s">
        <v>7</v>
      </c>
      <c r="B98" s="45"/>
      <c r="C98" s="46" t="s">
        <v>11</v>
      </c>
      <c r="D98" s="47"/>
      <c r="E98" s="48"/>
      <c r="F98" s="49"/>
      <c r="G98" s="50" t="str">
        <f>IF(SUM(G83:G97)&gt;0,ROUND(SUM(G83:G97),2),"")</f>
        <v/>
      </c>
    </row>
    <row r="99" spans="1:7" s="73" customFormat="1" x14ac:dyDescent="0.2">
      <c r="A99" s="24"/>
      <c r="B99" s="32"/>
      <c r="C99" s="72"/>
      <c r="D99" s="7"/>
      <c r="E99" s="7"/>
      <c r="F99" s="16"/>
      <c r="G99" s="16"/>
    </row>
    <row r="101" spans="1:7" s="51" customFormat="1" ht="15.75" x14ac:dyDescent="0.25">
      <c r="A101" s="52" t="s">
        <v>17</v>
      </c>
      <c r="B101" s="53"/>
      <c r="C101" s="31" t="s">
        <v>18</v>
      </c>
      <c r="D101" s="54"/>
      <c r="E101" s="54"/>
      <c r="F101" s="55"/>
      <c r="G101" s="55"/>
    </row>
    <row r="102" spans="1:7" s="73" customFormat="1" x14ac:dyDescent="0.2">
      <c r="A102" s="24"/>
      <c r="B102" s="32"/>
      <c r="C102" s="72"/>
      <c r="D102" s="7"/>
      <c r="E102" s="7"/>
      <c r="F102" s="16"/>
      <c r="G102" s="16"/>
    </row>
    <row r="103" spans="1:7" s="73" customFormat="1" x14ac:dyDescent="0.2">
      <c r="A103" s="23"/>
      <c r="B103" s="32"/>
      <c r="C103" s="72"/>
      <c r="D103" s="7"/>
      <c r="E103" s="7"/>
      <c r="F103" s="16"/>
      <c r="G103" s="16"/>
    </row>
    <row r="104" spans="1:7" s="73" customFormat="1" ht="38.25" x14ac:dyDescent="0.2">
      <c r="A104" s="23">
        <f>IF(C103="",MAX(A$4:$C103)+1,"")</f>
        <v>18</v>
      </c>
      <c r="B104" s="32"/>
      <c r="C104" s="72" t="s">
        <v>22</v>
      </c>
      <c r="D104" s="7" t="s">
        <v>6</v>
      </c>
      <c r="E104" s="7">
        <v>1</v>
      </c>
      <c r="F104" s="7"/>
      <c r="G104" s="16" t="str">
        <f>IF(F104&gt;0,ROUND(F104*E104,2),"")</f>
        <v/>
      </c>
    </row>
    <row r="105" spans="1:7" s="73" customFormat="1" x14ac:dyDescent="0.2">
      <c r="A105" s="23"/>
      <c r="B105" s="32"/>
      <c r="C105" s="72"/>
      <c r="D105" s="7"/>
      <c r="E105" s="7"/>
      <c r="F105" s="16"/>
      <c r="G105" s="16"/>
    </row>
    <row r="106" spans="1:7" s="73" customFormat="1" ht="25.5" x14ac:dyDescent="0.2">
      <c r="A106" s="23">
        <f>IF(C105="",MAX(A$4:$C105)+1,"")</f>
        <v>19</v>
      </c>
      <c r="B106" s="32"/>
      <c r="C106" s="72" t="s">
        <v>25</v>
      </c>
      <c r="D106" s="7" t="s">
        <v>6</v>
      </c>
      <c r="E106" s="7">
        <v>1</v>
      </c>
      <c r="F106" s="7"/>
      <c r="G106" s="16" t="str">
        <f>IF(F106&gt;0,ROUND(F106*E106,2),"")</f>
        <v/>
      </c>
    </row>
    <row r="107" spans="1:7" s="73" customFormat="1" x14ac:dyDescent="0.2">
      <c r="A107" s="23"/>
      <c r="B107" s="32"/>
      <c r="C107" s="72"/>
      <c r="D107" s="7"/>
      <c r="E107" s="7"/>
      <c r="F107" s="7"/>
      <c r="G107" s="16"/>
    </row>
    <row r="108" spans="1:7" s="73" customFormat="1" ht="63.75" x14ac:dyDescent="0.2">
      <c r="A108" s="23">
        <f>IF(C107="",MAX(A$4:$C107)+1,"")</f>
        <v>20</v>
      </c>
      <c r="B108" s="32"/>
      <c r="C108" s="72" t="s">
        <v>24</v>
      </c>
      <c r="D108" s="7" t="s">
        <v>6</v>
      </c>
      <c r="E108" s="7">
        <v>1</v>
      </c>
      <c r="F108" s="7"/>
      <c r="G108" s="16" t="str">
        <f>IF(F108&gt;0,ROUND(F108*E108,2),"")</f>
        <v/>
      </c>
    </row>
    <row r="109" spans="1:7" s="73" customFormat="1" x14ac:dyDescent="0.2">
      <c r="A109" s="23"/>
      <c r="B109" s="32"/>
      <c r="C109" s="72"/>
      <c r="D109" s="7"/>
      <c r="E109" s="7"/>
      <c r="F109" s="16"/>
      <c r="G109" s="16"/>
    </row>
    <row r="110" spans="1:7" s="73" customFormat="1" ht="38.25" x14ac:dyDescent="0.2">
      <c r="A110" s="23">
        <f>IF(C109="",MAX(A$4:$C109)+1,"")</f>
        <v>21</v>
      </c>
      <c r="B110" s="32"/>
      <c r="C110" s="72" t="s">
        <v>23</v>
      </c>
      <c r="D110" s="7" t="s">
        <v>6</v>
      </c>
      <c r="E110" s="7">
        <v>1</v>
      </c>
      <c r="F110" s="7"/>
      <c r="G110" s="16" t="str">
        <f>IF(F110&gt;0,ROUND(F110*E110,2),"")</f>
        <v/>
      </c>
    </row>
    <row r="111" spans="1:7" s="73" customFormat="1" x14ac:dyDescent="0.2">
      <c r="A111" s="23"/>
      <c r="B111" s="32"/>
      <c r="C111" s="72"/>
      <c r="D111" s="7"/>
      <c r="E111" s="7"/>
      <c r="F111" s="16"/>
      <c r="G111" s="16"/>
    </row>
    <row r="112" spans="1:7" s="73" customFormat="1" ht="25.5" x14ac:dyDescent="0.2">
      <c r="A112" s="23">
        <f>IF(C111="",MAX(A$4:$C111)+1,"")</f>
        <v>22</v>
      </c>
      <c r="B112" s="32"/>
      <c r="C112" s="72" t="s">
        <v>19</v>
      </c>
      <c r="D112" s="7" t="s">
        <v>20</v>
      </c>
      <c r="E112" s="7">
        <v>0.05</v>
      </c>
      <c r="F112" s="16" t="e">
        <f>G98+G79+G70+G49+G23+G110+G104+G106+G108</f>
        <v>#VALUE!</v>
      </c>
      <c r="G112" s="16" t="e">
        <f>F112*E112</f>
        <v>#VALUE!</v>
      </c>
    </row>
    <row r="113" spans="1:7" s="73" customFormat="1" x14ac:dyDescent="0.2">
      <c r="A113" s="24"/>
      <c r="B113" s="32"/>
      <c r="C113" s="72"/>
      <c r="D113" s="7"/>
      <c r="E113" s="7"/>
      <c r="F113" s="16"/>
      <c r="G113" s="16"/>
    </row>
    <row r="114" spans="1:7" s="51" customFormat="1" ht="15" x14ac:dyDescent="0.25">
      <c r="A114" s="44" t="s">
        <v>7</v>
      </c>
      <c r="B114" s="45"/>
      <c r="C114" s="46" t="s">
        <v>11</v>
      </c>
      <c r="D114" s="47"/>
      <c r="E114" s="48"/>
      <c r="F114" s="49"/>
      <c r="G114" s="50" t="e">
        <f>IF(SUM(G102:G113)&gt;0,ROUND(SUM(G102:G113),2),"")</f>
        <v>#VALUE!</v>
      </c>
    </row>
    <row r="115" spans="1:7" s="73" customFormat="1" x14ac:dyDescent="0.2">
      <c r="A115" s="24"/>
      <c r="B115" s="32"/>
      <c r="C115" s="72"/>
      <c r="D115" s="7"/>
      <c r="E115" s="7"/>
      <c r="F115" s="16"/>
      <c r="G115" s="16"/>
    </row>
    <row r="116" spans="1:7" s="73" customFormat="1" x14ac:dyDescent="0.2">
      <c r="A116" s="24"/>
      <c r="B116" s="32"/>
      <c r="C116" s="72"/>
      <c r="D116" s="7"/>
      <c r="E116" s="7"/>
      <c r="F116" s="16"/>
      <c r="G116" s="16"/>
    </row>
    <row r="117" spans="1:7" s="73" customFormat="1" x14ac:dyDescent="0.2">
      <c r="A117" s="24"/>
      <c r="B117" s="32"/>
      <c r="C117" s="72"/>
      <c r="D117" s="7"/>
      <c r="E117" s="7"/>
      <c r="F117" s="16"/>
      <c r="G117" s="16"/>
    </row>
    <row r="119" spans="1:7" s="4" customFormat="1" ht="47.25" x14ac:dyDescent="0.25">
      <c r="A119" s="63" t="s">
        <v>27</v>
      </c>
      <c r="B119" s="33"/>
      <c r="C119" s="64" t="s">
        <v>32</v>
      </c>
      <c r="D119" s="65"/>
      <c r="E119" s="66"/>
      <c r="F119" s="65"/>
      <c r="G119" s="65"/>
    </row>
    <row r="120" spans="1:7" s="73" customFormat="1" x14ac:dyDescent="0.2">
      <c r="A120" s="24"/>
      <c r="B120" s="32"/>
      <c r="C120" s="72"/>
      <c r="D120" s="7"/>
      <c r="E120" s="7"/>
      <c r="F120" s="8"/>
      <c r="G120" s="8"/>
    </row>
    <row r="121" spans="1:7" s="73" customFormat="1" x14ac:dyDescent="0.2">
      <c r="A121" s="24"/>
      <c r="B121" s="32"/>
      <c r="C121" s="72"/>
      <c r="D121" s="7"/>
      <c r="E121" s="7"/>
      <c r="F121" s="8"/>
      <c r="G121" s="8"/>
    </row>
    <row r="122" spans="1:7" s="73" customFormat="1" ht="15" x14ac:dyDescent="0.25">
      <c r="A122" s="57"/>
      <c r="B122" s="58"/>
      <c r="C122" s="59"/>
      <c r="D122" s="60"/>
      <c r="E122" s="60"/>
      <c r="F122" s="61"/>
      <c r="G122" s="62"/>
    </row>
    <row r="123" spans="1:7" s="73" customFormat="1" ht="15" x14ac:dyDescent="0.25">
      <c r="A123" s="58"/>
      <c r="B123" s="58"/>
      <c r="C123" s="59"/>
      <c r="D123" s="60"/>
      <c r="E123" s="60"/>
      <c r="F123" s="61"/>
      <c r="G123" s="62"/>
    </row>
    <row r="124" spans="1:7" s="73" customFormat="1" ht="15" x14ac:dyDescent="0.25">
      <c r="A124" s="58"/>
      <c r="B124" s="58"/>
      <c r="C124" s="59"/>
      <c r="D124" s="60"/>
      <c r="E124" s="60"/>
      <c r="F124" s="61"/>
      <c r="G124" s="62"/>
    </row>
    <row r="125" spans="1:7" s="73" customFormat="1" x14ac:dyDescent="0.2">
      <c r="A125" s="27"/>
      <c r="B125" s="42"/>
      <c r="C125" s="10"/>
      <c r="D125" s="11"/>
      <c r="E125" s="11"/>
      <c r="F125" s="12"/>
      <c r="G125" s="17"/>
    </row>
    <row r="126" spans="1:7" s="73" customFormat="1" ht="15.75" x14ac:dyDescent="0.25">
      <c r="A126" s="28" t="s">
        <v>7</v>
      </c>
      <c r="B126" s="32"/>
      <c r="C126" s="43" t="s">
        <v>10</v>
      </c>
      <c r="D126" s="18"/>
      <c r="E126" s="18"/>
      <c r="F126" s="19"/>
      <c r="G126" s="56" t="e">
        <f>G114+G98+G79+G70+G49+G23</f>
        <v>#VALUE!</v>
      </c>
    </row>
    <row r="127" spans="1:7" s="73" customFormat="1" x14ac:dyDescent="0.2">
      <c r="A127" s="29"/>
      <c r="B127" s="32"/>
      <c r="C127" s="13"/>
      <c r="D127" s="14"/>
      <c r="E127" s="14"/>
      <c r="F127" s="15"/>
      <c r="G127" s="15"/>
    </row>
    <row r="128" spans="1:7" s="73" customFormat="1" x14ac:dyDescent="0.2">
      <c r="A128" s="24"/>
      <c r="B128" s="32"/>
      <c r="C128" s="72"/>
      <c r="D128" s="7"/>
      <c r="E128" s="7"/>
      <c r="F128" s="8"/>
      <c r="G128" s="8"/>
    </row>
    <row r="129" spans="1:7" s="73" customFormat="1" x14ac:dyDescent="0.2">
      <c r="A129" s="24"/>
      <c r="B129" s="32"/>
      <c r="C129" s="72"/>
      <c r="D129" s="7"/>
      <c r="E129" s="7"/>
      <c r="F129" s="8"/>
      <c r="G129" s="8"/>
    </row>
    <row r="130" spans="1:7" s="73" customFormat="1" x14ac:dyDescent="0.2">
      <c r="A130" s="24"/>
      <c r="B130" s="32"/>
      <c r="C130" s="72"/>
      <c r="D130" s="7"/>
      <c r="E130" s="7"/>
      <c r="F130" s="8"/>
      <c r="G130" s="8"/>
    </row>
    <row r="131" spans="1:7" s="73" customFormat="1" x14ac:dyDescent="0.2">
      <c r="A131" s="24"/>
      <c r="B131" s="32"/>
      <c r="C131" s="2"/>
      <c r="D131" s="7"/>
      <c r="E131" s="1"/>
      <c r="F131" s="16"/>
      <c r="G131" s="16"/>
    </row>
    <row r="132" spans="1:7" s="73" customFormat="1" x14ac:dyDescent="0.2">
      <c r="A132" s="24"/>
      <c r="B132" s="32"/>
      <c r="C132" s="2"/>
      <c r="D132" s="7"/>
      <c r="E132" s="1"/>
      <c r="F132" s="16"/>
      <c r="G132" s="16"/>
    </row>
    <row r="133" spans="1:7" s="73" customFormat="1" x14ac:dyDescent="0.2">
      <c r="A133" s="24"/>
      <c r="B133" s="32"/>
      <c r="C133" s="2"/>
      <c r="D133" s="7"/>
      <c r="E133" s="1"/>
      <c r="F133" s="16"/>
      <c r="G133" s="16"/>
    </row>
    <row r="134" spans="1:7" s="73" customFormat="1" x14ac:dyDescent="0.2">
      <c r="A134" s="24"/>
      <c r="B134" s="32"/>
      <c r="C134" s="2"/>
      <c r="D134" s="7"/>
      <c r="E134" s="1"/>
      <c r="F134" s="16"/>
      <c r="G134" s="16"/>
    </row>
    <row r="135" spans="1:7" s="73" customFormat="1" x14ac:dyDescent="0.2">
      <c r="A135" s="24"/>
      <c r="B135" s="32"/>
      <c r="C135" s="2"/>
      <c r="D135" s="7"/>
      <c r="E135" s="1"/>
      <c r="F135" s="16"/>
      <c r="G135" s="16"/>
    </row>
    <row r="136" spans="1:7" s="73" customFormat="1" x14ac:dyDescent="0.2">
      <c r="A136" s="24"/>
      <c r="B136" s="32"/>
      <c r="C136" s="2"/>
      <c r="D136" s="7"/>
      <c r="E136" s="1"/>
      <c r="F136" s="16"/>
      <c r="G136" s="16"/>
    </row>
  </sheetData>
  <pageMargins left="0.98425196850393704" right="0.59055118110236227" top="0.98425196850393704" bottom="0.78740157480314965" header="0.59055118110236227" footer="0.39370078740157483"/>
  <pageSetup paperSize="9" orientation="portrait" r:id="rId1"/>
  <headerFooter>
    <oddHeader>&amp;L&amp;8
&amp;C&amp;8
&amp;G&amp;R&amp;8&amp;G</oddHeader>
    <oddFooter>&amp;L&amp;8 4.4 TEHNIČNO POROČILO
&amp;C&amp;8&amp;G
&amp;R&amp;8&amp;F
Stran &amp;P od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Energetski razvod</vt:lpstr>
      <vt:lpstr>_2.1</vt:lpstr>
      <vt:lpstr>'Energetski razvod'!Tiskanje_naslovov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Lačen</dc:creator>
  <cp:lastModifiedBy>Jožef Lebar</cp:lastModifiedBy>
  <cp:lastPrinted>2018-08-14T06:10:19Z</cp:lastPrinted>
  <dcterms:created xsi:type="dcterms:W3CDTF">2013-09-05T18:34:33Z</dcterms:created>
  <dcterms:modified xsi:type="dcterms:W3CDTF">2019-05-15T06:43:59Z</dcterms:modified>
</cp:coreProperties>
</file>