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637" firstSheet="2" activeTab="6"/>
  </bookViews>
  <sheets>
    <sheet name="REKAPITULACIJA   PZI" sheetId="1" r:id="rId1"/>
    <sheet name="CESTA PZI E.1" sheetId="2" r:id="rId2"/>
    <sheet name="PLOČNIK E.1" sheetId="3" r:id="rId3"/>
    <sheet name="ODVODNJAVANJE E.1" sheetId="4" r:id="rId4"/>
    <sheet name="VODOVOD E.1" sheetId="5" r:id="rId5"/>
    <sheet name="CESTNA_RAZSVETLJAVA" sheetId="6" r:id="rId6"/>
    <sheet name="TKO" sheetId="7" r:id="rId7"/>
  </sheets>
  <externalReferences>
    <externalReference r:id="rId10"/>
  </externalReferences>
  <definedNames>
    <definedName name="_Regression_Int" localSheetId="5" hidden="1">1</definedName>
    <definedName name="_Toc100543420" localSheetId="1">'CESTA PZI E.1'!$A$145</definedName>
    <definedName name="_Toc100543420" localSheetId="4">'VODOVOD E.1'!#REF!</definedName>
    <definedName name="_Toc103495602" localSheetId="2">'PLOČNIK E.1'!$B$86</definedName>
    <definedName name="_Toc103495603" localSheetId="2">'PLOČNIK E.1'!$B$89</definedName>
    <definedName name="_Toc103495604" localSheetId="2">'PLOČNIK E.1'!$B$93</definedName>
    <definedName name="_Toc103495609" localSheetId="2">'PLOČNIK E.1'!$B$96</definedName>
    <definedName name="_Toc103495612" localSheetId="2">'PLOČNIK E.1'!$B$96</definedName>
    <definedName name="_Toc116357639" localSheetId="2">'PLOČNIK E.1'!$B$96</definedName>
    <definedName name="_Toc92683851" localSheetId="1">'CESTA PZI E.1'!#REF!</definedName>
    <definedName name="_Toc92683851" localSheetId="4">'VODOVOD E.1'!#REF!</definedName>
    <definedName name="_Toc92683870" localSheetId="1">'CESTA PZI E.1'!#REF!</definedName>
    <definedName name="_Toc92683870" localSheetId="4">'VODOVOD E.1'!#REF!</definedName>
    <definedName name="_Toc92683877" localSheetId="1">'CESTA PZI E.1'!#REF!</definedName>
    <definedName name="_Toc92683877" localSheetId="4">'VODOVOD E.1'!#REF!</definedName>
    <definedName name="_Toc92683880" localSheetId="1">'CESTA PZI E.1'!#REF!</definedName>
    <definedName name="_Toc92683880" localSheetId="4">'VODOVOD E.1'!#REF!</definedName>
    <definedName name="_Toc92683883" localSheetId="1">'CESTA PZI E.1'!$B$104</definedName>
    <definedName name="_Toc92683883" localSheetId="4">'VODOVOD E.1'!#REF!</definedName>
    <definedName name="_Toc92683889" localSheetId="3">'ODVODNJAVANJE E.1'!#REF!</definedName>
    <definedName name="_Toc92683890" localSheetId="3">'ODVODNJAVANJE E.1'!$B$71</definedName>
    <definedName name="_Toc92683905" localSheetId="1">'CESTA PZI E.1'!$A$145</definedName>
    <definedName name="_Toc92683905" localSheetId="4">'VODOVOD E.1'!#REF!</definedName>
    <definedName name="_Toc92683917" localSheetId="3">'ODVODNJAVANJE E.1'!$B$96</definedName>
    <definedName name="_xlnm.Print_Area" localSheetId="5">'CESTNA_RAZSVETLJAVA'!#REF!</definedName>
    <definedName name="_xlnm.Print_Area" localSheetId="6">'TKO'!#REF!</definedName>
    <definedName name="Print_Area_MI" localSheetId="5">'CESTNA_RAZSVETLJAVA'!#REF!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<sst xmlns="http://schemas.openxmlformats.org/spreadsheetml/2006/main" count="1552" uniqueCount="698">
  <si>
    <t xml:space="preserve"> 7.1.7</t>
  </si>
  <si>
    <t>Dvig obstoječih cestnih kap vodovoda</t>
  </si>
  <si>
    <t xml:space="preserve"> 7.1.8</t>
  </si>
  <si>
    <t>Opis dela</t>
  </si>
  <si>
    <t>Enota mere</t>
  </si>
  <si>
    <t xml:space="preserve">Količina </t>
  </si>
  <si>
    <t xml:space="preserve">Cena na enoto </t>
  </si>
  <si>
    <t>Skupaj</t>
  </si>
  <si>
    <t>1.</t>
  </si>
  <si>
    <t>PREDDELA</t>
  </si>
  <si>
    <t>Obnova in zavarovanje zakoličbe osi trase ostale javne ceste v ravninskem terenu</t>
  </si>
  <si>
    <t>km</t>
  </si>
  <si>
    <t>Postavitev in zavarovanje prečnega profila ostale javne ceste v ravninskem terenu</t>
  </si>
  <si>
    <t>kos</t>
  </si>
  <si>
    <t>Obnova in zavarovanje zakoličbe trase ostale javne ceste – končno zakoličenje</t>
  </si>
  <si>
    <t xml:space="preserve">SKUPAJ PREDDELA: </t>
  </si>
  <si>
    <t>2.</t>
  </si>
  <si>
    <t>ZEMELJSKA DELA</t>
  </si>
  <si>
    <t>Ureditev planuma temeljnih tal vezljive zemljine – 3. kategorije</t>
  </si>
  <si>
    <t>Izdelava nasipa iz zrnate kamnine – 3. kategorije z dobavo iz gramoznice</t>
  </si>
  <si>
    <t>Doplačilo za zatravitev s semenom</t>
  </si>
  <si>
    <t>t</t>
  </si>
  <si>
    <t>Odlaganje odpadnega asfalta na komunalno deponijo</t>
  </si>
  <si>
    <t xml:space="preserve">SKUPAJ ZEMELJSKA DELA </t>
  </si>
  <si>
    <t>3.</t>
  </si>
  <si>
    <t>m2</t>
  </si>
  <si>
    <t>Dobava in vgraditev predfabriciranega pogreznjenega robnika iz cementnega betona  s prerezom 15/25 cm</t>
  </si>
  <si>
    <t xml:space="preserve">SKUPAJ VOZIŠČNE KONSTRUKCIJE </t>
  </si>
  <si>
    <t>4.</t>
  </si>
  <si>
    <t>ODVODNJAVANJE</t>
  </si>
  <si>
    <t>Preskus tesnosti jaška premera do 50 cm</t>
  </si>
  <si>
    <t xml:space="preserve">SKUPAJ ODVODNJAVANJE </t>
  </si>
  <si>
    <t>6.</t>
  </si>
  <si>
    <t xml:space="preserve">PROMETNA OPREMA </t>
  </si>
  <si>
    <t>Doplačilo za izdelavo prekinjenih vzdolžnih označb na vozišču, širina črte 12 cm</t>
  </si>
  <si>
    <t xml:space="preserve">SKUPAJ PROMETNA OPREMA </t>
  </si>
  <si>
    <t>7.</t>
  </si>
  <si>
    <t xml:space="preserve">TUJE STORITVE </t>
  </si>
  <si>
    <t>Projektantski nadzor</t>
  </si>
  <si>
    <t>ur</t>
  </si>
  <si>
    <t>SKUPAJ TUJE STORITVE</t>
  </si>
  <si>
    <t xml:space="preserve">Skupaj </t>
  </si>
  <si>
    <t>8.</t>
  </si>
  <si>
    <t xml:space="preserve">NEPREDVIDENA DELA </t>
  </si>
  <si>
    <t>%</t>
  </si>
  <si>
    <t xml:space="preserve">SKUPAJ NEPREDVIDENA DELA </t>
  </si>
  <si>
    <t xml:space="preserve">VOZIŠČNE KONSTRUKCIJE </t>
  </si>
  <si>
    <t xml:space="preserve">ODVODNJAVANJE </t>
  </si>
  <si>
    <t xml:space="preserve">SKUPAJ </t>
  </si>
  <si>
    <t>SKUPAJ € :</t>
  </si>
  <si>
    <t>Demontaža plastičnega smernika</t>
  </si>
  <si>
    <t>Rezanje asfaltne plasti s talno diamantno žago, debele 6 do 10 cm</t>
  </si>
  <si>
    <t>Ureditev planuma temeljnih tal vezljive zemljine – 3. kategorije (dno kanala)</t>
  </si>
  <si>
    <t xml:space="preserve">Zasip z vezljivo zemljino – 3. kategorije - strojno (zasip kanala) </t>
  </si>
  <si>
    <t xml:space="preserve">Humuziranje brežine brez valjanja, v debelini do 15 cm - strojno </t>
  </si>
  <si>
    <t>SKUPAJ</t>
  </si>
  <si>
    <t>Zasip kanala z zrnato kamnino – 3. kategorije z dobavo iz gramoznice</t>
  </si>
  <si>
    <t>Zasip cevi z gramozom  4-8 mm</t>
  </si>
  <si>
    <t>Postavitev in zavarovanje prečnega profila za komunalne vode v ravninskem terenu</t>
  </si>
  <si>
    <t>5.</t>
  </si>
  <si>
    <t>Izdelava temelja iz cementnega betona C 12/15, globine 50 cm, premera 50 cm</t>
  </si>
  <si>
    <t>Izdelava in priprava za vgraditev nosilne konstrukcije zaščitne ograje na objektu iz jeklenih cevi z okroglim prerezom (po načrtu)</t>
  </si>
  <si>
    <t xml:space="preserve">Prestavitev - postavitev prometnega znaka iz deponije </t>
  </si>
  <si>
    <r>
      <t>m</t>
    </r>
    <r>
      <rPr>
        <vertAlign val="superscript"/>
        <sz val="9"/>
        <rFont val="Arial"/>
        <family val="2"/>
      </rPr>
      <t>1</t>
    </r>
  </si>
  <si>
    <t>Dobava in vgraditev pokrova iz duktilne litine z nosilnostjo 400 kN, s prerezom 600/600 mm</t>
  </si>
  <si>
    <t xml:space="preserve">GRADBENA DELA </t>
  </si>
  <si>
    <t>kg</t>
  </si>
  <si>
    <t>5.0</t>
  </si>
  <si>
    <t>SKUPAJ GRADBENA IN OBRTNIŠKA DELA</t>
  </si>
  <si>
    <t>Zap.št.</t>
  </si>
  <si>
    <t xml:space="preserve"> 4.1</t>
  </si>
  <si>
    <t xml:space="preserve"> 4.3</t>
  </si>
  <si>
    <t xml:space="preserve"> 4.4</t>
  </si>
  <si>
    <t xml:space="preserve"> 6.1</t>
  </si>
  <si>
    <t xml:space="preserve"> 6.2</t>
  </si>
  <si>
    <r>
      <t xml:space="preserve"> </t>
    </r>
    <r>
      <rPr>
        <b/>
        <sz val="9"/>
        <rFont val="Arial"/>
        <family val="2"/>
      </rPr>
      <t>VOZIŠČNE KONSTRUKCIJE</t>
    </r>
    <r>
      <rPr>
        <sz val="9"/>
        <rFont val="Arial"/>
        <family val="2"/>
      </rPr>
      <t xml:space="preserve"> </t>
    </r>
  </si>
  <si>
    <t xml:space="preserve"> 5.1</t>
  </si>
  <si>
    <t xml:space="preserve"> 5.2</t>
  </si>
  <si>
    <t xml:space="preserve"> 5.3</t>
  </si>
  <si>
    <t xml:space="preserve"> 5.8</t>
  </si>
  <si>
    <t>INVESTITOR:</t>
  </si>
  <si>
    <t>OBJEKT:</t>
  </si>
  <si>
    <t xml:space="preserve">REKONSTRUKCIJA CESTE </t>
  </si>
  <si>
    <t>1.1.</t>
  </si>
  <si>
    <t>GEODETSKA DELA</t>
  </si>
  <si>
    <t xml:space="preserve"> 1.1.1</t>
  </si>
  <si>
    <t xml:space="preserve"> 1.1.2</t>
  </si>
  <si>
    <t>2.1.</t>
  </si>
  <si>
    <t>IZKOPI</t>
  </si>
  <si>
    <t>2.2.</t>
  </si>
  <si>
    <t>PLANUM TEMELJNIH TAL</t>
  </si>
  <si>
    <t>2.4.</t>
  </si>
  <si>
    <t>NASIPI, ZASIPI, KLINI, POSTELJICA IN GLINASTI NABOJ</t>
  </si>
  <si>
    <t>PREVOZI,RAZPROSTIRANJE IN UREDITEV DEPONIJ MATERIALA</t>
  </si>
  <si>
    <t>Pregled vgrajenih cevi s TV kamero</t>
  </si>
  <si>
    <t>Izdelava jaška iz polietilena, krožnega prereza s premerom 100 cm, globokega 1,0 do 1,5 m</t>
  </si>
  <si>
    <t>Izdelava jaška iz polietilena, krožnega prereza s premerom 100 cm, globokega 1,5 do 2,0 m</t>
  </si>
  <si>
    <t>Preskus tesnosti jaška premera nad 80 cm</t>
  </si>
  <si>
    <t xml:space="preserve">Rezkanje in odvoz asfaltne krovne plasti v debelini do 3 cm - za vklop v obstoječe stanje </t>
  </si>
  <si>
    <t>3.1.</t>
  </si>
  <si>
    <t>NOSILNE PLASTI</t>
  </si>
  <si>
    <t xml:space="preserve"> 3.1.2</t>
  </si>
  <si>
    <r>
      <t>m</t>
    </r>
    <r>
      <rPr>
        <vertAlign val="superscript"/>
        <sz val="9"/>
        <rFont val="Arial"/>
        <family val="2"/>
      </rPr>
      <t>3</t>
    </r>
  </si>
  <si>
    <t>Izdelava izravnalne plasti iz drobljenca v povprečni debelini do 5 cm ter fino planiranje in končno valjanje pred asfaltiranjem</t>
  </si>
  <si>
    <t>Čiščenje utrjene/odrezkane površine podlage pred pobrizgom z bitumenskim vezivom</t>
  </si>
  <si>
    <t>Demontaža prometnega znaka na enem podstavku</t>
  </si>
  <si>
    <t>1.2.</t>
  </si>
  <si>
    <t>ČIŠČENJE TERENA</t>
  </si>
  <si>
    <t xml:space="preserve"> 1.1.3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</si>
  <si>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</si>
  <si>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</si>
  <si>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</si>
  <si>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</si>
  <si>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</si>
  <si>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2.5.</t>
  </si>
  <si>
    <t>BREŽINE IN ZELENICE</t>
  </si>
  <si>
    <t>3.2.</t>
  </si>
  <si>
    <t>OBRABNE PLASTI</t>
  </si>
  <si>
    <t>3.5.</t>
  </si>
  <si>
    <t>ROBNI ELEMENTI VOZIŠČ</t>
  </si>
  <si>
    <t>3.6.</t>
  </si>
  <si>
    <t>BANKINE</t>
  </si>
  <si>
    <t>Izdelava vzdolžne in prečne drenaže, globoke do 1,0 m, na podložni plasti iz cementnega betona, s trdimi plastičnimi cevmi premera 20 cm (DNK cevi)</t>
  </si>
  <si>
    <t>POKONČNA OPREMA CEST</t>
  </si>
  <si>
    <t>Nadzor geomehanika</t>
  </si>
  <si>
    <t xml:space="preserve"> 2.1.1</t>
  </si>
  <si>
    <t xml:space="preserve"> 2.1.2</t>
  </si>
  <si>
    <t xml:space="preserve"> 2.1.3</t>
  </si>
  <si>
    <t xml:space="preserve"> 2.1.4</t>
  </si>
  <si>
    <t xml:space="preserve"> 2.2.1</t>
  </si>
  <si>
    <t xml:space="preserve"> 2.2.2</t>
  </si>
  <si>
    <t xml:space="preserve"> 3.1.1</t>
  </si>
  <si>
    <t>OZNAČBE NA VOZIŠČIH</t>
  </si>
  <si>
    <t>Izdelava dvostranskega vezanega opaža za raven temelj</t>
  </si>
  <si>
    <t>Izdelava podprtega opaža za raven zid, visok do 2 m</t>
  </si>
  <si>
    <t xml:space="preserve">DELA S CEMENTNIM BETONOM </t>
  </si>
  <si>
    <t xml:space="preserve">DELA Z JEKLOM ZA OJAČITEV </t>
  </si>
  <si>
    <t xml:space="preserve">TESARSKA DELA </t>
  </si>
  <si>
    <t xml:space="preserve">KLJUČAVNIČARSKA DELA IN DELA V JEKLU </t>
  </si>
  <si>
    <t>Dobava in postavitev rebrastih žic iz visokovrednega naravno trdega jekla B St 420 S s premerom do 12 mm, za enostavno ojačitev</t>
  </si>
  <si>
    <t>Dobava in postavitev rebrastih palic iz visokovrednega naravno trdega jekla B St 420 S s premerom 14 mm in večjim, za enostavno ojačitev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</si>
  <si>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</si>
  <si>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</si>
  <si>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Izdelava tankoslojne prečne in ostalih označb na vozišču z enokomponentno rumeno barvo, vključno 250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posipa z drobci / kroglicami stekla, strojno, debelina plasti suhe snovi 200 mm, površina označbe do 0,5 m</t>
    </r>
    <r>
      <rPr>
        <vertAlign val="superscript"/>
        <sz val="9"/>
        <color indexed="8"/>
        <rFont val="Arial"/>
        <family val="2"/>
      </rPr>
      <t>2</t>
    </r>
  </si>
  <si>
    <t xml:space="preserve"> 2.5.2</t>
  </si>
  <si>
    <t xml:space="preserve"> 3.1.3</t>
  </si>
  <si>
    <t xml:space="preserve"> 3.1.4</t>
  </si>
  <si>
    <t xml:space="preserve"> 3.2.1</t>
  </si>
  <si>
    <t xml:space="preserve"> 3.2.2</t>
  </si>
  <si>
    <t xml:space="preserve"> 3.2.3</t>
  </si>
  <si>
    <t xml:space="preserve"> 3.6.1</t>
  </si>
  <si>
    <t>POVRŠINSKO ODVODNJAVANJE</t>
  </si>
  <si>
    <t>GLOBINSKO ODVODNJAVANJE - DRENAŽE</t>
  </si>
  <si>
    <t>GLOBINSKO ODVODNJAVANJE - KANALIZACIJA</t>
  </si>
  <si>
    <r>
      <t>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</si>
  <si>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1</t>
    </r>
  </si>
  <si>
    <t>JAŠKI</t>
  </si>
  <si>
    <t xml:space="preserve"> 4.3.1</t>
  </si>
  <si>
    <t xml:space="preserve"> 4.3.2</t>
  </si>
  <si>
    <t xml:space="preserve"> 4.3.3</t>
  </si>
  <si>
    <t xml:space="preserve"> 4.4.1</t>
  </si>
  <si>
    <t xml:space="preserve"> 4.4.4</t>
  </si>
  <si>
    <t xml:space="preserve"> 4.4.5</t>
  </si>
  <si>
    <t xml:space="preserve"> 4.4.9</t>
  </si>
  <si>
    <t xml:space="preserve"> 4.4.11</t>
  </si>
  <si>
    <t xml:space="preserve"> 4.4.12</t>
  </si>
  <si>
    <t xml:space="preserve"> 4.4.15</t>
  </si>
  <si>
    <t xml:space="preserve"> 4.1.1</t>
  </si>
  <si>
    <t xml:space="preserve"> 6.1.1</t>
  </si>
  <si>
    <t xml:space="preserve"> 6.1.2</t>
  </si>
  <si>
    <t xml:space="preserve"> 6.1.5</t>
  </si>
  <si>
    <t xml:space="preserve"> 6.1.7</t>
  </si>
  <si>
    <t xml:space="preserve"> 6.2.1</t>
  </si>
  <si>
    <t xml:space="preserve"> 6.2.2</t>
  </si>
  <si>
    <t xml:space="preserve"> 6.2.3</t>
  </si>
  <si>
    <t xml:space="preserve"> 6.2.4</t>
  </si>
  <si>
    <t xml:space="preserve"> 7.1.1</t>
  </si>
  <si>
    <t xml:space="preserve"> 7.1.2</t>
  </si>
  <si>
    <t xml:space="preserve"> 7.1.3</t>
  </si>
  <si>
    <t xml:space="preserve"> 7.1.4</t>
  </si>
  <si>
    <t xml:space="preserve"> 8.1.1</t>
  </si>
  <si>
    <t xml:space="preserve"> 2.4.1</t>
  </si>
  <si>
    <t xml:space="preserve"> 5.1.1</t>
  </si>
  <si>
    <t xml:space="preserve"> 5.1.2</t>
  </si>
  <si>
    <t xml:space="preserve"> 5.2.1</t>
  </si>
  <si>
    <t xml:space="preserve"> 5.2.2</t>
  </si>
  <si>
    <t xml:space="preserve"> 5.2.3</t>
  </si>
  <si>
    <t xml:space="preserve"> 5.3.1</t>
  </si>
  <si>
    <t xml:space="preserve"> 5.3.2</t>
  </si>
  <si>
    <t xml:space="preserve"> 5.8.1</t>
  </si>
  <si>
    <t xml:space="preserve"> 5.8.2</t>
  </si>
  <si>
    <t xml:space="preserve"> 2.4.2</t>
  </si>
  <si>
    <t xml:space="preserve"> 2.4.3</t>
  </si>
  <si>
    <t xml:space="preserve"> 7.1.1.</t>
  </si>
  <si>
    <t xml:space="preserve"> 7.9</t>
  </si>
  <si>
    <t>Preskusi, nadzor in tehnična dokumentacija</t>
  </si>
  <si>
    <r>
      <t>m</t>
    </r>
    <r>
      <rPr>
        <vertAlign val="superscript"/>
        <sz val="9"/>
        <rFont val="Arial"/>
        <family val="2"/>
      </rPr>
      <t>2</t>
    </r>
  </si>
  <si>
    <r>
      <t>Pobrizg s polimerno bitumensko emulzijo nad 0,50 kg/m</t>
    </r>
    <r>
      <rPr>
        <vertAlign val="superscript"/>
        <sz val="9"/>
        <rFont val="Arial"/>
        <family val="2"/>
      </rPr>
      <t>2</t>
    </r>
  </si>
  <si>
    <r>
      <t>Izdelava tankoslojne vzdolžne označbe na vozišču z enokomponentno belo barvo, vključno 250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posipa z drobci / kroglicami stekla, strojno, debelina plasti suhe snovi 200 </t>
    </r>
    <r>
      <rPr>
        <sz val="9"/>
        <rFont val="Symbol"/>
        <family val="1"/>
      </rPr>
      <t>m</t>
    </r>
    <r>
      <rPr>
        <sz val="9"/>
        <rFont val="Arial"/>
        <family val="2"/>
      </rPr>
      <t>m, širina črte 12 cm</t>
    </r>
  </si>
  <si>
    <r>
      <t>Izdelava tankoslojne prečne in ostalih označb na vozišču z enokomponentno belo barvo, vključno 250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posipa z drobci / kroglicami stekla, strojno, debelina plasti suhe snovi 250 </t>
    </r>
    <r>
      <rPr>
        <sz val="9"/>
        <rFont val="Symbol"/>
        <family val="1"/>
      </rPr>
      <t>m</t>
    </r>
    <r>
      <rPr>
        <sz val="9"/>
        <rFont val="Arial"/>
        <family val="2"/>
      </rPr>
      <t>m, površina označbe 0,6 do 1,0 m</t>
    </r>
    <r>
      <rPr>
        <vertAlign val="superscript"/>
        <sz val="9"/>
        <rFont val="Arial"/>
        <family val="2"/>
      </rPr>
      <t>2</t>
    </r>
  </si>
  <si>
    <r>
      <t xml:space="preserve"> </t>
    </r>
    <r>
      <rPr>
        <b/>
        <sz val="9"/>
        <rFont val="Arial"/>
        <family val="2"/>
      </rPr>
      <t>VOZIŠČNE KONSTRUKCIJE</t>
    </r>
    <r>
      <rPr>
        <sz val="9"/>
        <rFont val="Arial"/>
        <family val="2"/>
      </rPr>
      <t xml:space="preserve"> </t>
    </r>
  </si>
  <si>
    <r>
      <t>Dobava in postavitev mreže iz vlečene jeklene žice B500A, s premerom &gt; od 4 in &lt; od 12 mm, masa 3,1 do 4 kg/m</t>
    </r>
    <r>
      <rPr>
        <vertAlign val="superscript"/>
        <sz val="9"/>
        <rFont val="Arial"/>
        <family val="2"/>
      </rPr>
      <t>2</t>
    </r>
  </si>
  <si>
    <r>
      <t>Dobava in vgraditev cementnega betona C25/30 v prerez 0,16 do 0,30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-m</t>
    </r>
    <r>
      <rPr>
        <vertAlign val="superscript"/>
        <sz val="9"/>
        <rFont val="Arial"/>
        <family val="2"/>
      </rPr>
      <t>1</t>
    </r>
  </si>
  <si>
    <r>
      <t>Dobava in vgraditev cementnega betona C25/30 v prerez 0,31 do 0,50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-m</t>
    </r>
    <r>
      <rPr>
        <vertAlign val="superscript"/>
        <sz val="9"/>
        <rFont val="Arial"/>
        <family val="2"/>
      </rPr>
      <t>1</t>
    </r>
  </si>
  <si>
    <r>
      <t>Dobava in vgraditev polnila za zaščitno ograjo iz vodoravnih ali navpičnih jeklenih palic, masa do 14,5 do 16 kg/m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(po načrtu)</t>
    </r>
  </si>
  <si>
    <t>Porušitev in odstranitev asfaltne plasti v debelini 6 do 10 cm</t>
  </si>
  <si>
    <t>Porušitev in odstranitev ograje iz žive meje</t>
  </si>
  <si>
    <t>Izdelava vzdolžne in prečne drenaže, globoke do 1,0 m, na podložni plasti iz cementnega betona, s trdimi plastičnimi cevmi premera 16 cm (DNK cevi)</t>
  </si>
  <si>
    <t>Porušitev in odstranitev betonskega robnika,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</si>
  <si>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</si>
  <si>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</si>
  <si>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</si>
  <si>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</si>
  <si>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</si>
  <si>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>2.6.</t>
  </si>
  <si>
    <t xml:space="preserve"> 2.6.1</t>
  </si>
  <si>
    <t xml:space="preserve"> 2.6.2</t>
  </si>
  <si>
    <t xml:space="preserve"> 3.2.4</t>
  </si>
  <si>
    <t>SKUPNA REKAPITULACIJA</t>
  </si>
  <si>
    <t>Porušitev in odstranitev jaška z notranjo stranico/premerom  60 cm, globine do 2 m (požiralniki)</t>
  </si>
  <si>
    <t xml:space="preserve">Izdelava obrabne in zaporne plasti bitumenskega betona  v debelini 40 mm (AC 11 surf B 50/70, A3 -uvozi stranske ceste </t>
  </si>
  <si>
    <t>Dobava in vgraditev stebrička za prometni znak iz vroče cinkane jeklene cevi s premerom 64 mm, dolge do 3000 mm</t>
  </si>
  <si>
    <t>Dobava in vgraditev stebrička za prometni znak iz vroče cinkane jeklene cevi s premerom 64 mm, dolge do 1500 mm</t>
  </si>
  <si>
    <t>Porušitev in odstranitev ograje in  parapeta  iz cementnega betona (bet. podstavki)</t>
  </si>
  <si>
    <t>Dobava in postavitev plastičnega smernika z votlim prerezom, dolžina 1200 mm, z odsevnikom iz folije</t>
  </si>
  <si>
    <t xml:space="preserve"> 1.2.11</t>
  </si>
  <si>
    <t xml:space="preserve"> 1.2.12</t>
  </si>
  <si>
    <t xml:space="preserve"> 2.5.1</t>
  </si>
  <si>
    <t xml:space="preserve"> 3.1.5</t>
  </si>
  <si>
    <t xml:space="preserve"> 6.1.4</t>
  </si>
  <si>
    <t xml:space="preserve"> 6.2.5</t>
  </si>
  <si>
    <t xml:space="preserve"> 6.2.6</t>
  </si>
  <si>
    <t xml:space="preserve"> 7.1.6</t>
  </si>
  <si>
    <t xml:space="preserve"> 4.3.4</t>
  </si>
  <si>
    <t xml:space="preserve"> 4.3.5</t>
  </si>
  <si>
    <t xml:space="preserve"> 4.4.6</t>
  </si>
  <si>
    <t xml:space="preserve"> 4.4.13</t>
  </si>
  <si>
    <t xml:space="preserve">Porušitev in odstranitev prepusta iz cevi s premerom do 80 cm </t>
  </si>
  <si>
    <t>Porušitev in odstranitev glave prepusta s premerom do 80 cm</t>
  </si>
  <si>
    <t>Porušitev in odstranitev jaška z notranjo stranico/premerom do  120 cm, globine do 2 m</t>
  </si>
  <si>
    <t xml:space="preserve"> 7.1.5a</t>
  </si>
  <si>
    <t>Izdelava  iztočne glave prepusta krožnega prereza iz cementnega betona s premerom do 40 cm</t>
  </si>
  <si>
    <t>Izdelava bankine iz drobljenca, široke 0,51 do 1,00 m</t>
  </si>
  <si>
    <t xml:space="preserve"> 3.1.6</t>
  </si>
  <si>
    <t>PRESTAVITEV TK OMREŽJA</t>
  </si>
  <si>
    <t xml:space="preserve"> 7.1.5b</t>
  </si>
  <si>
    <t>Ponovna ureditev jarkov, v ceni zajeto izkop, humusiranje in planairanje brežin ter posejanje travnega semena</t>
  </si>
  <si>
    <t xml:space="preserve"> 4.4.2</t>
  </si>
  <si>
    <t xml:space="preserve"> 4.4.3</t>
  </si>
  <si>
    <t xml:space="preserve"> 4.4.10</t>
  </si>
  <si>
    <t xml:space="preserve"> 6.1.3</t>
  </si>
  <si>
    <t xml:space="preserve"> 6.2.7</t>
  </si>
  <si>
    <t>Dobava in pritrditev osmerokotnog prometnega znaka, podloga iz aluminijaste pločevine, znak z odsevno folijo 2. vrste, premera 600 mm</t>
  </si>
  <si>
    <t>Dobava in pritrditev prometnega znaka, podloga iz aluminijaste pločevine, znak z odsevno folijo 2. vrste</t>
  </si>
  <si>
    <t>Dobava in vgraditev cestnega ogledala z notranjim ogrevanjem vel. 1000x800</t>
  </si>
  <si>
    <t xml:space="preserve"> 2.1.2a</t>
  </si>
  <si>
    <t xml:space="preserve"> 1.2.15</t>
  </si>
  <si>
    <t>Porušitev in odstranitev tlakovcev na dovozih</t>
  </si>
  <si>
    <t>Izdelava  iztočne glave prepusta krožnega prereza iz cementnega betona s premerom do 50 cm</t>
  </si>
  <si>
    <t>Pregled in zavarovanje obs. objektov, ter zaščita (izolacija)</t>
  </si>
  <si>
    <t>Dobava in vgraditev rešetke iz duktilne litine z nosilnostjo 400 kN, s prerezom           400/400 mm</t>
  </si>
  <si>
    <t xml:space="preserve"> 7.1.9</t>
  </si>
  <si>
    <t>DDV 22 %</t>
  </si>
  <si>
    <t>OBČINA KRIŽEVCI</t>
  </si>
  <si>
    <t>KRIŽEVCI PRI LJUTOMERU 11</t>
  </si>
  <si>
    <t>9242 KRIŽEVCI PRI LJUTOMERU</t>
  </si>
  <si>
    <t>REKONSTRUKCIJA OBČINSKE LOKALNE CESTE</t>
  </si>
  <si>
    <t>V NASELJU BUČEČOVCI</t>
  </si>
  <si>
    <t>Porušitev in odstranitev obstoječega meteornega kanala</t>
  </si>
  <si>
    <t>Izdelava zgornje nosilne plasti bituminiziranega drobljenca zrnavosti 0/32S mm s cestogradbenim bitumnom v debelini 6 cm (AC 22 base B50/70 A3 )</t>
  </si>
  <si>
    <t>Izdelava obrabne in zaporne plasti bitumenskega betona  v debelini 40 mm (AC 11 surf B 50/70, A3)</t>
  </si>
  <si>
    <t>Dvig (do 50 cm) obstoječega jaška iz cementnega betona, krožnega prereza s premerom 60 do 100 cm (kanalizacija, tk, vodovod)</t>
  </si>
  <si>
    <t>PLOČNIK</t>
  </si>
  <si>
    <t>VODOVOD</t>
  </si>
  <si>
    <t>Izdelava obrabne in zaporne ali zaščitne plasti bitumenskega betona BB 8k iz zmesi zrn iz karbonatnih kamnin in cestogradbenega bitumna v debelini 50 mm (AC 8 surf B70/100 A5)</t>
  </si>
  <si>
    <t>Izdelava berme iz drobljenca, široke 0,3 m</t>
  </si>
  <si>
    <t>Doplačilo za izdelavo kanalizacije v globini 1,1 do 2 m s cevmi premera do 80 cm (opažen izkop)</t>
  </si>
  <si>
    <t>Preskus tesnosti cevi premera 21 do 80 cm</t>
  </si>
  <si>
    <t>Izgradnja prepusta b.c. DN 400 z utrditvijo vtočnega in iztočnega dela (lomljenec v betonu) … 1 kom</t>
  </si>
  <si>
    <t>Izgradnja prepusta b.c. DN 500 z utrditvijo vtočnega in iztočnega dela (lomljenec v betonu) … 3 kom</t>
  </si>
  <si>
    <t>Izgradnja prepusta b.c. DN 600 z utrditvijo iztočnega dela (lomljenec v betonu)</t>
  </si>
  <si>
    <t>1. FAZA</t>
  </si>
  <si>
    <t>Obnova in zavarovanje zakoličbe trase komunalnih vodov v ravninskem terenu</t>
  </si>
  <si>
    <t>m1</t>
  </si>
  <si>
    <t xml:space="preserve">Razpiranje sten izkopanega kanalskega rova globine od 0,0 do 2,0 m v lahki  zemljini </t>
  </si>
  <si>
    <t xml:space="preserve">Dobava in vgrajevanje peska granulacije 0-4 mm (okrogla zrnca) za posteljico ob cevi in nad cevmi. </t>
  </si>
  <si>
    <t xml:space="preserve">Zasip  kanala z izkopano zemljino – 3. kategorije  s komprimiranjem v slojih . </t>
  </si>
  <si>
    <t>Utrditev in uvaljanje zaključnega sloja makadamskega cestišča do 95% trdnosti po standardenm Proctorjevem postopku.</t>
  </si>
  <si>
    <t xml:space="preserve">Betoniranje sidrnih blokov v C 25/30 velikosti do 0,30 m3/kom skupaj z dobavo betona
</t>
  </si>
  <si>
    <t>Obbetoniranje cestnih kap MB30 v obsegu 15cm okoli cestne kape in v njeni celotni višini</t>
  </si>
  <si>
    <t>kom</t>
  </si>
  <si>
    <t>Avtomatski samostoječi zračnik bajonetni DN 80 z vgradno garnituro, teleskopsko cestno kapo in podložno ploščo, drenažnim elementom, varovalom z manžeto in označevalno tablo - komplet (sidro pocinkano za pritrditev stebra, stebriček poc. di. 48, označevalna tabla PVC)</t>
  </si>
  <si>
    <t>SM baj. DN 80-l</t>
  </si>
  <si>
    <t>SM baj. DN 80-k</t>
  </si>
  <si>
    <t>Sidrna spojka s tesnilom bajonetna SIT DN 80</t>
  </si>
  <si>
    <t>Skupaj:</t>
  </si>
  <si>
    <t>Zračnik na fi 110:</t>
  </si>
  <si>
    <t>T-KOS bajonetni DN100/80</t>
  </si>
  <si>
    <t>Tesnil sidrno Vi DN 110</t>
  </si>
  <si>
    <t>vtična spojka ZAK46/Φ63</t>
  </si>
  <si>
    <t>PH izvlečni DN 80 z vgrad. garnituro, cestno kapo, podložno ploščo, drenažnim elementom, varovalom z manžeto in označevalno tablo - komplet (sidro pocinkano za pritrditev stebra, stebriček poc. fi 48, označevalna tabla PVC)</t>
  </si>
  <si>
    <t>EN-kos bajo. DN 80</t>
  </si>
  <si>
    <t>Podzemni teleskopski hidrant (+izpust) na fi 110 (izpust1):</t>
  </si>
  <si>
    <t>T-KOS z integriranim zasunom bajonetni MMB 100/80 z vgradno garnituro in cestno kapo ter podložno ploščo</t>
  </si>
  <si>
    <t>EV-KOS bajonetni DN 100 z vgradno garnituro in cestno kapo ter podložno ploščo</t>
  </si>
  <si>
    <t>Sidrna spojka s tesnilom DN 100/110 (končni spoj z elektrofuzijskim varjenjem)</t>
  </si>
  <si>
    <t>varnostni ventil DN 50</t>
  </si>
  <si>
    <t>merilec tlaka</t>
  </si>
  <si>
    <t>FFQ-kos DN 50</t>
  </si>
  <si>
    <t>FF-kos DN 100/600</t>
  </si>
  <si>
    <t>EV kos DN 100</t>
  </si>
  <si>
    <t>MDK-kos DN 100</t>
  </si>
  <si>
    <t>čistilni kos DN 100</t>
  </si>
  <si>
    <t>T-kos DN100/50</t>
  </si>
  <si>
    <t>Loki, zaključki cevovodov:</t>
  </si>
  <si>
    <t>sekundarni cevovodi</t>
  </si>
  <si>
    <t>Dobava in montaža opozorilne table "POZOR VODOVOD"</t>
  </si>
  <si>
    <t>Tlačni preskus vodotesnosti cevovoda s strani certificiranega laboratorija – glavni preskus</t>
  </si>
  <si>
    <t>Dezinfekcija in sanitarni preskus vodovoda</t>
  </si>
  <si>
    <t>Izdelava osnov vodovoda in vnos v kataster komunalnih vodov</t>
  </si>
  <si>
    <t>Naprava jaška not. dimenzij 2,5x1.95x2,05, v ceni zajeta vsa gradbena in zemeljska dela (izkop, gramozna posteljica, vodotesen beton C25/30, naprava opaža, armatura 80 kg/m3, LTŽ pokrov 80/80 povozne kvalitete ter zasip jaška)</t>
  </si>
  <si>
    <t>Vozlišče V1:</t>
  </si>
  <si>
    <t>EV-KOS bajonetni DN 150 z vgradno garnituro in cestno kapo ter podložno ploščo</t>
  </si>
  <si>
    <t>T-KOS z integriranim zasunom bajonetni MMB 150/100 z vgradno garnituro in cestno kapo ter podložno ploščo</t>
  </si>
  <si>
    <t>Vozlišče V2, V3, V5:</t>
  </si>
  <si>
    <t>Vozlišče redukcija tlaka:</t>
  </si>
  <si>
    <t>Dobava in položitev opozorilnega trdega PE modre barve (RAL) s ponavljajočim napisom "POZOR VODOVOD" v črni barvi</t>
  </si>
  <si>
    <t>350x900x2</t>
  </si>
  <si>
    <t>Dobava in pritrditev osmerokotnog prometnega znaka, podloga iz aluminijaste pločevine, znak z odsevno folijo 2. vrste, premera 400 mm</t>
  </si>
  <si>
    <t>Dobava in pritrditev okroglega prometnega znaka, podloga iz aluminijaste pločevine, znak z odsevno folijo 1. vrste, premera 300 mm</t>
  </si>
  <si>
    <t>1.  REKONSTRUKCIJA CESTE (1. faza)</t>
  </si>
  <si>
    <t xml:space="preserve"> 2. REKAPITULACIJA - PLOČNIK (1. faza)</t>
  </si>
  <si>
    <t>SKUPNA REKAPITULACIJA  - ODVODNJAVANJE  (1. faza)</t>
  </si>
  <si>
    <t>VODOVOD (1. faza)</t>
  </si>
  <si>
    <t>M</t>
  </si>
  <si>
    <t>MONTAŽNA DELA</t>
  </si>
  <si>
    <t>GRADBENA DELA</t>
  </si>
  <si>
    <t>BETONSKA DELA</t>
  </si>
  <si>
    <t>Dobava in montaža vodovodnih cevi: PE cevi izdelane iz materiala PE100 RC z integriranim zaščitnim slojem, ki je neločljivo spojen z osnovno cevjo, SDR11, PN16. Odgovarjati moraju tipu 2, klasifikacije PAS 1075, primerne za zasip brez peščene posteljice – z izkopanim materialom. 
10% zunanjega sloja v barvi medija. Vključno z vsemi vertikalnimi in horizontalnimi lomi. (PE 100 RCprotect fi110, PN16 bar SDR11)</t>
  </si>
  <si>
    <t>SKUPAJ MONTAŽNA DELA</t>
  </si>
  <si>
    <t>SKUPAJ GRADBENA DELA</t>
  </si>
  <si>
    <t>Izdelava kanalizacije iz cevi iz polipropilena, vključno s podložno plastjo iz cementnega betona, premera 40 cm, v globini do 1,0 m (PP cevi SN 16 DN 400 )</t>
  </si>
  <si>
    <t>Izdelava kanalizacije iz cevi iz polipropilena, vključno s podložno plastjo iz cementnega betona, premera 60 cm, v globini do 1,0 m (PP cevi SN 16 DN 600 )</t>
  </si>
  <si>
    <t>Izdelava kanalizacije iz cevi iz polipropilenaa, vključno s podložno plastjo iz cementnega betona, premera 80 cm, v globini do 1,0 m (PP cevi SN 16 DN 800 )</t>
  </si>
  <si>
    <t>Porušitev in odstranitev ter poniovna postavitev novih betonskih brajd</t>
  </si>
  <si>
    <t xml:space="preserve"> 1.2.13</t>
  </si>
  <si>
    <t xml:space="preserve"> 1.2.14</t>
  </si>
  <si>
    <t>Široki izkop vezljive zemljine – 3. kategorije – strojno z nakladanjem na tovorno vozilo in odvoz na deponijo do 10-20km z razplaniranjem na deponiji</t>
  </si>
  <si>
    <t>Široki izkop zrnate kamnine – 3. kategorije – strojno z nakladanjem na tovorno vozilo in odvoz na deponijo do 10-20km z razplaniranjem na deponiji (obstoječe vozišče)</t>
  </si>
  <si>
    <t>Široki izkop zrnate kamnine – 3. kategorije – ročno z nakladanjem na tovorno vozilo in odvoz na deponijo do 10-20km z razplaniranjem na deponiji (obstoječe vozišče)</t>
  </si>
  <si>
    <t>Izkop vezljive zemljine/zrnate kamnine – 3. kategorije za temelje, kanalske rove, prepuste, jaške in drenaže, širine do 1,0 m in globine 1,1 do 2,0 m – ročno, planiranje dna ročno,o z nakladanjem na tovorno vozilo in odvoz na deponijo do 10-20km z razplaniranjem na deponiji</t>
  </si>
  <si>
    <t>Izkop vezljive zemljine/zrnate kamnine – 3. kategorije za temelje, kanalske rove, prepuste, jaške in drenaže, širine do 1,0 m in globine 1,1 do 2,0 m – strojno, planiranje dna ročno,o z nakladanjem na tovorno vozilo in odvoz na deponijo do 10-20km z razplaniranjem na deponiji</t>
  </si>
  <si>
    <t>Odlaganje odpadnega asfalta na registrirano deponijo</t>
  </si>
  <si>
    <t>Odlaganje odpadnega cementnega betona na registrirano deponijo</t>
  </si>
  <si>
    <t>Dobava, dovoz in vgrajevanje nevezane nosilne plasti gramoza v debelini 31 do 40 cm (posteljica iz zmrz. odpornega kam. materiala 0/60) z razgrinjanjem in komprimiranjem v plasteh po 20 cm ter planiranjem</t>
  </si>
  <si>
    <t>Dobava, dovoz in vgrajevanje  nevezane nosilne plasti enakomerno zrnatega drobljenca iz kamnine v debelini 21 do 30cm (tampon 0/32) z razgrinjanjem in komprimiranjem v plasteh po 20 cm ter planiranjem</t>
  </si>
  <si>
    <t xml:space="preserve">Izdelava zgornje nosilne plasti bituminizranega drobljenca zrnavosti 0/22S mm s cestogradbenim bitumnom v debelini 6 cm (AC 22 base B50/70, A2 - uvozi, stranske ceste </t>
  </si>
  <si>
    <t>Izdelava tlakovanja na obstoječih tlakovanih dovozih z obstoječimi tlakovci - uvozi</t>
  </si>
  <si>
    <t>Zaščita/prestavitev obstoječega  vodovoda DN 150 v območju ceste v ceni zajeti strojno ročni (50:50) izkop  globine 1,6 m, dobava in polaganje NL cevi DN 150  z obbetoniranjem  ter ponovni zasip z izkopanim materialom.</t>
  </si>
  <si>
    <t>Zaščita/prestavitev obstoječega  elektroenergetskega omrežja v ceni zajeti strojno ročni (50:50) izkop  globine 1,2 m , dobava in polaganje PVC cevi fi 110 povprečne dolžine 11m  z obbetoniranjem  ter ponovni zasip z izkopanim materialom.</t>
  </si>
  <si>
    <t>Demontaža obstoječega en droga in en vodnikov, dobava in montaža ter remeljenje bet. droga in ponovno razvlačenje in napenjanje vodnikov</t>
  </si>
  <si>
    <t>Razna druga neprdvidena dela po naročilu investitorja 5% od vrednosti del in  vrednosti rizika spremenljivosti cen</t>
  </si>
  <si>
    <t>Zakoličba obstoječih komunalnih vodov ki potekajo in ureditev križanja z vodovodo, ter stroški nadzora s strani upravljalca teh (elektro kabli, TK in CATV vodi, kanalizacija)</t>
  </si>
  <si>
    <t>Prevezava na obstoječe vodovodne cevovode</t>
  </si>
  <si>
    <t>Prestavitev in prevezava obstoječih NH iz transportnega na sekundarni vodovod (zajeta vsa zemeljska in montažna dela in blindiranje odcepa na transportnem vodu</t>
  </si>
  <si>
    <t xml:space="preserve"> 7.1.5c</t>
  </si>
  <si>
    <t>Zaščita tk vodov (prestavitev obstoječega kablovoda in vgradnja v zaščitno PE cev)</t>
  </si>
  <si>
    <t>Izdelava tlakovanja na otoku za umirjanje prometa (granitne kocke 10/10/10, polaganje v podložni beton C20/25 + armatrune mreže Q283 debeline 12cm, fugiranje)</t>
  </si>
  <si>
    <t>Doplačilo za izdelavo vzdolže in prečne drenaže, globoke 1 do 1.5 m (opažen izkop)</t>
  </si>
  <si>
    <t>Opomba: rušitev ograj je zajeta v popisu ceste!</t>
  </si>
  <si>
    <t xml:space="preserve"> 4.4.16</t>
  </si>
  <si>
    <t>Utrditev dna in brežin jarka v območju iztoka iz kanalizacije/prepust z lomljencem v betonu</t>
  </si>
  <si>
    <t>X-R kos DN 100/80</t>
  </si>
  <si>
    <t>rgulator tlaka DN 80</t>
  </si>
  <si>
    <t>izpust (cev PE fi63, končni spoj PE DN50/63 žabkji poklopec DN50 ali ponikalnica DN800 H=1.50m)</t>
  </si>
  <si>
    <t>Naprava bet. ponikalnice DN800, globine 2m, v ceni zajeta vsa gradbena in zemeljska dela (izkop, gramozna posteljica, vgrajevanje perforirane bet. cevi DN800 LTŽ pokrov 80/80 povozne kvalitete ter zasip jaška)</t>
  </si>
  <si>
    <t xml:space="preserve"> 2.4.4</t>
  </si>
  <si>
    <t>Izvedba priključkov z navrtnim  oklepom fi110/32, z vgradbeno garnituro in cestno kapo s podložno ploščo, cestnim ventilom, pipo, PE 100 cevjo RCprotect PN16 povprečne dolžine L=10 m1 in vodomernim PE jaškom fi 600 z LTŽ pohodnim pokrovom na zaklepanje, topolotno izolacijo in naslednjimi fazonskimi komadi: kroglni ventil 3/4 2x, vodomer 3/4, nepovrati ventil 3/4 , (variantno reducirni ventil 3/4). V kompletu z gradbenimi deli in dobavo materiala.</t>
  </si>
  <si>
    <t xml:space="preserve"> 2.4.5</t>
  </si>
  <si>
    <t>Vgradnja vodovodne cevi v zaščitno jek. cev DN200 pod povoznimi površinami, povprečna dolžine 7m</t>
  </si>
  <si>
    <t xml:space="preserve"> 2.4.6</t>
  </si>
  <si>
    <t>Vgradnja vodovodne cevi v zaščitno jek. cev DN150 pod povoznimi površinami, povprečna dolžine 7m</t>
  </si>
  <si>
    <t xml:space="preserve"> 2.4.7</t>
  </si>
  <si>
    <t>Vgradnja vodovodne cevi hišnih priključkov v zaščitno jek. cev DN100 pod povoznimi površinami, povprečna dolžine 7m</t>
  </si>
  <si>
    <t>Varovanje izkopa ob obstoječih objektih (dolžina varovanja) in vgradnja hidroizolacije z zaščitnim slojem ob obstoječih objektih</t>
  </si>
  <si>
    <t xml:space="preserve">Izdelava jaška iz polietilena, krožnega prereza s premerom 50 cm, globokega 1,5 do 2,0 m - cestni požiralniki </t>
  </si>
  <si>
    <t>Izdelava jaška iz polietilena, krožnega prereza s premerom 100 cm, globokega 1,0 do 1,5 m - vtočni jašek površinskih voda z vgrajeno vtočno rešetko</t>
  </si>
  <si>
    <t>Vgradnja elementa tipske betonske mulde, široke 50 cm, zajeto fugiranje in polaganje na predpripravljeno podlago (podložni beton C20/25 + mreže O283 debeline 12cm)</t>
  </si>
  <si>
    <t>Izdelava tlakovanja med cesto in pločnikom (granitne kocke 10/10/10, polaganje v podložni beton C20/25 + armatrune mreže Q283 debeline 12cm, fugiranje)</t>
  </si>
  <si>
    <t>Višinska prestavitev hišnih priključkov fekalne kanalizacije zaradi gradnje meteornega kanala (zajeti cev PVC DN160 povprečne dolžine 10m in priklop na obstoječe jaške z blindiranjem obstoječih vtokov</t>
  </si>
  <si>
    <t xml:space="preserve"> 7.1.10</t>
  </si>
  <si>
    <t xml:space="preserve"> 7.1.11</t>
  </si>
  <si>
    <t>Izdelava  iztočne glave kanalizacije krožnega prereza iz cementnega betona s premerom do 80 cm skupaj z LTŽ povratno zaklopko (žabji pokrov) in utrditvijo jarka in brežine z lomljencem v betonu v območju iztoka (cca. 5m2)</t>
  </si>
  <si>
    <t xml:space="preserve"> 3.1.7</t>
  </si>
  <si>
    <t xml:space="preserve"> 3.5.1</t>
  </si>
  <si>
    <t xml:space="preserve"> 6.1.6</t>
  </si>
  <si>
    <t xml:space="preserve"> 4.3.6</t>
  </si>
  <si>
    <t xml:space="preserve"> 4.4.7</t>
  </si>
  <si>
    <t xml:space="preserve"> 4.4.8</t>
  </si>
  <si>
    <t xml:space="preserve"> 4.4.14</t>
  </si>
  <si>
    <t xml:space="preserve"> 3.13</t>
  </si>
  <si>
    <t xml:space="preserve"> 4.1.2</t>
  </si>
  <si>
    <t xml:space="preserve"> 4.1.3</t>
  </si>
  <si>
    <t xml:space="preserve"> 4.1.4</t>
  </si>
  <si>
    <t xml:space="preserve">REKAPITULACIJA </t>
  </si>
  <si>
    <t>SKUPAJ ELEKTRO DELA</t>
  </si>
  <si>
    <t>PRIKLOP NA NNO</t>
  </si>
  <si>
    <t>A + B SKUPAJ</t>
  </si>
  <si>
    <t>+</t>
  </si>
  <si>
    <t>22% DDV</t>
  </si>
  <si>
    <t>Stran 1 od 11</t>
  </si>
  <si>
    <t xml:space="preserve">4.5.2.2.1. PREDRAČUN Z REKAPITULACIJO </t>
  </si>
  <si>
    <t>( dobava in montaža )</t>
  </si>
  <si>
    <t>1.0.</t>
  </si>
  <si>
    <t xml:space="preserve">1.1. </t>
  </si>
  <si>
    <t>Trasiranje trase kabelskega kabla oz.</t>
  </si>
  <si>
    <t>kabelske kanalizacije z označevanjem</t>
  </si>
  <si>
    <t>v naselju ali ovirami:</t>
  </si>
  <si>
    <t>kpl</t>
  </si>
  <si>
    <t>Pripravljalna dela na gradbišču</t>
  </si>
  <si>
    <t>Obeleženje in zakoličba trase obstoječih in projektiranih</t>
  </si>
  <si>
    <t>telefonskih in energetskih kablov, vodovoda ter</t>
  </si>
  <si>
    <t>kanalizacije in drugih komunalnih vodov ter označbe križanj:</t>
  </si>
  <si>
    <t>SKUPAJ GEODETSKA DELA</t>
  </si>
  <si>
    <t>Stran 2 od 11</t>
  </si>
  <si>
    <t>2.0</t>
  </si>
  <si>
    <t xml:space="preserve">Strojni izkop kabelskega jarka globine 1.0m in širine 0.4m, </t>
  </si>
  <si>
    <t>odvoz odvečenega materiala na deponijo do 20km</t>
  </si>
  <si>
    <t>III.do V. kat    m</t>
  </si>
  <si>
    <r>
      <t xml:space="preserve">Strojni izkop za kabelske jaške B.C. </t>
    </r>
    <r>
      <rPr>
        <sz val="10"/>
        <rFont val="Calibri"/>
        <family val="2"/>
      </rPr>
      <t>Ø</t>
    </r>
    <r>
      <rPr>
        <sz val="10"/>
        <rFont val="Arial CE"/>
        <family val="2"/>
      </rPr>
      <t>60cm</t>
    </r>
  </si>
  <si>
    <t>III.do V. kat  kos</t>
  </si>
  <si>
    <r>
      <t xml:space="preserve">Strojni izkop za kabelske jaške B.C. </t>
    </r>
    <r>
      <rPr>
        <sz val="10"/>
        <rFont val="Calibri"/>
        <family val="2"/>
      </rPr>
      <t>Ø</t>
    </r>
    <r>
      <rPr>
        <sz val="10"/>
        <rFont val="Arial CE"/>
        <family val="2"/>
      </rPr>
      <t>80cm</t>
    </r>
  </si>
  <si>
    <t>Strojni izkop za temelje OJR in svetilk dim. 0.8x0.8x1.1m</t>
  </si>
  <si>
    <t>Izvedba podboja pod cesto</t>
  </si>
  <si>
    <r>
      <t xml:space="preserve">ter vgradnja PVC cevi </t>
    </r>
    <r>
      <rPr>
        <sz val="10"/>
        <rFont val="Arial"/>
        <family val="2"/>
      </rPr>
      <t>Ø</t>
    </r>
    <r>
      <rPr>
        <sz val="10"/>
        <rFont val="Arial CE"/>
        <family val="2"/>
      </rPr>
      <t>110mm (2x12m)</t>
    </r>
  </si>
  <si>
    <t>m</t>
  </si>
  <si>
    <t>Izvedba podboja pod železnico</t>
  </si>
  <si>
    <t>pod strokovnim nadzorstvom upravljalca železnic,</t>
  </si>
  <si>
    <t xml:space="preserve">obeleženje in zakoličba trase obstoječih SVTK kablov, </t>
  </si>
  <si>
    <t>SKUPAJ IZKOPI</t>
  </si>
  <si>
    <t>KABELSKA POSTELJICA, ZASIPI</t>
  </si>
  <si>
    <t>Izdelava kabelske posteljice dim. 0.2x0.4m</t>
  </si>
  <si>
    <t>s peskom garnulacije 0-4mm</t>
  </si>
  <si>
    <t>m³</t>
  </si>
  <si>
    <t>Zasip jarka in utrjevanje po slojih po 20cm</t>
  </si>
  <si>
    <t>Stran 3 od 11</t>
  </si>
  <si>
    <t>Povrnitev trase v staro stanje (fino planiranje)</t>
  </si>
  <si>
    <t>m²</t>
  </si>
  <si>
    <t xml:space="preserve">                    </t>
  </si>
  <si>
    <t>SKUPAJ BREŽINE IN ZELENICE</t>
  </si>
  <si>
    <t>2.0.</t>
  </si>
  <si>
    <t>SKUPAJ ZEMELJSKA DELA</t>
  </si>
  <si>
    <t>4.0</t>
  </si>
  <si>
    <t>KABELSKA KANALIZACIJA</t>
  </si>
  <si>
    <t>4.3.</t>
  </si>
  <si>
    <t>Dobava in polaganje cevi PVC cevi Ø 29mm</t>
  </si>
  <si>
    <t>od razdelilcev kandelabra do svetilke</t>
  </si>
  <si>
    <t>Dobava in polaganje cevi PVC cevi Ø 75mm</t>
  </si>
  <si>
    <t>na globini 0.8m, od kandelabra do kandelabra</t>
  </si>
  <si>
    <t>SKUPAJ KABELSKA KANALIZACIJA</t>
  </si>
  <si>
    <t>4.4.</t>
  </si>
  <si>
    <t>KJ - Izdelava betonskega kabelskega jaška</t>
  </si>
  <si>
    <r>
      <t xml:space="preserve">iz B.C. </t>
    </r>
    <r>
      <rPr>
        <sz val="10"/>
        <rFont val="Calibri"/>
        <family val="2"/>
      </rPr>
      <t>Ø</t>
    </r>
    <r>
      <rPr>
        <sz val="10"/>
        <rFont val="Arial CE"/>
        <family val="0"/>
      </rPr>
      <t>60/100cm, opremljen z lahkim LŽ pokrovom</t>
    </r>
  </si>
  <si>
    <t>z napisom ELEKTRO, vgradnja pokrova</t>
  </si>
  <si>
    <t>kpl. Z vsemi montažnimi in ostalimi potrebnimi deli</t>
  </si>
  <si>
    <r>
      <t xml:space="preserve">iz B.C. </t>
    </r>
    <r>
      <rPr>
        <sz val="10"/>
        <rFont val="Calibri"/>
        <family val="2"/>
      </rPr>
      <t>Ø</t>
    </r>
    <r>
      <rPr>
        <sz val="10"/>
        <rFont val="Arial CE"/>
        <family val="0"/>
      </rPr>
      <t>80/100cm, opremljen z lahkim LŽ pokrovom</t>
    </r>
  </si>
  <si>
    <t>Stran 4 od 11</t>
  </si>
  <si>
    <t xml:space="preserve">Izdelava in dobava lahkega LTŽ pokrova </t>
  </si>
  <si>
    <t>opremljen z napisom ELEKTRO</t>
  </si>
  <si>
    <t>SKUPAJ JAŠKI</t>
  </si>
  <si>
    <t>4.0.</t>
  </si>
  <si>
    <t>KABELSKA KANALIZACIJA + JAŠKI</t>
  </si>
  <si>
    <t>5.0.</t>
  </si>
  <si>
    <t>GRADBENA IN OBRTNIŠKA DELA</t>
  </si>
  <si>
    <t>5.3.</t>
  </si>
  <si>
    <t>DELO S CEMENTNIM BETONOM</t>
  </si>
  <si>
    <t>Izdelava betonskega temelja za 7m kandelaber</t>
  </si>
  <si>
    <t>dim. 0.8x0.8x1.1m, s štirimi sidrnimi vijaki</t>
  </si>
  <si>
    <t xml:space="preserve">M 24x 1m ter 2x PVC cevjo fi 75mm </t>
  </si>
  <si>
    <t>Stran 5 od 11</t>
  </si>
  <si>
    <t>7.5.</t>
  </si>
  <si>
    <t>JAVNA RAZSVETLJAVA - ELEKTRO DELA</t>
  </si>
  <si>
    <t>Dobava in polaganje kabla NYY-J 4x1.5mm²</t>
  </si>
  <si>
    <t>v cev PVC Ø 29mm od razdelilcev kandelabrov</t>
  </si>
  <si>
    <t>do svetilke</t>
  </si>
  <si>
    <t>Dobava in polaganje kabla NAYY-J  4x16+2.5mm²</t>
  </si>
  <si>
    <t>v cev PVC Ø 110mm od OJR do razdelilcev svetilke</t>
  </si>
  <si>
    <t>Električne in svetlobnotehnične meritve</t>
  </si>
  <si>
    <t>z merilnim protokolom</t>
  </si>
  <si>
    <t>Vris kabelske kanalizacije JR v</t>
  </si>
  <si>
    <t>podzemni kataster</t>
  </si>
  <si>
    <t>Dobava in montaža ter inštalacija nosilnega stebra cestne razsvetljave</t>
  </si>
  <si>
    <t>konusne oblike na pripadajoče betonske temelje s sidriščem,</t>
  </si>
  <si>
    <t>vroče cinkan in barvan v RAL po izboru investitorja, v kompletu s prirobnico</t>
  </si>
  <si>
    <t>velikosti 400x400mm, vratci za možnost priključitve, višine 7m,</t>
  </si>
  <si>
    <t>ter dimenzionirani za pritisk vetra do 500N/m²</t>
  </si>
  <si>
    <t xml:space="preserve">z vsemi potrebnimi A-testi, dokazili o skladnosti </t>
  </si>
  <si>
    <t>s standardi, ter statičnimi izračuni</t>
  </si>
  <si>
    <t>Dobava in montaža siderne plošče</t>
  </si>
  <si>
    <t>v kompletu s sidri in vijaki</t>
  </si>
  <si>
    <t>Dobava in montaža priključnega seta v kandelabru</t>
  </si>
  <si>
    <t>NTB-2 ali PVE-25, z vgrajeno cevno varovalko 1X6A,</t>
  </si>
  <si>
    <t>za varovanje kabla do svetilke</t>
  </si>
  <si>
    <t>Dobava in montaža cestne svetilke</t>
  </si>
  <si>
    <t xml:space="preserve">za natik na nosilni stebe Ф 60 do 76 mm, izdelana v stopnji zaščite IP66, </t>
  </si>
  <si>
    <t xml:space="preserve">z vgrajenim LED svetlobnim virom z 8xLED, skupne moči 68W, svetila </t>
  </si>
  <si>
    <t xml:space="preserve">opremljena z avto dim funkcijo (avtomatsko zaznajo sekvenco vklopov </t>
  </si>
  <si>
    <t xml:space="preserve">morajo izvest polnočno redukcijo) tip kot naprimer SBP-URBANLIGHT </t>
  </si>
  <si>
    <t>LYRA 20/61.2W-40K-90 ETRC 8LED, 61.2W ali enakovredno.</t>
  </si>
  <si>
    <t>Dobava in polaganje valjanca</t>
  </si>
  <si>
    <t>FeZn 25x4mm</t>
  </si>
  <si>
    <t>Stran 6 od 11</t>
  </si>
  <si>
    <t xml:space="preserve">Dobava in montaža toplo cinkanih križnih </t>
  </si>
  <si>
    <t>sponk FeZn 60x60mm in izdelava križnih stikov</t>
  </si>
  <si>
    <t>Dobava in montaža tipske plastične prostostoječe</t>
  </si>
  <si>
    <t>v IP 65 zaščiti z vratci na obeh straneh omarice, UV odporna,</t>
  </si>
  <si>
    <t xml:space="preserve">za vgradnjo razvodno krmilnega dela CR, </t>
  </si>
  <si>
    <t xml:space="preserve">krmilni del javne razsvetljave, opremljena z </t>
  </si>
  <si>
    <t xml:space="preserve">ključavnico vzdrževalca in distributerja, </t>
  </si>
  <si>
    <t>z urejenim dostopom s pločnika in ureditvijo okolice OJR in sicer ,</t>
  </si>
  <si>
    <t>s polaganjem pralnih plošč oz. polaganjem asfalta,</t>
  </si>
  <si>
    <t>v katero je vgrajena oprema:</t>
  </si>
  <si>
    <t>-</t>
  </si>
  <si>
    <t>ozemljitev</t>
  </si>
  <si>
    <t>PY 16 mm</t>
  </si>
  <si>
    <t xml:space="preserve">glavno stikalo </t>
  </si>
  <si>
    <t>ES 68/</t>
  </si>
  <si>
    <t>40A,3p</t>
  </si>
  <si>
    <t>varovalni element EZN 25/6A</t>
  </si>
  <si>
    <t>prenapetostni odvodnik razred "B"</t>
  </si>
  <si>
    <t>svetlobno stikalo HTR</t>
  </si>
  <si>
    <t>svetlobni senzor za HTR</t>
  </si>
  <si>
    <t>preklopna ura DIGI 20</t>
  </si>
  <si>
    <t>varovalno podnožje PK 100/3</t>
  </si>
  <si>
    <t>varovalno podnožje PK 250/3</t>
  </si>
  <si>
    <t>varovalni element NV 100/3</t>
  </si>
  <si>
    <t>10A</t>
  </si>
  <si>
    <t>20A</t>
  </si>
  <si>
    <t>kontaktor KN 30</t>
  </si>
  <si>
    <t>pomožni rele PR 59 35</t>
  </si>
  <si>
    <t>stikalo 4G 10-124U</t>
  </si>
  <si>
    <t>cev PVC fi 110mm (5x1.5m)</t>
  </si>
  <si>
    <t>vrstne sponke, napisne ploščice..</t>
  </si>
  <si>
    <t>vezni in drobni material</t>
  </si>
  <si>
    <t>omarice OJR 1 dimenzij 1000x1000x305mm s strehco</t>
  </si>
  <si>
    <t>v IP 65 zaščiti z vratci na obeh straneh omarice</t>
  </si>
  <si>
    <t>Izdelava spojev z vijačenjem na kandelabre</t>
  </si>
  <si>
    <t>z dvema vijakoma M 10</t>
  </si>
  <si>
    <t>Dobava in polaganje PVC opozorilnega traku</t>
  </si>
  <si>
    <t>POZOR ENERGETSKI KABEL, položen nad</t>
  </si>
  <si>
    <t>kabel v kabelski jarek</t>
  </si>
  <si>
    <t>Testiranje in vstavitev v pogon (funkc. preizkus)</t>
  </si>
  <si>
    <t>SKUPAJ JAVNA RAZSVETLJAVA - ELEKTRO DELA</t>
  </si>
  <si>
    <t>Stran 7 od 11</t>
  </si>
  <si>
    <t>7.8.</t>
  </si>
  <si>
    <t>NADZOR</t>
  </si>
  <si>
    <t>Projektantski gradbeni nadzor</t>
  </si>
  <si>
    <t>Projektantski nadzor nad elektro deli</t>
  </si>
  <si>
    <t xml:space="preserve">Nadzor upravljalca JR </t>
  </si>
  <si>
    <t>00000</t>
  </si>
  <si>
    <t>Delna zapora ceste zaradi izvajanja del</t>
  </si>
  <si>
    <t>za potrebe elektromontažnih del</t>
  </si>
  <si>
    <t>SKUPAJ NADZOR</t>
  </si>
  <si>
    <t>7.9.</t>
  </si>
  <si>
    <t>NAČRT IZVEDENIH DEL</t>
  </si>
  <si>
    <t>Izdelava projekta izvedenih del JR v 3 izvodih</t>
  </si>
  <si>
    <t>Izdelava načrta obratovanja in vzdrževanja v 3 izvodih</t>
  </si>
  <si>
    <t>SKUPAJ NAČRT IZVEDENIH DEL</t>
  </si>
  <si>
    <t>7.0.</t>
  </si>
  <si>
    <t>TUJE STORITVE - ELEKTRO DELA</t>
  </si>
  <si>
    <t>Stran 8 od 11</t>
  </si>
  <si>
    <t>A. GRADBENA DELA</t>
  </si>
  <si>
    <t>1.0. PREDDELA</t>
  </si>
  <si>
    <t>2.0. ZEMELJSKA DELA</t>
  </si>
  <si>
    <t>4.0. KABELSKA KANALIZACIJA + JAŠKI</t>
  </si>
  <si>
    <t>5.0. GRADBENA IN OBRTNIŠKA DELA</t>
  </si>
  <si>
    <t xml:space="preserve">        z vpisom nadzornega organa v gradbeni dnevnik</t>
  </si>
  <si>
    <t xml:space="preserve">        (obračun po dejansko izvršenih delih)</t>
  </si>
  <si>
    <t xml:space="preserve">        kpl</t>
  </si>
  <si>
    <t>Stran 9 od 11</t>
  </si>
  <si>
    <t>B. ELEKTRO DELA</t>
  </si>
  <si>
    <t>7.0. TUJE STORITVE - ELEKTRO DELA</t>
  </si>
  <si>
    <t xml:space="preserve">          7.5. JAVNA RAZSVETLJAVA - ELEKTRO DELA</t>
  </si>
  <si>
    <t xml:space="preserve">          7.8. NADZOR</t>
  </si>
  <si>
    <t xml:space="preserve">          7.9. NAČRT IZVEDENIH DEL</t>
  </si>
  <si>
    <t xml:space="preserve">          (v primeru da so upravičena, drugače </t>
  </si>
  <si>
    <t xml:space="preserve">          se ne obračunajo)</t>
  </si>
  <si>
    <t xml:space="preserve">          kpl</t>
  </si>
  <si>
    <t>Stran 10 od 11</t>
  </si>
  <si>
    <t>7.1.</t>
  </si>
  <si>
    <t>ELEKTROENERGETSKI VODI - NN PRIKLJUČEK / OCR</t>
  </si>
  <si>
    <t xml:space="preserve">DODATNI STROŠKI INVESTITORJA </t>
  </si>
  <si>
    <t>Plačilo EE prispevka za novo števčno mesto 3x20A</t>
  </si>
  <si>
    <t xml:space="preserve">Izvedba priklopa napajalnega dela CR s strani </t>
  </si>
  <si>
    <t>elektrodistributerja v skupni dolžini 10m, priključitev na PS PMO,</t>
  </si>
  <si>
    <t xml:space="preserve">polaganje kabla v že izkopani kabelski rov, izkop, zasutje, </t>
  </si>
  <si>
    <t>stikalne manipulacije za zavarovanje gradbišča,</t>
  </si>
  <si>
    <t>izdelava elaborata priklopa na NN omrežje, soglasje za priklop,</t>
  </si>
  <si>
    <t>pogodba o priključitvi</t>
  </si>
  <si>
    <t>Dobava in polaganje kabla W0 - E-AY2Y-J  4x70+1.5mm² RM 0.6/1kV</t>
  </si>
  <si>
    <t>položenega v kabelski rov</t>
  </si>
  <si>
    <t>Izdelava kabelskih končnikov 4x70mm² Cu</t>
  </si>
  <si>
    <t>kpl. S priklopom kabla na odjemnem mestu</t>
  </si>
  <si>
    <t>Dobava in polaganje GAL ščitnika</t>
  </si>
  <si>
    <t>Dobava in polaganje vročecinkanega valjanca</t>
  </si>
  <si>
    <t>FeZn sponk 60x60mm in izdelava križnih stikov</t>
  </si>
  <si>
    <t>ter zaščita z bitumnom</t>
  </si>
  <si>
    <t>SKUPAJ ELEKTROENERGETSKI VODI</t>
  </si>
  <si>
    <t>Stran 11 od 11</t>
  </si>
  <si>
    <t>CESTNA RAZSVETLJAVA</t>
  </si>
  <si>
    <t>2.1. KABLI</t>
  </si>
  <si>
    <t>2.2. GRADBENA DELA</t>
  </si>
  <si>
    <t>DDV 22%</t>
  </si>
  <si>
    <t>T.2.2. PREDRAČUN Z REKAPITULACIJO</t>
  </si>
  <si>
    <t>Odkaz obstoječih TK vodov in</t>
  </si>
  <si>
    <t>ostale komunalne infrastrukture pred</t>
  </si>
  <si>
    <t>pričetkom del</t>
  </si>
  <si>
    <t>2.2. GRADBENA IN MONTAŽNA DELA S PREVOZI</t>
  </si>
  <si>
    <t xml:space="preserve">Ročni izkop kabelskega jarka globine 0.8m, </t>
  </si>
  <si>
    <t xml:space="preserve">po obeleženi trasi obstoječega TK vodnika </t>
  </si>
  <si>
    <t>in obstoječe kabelske kanalizacije,</t>
  </si>
  <si>
    <t xml:space="preserve">prilagoditev poteka in prestavitev obstoječih </t>
  </si>
  <si>
    <t>kablov izven območja rekonstrukcije</t>
  </si>
  <si>
    <t>zasutje nad opozorilnim trakom z izkopanim</t>
  </si>
  <si>
    <t xml:space="preserve">materialom z utrjevanjem po slojih po 20-25cm, </t>
  </si>
  <si>
    <t xml:space="preserve">zaščita s PVC ščitniki, odvoz odvečenega </t>
  </si>
  <si>
    <t>materiala in ureditev terena v prvotno stanje</t>
  </si>
  <si>
    <t>v zemljišču III. Kategorije</t>
  </si>
  <si>
    <t>(brez dobave cevi)</t>
  </si>
  <si>
    <t>v zemljišču IV. do V. Kategorije</t>
  </si>
  <si>
    <t xml:space="preserve">po obeleženi trasi obstoječe TK kabelske </t>
  </si>
  <si>
    <t>kanalizacije na prehodih čez cestišče</t>
  </si>
  <si>
    <t>obbetoniranje obstoječe EKK s pustim betonom.</t>
  </si>
  <si>
    <t xml:space="preserve">Dodatek za ročni izkop nad obstoječim kablom. </t>
  </si>
  <si>
    <t>in obstoječe kabelske kanalizacije, globina 0,8m - zemljišče III. do V.ktg.</t>
  </si>
  <si>
    <t xml:space="preserve">Kombinirani strojno / ročni izkop kabelskega jarka </t>
  </si>
  <si>
    <t>globine 0.8m, za izgradnjo kabelske kanalizacije,</t>
  </si>
  <si>
    <t xml:space="preserve">vgradnja cevi in izdelava 1x2 cevne kabelske kanalizacije iz </t>
  </si>
  <si>
    <t>PVC cevi 110/103,6mm, zasutje nad</t>
  </si>
  <si>
    <t>opozorilnim trakom z izkopanim</t>
  </si>
  <si>
    <t>globine 0.8m, za izgradnjo kabelske kanalizacije</t>
  </si>
  <si>
    <t>Strojni izkop jame za kabelske jaške iz BC Ø100/100</t>
  </si>
  <si>
    <t>odvoz 50% odvečnega materiala na stalno deponijo do 5km,</t>
  </si>
  <si>
    <t>zasip jame z izkopanim materialom ter utrjevanje v slojih po 20-25cm</t>
  </si>
  <si>
    <t>dostava 50% materiala iz gradbiščne deponije,</t>
  </si>
  <si>
    <t>dostava 50% materiala kamnolom 10km,</t>
  </si>
  <si>
    <t>betoniranje dna jaška z  MB 20,</t>
  </si>
  <si>
    <t>dobava in montaža lahkega LTŽ pokrova</t>
  </si>
  <si>
    <t xml:space="preserve"> v zemljišču III. kategorije:</t>
  </si>
  <si>
    <r>
      <t xml:space="preserve">Strojni izkop jame za kabelske jaške iz BC </t>
    </r>
    <r>
      <rPr>
        <sz val="10"/>
        <rFont val="Arial"/>
        <family val="2"/>
      </rPr>
      <t>Ø</t>
    </r>
    <r>
      <rPr>
        <sz val="10"/>
        <rFont val="Arial CE"/>
        <family val="2"/>
      </rPr>
      <t>100/100</t>
    </r>
  </si>
  <si>
    <t xml:space="preserve"> v zemljišču IV. do V. kategorije:</t>
  </si>
  <si>
    <t>Izdelava betonskega jaška kabelske kanalizacije</t>
  </si>
  <si>
    <t>iz betonske cevi Ø 1.0/1.0m  vključno s</t>
  </si>
  <si>
    <t xml:space="preserve">podložnim betonom MB30 in zaključeno z AB ploščo </t>
  </si>
  <si>
    <t xml:space="preserve">MB30 ter z enojnim lahkim LTŽ pokrovom 50KN (60x60cm), </t>
  </si>
  <si>
    <t xml:space="preserve">vključno z vso finalno obdelavo notranjosti jaška s cementno </t>
  </si>
  <si>
    <t xml:space="preserve">malto 1:2. Kpl po priloženem načrtu z odprtinami za uvod </t>
  </si>
  <si>
    <t>in odprtino na dnu jaška za odvodnjavanje.</t>
  </si>
  <si>
    <t>(brez dobave pokrova)</t>
  </si>
  <si>
    <t>Podaljšanje koncev cevi izven asfaltnih površin s cevmi</t>
  </si>
  <si>
    <t xml:space="preserve">premera 103,6/110 mm, PVC 125 mm ali dvosloj. </t>
  </si>
  <si>
    <t>PEHD cevmi  premera 50mm v dolžini 8m</t>
  </si>
  <si>
    <t>Obbetoniranje obstoječe kabelske kanalizacije</t>
  </si>
  <si>
    <t>s pustim betonom C20/25 na prehodih čez cestišče</t>
  </si>
  <si>
    <t>Dobava in vgradnja PVC opozorilnega</t>
  </si>
  <si>
    <t>traka z napisom TELEKOM</t>
  </si>
  <si>
    <t xml:space="preserve">Zasip po končanih montažnih delih in osnovnem </t>
  </si>
  <si>
    <t xml:space="preserve">zasipu gradbene jame, dostava kamnine </t>
  </si>
  <si>
    <t>IV. in V. kategorije in izdelava nasipa in grede,</t>
  </si>
  <si>
    <t>utrjevanje z vibracijsko ploščo v sloju po 20cm do višine pločnika</t>
  </si>
  <si>
    <t>Samo dobava PVC cevi 103,6/110 mm mm</t>
  </si>
  <si>
    <t>Samo dobava lahkega LTŽ pokrova z napisom TELEKOM</t>
  </si>
  <si>
    <t>Prevoz materialov večjih vrednosti</t>
  </si>
  <si>
    <t>Izdelava geodetskega posnetka - do 1900 m</t>
  </si>
  <si>
    <t xml:space="preserve">Izdelava elaborata izvršilne tehnične dokumentacije kabelske </t>
  </si>
  <si>
    <t xml:space="preserve">kanalizacije, kjer je osnova  geodetski posnetek  </t>
  </si>
  <si>
    <t>Vnos sprememb v obstoječo izvršilno tehnično dokumentacijo</t>
  </si>
  <si>
    <t>ura</t>
  </si>
  <si>
    <t>Izdelava PID-a z uporabo obstoječih elaboratov izvršilno tehnične dokumentacije</t>
  </si>
  <si>
    <t>Tehnični nadzor TELEKOM - predvideno</t>
  </si>
  <si>
    <t>Organizacija in zavarovanje gradbišča</t>
  </si>
  <si>
    <t xml:space="preserve">        ocenjeno 5%</t>
  </si>
  <si>
    <t xml:space="preserve">          ocenjeno 5%</t>
  </si>
  <si>
    <t xml:space="preserve">Zakoličba obstoječih komunalnih vodov ki potekajo in prečkajo  cestišče ter stroški nadzora s strani upravljalca teh ( vodovod, elektro kabli, TK in CATV vodi, kanalizacija) </t>
  </si>
  <si>
    <t xml:space="preserve">Razna druga neprdvidena dela po naročilu investitorja 5% od vrednosti del </t>
  </si>
  <si>
    <t>Izdelava projektne dokumentacije  projekt izvedenih del</t>
  </si>
  <si>
    <t>Izdelava projektne dokumentacije projekt izvedenih del</t>
  </si>
  <si>
    <t xml:space="preserve">ocenjeno </t>
  </si>
  <si>
    <t>ocenjeno</t>
  </si>
  <si>
    <t>predvideno</t>
  </si>
  <si>
    <t>Nepredvideni stroški - obračun po dejanskih stroških</t>
  </si>
  <si>
    <t>Dobava in montaža fazonskih komadov skupaj s spojnimi in veznimi elementi: Fazonski kosi z obojko, spoj VRS, Ve, RJ, kot npr. BAIO (razstavljivi sidrni spoj z zatiči oziroma varovalno objemko), ali enakovredno. Vključno z odgovarjajočimi tesnili, mastjo in sidrnimi elementi, ki morajo biti vključeni v ceno.  Prehodni kos za spajanje s PE cevmi (zaklepni obroč in PE prehodni kos, ali univerzalnimi sidrnimi spojkami). Tlačna stopnja je PN16. Spoj mora omogočati možnost 100% sidranja, in vizualno kontrolo vgrajenih sidrnih elementov po sami montaži Vključno z odgovarjajočimi tesnili, mastjo, sidrnimi elementi in prehodnimi kosi, ki morajo biti vključeni v ceno. Protikorozijska epoksi prašna zaščita (debelina zaščite &gt;250 µm), 
Garancija: 10 letna funkcionalna garancija proizvajalca</t>
  </si>
  <si>
    <t>zaklepni obroč in PE prehodni kos DN100/110 kot npr. BAIO ali enakovredno</t>
  </si>
  <si>
    <t>zaklepni obroč in PE prehodni kos DN100/110 npr. BAIO ali enakovredno</t>
  </si>
  <si>
    <t>zaklepni obroč in NL prehodni kos DN150/150 npr. BAIO ali enakovredno</t>
  </si>
  <si>
    <t>Preh. kos npr. BAIO ali enakovredno DN80/ZAK46</t>
  </si>
  <si>
    <t xml:space="preserve">        NEPREDVIDENA DELA</t>
  </si>
  <si>
    <t xml:space="preserve">          Nepredvidena dela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</si>
</sst>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;\-#,##0.00\ "/>
    <numFmt numFmtId="184" formatCode="_-* #.##0.00\ _S_I_T_-;\-* #.##0.00\ _S_I_T_-;_-* &quot;-&quot;??\ _S_I_T_-;_-@_-"/>
    <numFmt numFmtId="185" formatCode="_-* #,##0.000\ _S_I_T_-;\-* #,##0.000\ _S_I_T_-;_-* &quot;-&quot;??\ _S_I_T_-;_-@_-"/>
    <numFmt numFmtId="186" formatCode="_-* #,##0.0\ _S_I_T_-;\-* #,##0.0\ _S_I_T_-;_-* &quot;-&quot;??\ _S_I_T_-;_-@_-"/>
    <numFmt numFmtId="187" formatCode="_-* #,##0\ _S_I_T_-;\-* #,##0\ _S_I_T_-;_-* &quot;-&quot;??\ _S_I_T_-;_-@_-"/>
    <numFmt numFmtId="188" formatCode="#.##0.00"/>
    <numFmt numFmtId="189" formatCode="0.00_)"/>
    <numFmt numFmtId="190" formatCode="0_)"/>
    <numFmt numFmtId="191" formatCode="#,##0.00\ [$€-1]"/>
    <numFmt numFmtId="192" formatCode="0.000_)"/>
    <numFmt numFmtId="193" formatCode="#,##0.00\ _S_I_T"/>
    <numFmt numFmtId="194" formatCode="###,###,###,###.00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Symbol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name val="Arial CE"/>
      <family val="0"/>
    </font>
    <font>
      <sz val="10"/>
      <name val="HelveticaPS"/>
      <family val="1"/>
    </font>
    <font>
      <b/>
      <sz val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i/>
      <u val="single"/>
      <sz val="10"/>
      <name val="Arial CE"/>
      <family val="2"/>
    </font>
    <font>
      <b/>
      <sz val="9"/>
      <name val="Arial CE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89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1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0" borderId="6" applyNumberFormat="0" applyFill="0" applyAlignment="0" applyProtection="0"/>
    <xf numFmtId="0" fontId="58" fillId="29" borderId="7" applyNumberFormat="0" applyAlignment="0" applyProtection="0"/>
    <xf numFmtId="0" fontId="59" fillId="20" borderId="8" applyNumberFormat="0" applyAlignment="0" applyProtection="0"/>
    <xf numFmtId="0" fontId="6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8" applyNumberFormat="0" applyAlignment="0" applyProtection="0"/>
    <xf numFmtId="0" fontId="62" fillId="0" borderId="9" applyNumberFormat="0" applyFill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wrapText="1"/>
    </xf>
    <xf numFmtId="171" fontId="6" fillId="0" borderId="12" xfId="79" applyFont="1" applyBorder="1" applyAlignment="1">
      <alignment/>
    </xf>
    <xf numFmtId="0" fontId="6" fillId="0" borderId="12" xfId="47" applyFont="1" applyBorder="1" applyAlignment="1">
      <alignment horizontal="justify" vertical="top" wrapText="1"/>
      <protection/>
    </xf>
    <xf numFmtId="0" fontId="6" fillId="0" borderId="12" xfId="47" applyFont="1" applyBorder="1" applyAlignment="1">
      <alignment horizontal="center" wrapText="1"/>
      <protection/>
    </xf>
    <xf numFmtId="171" fontId="6" fillId="0" borderId="12" xfId="79" applyFont="1" applyBorder="1" applyAlignment="1">
      <alignment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171" fontId="5" fillId="32" borderId="12" xfId="79" applyFont="1" applyFill="1" applyBorder="1" applyAlignment="1">
      <alignment horizontal="center" vertical="center"/>
    </xf>
    <xf numFmtId="171" fontId="5" fillId="32" borderId="12" xfId="79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71" fontId="6" fillId="0" borderId="0" xfId="79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171" fontId="6" fillId="0" borderId="0" xfId="79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171" fontId="5" fillId="32" borderId="12" xfId="79" applyFont="1" applyFill="1" applyBorder="1" applyAlignment="1">
      <alignment vertical="center"/>
    </xf>
    <xf numFmtId="171" fontId="5" fillId="32" borderId="12" xfId="79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171" fontId="6" fillId="0" borderId="12" xfId="79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12" xfId="59" applyFont="1" applyBorder="1" applyAlignment="1">
      <alignment horizontal="justify" vertical="top" wrapText="1"/>
      <protection/>
    </xf>
    <xf numFmtId="171" fontId="6" fillId="0" borderId="12" xfId="79" applyFont="1" applyFill="1" applyBorder="1" applyAlignment="1">
      <alignment horizontal="right"/>
    </xf>
    <xf numFmtId="171" fontId="6" fillId="0" borderId="12" xfId="79" applyFont="1" applyBorder="1" applyAlignment="1">
      <alignment horizontal="right"/>
    </xf>
    <xf numFmtId="0" fontId="9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wrapText="1"/>
    </xf>
    <xf numFmtId="171" fontId="6" fillId="0" borderId="0" xfId="79" applyFont="1" applyAlignment="1">
      <alignment horizontal="right"/>
    </xf>
    <xf numFmtId="171" fontId="5" fillId="0" borderId="0" xfId="79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/>
    </xf>
    <xf numFmtId="171" fontId="5" fillId="0" borderId="13" xfId="79" applyFont="1" applyBorder="1" applyAlignment="1">
      <alignment horizontal="right"/>
    </xf>
    <xf numFmtId="171" fontId="5" fillId="0" borderId="10" xfId="79" applyFont="1" applyBorder="1" applyAlignment="1">
      <alignment horizontal="right"/>
    </xf>
    <xf numFmtId="171" fontId="5" fillId="0" borderId="0" xfId="79" applyFont="1" applyBorder="1" applyAlignment="1">
      <alignment horizontal="right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171" fontId="5" fillId="0" borderId="11" xfId="79" applyFont="1" applyBorder="1" applyAlignment="1">
      <alignment horizontal="right"/>
    </xf>
    <xf numFmtId="171" fontId="6" fillId="0" borderId="0" xfId="79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171" fontId="6" fillId="0" borderId="10" xfId="79" applyFont="1" applyBorder="1" applyAlignment="1">
      <alignment horizontal="right"/>
    </xf>
    <xf numFmtId="0" fontId="6" fillId="0" borderId="12" xfId="0" applyFont="1" applyBorder="1" applyAlignment="1">
      <alignment horizontal="justify" vertical="top"/>
    </xf>
    <xf numFmtId="171" fontId="6" fillId="0" borderId="12" xfId="79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171" fontId="5" fillId="32" borderId="12" xfId="79" applyFont="1" applyFill="1" applyBorder="1" applyAlignment="1">
      <alignment horizontal="center" vertical="center"/>
    </xf>
    <xf numFmtId="171" fontId="5" fillId="32" borderId="12" xfId="79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171" fontId="6" fillId="0" borderId="0" xfId="79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71" fontId="9" fillId="0" borderId="0" xfId="79" applyFont="1" applyBorder="1" applyAlignment="1">
      <alignment horizontal="center"/>
    </xf>
    <xf numFmtId="171" fontId="9" fillId="0" borderId="0" xfId="79" applyFont="1" applyBorder="1" applyAlignment="1">
      <alignment/>
    </xf>
    <xf numFmtId="0" fontId="5" fillId="0" borderId="0" xfId="0" applyFont="1" applyBorder="1" applyAlignment="1">
      <alignment horizontal="left"/>
    </xf>
    <xf numFmtId="4" fontId="9" fillId="0" borderId="12" xfId="0" applyNumberFormat="1" applyFont="1" applyBorder="1" applyAlignment="1">
      <alignment horizontal="right"/>
    </xf>
    <xf numFmtId="171" fontId="9" fillId="0" borderId="12" xfId="79" applyFont="1" applyBorder="1" applyAlignment="1">
      <alignment horizontal="center"/>
    </xf>
    <xf numFmtId="171" fontId="9" fillId="0" borderId="12" xfId="79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5" fillId="0" borderId="11" xfId="0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171" fontId="6" fillId="0" borderId="0" xfId="79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right"/>
    </xf>
    <xf numFmtId="171" fontId="9" fillId="0" borderId="0" xfId="79" applyFont="1" applyBorder="1" applyAlignment="1">
      <alignment horizontal="right"/>
    </xf>
    <xf numFmtId="4" fontId="9" fillId="0" borderId="12" xfId="0" applyNumberFormat="1" applyFont="1" applyBorder="1" applyAlignment="1">
      <alignment horizontal="center"/>
    </xf>
    <xf numFmtId="171" fontId="9" fillId="0" borderId="12" xfId="79" applyFont="1" applyBorder="1" applyAlignment="1">
      <alignment horizontal="right"/>
    </xf>
    <xf numFmtId="0" fontId="6" fillId="0" borderId="12" xfId="0" applyFont="1" applyBorder="1" applyAlignment="1">
      <alignment horizontal="justify" vertical="top" wrapText="1"/>
    </xf>
    <xf numFmtId="4" fontId="9" fillId="0" borderId="12" xfId="0" applyNumberFormat="1" applyFont="1" applyBorder="1" applyAlignment="1">
      <alignment/>
    </xf>
    <xf numFmtId="171" fontId="9" fillId="0" borderId="12" xfId="79" applyFont="1" applyFill="1" applyBorder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171" fontId="5" fillId="0" borderId="0" xfId="79" applyFont="1" applyBorder="1" applyAlignment="1">
      <alignment horizontal="right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171" fontId="5" fillId="0" borderId="11" xfId="79" applyFont="1" applyBorder="1" applyAlignment="1">
      <alignment horizontal="right"/>
    </xf>
    <xf numFmtId="171" fontId="9" fillId="0" borderId="11" xfId="79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horizontal="justify" vertical="top" wrapText="1"/>
    </xf>
    <xf numFmtId="0" fontId="6" fillId="0" borderId="1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left" vertical="top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12" xfId="0" applyFont="1" applyBorder="1" applyAlignment="1">
      <alignment horizontal="left"/>
    </xf>
    <xf numFmtId="0" fontId="6" fillId="0" borderId="0" xfId="0" applyFont="1" applyAlignment="1">
      <alignment wrapText="1"/>
    </xf>
    <xf numFmtId="0" fontId="12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justify"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justify" vertical="top"/>
    </xf>
    <xf numFmtId="171" fontId="5" fillId="0" borderId="0" xfId="79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top"/>
    </xf>
    <xf numFmtId="0" fontId="9" fillId="0" borderId="12" xfId="0" applyFont="1" applyFill="1" applyBorder="1" applyAlignment="1">
      <alignment horizontal="center"/>
    </xf>
    <xf numFmtId="171" fontId="9" fillId="0" borderId="12" xfId="79" applyFont="1" applyFill="1" applyBorder="1" applyAlignment="1">
      <alignment/>
    </xf>
    <xf numFmtId="171" fontId="6" fillId="0" borderId="12" xfId="79" applyFont="1" applyFill="1" applyBorder="1" applyAlignment="1">
      <alignment horizontal="right"/>
    </xf>
    <xf numFmtId="14" fontId="9" fillId="0" borderId="12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justify" vertical="top" wrapText="1"/>
    </xf>
    <xf numFmtId="14" fontId="6" fillId="0" borderId="12" xfId="0" applyNumberFormat="1" applyFont="1" applyBorder="1" applyAlignment="1">
      <alignment vertical="top"/>
    </xf>
    <xf numFmtId="0" fontId="6" fillId="0" borderId="0" xfId="0" applyFont="1" applyAlignment="1">
      <alignment/>
    </xf>
    <xf numFmtId="4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1" fontId="12" fillId="0" borderId="12" xfId="79" applyFont="1" applyFill="1" applyBorder="1" applyAlignment="1">
      <alignment horizontal="right"/>
    </xf>
    <xf numFmtId="0" fontId="12" fillId="0" borderId="12" xfId="0" applyNumberFormat="1" applyFont="1" applyBorder="1" applyAlignment="1">
      <alignment horizontal="left" vertical="top"/>
    </xf>
    <xf numFmtId="0" fontId="12" fillId="0" borderId="12" xfId="0" applyFont="1" applyBorder="1" applyAlignment="1">
      <alignment vertical="top"/>
    </xf>
    <xf numFmtId="0" fontId="6" fillId="0" borderId="0" xfId="0" applyFont="1" applyAlignment="1">
      <alignment horizontal="justify" vertical="top" wrapText="1"/>
    </xf>
    <xf numFmtId="0" fontId="12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/>
    </xf>
    <xf numFmtId="171" fontId="9" fillId="0" borderId="12" xfId="79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6" fillId="0" borderId="14" xfId="0" applyFont="1" applyBorder="1" applyAlignment="1">
      <alignment horizontal="center" wrapText="1"/>
    </xf>
    <xf numFmtId="171" fontId="6" fillId="0" borderId="14" xfId="79" applyFont="1" applyBorder="1" applyAlignment="1">
      <alignment horizontal="right"/>
    </xf>
    <xf numFmtId="0" fontId="12" fillId="0" borderId="12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12" xfId="0" applyFont="1" applyBorder="1" applyAlignment="1">
      <alignment horizontal="justify" vertical="top"/>
    </xf>
    <xf numFmtId="0" fontId="5" fillId="0" borderId="12" xfId="0" applyFont="1" applyBorder="1" applyAlignment="1">
      <alignment/>
    </xf>
    <xf numFmtId="16" fontId="5" fillId="0" borderId="12" xfId="0" applyNumberFormat="1" applyFont="1" applyBorder="1" applyAlignment="1">
      <alignment vertical="top"/>
    </xf>
    <xf numFmtId="0" fontId="6" fillId="0" borderId="15" xfId="0" applyFont="1" applyBorder="1" applyAlignment="1">
      <alignment horizontal="justify" vertical="top" wrapText="1"/>
    </xf>
    <xf numFmtId="171" fontId="6" fillId="0" borderId="15" xfId="79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1" fontId="6" fillId="0" borderId="0" xfId="79" applyFont="1" applyAlignment="1">
      <alignment/>
    </xf>
    <xf numFmtId="171" fontId="5" fillId="0" borderId="0" xfId="79" applyFont="1" applyAlignment="1">
      <alignment/>
    </xf>
    <xf numFmtId="171" fontId="6" fillId="0" borderId="0" xfId="79" applyFont="1" applyAlignment="1">
      <alignment/>
    </xf>
    <xf numFmtId="0" fontId="5" fillId="0" borderId="0" xfId="0" applyFont="1" applyAlignment="1">
      <alignment horizontal="center"/>
    </xf>
    <xf numFmtId="171" fontId="5" fillId="0" borderId="0" xfId="79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171" fontId="5" fillId="0" borderId="13" xfId="79" applyFont="1" applyBorder="1" applyAlignment="1">
      <alignment/>
    </xf>
    <xf numFmtId="171" fontId="5" fillId="0" borderId="0" xfId="79" applyFont="1" applyBorder="1" applyAlignment="1">
      <alignment/>
    </xf>
    <xf numFmtId="0" fontId="6" fillId="0" borderId="0" xfId="0" applyFont="1" applyAlignment="1">
      <alignment vertical="top"/>
    </xf>
    <xf numFmtId="171" fontId="6" fillId="0" borderId="0" xfId="79" applyFont="1" applyBorder="1" applyAlignment="1">
      <alignment/>
    </xf>
    <xf numFmtId="0" fontId="5" fillId="0" borderId="0" xfId="0" applyFont="1" applyBorder="1" applyAlignment="1">
      <alignment/>
    </xf>
    <xf numFmtId="0" fontId="5" fillId="32" borderId="12" xfId="0" applyFont="1" applyFill="1" applyBorder="1" applyAlignment="1">
      <alignment vertical="center" wrapText="1"/>
    </xf>
    <xf numFmtId="171" fontId="6" fillId="0" borderId="12" xfId="79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171" fontId="6" fillId="0" borderId="10" xfId="79" applyFont="1" applyBorder="1" applyAlignment="1">
      <alignment/>
    </xf>
    <xf numFmtId="0" fontId="5" fillId="0" borderId="11" xfId="0" applyFont="1" applyBorder="1" applyAlignment="1">
      <alignment vertical="top"/>
    </xf>
    <xf numFmtId="171" fontId="5" fillId="0" borderId="11" xfId="79" applyFont="1" applyBorder="1" applyAlignment="1">
      <alignment/>
    </xf>
    <xf numFmtId="0" fontId="5" fillId="0" borderId="11" xfId="0" applyFont="1" applyBorder="1" applyAlignment="1">
      <alignment/>
    </xf>
    <xf numFmtId="171" fontId="5" fillId="0" borderId="11" xfId="79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justify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171" fontId="5" fillId="0" borderId="10" xfId="79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2" xfId="59" applyFont="1" applyBorder="1" applyAlignment="1">
      <alignment horizontal="justify" vertical="top" wrapText="1"/>
      <protection/>
    </xf>
    <xf numFmtId="0" fontId="12" fillId="0" borderId="12" xfId="0" applyFont="1" applyFill="1" applyBorder="1" applyAlignment="1">
      <alignment horizontal="justify" vertical="top"/>
    </xf>
    <xf numFmtId="0" fontId="5" fillId="0" borderId="0" xfId="0" applyFont="1" applyAlignment="1">
      <alignment horizontal="justify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/>
    </xf>
    <xf numFmtId="4" fontId="9" fillId="0" borderId="12" xfId="79" applyNumberFormat="1" applyFont="1" applyFill="1" applyBorder="1" applyAlignment="1">
      <alignment horizontal="right" wrapText="1"/>
    </xf>
    <xf numFmtId="4" fontId="6" fillId="0" borderId="12" xfId="79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4" fontId="6" fillId="0" borderId="0" xfId="79" applyNumberFormat="1" applyFont="1" applyAlignment="1">
      <alignment horizontal="right"/>
    </xf>
    <xf numFmtId="4" fontId="5" fillId="0" borderId="11" xfId="79" applyNumberFormat="1" applyFont="1" applyBorder="1" applyAlignment="1">
      <alignment horizontal="right" vertical="top"/>
    </xf>
    <xf numFmtId="4" fontId="6" fillId="0" borderId="11" xfId="79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71" fontId="5" fillId="0" borderId="0" xfId="79" applyFont="1" applyBorder="1" applyAlignment="1">
      <alignment/>
    </xf>
    <xf numFmtId="171" fontId="5" fillId="32" borderId="12" xfId="79" applyFont="1" applyFill="1" applyBorder="1" applyAlignment="1">
      <alignment vertical="center"/>
    </xf>
    <xf numFmtId="171" fontId="5" fillId="32" borderId="12" xfId="79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16" fontId="6" fillId="0" borderId="12" xfId="0" applyNumberFormat="1" applyFont="1" applyBorder="1" applyAlignment="1">
      <alignment horizontal="left" vertical="top" wrapText="1"/>
    </xf>
    <xf numFmtId="171" fontId="6" fillId="0" borderId="12" xfId="79" applyFont="1" applyBorder="1" applyAlignment="1">
      <alignment wrapText="1"/>
    </xf>
    <xf numFmtId="0" fontId="6" fillId="0" borderId="0" xfId="0" applyFont="1" applyFill="1" applyBorder="1" applyAlignment="1">
      <alignment/>
    </xf>
    <xf numFmtId="4" fontId="6" fillId="0" borderId="0" xfId="79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171" fontId="5" fillId="0" borderId="0" xfId="79" applyFont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71" fontId="5" fillId="0" borderId="13" xfId="79" applyFont="1" applyBorder="1" applyAlignment="1">
      <alignment horizontal="right"/>
    </xf>
    <xf numFmtId="171" fontId="5" fillId="0" borderId="10" xfId="79" applyFont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171" fontId="5" fillId="0" borderId="0" xfId="79" applyFont="1" applyFill="1" applyBorder="1" applyAlignment="1">
      <alignment horizontal="center"/>
    </xf>
    <xf numFmtId="171" fontId="5" fillId="0" borderId="0" xfId="79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71" fontId="6" fillId="0" borderId="0" xfId="79" applyFont="1" applyFill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wrapText="1"/>
    </xf>
    <xf numFmtId="0" fontId="11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171" fontId="6" fillId="0" borderId="0" xfId="79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0" xfId="59" applyFont="1" applyBorder="1" applyAlignment="1">
      <alignment horizontal="center" vertical="top"/>
      <protection/>
    </xf>
    <xf numFmtId="0" fontId="6" fillId="0" borderId="0" xfId="59" applyFont="1" applyBorder="1" applyAlignment="1">
      <alignment horizontal="justify" vertical="top" wrapText="1"/>
      <protection/>
    </xf>
    <xf numFmtId="0" fontId="6" fillId="0" borderId="0" xfId="59" applyFont="1" applyFill="1" applyBorder="1" applyAlignment="1">
      <alignment horizontal="center"/>
      <protection/>
    </xf>
    <xf numFmtId="16" fontId="6" fillId="0" borderId="12" xfId="0" applyNumberFormat="1" applyFont="1" applyBorder="1" applyAlignment="1">
      <alignment vertical="top"/>
    </xf>
    <xf numFmtId="171" fontId="6" fillId="0" borderId="10" xfId="79" applyFont="1" applyBorder="1" applyAlignment="1">
      <alignment horizontal="right"/>
    </xf>
    <xf numFmtId="171" fontId="6" fillId="0" borderId="12" xfId="79" applyFont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16" fontId="5" fillId="0" borderId="12" xfId="0" applyNumberFormat="1" applyFont="1" applyFill="1" applyBorder="1" applyAlignment="1">
      <alignment vertical="top"/>
    </xf>
    <xf numFmtId="16" fontId="6" fillId="0" borderId="12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12" fillId="0" borderId="12" xfId="0" applyNumberFormat="1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/>
    </xf>
    <xf numFmtId="14" fontId="6" fillId="0" borderId="12" xfId="0" applyNumberFormat="1" applyFont="1" applyFill="1" applyBorder="1" applyAlignment="1">
      <alignment vertical="top"/>
    </xf>
    <xf numFmtId="0" fontId="12" fillId="0" borderId="12" xfId="0" applyNumberFormat="1" applyFont="1" applyFill="1" applyBorder="1" applyAlignment="1">
      <alignment horizontal="left" vertical="top"/>
    </xf>
    <xf numFmtId="14" fontId="6" fillId="0" borderId="12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6" fontId="5" fillId="0" borderId="1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1" fontId="5" fillId="0" borderId="0" xfId="79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wrapText="1"/>
    </xf>
    <xf numFmtId="171" fontId="6" fillId="0" borderId="12" xfId="79" applyFont="1" applyFill="1" applyBorder="1" applyAlignment="1">
      <alignment horizontal="right"/>
    </xf>
    <xf numFmtId="4" fontId="9" fillId="0" borderId="12" xfId="0" applyNumberFormat="1" applyFont="1" applyBorder="1" applyAlignment="1">
      <alignment horizontal="center"/>
    </xf>
    <xf numFmtId="171" fontId="9" fillId="0" borderId="12" xfId="79" applyFont="1" applyFill="1" applyBorder="1" applyAlignment="1">
      <alignment/>
    </xf>
    <xf numFmtId="171" fontId="9" fillId="0" borderId="12" xfId="79" applyFont="1" applyBorder="1" applyAlignment="1">
      <alignment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justify" vertical="top"/>
    </xf>
    <xf numFmtId="171" fontId="6" fillId="0" borderId="12" xfId="79" applyFont="1" applyBorder="1" applyAlignment="1">
      <alignment/>
    </xf>
    <xf numFmtId="0" fontId="6" fillId="0" borderId="12" xfId="60" applyFont="1" applyBorder="1" applyAlignment="1">
      <alignment horizontal="justify" vertical="top" wrapText="1"/>
      <protection/>
    </xf>
    <xf numFmtId="0" fontId="6" fillId="0" borderId="12" xfId="60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justify" vertical="top" wrapText="1"/>
    </xf>
    <xf numFmtId="171" fontId="9" fillId="0" borderId="0" xfId="79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 wrapText="1"/>
    </xf>
    <xf numFmtId="171" fontId="6" fillId="0" borderId="0" xfId="79" applyFont="1" applyFill="1" applyAlignment="1">
      <alignment horizontal="right"/>
    </xf>
    <xf numFmtId="171" fontId="5" fillId="0" borderId="10" xfId="79" applyFont="1" applyFill="1" applyBorder="1" applyAlignment="1">
      <alignment horizontal="right"/>
    </xf>
    <xf numFmtId="171" fontId="5" fillId="0" borderId="11" xfId="79" applyFont="1" applyFill="1" applyBorder="1" applyAlignment="1">
      <alignment horizontal="right"/>
    </xf>
    <xf numFmtId="171" fontId="5" fillId="0" borderId="12" xfId="79" applyFont="1" applyFill="1" applyBorder="1" applyAlignment="1">
      <alignment horizontal="center" vertical="center"/>
    </xf>
    <xf numFmtId="171" fontId="6" fillId="0" borderId="0" xfId="79" applyFont="1" applyFill="1" applyAlignment="1">
      <alignment/>
    </xf>
    <xf numFmtId="171" fontId="6" fillId="0" borderId="0" xfId="79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71" fontId="9" fillId="0" borderId="12" xfId="79" applyFont="1" applyFill="1" applyBorder="1" applyAlignment="1">
      <alignment horizontal="center"/>
    </xf>
    <xf numFmtId="171" fontId="6" fillId="0" borderId="12" xfId="79" applyFont="1" applyFill="1" applyBorder="1" applyAlignment="1">
      <alignment/>
    </xf>
    <xf numFmtId="171" fontId="12" fillId="0" borderId="12" xfId="79" applyFont="1" applyFill="1" applyBorder="1" applyAlignment="1">
      <alignment/>
    </xf>
    <xf numFmtId="171" fontId="6" fillId="0" borderId="12" xfId="79" applyFont="1" applyFill="1" applyBorder="1" applyAlignment="1">
      <alignment/>
    </xf>
    <xf numFmtId="171" fontId="6" fillId="0" borderId="12" xfId="79" applyFont="1" applyFill="1" applyBorder="1" applyAlignment="1">
      <alignment horizontal="right" wrapText="1"/>
    </xf>
    <xf numFmtId="4" fontId="6" fillId="0" borderId="12" xfId="79" applyNumberFormat="1" applyFont="1" applyFill="1" applyBorder="1" applyAlignment="1">
      <alignment horizontal="right"/>
    </xf>
    <xf numFmtId="171" fontId="6" fillId="0" borderId="12" xfId="79" applyFont="1" applyFill="1" applyBorder="1" applyAlignment="1">
      <alignment wrapText="1"/>
    </xf>
    <xf numFmtId="171" fontId="6" fillId="0" borderId="12" xfId="79" applyFont="1" applyFill="1" applyBorder="1" applyAlignment="1">
      <alignment horizontal="right" wrapText="1"/>
    </xf>
    <xf numFmtId="0" fontId="5" fillId="0" borderId="0" xfId="0" applyFont="1" applyAlignment="1">
      <alignment/>
    </xf>
    <xf numFmtId="171" fontId="6" fillId="0" borderId="15" xfId="79" applyFont="1" applyFill="1" applyBorder="1" applyAlignment="1">
      <alignment horizontal="right"/>
    </xf>
    <xf numFmtId="171" fontId="6" fillId="0" borderId="14" xfId="79" applyFont="1" applyFill="1" applyBorder="1" applyAlignment="1">
      <alignment horizontal="right"/>
    </xf>
    <xf numFmtId="0" fontId="5" fillId="0" borderId="12" xfId="0" applyFont="1" applyBorder="1" applyAlignment="1">
      <alignment horizontal="justify" vertical="top" wrapText="1"/>
    </xf>
    <xf numFmtId="14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/>
    </xf>
    <xf numFmtId="171" fontId="5" fillId="0" borderId="12" xfId="79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79" applyNumberFormat="1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190" fontId="15" fillId="0" borderId="11" xfId="49" applyNumberFormat="1" applyFont="1" applyBorder="1">
      <alignment/>
      <protection/>
    </xf>
    <xf numFmtId="189" fontId="15" fillId="0" borderId="11" xfId="49" applyFont="1" applyBorder="1">
      <alignment/>
      <protection/>
    </xf>
    <xf numFmtId="179" fontId="15" fillId="0" borderId="11" xfId="93" applyFont="1" applyBorder="1" applyAlignment="1">
      <alignment/>
    </xf>
    <xf numFmtId="191" fontId="15" fillId="0" borderId="11" xfId="93" applyNumberFormat="1" applyFont="1" applyBorder="1" applyAlignment="1">
      <alignment/>
    </xf>
    <xf numFmtId="189" fontId="13" fillId="0" borderId="0" xfId="49" applyFont="1">
      <alignment/>
      <protection/>
    </xf>
    <xf numFmtId="190" fontId="16" fillId="0" borderId="0" xfId="49" applyNumberFormat="1" applyFont="1" applyBorder="1">
      <alignment/>
      <protection/>
    </xf>
    <xf numFmtId="189" fontId="16" fillId="0" borderId="0" xfId="49" applyFont="1" applyBorder="1">
      <alignment/>
      <protection/>
    </xf>
    <xf numFmtId="179" fontId="16" fillId="0" borderId="0" xfId="93" applyFont="1" applyBorder="1" applyAlignment="1">
      <alignment/>
    </xf>
    <xf numFmtId="191" fontId="16" fillId="0" borderId="0" xfId="93" applyNumberFormat="1" applyFont="1" applyBorder="1" applyAlignment="1">
      <alignment/>
    </xf>
    <xf numFmtId="189" fontId="17" fillId="0" borderId="0" xfId="49" applyFont="1">
      <alignment/>
      <protection/>
    </xf>
    <xf numFmtId="190" fontId="16" fillId="0" borderId="0" xfId="49" applyNumberFormat="1" applyFont="1">
      <alignment/>
      <protection/>
    </xf>
    <xf numFmtId="189" fontId="16" fillId="0" borderId="0" xfId="49" applyFont="1">
      <alignment/>
      <protection/>
    </xf>
    <xf numFmtId="189" fontId="18" fillId="0" borderId="0" xfId="49" applyFont="1">
      <alignment/>
      <protection/>
    </xf>
    <xf numFmtId="179" fontId="16" fillId="0" borderId="0" xfId="93" applyFont="1" applyAlignment="1">
      <alignment/>
    </xf>
    <xf numFmtId="191" fontId="16" fillId="0" borderId="0" xfId="93" applyNumberFormat="1" applyFont="1" applyAlignment="1">
      <alignment/>
    </xf>
    <xf numFmtId="189" fontId="16" fillId="0" borderId="17" xfId="49" applyFont="1" applyBorder="1">
      <alignment/>
      <protection/>
    </xf>
    <xf numFmtId="190" fontId="16" fillId="0" borderId="18" xfId="49" applyNumberFormat="1" applyFont="1" applyBorder="1">
      <alignment/>
      <protection/>
    </xf>
    <xf numFmtId="189" fontId="16" fillId="0" borderId="18" xfId="49" applyFont="1" applyBorder="1">
      <alignment/>
      <protection/>
    </xf>
    <xf numFmtId="179" fontId="16" fillId="0" borderId="18" xfId="93" applyFont="1" applyBorder="1" applyAlignment="1">
      <alignment/>
    </xf>
    <xf numFmtId="191" fontId="16" fillId="0" borderId="19" xfId="93" applyNumberFormat="1" applyFont="1" applyBorder="1" applyAlignment="1">
      <alignment/>
    </xf>
    <xf numFmtId="189" fontId="19" fillId="0" borderId="0" xfId="49" applyFont="1">
      <alignment/>
      <protection/>
    </xf>
    <xf numFmtId="189" fontId="20" fillId="0" borderId="0" xfId="49" applyFont="1">
      <alignment/>
      <protection/>
    </xf>
    <xf numFmtId="190" fontId="20" fillId="0" borderId="0" xfId="49" applyNumberFormat="1" applyFont="1">
      <alignment/>
      <protection/>
    </xf>
    <xf numFmtId="179" fontId="20" fillId="0" borderId="0" xfId="93" applyFont="1" applyAlignment="1">
      <alignment/>
    </xf>
    <xf numFmtId="191" fontId="20" fillId="0" borderId="0" xfId="93" applyNumberFormat="1" applyFont="1" applyAlignment="1">
      <alignment/>
    </xf>
    <xf numFmtId="189" fontId="20" fillId="0" borderId="20" xfId="49" applyFont="1" applyBorder="1">
      <alignment/>
      <protection/>
    </xf>
    <xf numFmtId="190" fontId="20" fillId="0" borderId="20" xfId="49" applyNumberFormat="1" applyFont="1" applyBorder="1">
      <alignment/>
      <protection/>
    </xf>
    <xf numFmtId="179" fontId="20" fillId="0" borderId="20" xfId="93" applyFont="1" applyBorder="1" applyAlignment="1">
      <alignment/>
    </xf>
    <xf numFmtId="191" fontId="20" fillId="0" borderId="20" xfId="93" applyNumberFormat="1" applyFont="1" applyBorder="1" applyAlignment="1">
      <alignment/>
    </xf>
    <xf numFmtId="190" fontId="16" fillId="0" borderId="19" xfId="49" applyNumberFormat="1" applyFont="1" applyBorder="1">
      <alignment/>
      <protection/>
    </xf>
    <xf numFmtId="189" fontId="20" fillId="0" borderId="0" xfId="49" applyFont="1" applyBorder="1">
      <alignment/>
      <protection/>
    </xf>
    <xf numFmtId="189" fontId="20" fillId="0" borderId="11" xfId="49" applyFont="1" applyBorder="1">
      <alignment/>
      <protection/>
    </xf>
    <xf numFmtId="190" fontId="20" fillId="0" borderId="11" xfId="49" applyNumberFormat="1" applyFont="1" applyBorder="1">
      <alignment/>
      <protection/>
    </xf>
    <xf numFmtId="179" fontId="20" fillId="0" borderId="11" xfId="93" applyFont="1" applyBorder="1" applyAlignment="1">
      <alignment/>
    </xf>
    <xf numFmtId="191" fontId="20" fillId="0" borderId="11" xfId="93" applyNumberFormat="1" applyFont="1" applyBorder="1" applyAlignment="1">
      <alignment/>
    </xf>
    <xf numFmtId="190" fontId="19" fillId="0" borderId="0" xfId="49" applyNumberFormat="1" applyFont="1">
      <alignment/>
      <protection/>
    </xf>
    <xf numFmtId="190" fontId="13" fillId="0" borderId="0" xfId="49" applyNumberFormat="1" applyFont="1">
      <alignment/>
      <protection/>
    </xf>
    <xf numFmtId="179" fontId="13" fillId="0" borderId="0" xfId="93" applyFont="1" applyAlignment="1">
      <alignment/>
    </xf>
    <xf numFmtId="191" fontId="13" fillId="0" borderId="0" xfId="93" applyNumberFormat="1" applyFont="1" applyAlignment="1">
      <alignment/>
    </xf>
    <xf numFmtId="179" fontId="19" fillId="0" borderId="0" xfId="93" applyFont="1" applyAlignment="1">
      <alignment/>
    </xf>
    <xf numFmtId="191" fontId="19" fillId="0" borderId="0" xfId="93" applyNumberFormat="1" applyFont="1" applyAlignment="1">
      <alignment/>
    </xf>
    <xf numFmtId="189" fontId="13" fillId="0" borderId="21" xfId="49" applyFont="1" applyBorder="1">
      <alignment/>
      <protection/>
    </xf>
    <xf numFmtId="190" fontId="13" fillId="0" borderId="22" xfId="49" applyNumberFormat="1" applyFont="1" applyBorder="1">
      <alignment/>
      <protection/>
    </xf>
    <xf numFmtId="189" fontId="13" fillId="0" borderId="22" xfId="49" applyFont="1" applyBorder="1">
      <alignment/>
      <protection/>
    </xf>
    <xf numFmtId="179" fontId="13" fillId="0" borderId="22" xfId="93" applyFont="1" applyBorder="1" applyAlignment="1">
      <alignment/>
    </xf>
    <xf numFmtId="191" fontId="13" fillId="0" borderId="23" xfId="93" applyNumberFormat="1" applyFont="1" applyBorder="1" applyAlignment="1">
      <alignment horizontal="right"/>
    </xf>
    <xf numFmtId="189" fontId="13" fillId="0" borderId="0" xfId="49" applyFont="1" applyBorder="1">
      <alignment/>
      <protection/>
    </xf>
    <xf numFmtId="190" fontId="13" fillId="0" borderId="0" xfId="49" applyNumberFormat="1" applyFont="1" applyBorder="1">
      <alignment/>
      <protection/>
    </xf>
    <xf numFmtId="179" fontId="13" fillId="0" borderId="0" xfId="93" applyFont="1" applyBorder="1" applyAlignment="1">
      <alignment/>
    </xf>
    <xf numFmtId="191" fontId="13" fillId="0" borderId="0" xfId="93" applyNumberFormat="1" applyFont="1" applyBorder="1" applyAlignment="1">
      <alignment horizontal="right"/>
    </xf>
    <xf numFmtId="189" fontId="17" fillId="0" borderId="11" xfId="49" applyFont="1" applyBorder="1">
      <alignment/>
      <protection/>
    </xf>
    <xf numFmtId="190" fontId="17" fillId="0" borderId="11" xfId="49" applyNumberFormat="1" applyFont="1" applyBorder="1">
      <alignment/>
      <protection/>
    </xf>
    <xf numFmtId="179" fontId="17" fillId="0" borderId="11" xfId="93" applyFont="1" applyBorder="1" applyAlignment="1">
      <alignment/>
    </xf>
    <xf numFmtId="191" fontId="17" fillId="0" borderId="11" xfId="93" applyNumberFormat="1" applyFont="1" applyBorder="1" applyAlignment="1">
      <alignment/>
    </xf>
    <xf numFmtId="190" fontId="15" fillId="0" borderId="0" xfId="49" applyNumberFormat="1" applyFont="1" applyBorder="1">
      <alignment/>
      <protection/>
    </xf>
    <xf numFmtId="189" fontId="17" fillId="0" borderId="0" xfId="49" applyFont="1" applyBorder="1">
      <alignment/>
      <protection/>
    </xf>
    <xf numFmtId="190" fontId="17" fillId="0" borderId="0" xfId="49" applyNumberFormat="1" applyFont="1" applyBorder="1">
      <alignment/>
      <protection/>
    </xf>
    <xf numFmtId="179" fontId="17" fillId="0" borderId="0" xfId="93" applyFont="1" applyBorder="1" applyAlignment="1">
      <alignment/>
    </xf>
    <xf numFmtId="191" fontId="17" fillId="0" borderId="0" xfId="93" applyNumberFormat="1" applyFont="1" applyBorder="1" applyAlignment="1">
      <alignment/>
    </xf>
    <xf numFmtId="189" fontId="13" fillId="0" borderId="20" xfId="49" applyFont="1" applyBorder="1">
      <alignment/>
      <protection/>
    </xf>
    <xf numFmtId="190" fontId="13" fillId="0" borderId="20" xfId="49" applyNumberFormat="1" applyFont="1" applyBorder="1">
      <alignment/>
      <protection/>
    </xf>
    <xf numFmtId="179" fontId="13" fillId="0" borderId="20" xfId="93" applyFont="1" applyBorder="1" applyAlignment="1">
      <alignment/>
    </xf>
    <xf numFmtId="191" fontId="13" fillId="0" borderId="20" xfId="93" applyNumberFormat="1" applyFont="1" applyBorder="1" applyAlignment="1">
      <alignment/>
    </xf>
    <xf numFmtId="182" fontId="19" fillId="0" borderId="0" xfId="93" applyNumberFormat="1" applyFont="1" applyAlignment="1">
      <alignment/>
    </xf>
    <xf numFmtId="2" fontId="13" fillId="0" borderId="0" xfId="49" applyNumberFormat="1" applyFont="1">
      <alignment/>
      <protection/>
    </xf>
    <xf numFmtId="0" fontId="13" fillId="0" borderId="0" xfId="49" applyNumberFormat="1" applyFont="1" applyFill="1">
      <alignment/>
      <protection/>
    </xf>
    <xf numFmtId="189" fontId="22" fillId="0" borderId="0" xfId="49" applyFont="1">
      <alignment/>
      <protection/>
    </xf>
    <xf numFmtId="190" fontId="13" fillId="0" borderId="0" xfId="49" applyNumberFormat="1" applyFont="1" applyFill="1">
      <alignment/>
      <protection/>
    </xf>
    <xf numFmtId="191" fontId="13" fillId="0" borderId="0" xfId="49" applyNumberFormat="1" applyFont="1" applyFill="1">
      <alignment/>
      <protection/>
    </xf>
    <xf numFmtId="43" fontId="13" fillId="0" borderId="0" xfId="93" applyNumberFormat="1" applyFont="1" applyFill="1" applyAlignment="1">
      <alignment/>
    </xf>
    <xf numFmtId="191" fontId="13" fillId="0" borderId="0" xfId="93" applyNumberFormat="1" applyFont="1" applyFill="1" applyAlignment="1">
      <alignment/>
    </xf>
    <xf numFmtId="190" fontId="17" fillId="0" borderId="0" xfId="49" applyNumberFormat="1" applyFont="1" applyFill="1" applyBorder="1">
      <alignment/>
      <protection/>
    </xf>
    <xf numFmtId="0" fontId="17" fillId="0" borderId="0" xfId="49" applyNumberFormat="1" applyFont="1" applyFill="1" applyBorder="1">
      <alignment/>
      <protection/>
    </xf>
    <xf numFmtId="191" fontId="17" fillId="0" borderId="0" xfId="49" applyNumberFormat="1" applyFont="1" applyFill="1" applyBorder="1">
      <alignment/>
      <protection/>
    </xf>
    <xf numFmtId="190" fontId="22" fillId="0" borderId="0" xfId="49" applyNumberFormat="1" applyFont="1">
      <alignment/>
      <protection/>
    </xf>
    <xf numFmtId="179" fontId="22" fillId="0" borderId="0" xfId="93" applyFont="1" applyAlignment="1">
      <alignment/>
    </xf>
    <xf numFmtId="191" fontId="22" fillId="0" borderId="0" xfId="93" applyNumberFormat="1" applyFont="1" applyAlignment="1">
      <alignment/>
    </xf>
    <xf numFmtId="191" fontId="13" fillId="0" borderId="0" xfId="93" applyNumberFormat="1" applyFont="1" applyBorder="1" applyAlignment="1">
      <alignment/>
    </xf>
    <xf numFmtId="189" fontId="63" fillId="0" borderId="0" xfId="49" applyFont="1">
      <alignment/>
      <protection/>
    </xf>
    <xf numFmtId="190" fontId="0" fillId="0" borderId="0" xfId="49" applyNumberFormat="1" applyFont="1">
      <alignment/>
      <protection/>
    </xf>
    <xf numFmtId="189" fontId="0" fillId="0" borderId="0" xfId="49" applyFont="1">
      <alignment/>
      <protection/>
    </xf>
    <xf numFmtId="179" fontId="0" fillId="0" borderId="0" xfId="93" applyFont="1" applyAlignment="1">
      <alignment/>
    </xf>
    <xf numFmtId="189" fontId="13" fillId="34" borderId="0" xfId="49" applyFont="1" applyFill="1">
      <alignment/>
      <protection/>
    </xf>
    <xf numFmtId="2" fontId="13" fillId="34" borderId="0" xfId="49" applyNumberFormat="1" applyFont="1" applyFill="1">
      <alignment/>
      <protection/>
    </xf>
    <xf numFmtId="190" fontId="13" fillId="34" borderId="0" xfId="49" applyNumberFormat="1" applyFont="1" applyFill="1">
      <alignment/>
      <protection/>
    </xf>
    <xf numFmtId="179" fontId="13" fillId="34" borderId="0" xfId="93" applyFont="1" applyFill="1" applyAlignment="1">
      <alignment/>
    </xf>
    <xf numFmtId="190" fontId="13" fillId="0" borderId="0" xfId="49" applyNumberFormat="1" applyFont="1" applyAlignment="1">
      <alignment horizontal="left"/>
      <protection/>
    </xf>
    <xf numFmtId="189" fontId="23" fillId="0" borderId="0" xfId="49" applyFont="1">
      <alignment/>
      <protection/>
    </xf>
    <xf numFmtId="49" fontId="19" fillId="0" borderId="0" xfId="49" applyNumberFormat="1" applyFont="1">
      <alignment/>
      <protection/>
    </xf>
    <xf numFmtId="190" fontId="23" fillId="0" borderId="0" xfId="49" applyNumberFormat="1" applyFont="1">
      <alignment/>
      <protection/>
    </xf>
    <xf numFmtId="189" fontId="24" fillId="0" borderId="0" xfId="49" applyFont="1">
      <alignment/>
      <protection/>
    </xf>
    <xf numFmtId="179" fontId="23" fillId="0" borderId="0" xfId="93" applyFont="1" applyAlignment="1">
      <alignment/>
    </xf>
    <xf numFmtId="191" fontId="23" fillId="0" borderId="0" xfId="93" applyNumberFormat="1" applyFont="1" applyAlignment="1">
      <alignment/>
    </xf>
    <xf numFmtId="190" fontId="20" fillId="0" borderId="0" xfId="49" applyNumberFormat="1" applyFont="1" applyBorder="1">
      <alignment/>
      <protection/>
    </xf>
    <xf numFmtId="179" fontId="20" fillId="0" borderId="0" xfId="93" applyFont="1" applyBorder="1" applyAlignment="1">
      <alignment/>
    </xf>
    <xf numFmtId="191" fontId="20" fillId="0" borderId="0" xfId="93" applyNumberFormat="1" applyFont="1" applyBorder="1" applyAlignment="1">
      <alignment/>
    </xf>
    <xf numFmtId="191" fontId="19" fillId="0" borderId="0" xfId="49" applyNumberFormat="1" applyFont="1">
      <alignment/>
      <protection/>
    </xf>
    <xf numFmtId="190" fontId="19" fillId="0" borderId="11" xfId="49" applyNumberFormat="1" applyFont="1" applyBorder="1">
      <alignment/>
      <protection/>
    </xf>
    <xf numFmtId="189" fontId="19" fillId="0" borderId="11" xfId="49" applyFont="1" applyBorder="1">
      <alignment/>
      <protection/>
    </xf>
    <xf numFmtId="179" fontId="19" fillId="0" borderId="11" xfId="93" applyFont="1" applyBorder="1" applyAlignment="1">
      <alignment/>
    </xf>
    <xf numFmtId="191" fontId="19" fillId="0" borderId="11" xfId="93" applyNumberFormat="1" applyFont="1" applyBorder="1" applyAlignment="1">
      <alignment/>
    </xf>
    <xf numFmtId="189" fontId="19" fillId="0" borderId="0" xfId="49" applyFont="1" applyBorder="1">
      <alignment/>
      <protection/>
    </xf>
    <xf numFmtId="190" fontId="19" fillId="0" borderId="0" xfId="49" applyNumberFormat="1" applyFont="1" applyBorder="1">
      <alignment/>
      <protection/>
    </xf>
    <xf numFmtId="179" fontId="19" fillId="0" borderId="0" xfId="93" applyFont="1" applyBorder="1" applyAlignment="1">
      <alignment/>
    </xf>
    <xf numFmtId="191" fontId="19" fillId="0" borderId="0" xfId="93" applyNumberFormat="1" applyFont="1" applyBorder="1" applyAlignment="1">
      <alignment/>
    </xf>
    <xf numFmtId="189" fontId="25" fillId="0" borderId="0" xfId="49" applyFont="1">
      <alignment/>
      <protection/>
    </xf>
    <xf numFmtId="190" fontId="26" fillId="0" borderId="0" xfId="49" applyNumberFormat="1" applyFont="1" applyBorder="1">
      <alignment/>
      <protection/>
    </xf>
    <xf numFmtId="19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11" xfId="94" applyFont="1" applyFill="1" applyBorder="1" applyAlignment="1">
      <alignment/>
    </xf>
    <xf numFmtId="191" fontId="0" fillId="0" borderId="11" xfId="94" applyNumberFormat="1" applyFont="1" applyFill="1" applyBorder="1" applyAlignment="1">
      <alignment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43" fontId="0" fillId="0" borderId="0" xfId="94" applyFont="1" applyFill="1" applyAlignment="1">
      <alignment/>
    </xf>
    <xf numFmtId="191" fontId="0" fillId="0" borderId="0" xfId="94" applyNumberFormat="1" applyFont="1" applyFill="1" applyAlignment="1">
      <alignment/>
    </xf>
    <xf numFmtId="0" fontId="27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43" fontId="1" fillId="0" borderId="0" xfId="94" applyFont="1" applyFill="1" applyAlignment="1">
      <alignment/>
    </xf>
    <xf numFmtId="191" fontId="1" fillId="0" borderId="0" xfId="94" applyNumberFormat="1" applyFont="1" applyFill="1" applyAlignment="1">
      <alignment/>
    </xf>
    <xf numFmtId="0" fontId="1" fillId="0" borderId="17" xfId="0" applyFont="1" applyFill="1" applyBorder="1" applyAlignment="1">
      <alignment/>
    </xf>
    <xf numFmtId="190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1" fillId="0" borderId="18" xfId="94" applyFont="1" applyFill="1" applyBorder="1" applyAlignment="1">
      <alignment/>
    </xf>
    <xf numFmtId="191" fontId="1" fillId="0" borderId="19" xfId="94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43" fontId="1" fillId="0" borderId="0" xfId="94" applyFont="1" applyFill="1" applyBorder="1" applyAlignment="1">
      <alignment/>
    </xf>
    <xf numFmtId="191" fontId="1" fillId="0" borderId="0" xfId="94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90" fontId="0" fillId="0" borderId="20" xfId="0" applyNumberFormat="1" applyFont="1" applyFill="1" applyBorder="1" applyAlignment="1">
      <alignment/>
    </xf>
    <xf numFmtId="43" fontId="0" fillId="0" borderId="20" xfId="94" applyFont="1" applyFill="1" applyBorder="1" applyAlignment="1">
      <alignment/>
    </xf>
    <xf numFmtId="191" fontId="0" fillId="0" borderId="20" xfId="94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94" applyFont="1" applyFill="1" applyBorder="1" applyAlignment="1">
      <alignment/>
    </xf>
    <xf numFmtId="191" fontId="0" fillId="0" borderId="0" xfId="94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90" fontId="13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179" fontId="13" fillId="0" borderId="0" xfId="94" applyNumberFormat="1" applyFont="1" applyAlignment="1">
      <alignment/>
    </xf>
    <xf numFmtId="193" fontId="13" fillId="0" borderId="0" xfId="94" applyNumberFormat="1" applyFont="1" applyAlignment="1">
      <alignment horizontal="right"/>
    </xf>
    <xf numFmtId="18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1" fontId="0" fillId="0" borderId="0" xfId="94" applyNumberFormat="1" applyFont="1" applyAlignment="1">
      <alignment/>
    </xf>
    <xf numFmtId="190" fontId="0" fillId="0" borderId="0" xfId="0" applyNumberFormat="1" applyFont="1" applyAlignment="1">
      <alignment/>
    </xf>
    <xf numFmtId="179" fontId="0" fillId="0" borderId="0" xfId="94" applyNumberFormat="1" applyFont="1" applyAlignment="1">
      <alignment/>
    </xf>
    <xf numFmtId="191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3" fontId="13" fillId="0" borderId="0" xfId="94" applyNumberFormat="1" applyFont="1" applyAlignment="1">
      <alignment/>
    </xf>
    <xf numFmtId="191" fontId="13" fillId="0" borderId="0" xfId="94" applyNumberFormat="1" applyFont="1" applyAlignment="1">
      <alignment/>
    </xf>
    <xf numFmtId="193" fontId="0" fillId="0" borderId="0" xfId="94" applyNumberFormat="1" applyFont="1" applyAlignment="1">
      <alignment horizontal="right"/>
    </xf>
    <xf numFmtId="19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191" fontId="13" fillId="0" borderId="0" xfId="0" applyNumberFormat="1" applyFont="1" applyAlignment="1">
      <alignment/>
    </xf>
    <xf numFmtId="19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3" fontId="13" fillId="0" borderId="0" xfId="94" applyFont="1" applyFill="1" applyAlignment="1">
      <alignment/>
    </xf>
    <xf numFmtId="191" fontId="13" fillId="0" borderId="0" xfId="94" applyNumberFormat="1" applyFont="1" applyFill="1" applyAlignment="1">
      <alignment/>
    </xf>
    <xf numFmtId="0" fontId="13" fillId="0" borderId="0" xfId="0" applyFont="1" applyFill="1" applyAlignment="1">
      <alignment/>
    </xf>
    <xf numFmtId="43" fontId="13" fillId="0" borderId="0" xfId="94" applyFont="1" applyFill="1" applyAlignment="1">
      <alignment/>
    </xf>
    <xf numFmtId="191" fontId="13" fillId="0" borderId="0" xfId="94" applyNumberFormat="1" applyFont="1" applyFill="1" applyAlignment="1">
      <alignment/>
    </xf>
    <xf numFmtId="43" fontId="13" fillId="0" borderId="0" xfId="94" applyFont="1" applyFill="1" applyBorder="1" applyAlignment="1">
      <alignment/>
    </xf>
    <xf numFmtId="0" fontId="13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79" fontId="0" fillId="0" borderId="0" xfId="94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 horizontal="justify"/>
    </xf>
    <xf numFmtId="0" fontId="6" fillId="0" borderId="12" xfId="0" applyFont="1" applyFill="1" applyBorder="1" applyAlignment="1">
      <alignment/>
    </xf>
    <xf numFmtId="0" fontId="5" fillId="0" borderId="12" xfId="0" applyFont="1" applyBorder="1" applyAlignment="1">
      <alignment horizontal="justify"/>
    </xf>
    <xf numFmtId="0" fontId="6" fillId="0" borderId="12" xfId="0" applyFont="1" applyBorder="1" applyAlignment="1">
      <alignment/>
    </xf>
    <xf numFmtId="171" fontId="5" fillId="0" borderId="11" xfId="79" applyFont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171" fontId="5" fillId="0" borderId="0" xfId="79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/>
    </xf>
  </cellXfs>
  <cellStyles count="9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0" xfId="41"/>
    <cellStyle name="Navadno 11" xfId="42"/>
    <cellStyle name="Navadno 12" xfId="43"/>
    <cellStyle name="Navadno 13" xfId="44"/>
    <cellStyle name="Navadno 14" xfId="45"/>
    <cellStyle name="Navadno 15" xfId="46"/>
    <cellStyle name="Navadno 16" xfId="47"/>
    <cellStyle name="Navadno 17" xfId="48"/>
    <cellStyle name="Navadno 18" xfId="49"/>
    <cellStyle name="Navadno 2" xfId="50"/>
    <cellStyle name="Navadno 2 2" xfId="51"/>
    <cellStyle name="Navadno 3" xfId="52"/>
    <cellStyle name="Navadno 4" xfId="53"/>
    <cellStyle name="Navadno 5" xfId="54"/>
    <cellStyle name="Navadno 6" xfId="55"/>
    <cellStyle name="Navadno 7" xfId="56"/>
    <cellStyle name="Navadno 8" xfId="57"/>
    <cellStyle name="Navadno 9" xfId="58"/>
    <cellStyle name="Navadno_List1" xfId="59"/>
    <cellStyle name="Navadno_List2" xfId="60"/>
    <cellStyle name="Nevtralno" xfId="61"/>
    <cellStyle name="Followed Hyperlink" xfId="62"/>
    <cellStyle name="Percent" xfId="63"/>
    <cellStyle name="Opomba" xfId="64"/>
    <cellStyle name="Opozorilo" xfId="65"/>
    <cellStyle name="Pojasnjevalno besedilo" xfId="66"/>
    <cellStyle name="Poudarek1" xfId="67"/>
    <cellStyle name="Poudarek2" xfId="68"/>
    <cellStyle name="Poudarek3" xfId="69"/>
    <cellStyle name="Poudarek4" xfId="70"/>
    <cellStyle name="Poudarek5" xfId="71"/>
    <cellStyle name="Poudarek6" xfId="72"/>
    <cellStyle name="Povezana celica" xfId="73"/>
    <cellStyle name="Preveri celico" xfId="74"/>
    <cellStyle name="Računanje" xfId="75"/>
    <cellStyle name="Slabo" xfId="76"/>
    <cellStyle name="Currency" xfId="77"/>
    <cellStyle name="Currency [0]" xfId="78"/>
    <cellStyle name="Comma" xfId="79"/>
    <cellStyle name="Comma [0]" xfId="80"/>
    <cellStyle name="Vejica 10" xfId="81"/>
    <cellStyle name="Vejica 11" xfId="82"/>
    <cellStyle name="Vejica 12" xfId="83"/>
    <cellStyle name="Vejica 13" xfId="84"/>
    <cellStyle name="Vejica 14" xfId="85"/>
    <cellStyle name="Vejica 15" xfId="86"/>
    <cellStyle name="Vejica 16" xfId="87"/>
    <cellStyle name="Vejica 17" xfId="88"/>
    <cellStyle name="Vejica 18" xfId="89"/>
    <cellStyle name="Vejica 19" xfId="90"/>
    <cellStyle name="Vejica 2" xfId="91"/>
    <cellStyle name="Vejica 20" xfId="92"/>
    <cellStyle name="Vejica 21" xfId="93"/>
    <cellStyle name="Vejica 22" xfId="94"/>
    <cellStyle name="Vejica 3" xfId="95"/>
    <cellStyle name="Vejica 4" xfId="96"/>
    <cellStyle name="Vejica 5" xfId="97"/>
    <cellStyle name="Vejica 6" xfId="98"/>
    <cellStyle name="Vejica 7" xfId="99"/>
    <cellStyle name="Vejica 8" xfId="100"/>
    <cellStyle name="Vejica 9" xfId="101"/>
    <cellStyle name="Vnos" xfId="102"/>
    <cellStyle name="Vsota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&#382;efLebar\AppData\Local\Microsoft\Windows\INetCache\Content.Outlook\WV8SK217\CR%20BU&#268;E&#268;OVCI-DOPOLNITEV%20ENA%20SVETILKA+GRADBENA%20D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R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7"/>
  <sheetViews>
    <sheetView zoomScalePageLayoutView="0" workbookViewId="0" topLeftCell="A16">
      <selection activeCell="E37" sqref="E37"/>
    </sheetView>
  </sheetViews>
  <sheetFormatPr defaultColWidth="9.140625" defaultRowHeight="12.75"/>
  <cols>
    <col min="2" max="2" width="18.28125" style="0" customWidth="1"/>
    <col min="4" max="4" width="25.421875" style="0" customWidth="1"/>
    <col min="5" max="7" width="23.7109375" style="0" customWidth="1"/>
  </cols>
  <sheetData>
    <row r="7" spans="2:8" ht="12.75">
      <c r="B7" s="34" t="s">
        <v>80</v>
      </c>
      <c r="C7" s="35" t="s">
        <v>263</v>
      </c>
      <c r="D7" s="36"/>
      <c r="E7" s="34"/>
      <c r="F7" s="34"/>
      <c r="G7" s="34"/>
      <c r="H7" s="34"/>
    </row>
    <row r="8" spans="2:8" ht="12.75">
      <c r="B8" s="34"/>
      <c r="C8" s="35" t="s">
        <v>264</v>
      </c>
      <c r="D8" s="36"/>
      <c r="E8" s="34"/>
      <c r="F8" s="34"/>
      <c r="G8" s="34"/>
      <c r="H8" s="34"/>
    </row>
    <row r="9" spans="2:8" ht="12.75">
      <c r="B9" s="34"/>
      <c r="C9" s="35" t="s">
        <v>265</v>
      </c>
      <c r="D9" s="36"/>
      <c r="E9" s="34"/>
      <c r="F9" s="34"/>
      <c r="G9" s="34"/>
      <c r="H9" s="34"/>
    </row>
    <row r="10" spans="2:8" ht="12.75">
      <c r="B10" s="34"/>
      <c r="C10" s="35"/>
      <c r="D10" s="34"/>
      <c r="E10" s="34"/>
      <c r="F10" s="34"/>
      <c r="G10" s="34"/>
      <c r="H10" s="34"/>
    </row>
    <row r="11" spans="2:8" ht="12.75">
      <c r="B11" s="34"/>
      <c r="C11" s="35"/>
      <c r="D11" s="34"/>
      <c r="E11" s="34"/>
      <c r="F11" s="34"/>
      <c r="G11" s="34"/>
      <c r="H11" s="34"/>
    </row>
    <row r="12" spans="2:8" ht="12.75">
      <c r="B12" s="34"/>
      <c r="C12" s="35"/>
      <c r="D12" s="36"/>
      <c r="E12" s="34"/>
      <c r="F12" s="34"/>
      <c r="G12" s="34"/>
      <c r="H12" s="34"/>
    </row>
    <row r="13" spans="2:8" ht="12.75">
      <c r="B13" s="34" t="s">
        <v>81</v>
      </c>
      <c r="C13" s="35" t="s">
        <v>266</v>
      </c>
      <c r="D13" s="36"/>
      <c r="E13" s="34"/>
      <c r="F13" s="34"/>
      <c r="G13" s="34"/>
      <c r="H13" s="34"/>
    </row>
    <row r="14" spans="2:8" ht="12.75">
      <c r="B14" s="34"/>
      <c r="C14" s="35" t="s">
        <v>267</v>
      </c>
      <c r="D14" s="36"/>
      <c r="E14" s="34"/>
      <c r="F14" s="34"/>
      <c r="G14" s="34"/>
      <c r="H14" s="34"/>
    </row>
    <row r="15" spans="2:8" ht="12.75">
      <c r="B15" s="34"/>
      <c r="C15" s="35"/>
      <c r="D15" s="34"/>
      <c r="E15" s="34"/>
      <c r="F15" s="34"/>
      <c r="G15" s="34"/>
      <c r="H15" s="34"/>
    </row>
    <row r="16" spans="2:8" ht="12.75">
      <c r="B16" s="34"/>
      <c r="C16" s="35"/>
      <c r="D16" s="36"/>
      <c r="E16" s="34"/>
      <c r="F16" s="34"/>
      <c r="G16" s="34"/>
      <c r="H16" s="34"/>
    </row>
    <row r="17" spans="2:8" ht="12.75">
      <c r="B17" s="34"/>
      <c r="C17" s="35"/>
      <c r="D17" s="36"/>
      <c r="E17" s="34"/>
      <c r="F17" s="34"/>
      <c r="G17" s="34"/>
      <c r="H17" s="34"/>
    </row>
    <row r="18" spans="2:8" ht="12.75">
      <c r="B18" s="34"/>
      <c r="C18" s="35"/>
      <c r="D18" s="36"/>
      <c r="E18" s="34"/>
      <c r="F18" s="34"/>
      <c r="G18" s="34"/>
      <c r="H18" s="34"/>
    </row>
    <row r="19" spans="2:8" ht="12.75">
      <c r="B19" s="34"/>
      <c r="C19" s="35" t="s">
        <v>218</v>
      </c>
      <c r="D19" s="36"/>
      <c r="E19" s="34"/>
      <c r="F19" s="34"/>
      <c r="G19" s="34"/>
      <c r="H19" s="34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6" ht="12.75">
      <c r="A22" s="1"/>
      <c r="B22" s="1"/>
      <c r="C22" s="1"/>
      <c r="D22" s="1"/>
      <c r="E22" s="1" t="s">
        <v>281</v>
      </c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 t="s">
        <v>8</v>
      </c>
      <c r="B24" s="1" t="s">
        <v>82</v>
      </c>
      <c r="C24" s="1"/>
      <c r="D24" s="1"/>
      <c r="E24" s="283">
        <f>'CESTA PZI E.1'!F22</f>
        <v>0</v>
      </c>
      <c r="F24" s="283"/>
    </row>
    <row r="25" spans="1:6" ht="12.75">
      <c r="A25" s="1"/>
      <c r="B25" s="1"/>
      <c r="C25" s="1"/>
      <c r="D25" s="1"/>
      <c r="E25" s="283"/>
      <c r="F25" s="283"/>
    </row>
    <row r="26" spans="1:6" ht="12.75">
      <c r="A26" s="282" t="s">
        <v>16</v>
      </c>
      <c r="B26" s="282" t="s">
        <v>272</v>
      </c>
      <c r="C26" s="282"/>
      <c r="D26" s="282"/>
      <c r="E26" s="283">
        <f>'PLOČNIK E.1'!F20</f>
        <v>0</v>
      </c>
      <c r="F26" s="283"/>
    </row>
    <row r="27" spans="1:6" ht="12.75">
      <c r="A27" s="282"/>
      <c r="B27" s="282"/>
      <c r="C27" s="282"/>
      <c r="D27" s="282"/>
      <c r="E27" s="283"/>
      <c r="F27" s="283"/>
    </row>
    <row r="28" spans="1:6" ht="12.75">
      <c r="A28" s="282" t="s">
        <v>24</v>
      </c>
      <c r="B28" s="282" t="s">
        <v>29</v>
      </c>
      <c r="C28" s="282"/>
      <c r="D28" s="282"/>
      <c r="E28" s="283">
        <f>'ODVODNJAVANJE E.1'!F19</f>
        <v>0</v>
      </c>
      <c r="F28" s="283"/>
    </row>
    <row r="29" spans="1:6" ht="12.75">
      <c r="A29" s="282"/>
      <c r="B29" s="282"/>
      <c r="C29" s="282"/>
      <c r="D29" s="282"/>
      <c r="E29" s="283"/>
      <c r="F29" s="283"/>
    </row>
    <row r="30" spans="1:6" ht="12.75">
      <c r="A30" s="282" t="s">
        <v>28</v>
      </c>
      <c r="B30" s="282" t="s">
        <v>273</v>
      </c>
      <c r="C30" s="282"/>
      <c r="D30" s="282"/>
      <c r="E30" s="283">
        <f>'VODOVOD E.1'!F22</f>
        <v>0</v>
      </c>
      <c r="F30" s="283"/>
    </row>
    <row r="31" spans="1:6" ht="12.75">
      <c r="A31" s="282"/>
      <c r="B31" s="282"/>
      <c r="C31" s="282"/>
      <c r="D31" s="282"/>
      <c r="E31" s="283"/>
      <c r="F31" s="283"/>
    </row>
    <row r="32" spans="1:6" ht="12.75">
      <c r="A32" s="282" t="s">
        <v>59</v>
      </c>
      <c r="B32" s="282" t="s">
        <v>609</v>
      </c>
      <c r="C32" s="282"/>
      <c r="D32" s="282"/>
      <c r="E32" s="283">
        <f>CESTNA_RAZSVETLJAVA!M14</f>
        <v>0</v>
      </c>
      <c r="F32" s="283"/>
    </row>
    <row r="33" spans="1:6" ht="12.75">
      <c r="A33" s="282"/>
      <c r="B33" s="282"/>
      <c r="C33" s="282"/>
      <c r="D33" s="282"/>
      <c r="E33" s="283"/>
      <c r="F33" s="283"/>
    </row>
    <row r="34" spans="1:6" ht="12.75">
      <c r="A34" s="282" t="s">
        <v>32</v>
      </c>
      <c r="B34" s="282" t="s">
        <v>244</v>
      </c>
      <c r="C34" s="282"/>
      <c r="D34" s="282"/>
      <c r="E34" s="283">
        <f>TKO!G12</f>
        <v>0</v>
      </c>
      <c r="F34" s="283"/>
    </row>
    <row r="35" spans="1:6" ht="12.75">
      <c r="A35" s="290"/>
      <c r="B35" s="290"/>
      <c r="C35" s="290"/>
      <c r="D35" s="290"/>
      <c r="E35" s="290"/>
      <c r="F35" s="290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 t="s">
        <v>55</v>
      </c>
      <c r="C37" s="1"/>
      <c r="D37" s="1"/>
      <c r="E37" s="2">
        <f>SUM(E24:E36)</f>
        <v>0</v>
      </c>
      <c r="F37" s="2"/>
    </row>
    <row r="38" spans="1:6" ht="12.75">
      <c r="A38" s="1"/>
      <c r="B38" s="1" t="s">
        <v>262</v>
      </c>
      <c r="C38" s="1"/>
      <c r="D38" s="1"/>
      <c r="E38" s="2">
        <f>E37*0.22</f>
        <v>0</v>
      </c>
      <c r="F38" s="2"/>
    </row>
    <row r="39" spans="1:6" ht="12.75">
      <c r="A39" s="4"/>
      <c r="B39" s="4"/>
      <c r="C39" s="4"/>
      <c r="D39" s="4"/>
      <c r="E39" s="4"/>
      <c r="F39" s="4"/>
    </row>
    <row r="40" spans="1:6" ht="13.5" thickBot="1">
      <c r="A40" s="5"/>
      <c r="B40" s="5" t="s">
        <v>55</v>
      </c>
      <c r="C40" s="5"/>
      <c r="D40" s="5"/>
      <c r="E40" s="6">
        <f>SUM(E37:E39)</f>
        <v>0</v>
      </c>
      <c r="F40" s="6"/>
    </row>
    <row r="41" ht="13.5" thickTop="1"/>
    <row r="45" ht="12.75">
      <c r="E45" s="3"/>
    </row>
    <row r="46" spans="5:7" ht="12.75">
      <c r="E46" s="3"/>
      <c r="F46" s="3"/>
      <c r="G46" s="3"/>
    </row>
    <row r="47" ht="12.75">
      <c r="E47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O239"/>
  <sheetViews>
    <sheetView zoomScalePageLayoutView="0" workbookViewId="0" topLeftCell="A184">
      <selection activeCell="D187" sqref="D187"/>
    </sheetView>
  </sheetViews>
  <sheetFormatPr defaultColWidth="9.140625" defaultRowHeight="12.75"/>
  <cols>
    <col min="1" max="1" width="7.00390625" style="257" customWidth="1"/>
    <col min="2" max="2" width="27.00390625" style="19" customWidth="1"/>
    <col min="3" max="3" width="9.140625" style="8" customWidth="1"/>
    <col min="4" max="4" width="13.28125" style="42" customWidth="1"/>
    <col min="5" max="5" width="13.7109375" style="42" customWidth="1"/>
    <col min="6" max="6" width="15.7109375" style="42" customWidth="1"/>
    <col min="7" max="15" width="9.140625" style="274" customWidth="1"/>
    <col min="16" max="16384" width="9.140625" style="25" customWidth="1"/>
  </cols>
  <sheetData>
    <row r="4" spans="2:7" ht="12">
      <c r="B4" s="499" t="s">
        <v>330</v>
      </c>
      <c r="C4" s="499"/>
      <c r="D4" s="499"/>
      <c r="E4" s="500"/>
      <c r="F4" s="500"/>
      <c r="G4" s="316"/>
    </row>
    <row r="5" spans="2:7" ht="12">
      <c r="B5" s="32"/>
      <c r="C5" s="61"/>
      <c r="D5" s="61"/>
      <c r="E5" s="60"/>
      <c r="F5" s="105"/>
      <c r="G5" s="316"/>
    </row>
    <row r="6" spans="2:7" ht="12">
      <c r="B6" s="32"/>
      <c r="C6" s="61"/>
      <c r="D6" s="61"/>
      <c r="E6" s="60"/>
      <c r="F6" s="105"/>
      <c r="G6" s="316"/>
    </row>
    <row r="7" spans="1:6" ht="12">
      <c r="A7" s="59" t="s">
        <v>8</v>
      </c>
      <c r="B7" s="45" t="s">
        <v>9</v>
      </c>
      <c r="C7" s="44"/>
      <c r="D7" s="43"/>
      <c r="E7" s="43"/>
      <c r="F7" s="43">
        <f>F54</f>
        <v>0</v>
      </c>
    </row>
    <row r="8" spans="1:6" ht="12">
      <c r="A8" s="59"/>
      <c r="B8" s="105"/>
      <c r="C8" s="44"/>
      <c r="D8" s="43"/>
      <c r="E8" s="43"/>
      <c r="F8" s="43"/>
    </row>
    <row r="9" spans="1:6" ht="12">
      <c r="A9" s="59" t="s">
        <v>16</v>
      </c>
      <c r="B9" s="105" t="s">
        <v>17</v>
      </c>
      <c r="C9" s="44"/>
      <c r="D9" s="43"/>
      <c r="E9" s="43"/>
      <c r="F9" s="43">
        <f>F83</f>
        <v>0</v>
      </c>
    </row>
    <row r="10" spans="1:6" ht="12">
      <c r="A10" s="59"/>
      <c r="B10" s="105"/>
      <c r="C10" s="44"/>
      <c r="D10" s="43"/>
      <c r="E10" s="43"/>
      <c r="F10" s="43"/>
    </row>
    <row r="11" spans="1:6" ht="12">
      <c r="A11" s="59" t="s">
        <v>24</v>
      </c>
      <c r="B11" s="152" t="s">
        <v>46</v>
      </c>
      <c r="C11" s="44"/>
      <c r="D11" s="43"/>
      <c r="E11" s="43"/>
      <c r="F11" s="43">
        <f>F110</f>
        <v>0</v>
      </c>
    </row>
    <row r="12" spans="1:6" ht="12">
      <c r="A12" s="59"/>
      <c r="B12" s="105"/>
      <c r="C12" s="44"/>
      <c r="D12" s="43"/>
      <c r="E12" s="43"/>
      <c r="F12" s="43"/>
    </row>
    <row r="13" spans="1:6" ht="12">
      <c r="A13" s="59" t="s">
        <v>28</v>
      </c>
      <c r="B13" s="105" t="s">
        <v>47</v>
      </c>
      <c r="C13" s="44"/>
      <c r="D13" s="43"/>
      <c r="E13" s="43"/>
      <c r="F13" s="43">
        <f>F126</f>
        <v>0</v>
      </c>
    </row>
    <row r="14" spans="1:6" ht="12">
      <c r="A14" s="59"/>
      <c r="B14" s="105"/>
      <c r="C14" s="44"/>
      <c r="D14" s="43"/>
      <c r="E14" s="43"/>
      <c r="F14" s="43"/>
    </row>
    <row r="15" spans="1:6" ht="12">
      <c r="A15" s="59" t="s">
        <v>32</v>
      </c>
      <c r="B15" s="105" t="s">
        <v>33</v>
      </c>
      <c r="C15" s="61"/>
      <c r="D15" s="43"/>
      <c r="E15" s="43"/>
      <c r="F15" s="43">
        <f>F155</f>
        <v>0</v>
      </c>
    </row>
    <row r="16" spans="1:6" ht="12">
      <c r="A16" s="59"/>
      <c r="B16" s="105"/>
      <c r="C16" s="44"/>
      <c r="D16" s="43"/>
      <c r="E16" s="43"/>
      <c r="F16" s="43"/>
    </row>
    <row r="17" spans="1:6" ht="12">
      <c r="A17" s="59" t="s">
        <v>36</v>
      </c>
      <c r="B17" s="105" t="s">
        <v>37</v>
      </c>
      <c r="C17" s="44"/>
      <c r="D17" s="43"/>
      <c r="E17" s="43"/>
      <c r="F17" s="43">
        <f>F179</f>
        <v>0</v>
      </c>
    </row>
    <row r="18" spans="1:6" ht="12">
      <c r="A18" s="59"/>
      <c r="B18" s="105"/>
      <c r="C18" s="44"/>
      <c r="D18" s="43"/>
      <c r="E18" s="43"/>
      <c r="F18" s="43"/>
    </row>
    <row r="19" spans="1:6" ht="12">
      <c r="A19" s="59" t="s">
        <v>42</v>
      </c>
      <c r="B19" s="105" t="s">
        <v>43</v>
      </c>
      <c r="C19" s="44"/>
      <c r="D19" s="43"/>
      <c r="E19" s="43"/>
      <c r="F19" s="43">
        <f>F190</f>
        <v>0</v>
      </c>
    </row>
    <row r="20" spans="1:6" ht="12">
      <c r="A20" s="122"/>
      <c r="B20" s="111"/>
      <c r="C20" s="46"/>
      <c r="D20" s="47"/>
      <c r="E20" s="47"/>
      <c r="F20" s="43"/>
    </row>
    <row r="21" spans="1:6" ht="12">
      <c r="A21" s="59"/>
      <c r="B21" s="105"/>
      <c r="C21" s="44"/>
      <c r="D21" s="43"/>
      <c r="E21" s="43"/>
      <c r="F21" s="48"/>
    </row>
    <row r="22" spans="1:6" ht="12.75" thickBot="1">
      <c r="A22" s="80"/>
      <c r="B22" s="112" t="s">
        <v>48</v>
      </c>
      <c r="C22" s="51"/>
      <c r="D22" s="52"/>
      <c r="E22" s="52"/>
      <c r="F22" s="52">
        <f>SUM(F7:F21)</f>
        <v>0</v>
      </c>
    </row>
    <row r="23" ht="12.75" thickTop="1"/>
    <row r="29" ht="12">
      <c r="D29" s="53"/>
    </row>
    <row r="30" spans="1:15" s="125" customFormat="1" ht="24">
      <c r="A30" s="270" t="s">
        <v>69</v>
      </c>
      <c r="B30" s="16" t="s">
        <v>3</v>
      </c>
      <c r="C30" s="16" t="s">
        <v>4</v>
      </c>
      <c r="D30" s="17" t="s">
        <v>5</v>
      </c>
      <c r="E30" s="18" t="s">
        <v>6</v>
      </c>
      <c r="F30" s="17" t="s">
        <v>7</v>
      </c>
      <c r="G30" s="317"/>
      <c r="H30" s="317"/>
      <c r="I30" s="317"/>
      <c r="J30" s="317"/>
      <c r="K30" s="317"/>
      <c r="L30" s="317"/>
      <c r="M30" s="317"/>
      <c r="N30" s="317"/>
      <c r="O30" s="317"/>
    </row>
    <row r="31" spans="1:6" ht="12">
      <c r="A31" s="258"/>
      <c r="D31" s="20"/>
      <c r="E31" s="20"/>
      <c r="F31" s="20"/>
    </row>
    <row r="32" spans="1:6" ht="12" customHeight="1">
      <c r="A32" s="253" t="s">
        <v>8</v>
      </c>
      <c r="B32" s="122" t="s">
        <v>9</v>
      </c>
      <c r="C32" s="22"/>
      <c r="D32" s="23"/>
      <c r="E32" s="23"/>
      <c r="F32" s="23"/>
    </row>
    <row r="33" spans="1:6" ht="12">
      <c r="A33" s="259" t="s">
        <v>83</v>
      </c>
      <c r="B33" s="108" t="s">
        <v>84</v>
      </c>
      <c r="C33" s="7"/>
      <c r="D33" s="38"/>
      <c r="E33" s="39"/>
      <c r="F33" s="39"/>
    </row>
    <row r="34" spans="1:6" ht="36">
      <c r="A34" s="203" t="s">
        <v>85</v>
      </c>
      <c r="B34" s="9" t="s">
        <v>10</v>
      </c>
      <c r="C34" s="7" t="s">
        <v>11</v>
      </c>
      <c r="D34" s="38">
        <v>1.05</v>
      </c>
      <c r="E34" s="39"/>
      <c r="F34" s="39">
        <f aca="true" t="shared" si="0" ref="F34:F42">E34*D34</f>
        <v>0</v>
      </c>
    </row>
    <row r="35" spans="1:6" ht="36">
      <c r="A35" s="203" t="s">
        <v>86</v>
      </c>
      <c r="B35" s="9" t="s">
        <v>12</v>
      </c>
      <c r="C35" s="7" t="s">
        <v>13</v>
      </c>
      <c r="D35" s="38">
        <v>52</v>
      </c>
      <c r="E35" s="39"/>
      <c r="F35" s="39">
        <f t="shared" si="0"/>
        <v>0</v>
      </c>
    </row>
    <row r="36" spans="1:6" ht="36">
      <c r="A36" s="203" t="s">
        <v>108</v>
      </c>
      <c r="B36" s="9" t="s">
        <v>14</v>
      </c>
      <c r="C36" s="10" t="s">
        <v>11</v>
      </c>
      <c r="D36" s="38">
        <v>1.05</v>
      </c>
      <c r="E36" s="39"/>
      <c r="F36" s="39">
        <f t="shared" si="0"/>
        <v>0</v>
      </c>
    </row>
    <row r="37" spans="1:6" ht="12">
      <c r="A37" s="260" t="s">
        <v>106</v>
      </c>
      <c r="B37" s="153" t="s">
        <v>107</v>
      </c>
      <c r="C37" s="10"/>
      <c r="D37" s="38"/>
      <c r="E37" s="39"/>
      <c r="F37" s="39"/>
    </row>
    <row r="38" spans="1:6" ht="24">
      <c r="A38" s="130" t="s">
        <v>109</v>
      </c>
      <c r="B38" s="90" t="s">
        <v>105</v>
      </c>
      <c r="C38" s="127" t="s">
        <v>13</v>
      </c>
      <c r="D38" s="143">
        <v>19</v>
      </c>
      <c r="E38" s="128"/>
      <c r="F38" s="78">
        <f>E38*D38</f>
        <v>0</v>
      </c>
    </row>
    <row r="39" spans="1:6" ht="24">
      <c r="A39" s="130" t="s">
        <v>110</v>
      </c>
      <c r="B39" s="9" t="s">
        <v>50</v>
      </c>
      <c r="C39" s="10" t="s">
        <v>13</v>
      </c>
      <c r="D39" s="129">
        <v>10</v>
      </c>
      <c r="E39" s="39"/>
      <c r="F39" s="39">
        <f t="shared" si="0"/>
        <v>0</v>
      </c>
    </row>
    <row r="40" spans="1:7" ht="24">
      <c r="A40" s="130" t="s">
        <v>111</v>
      </c>
      <c r="B40" s="9" t="s">
        <v>205</v>
      </c>
      <c r="C40" s="10" t="s">
        <v>141</v>
      </c>
      <c r="D40" s="38">
        <v>5500</v>
      </c>
      <c r="E40" s="39"/>
      <c r="F40" s="39">
        <f t="shared" si="0"/>
        <v>0</v>
      </c>
      <c r="G40" s="318"/>
    </row>
    <row r="41" spans="1:7" ht="36">
      <c r="A41" s="130" t="s">
        <v>112</v>
      </c>
      <c r="B41" s="9" t="s">
        <v>51</v>
      </c>
      <c r="C41" s="10" t="s">
        <v>63</v>
      </c>
      <c r="D41" s="129">
        <v>65</v>
      </c>
      <c r="E41" s="39"/>
      <c r="F41" s="39">
        <f t="shared" si="0"/>
        <v>0</v>
      </c>
      <c r="G41" s="318"/>
    </row>
    <row r="42" spans="1:7" ht="36">
      <c r="A42" s="130" t="s">
        <v>113</v>
      </c>
      <c r="B42" s="90" t="s">
        <v>98</v>
      </c>
      <c r="C42" s="104" t="s">
        <v>196</v>
      </c>
      <c r="D42" s="129">
        <v>360</v>
      </c>
      <c r="E42" s="39"/>
      <c r="F42" s="39">
        <f t="shared" si="0"/>
        <v>0</v>
      </c>
      <c r="G42" s="318"/>
    </row>
    <row r="43" spans="1:7" ht="24">
      <c r="A43" s="130" t="s">
        <v>209</v>
      </c>
      <c r="B43" s="90" t="s">
        <v>208</v>
      </c>
      <c r="C43" s="104" t="s">
        <v>155</v>
      </c>
      <c r="D43" s="129">
        <v>65</v>
      </c>
      <c r="E43" s="39"/>
      <c r="F43" s="38">
        <f aca="true" t="shared" si="1" ref="F43:F51">E43*D43</f>
        <v>0</v>
      </c>
      <c r="G43" s="62"/>
    </row>
    <row r="44" spans="1:7" ht="36">
      <c r="A44" s="130" t="s">
        <v>210</v>
      </c>
      <c r="B44" s="131" t="s">
        <v>237</v>
      </c>
      <c r="C44" s="279" t="s">
        <v>155</v>
      </c>
      <c r="D44" s="300">
        <v>105</v>
      </c>
      <c r="E44" s="280"/>
      <c r="F44" s="281">
        <f t="shared" si="1"/>
        <v>0</v>
      </c>
      <c r="G44" s="62"/>
    </row>
    <row r="45" spans="1:7" ht="24">
      <c r="A45" s="130" t="s">
        <v>211</v>
      </c>
      <c r="B45" s="90" t="s">
        <v>238</v>
      </c>
      <c r="C45" s="104" t="s">
        <v>13</v>
      </c>
      <c r="D45" s="300">
        <v>28</v>
      </c>
      <c r="E45" s="280"/>
      <c r="F45" s="281">
        <f t="shared" si="1"/>
        <v>0</v>
      </c>
      <c r="G45" s="62"/>
    </row>
    <row r="46" spans="1:7" ht="36">
      <c r="A46" s="130" t="s">
        <v>212</v>
      </c>
      <c r="B46" s="90" t="s">
        <v>219</v>
      </c>
      <c r="C46" s="279" t="s">
        <v>13</v>
      </c>
      <c r="D46" s="300">
        <v>8</v>
      </c>
      <c r="E46" s="280"/>
      <c r="F46" s="281">
        <f t="shared" si="1"/>
        <v>0</v>
      </c>
      <c r="G46" s="62"/>
    </row>
    <row r="47" spans="1:7" ht="36">
      <c r="A47" s="130" t="s">
        <v>213</v>
      </c>
      <c r="B47" s="90" t="s">
        <v>239</v>
      </c>
      <c r="C47" s="279" t="s">
        <v>13</v>
      </c>
      <c r="D47" s="300">
        <v>5</v>
      </c>
      <c r="E47" s="280"/>
      <c r="F47" s="281">
        <f>E47*D47</f>
        <v>0</v>
      </c>
      <c r="G47" s="62"/>
    </row>
    <row r="48" spans="1:7" ht="24">
      <c r="A48" s="130" t="s">
        <v>225</v>
      </c>
      <c r="B48" s="90" t="s">
        <v>268</v>
      </c>
      <c r="C48" s="104" t="s">
        <v>155</v>
      </c>
      <c r="D48" s="300">
        <v>320</v>
      </c>
      <c r="E48" s="280"/>
      <c r="F48" s="281">
        <f>E48*D48</f>
        <v>0</v>
      </c>
      <c r="G48" s="62"/>
    </row>
    <row r="49" spans="1:7" ht="24">
      <c r="A49" s="130" t="s">
        <v>226</v>
      </c>
      <c r="B49" s="90" t="s">
        <v>206</v>
      </c>
      <c r="C49" s="104" t="s">
        <v>155</v>
      </c>
      <c r="D49" s="129">
        <v>340</v>
      </c>
      <c r="E49" s="38"/>
      <c r="F49" s="38">
        <f t="shared" si="1"/>
        <v>0</v>
      </c>
      <c r="G49" s="62"/>
    </row>
    <row r="50" spans="1:7" ht="36">
      <c r="A50" s="312" t="s">
        <v>345</v>
      </c>
      <c r="B50" s="131" t="s">
        <v>223</v>
      </c>
      <c r="C50" s="104" t="s">
        <v>154</v>
      </c>
      <c r="D50" s="129">
        <v>37.5</v>
      </c>
      <c r="E50" s="39"/>
      <c r="F50" s="38">
        <f t="shared" si="1"/>
        <v>0</v>
      </c>
      <c r="G50" s="62"/>
    </row>
    <row r="51" spans="1:7" ht="36">
      <c r="A51" s="312" t="s">
        <v>346</v>
      </c>
      <c r="B51" s="131" t="s">
        <v>344</v>
      </c>
      <c r="C51" s="104" t="s">
        <v>155</v>
      </c>
      <c r="D51" s="129">
        <v>47</v>
      </c>
      <c r="E51" s="39"/>
      <c r="F51" s="38">
        <f t="shared" si="1"/>
        <v>0</v>
      </c>
      <c r="G51" s="62"/>
    </row>
    <row r="52" spans="1:7" ht="24">
      <c r="A52" s="130" t="s">
        <v>256</v>
      </c>
      <c r="B52" s="284" t="s">
        <v>257</v>
      </c>
      <c r="C52" s="104" t="s">
        <v>196</v>
      </c>
      <c r="D52" s="301">
        <v>250</v>
      </c>
      <c r="E52" s="285"/>
      <c r="F52" s="285">
        <f>E52*D52</f>
        <v>0</v>
      </c>
      <c r="G52" s="62"/>
    </row>
    <row r="53" spans="1:6" ht="12">
      <c r="A53" s="261"/>
      <c r="B53" s="54"/>
      <c r="C53" s="55"/>
      <c r="D53" s="56"/>
      <c r="E53" s="56"/>
      <c r="F53" s="56"/>
    </row>
    <row r="54" spans="1:6" ht="12.75" thickBot="1">
      <c r="A54" s="80" t="s">
        <v>8</v>
      </c>
      <c r="B54" s="50" t="s">
        <v>15</v>
      </c>
      <c r="C54" s="51"/>
      <c r="D54" s="52"/>
      <c r="E54" s="52"/>
      <c r="F54" s="52">
        <f>SUM(F34:F53)</f>
        <v>0</v>
      </c>
    </row>
    <row r="55" ht="12.75" thickTop="1"/>
    <row r="58" spans="1:15" s="125" customFormat="1" ht="24">
      <c r="A58" s="270" t="s">
        <v>69</v>
      </c>
      <c r="B58" s="15" t="s">
        <v>3</v>
      </c>
      <c r="C58" s="16" t="s">
        <v>4</v>
      </c>
      <c r="D58" s="17" t="s">
        <v>5</v>
      </c>
      <c r="E58" s="18" t="s">
        <v>6</v>
      </c>
      <c r="F58" s="17" t="s">
        <v>7</v>
      </c>
      <c r="G58" s="317"/>
      <c r="H58" s="317"/>
      <c r="I58" s="317"/>
      <c r="J58" s="317"/>
      <c r="K58" s="317"/>
      <c r="L58" s="317"/>
      <c r="M58" s="317"/>
      <c r="N58" s="317"/>
      <c r="O58" s="317"/>
    </row>
    <row r="59" spans="1:6" ht="12">
      <c r="A59" s="258"/>
      <c r="B59" s="24"/>
      <c r="D59" s="20"/>
      <c r="E59" s="20"/>
      <c r="F59" s="20"/>
    </row>
    <row r="60" spans="1:6" ht="12">
      <c r="A60" s="253" t="s">
        <v>16</v>
      </c>
      <c r="B60" s="102" t="s">
        <v>17</v>
      </c>
      <c r="C60" s="22"/>
      <c r="D60" s="23"/>
      <c r="E60" s="23"/>
      <c r="F60" s="23"/>
    </row>
    <row r="61" spans="1:6" ht="12">
      <c r="A61" s="253"/>
      <c r="B61" s="25"/>
      <c r="C61" s="22"/>
      <c r="D61" s="23"/>
      <c r="E61" s="23"/>
      <c r="F61" s="23"/>
    </row>
    <row r="62" spans="1:6" ht="12">
      <c r="A62" s="259" t="s">
        <v>87</v>
      </c>
      <c r="B62" s="108" t="s">
        <v>88</v>
      </c>
      <c r="C62" s="7"/>
      <c r="D62" s="39"/>
      <c r="E62" s="39"/>
      <c r="F62" s="39"/>
    </row>
    <row r="63" spans="1:6" ht="60">
      <c r="A63" s="262" t="s">
        <v>125</v>
      </c>
      <c r="B63" s="9" t="s">
        <v>347</v>
      </c>
      <c r="C63" s="10" t="s">
        <v>102</v>
      </c>
      <c r="D63" s="129">
        <v>315</v>
      </c>
      <c r="E63" s="39"/>
      <c r="F63" s="39">
        <f aca="true" t="shared" si="2" ref="F63:F80">E63*D63</f>
        <v>0</v>
      </c>
    </row>
    <row r="64" spans="1:6" ht="72">
      <c r="A64" s="262" t="s">
        <v>126</v>
      </c>
      <c r="B64" s="9" t="s">
        <v>348</v>
      </c>
      <c r="C64" s="10" t="s">
        <v>102</v>
      </c>
      <c r="D64" s="129">
        <v>4060.875</v>
      </c>
      <c r="E64" s="39"/>
      <c r="F64" s="39">
        <f t="shared" si="2"/>
        <v>0</v>
      </c>
    </row>
    <row r="65" spans="1:6" ht="72">
      <c r="A65" s="262" t="s">
        <v>255</v>
      </c>
      <c r="B65" s="9" t="s">
        <v>349</v>
      </c>
      <c r="C65" s="10" t="s">
        <v>102</v>
      </c>
      <c r="D65" s="129">
        <v>716.625</v>
      </c>
      <c r="E65" s="39"/>
      <c r="F65" s="39">
        <f>E65*D65</f>
        <v>0</v>
      </c>
    </row>
    <row r="66" spans="1:6" ht="120">
      <c r="A66" s="262" t="s">
        <v>127</v>
      </c>
      <c r="B66" s="9" t="s">
        <v>350</v>
      </c>
      <c r="C66" s="7" t="s">
        <v>102</v>
      </c>
      <c r="D66" s="38">
        <v>91.26</v>
      </c>
      <c r="E66" s="39"/>
      <c r="F66" s="39">
        <f t="shared" si="2"/>
        <v>0</v>
      </c>
    </row>
    <row r="67" spans="1:6" ht="120">
      <c r="A67" s="262" t="s">
        <v>128</v>
      </c>
      <c r="B67" s="9" t="s">
        <v>351</v>
      </c>
      <c r="C67" s="10" t="s">
        <v>102</v>
      </c>
      <c r="D67" s="38">
        <v>821.3400000000001</v>
      </c>
      <c r="E67" s="39"/>
      <c r="F67" s="39">
        <f t="shared" si="2"/>
        <v>0</v>
      </c>
    </row>
    <row r="68" spans="1:6" ht="12">
      <c r="A68" s="259" t="s">
        <v>89</v>
      </c>
      <c r="B68" s="108" t="s">
        <v>90</v>
      </c>
      <c r="C68" s="10"/>
      <c r="D68" s="38"/>
      <c r="E68" s="39"/>
      <c r="F68" s="39"/>
    </row>
    <row r="69" spans="1:6" ht="24">
      <c r="A69" s="203" t="s">
        <v>129</v>
      </c>
      <c r="B69" s="9" t="s">
        <v>18</v>
      </c>
      <c r="C69" s="10" t="s">
        <v>141</v>
      </c>
      <c r="D69" s="38">
        <v>7350</v>
      </c>
      <c r="E69" s="39"/>
      <c r="F69" s="39">
        <f t="shared" si="2"/>
        <v>0</v>
      </c>
    </row>
    <row r="70" spans="1:6" ht="36">
      <c r="A70" s="203" t="s">
        <v>130</v>
      </c>
      <c r="B70" s="9" t="s">
        <v>52</v>
      </c>
      <c r="C70" s="10" t="s">
        <v>141</v>
      </c>
      <c r="D70" s="38">
        <v>702</v>
      </c>
      <c r="E70" s="39"/>
      <c r="F70" s="39">
        <f t="shared" si="2"/>
        <v>0</v>
      </c>
    </row>
    <row r="71" spans="1:6" ht="12">
      <c r="A71" s="260" t="s">
        <v>91</v>
      </c>
      <c r="B71" s="108" t="s">
        <v>92</v>
      </c>
      <c r="C71" s="134"/>
      <c r="D71" s="136"/>
      <c r="E71" s="39"/>
      <c r="F71" s="39"/>
    </row>
    <row r="72" spans="1:6" ht="36">
      <c r="A72" s="203" t="s">
        <v>181</v>
      </c>
      <c r="B72" s="9" t="s">
        <v>19</v>
      </c>
      <c r="C72" s="10" t="s">
        <v>102</v>
      </c>
      <c r="D72" s="129">
        <v>350</v>
      </c>
      <c r="E72" s="39"/>
      <c r="F72" s="39">
        <f t="shared" si="2"/>
        <v>0</v>
      </c>
    </row>
    <row r="73" spans="1:6" ht="36">
      <c r="A73" s="203" t="s">
        <v>191</v>
      </c>
      <c r="B73" s="9" t="s">
        <v>56</v>
      </c>
      <c r="C73" s="10" t="s">
        <v>102</v>
      </c>
      <c r="D73" s="38">
        <v>702.0000000000001</v>
      </c>
      <c r="E73" s="39"/>
      <c r="F73" s="39">
        <f t="shared" si="2"/>
        <v>0</v>
      </c>
    </row>
    <row r="74" spans="1:6" ht="13.5">
      <c r="A74" s="203" t="s">
        <v>192</v>
      </c>
      <c r="B74" s="9" t="s">
        <v>57</v>
      </c>
      <c r="C74" s="10" t="s">
        <v>102</v>
      </c>
      <c r="D74" s="38">
        <v>210.6</v>
      </c>
      <c r="E74" s="39"/>
      <c r="F74" s="39">
        <f t="shared" si="2"/>
        <v>0</v>
      </c>
    </row>
    <row r="75" spans="1:6" ht="12">
      <c r="A75" s="260" t="s">
        <v>114</v>
      </c>
      <c r="B75" s="108" t="s">
        <v>115</v>
      </c>
      <c r="C75" s="10"/>
      <c r="D75" s="38"/>
      <c r="E75" s="39"/>
      <c r="F75" s="39"/>
    </row>
    <row r="76" spans="1:6" ht="36">
      <c r="A76" s="254" t="s">
        <v>227</v>
      </c>
      <c r="B76" s="27" t="s">
        <v>54</v>
      </c>
      <c r="C76" s="7" t="s">
        <v>141</v>
      </c>
      <c r="D76" s="129">
        <v>1050</v>
      </c>
      <c r="E76" s="39"/>
      <c r="F76" s="39">
        <f t="shared" si="2"/>
        <v>0</v>
      </c>
    </row>
    <row r="77" spans="1:6" ht="24">
      <c r="A77" s="254" t="s">
        <v>144</v>
      </c>
      <c r="B77" s="116" t="s">
        <v>20</v>
      </c>
      <c r="C77" s="7" t="s">
        <v>141</v>
      </c>
      <c r="D77" s="129">
        <v>1050</v>
      </c>
      <c r="E77" s="39"/>
      <c r="F77" s="39">
        <f t="shared" si="2"/>
        <v>0</v>
      </c>
    </row>
    <row r="78" spans="1:6" ht="12">
      <c r="A78" s="260" t="s">
        <v>214</v>
      </c>
      <c r="B78" s="108" t="s">
        <v>93</v>
      </c>
      <c r="C78" s="135"/>
      <c r="D78" s="302"/>
      <c r="E78" s="136"/>
      <c r="F78" s="39"/>
    </row>
    <row r="79" spans="1:6" ht="24">
      <c r="A79" s="254" t="s">
        <v>215</v>
      </c>
      <c r="B79" s="116" t="s">
        <v>352</v>
      </c>
      <c r="C79" s="7" t="s">
        <v>21</v>
      </c>
      <c r="D79" s="38">
        <v>1100</v>
      </c>
      <c r="E79" s="39"/>
      <c r="F79" s="39">
        <f t="shared" si="2"/>
        <v>0</v>
      </c>
    </row>
    <row r="80" spans="1:6" ht="36">
      <c r="A80" s="254" t="s">
        <v>216</v>
      </c>
      <c r="B80" s="286" t="s">
        <v>353</v>
      </c>
      <c r="C80" s="287" t="s">
        <v>21</v>
      </c>
      <c r="D80" s="38">
        <v>62.5</v>
      </c>
      <c r="E80" s="39"/>
      <c r="F80" s="39">
        <f t="shared" si="2"/>
        <v>0</v>
      </c>
    </row>
    <row r="81" spans="1:4" ht="12">
      <c r="A81" s="254"/>
      <c r="B81" s="24"/>
      <c r="D81" s="293"/>
    </row>
    <row r="82" spans="1:6" ht="12">
      <c r="A82" s="261"/>
      <c r="B82" s="123"/>
      <c r="C82" s="124"/>
      <c r="D82" s="294"/>
      <c r="E82" s="48"/>
      <c r="F82" s="48"/>
    </row>
    <row r="83" spans="1:6" ht="12.75" thickBot="1">
      <c r="A83" s="80" t="s">
        <v>16</v>
      </c>
      <c r="B83" s="50" t="s">
        <v>23</v>
      </c>
      <c r="C83" s="51"/>
      <c r="D83" s="295"/>
      <c r="E83" s="52"/>
      <c r="F83" s="52">
        <f>SUM(F63:F82)</f>
        <v>0</v>
      </c>
    </row>
    <row r="84" spans="2:4" ht="12.75" thickTop="1">
      <c r="B84" s="24"/>
      <c r="D84" s="293"/>
    </row>
    <row r="85" ht="12">
      <c r="D85" s="293"/>
    </row>
    <row r="86" ht="12">
      <c r="D86" s="293"/>
    </row>
    <row r="87" spans="1:15" s="125" customFormat="1" ht="24">
      <c r="A87" s="270" t="s">
        <v>69</v>
      </c>
      <c r="B87" s="15" t="s">
        <v>3</v>
      </c>
      <c r="C87" s="16" t="s">
        <v>4</v>
      </c>
      <c r="D87" s="296" t="s">
        <v>5</v>
      </c>
      <c r="E87" s="18" t="s">
        <v>6</v>
      </c>
      <c r="F87" s="17" t="s">
        <v>7</v>
      </c>
      <c r="G87" s="317"/>
      <c r="H87" s="317"/>
      <c r="I87" s="317"/>
      <c r="J87" s="317"/>
      <c r="K87" s="317"/>
      <c r="L87" s="317"/>
      <c r="M87" s="317"/>
      <c r="N87" s="317"/>
      <c r="O87" s="317"/>
    </row>
    <row r="88" spans="1:6" ht="12">
      <c r="A88" s="258"/>
      <c r="D88" s="297"/>
      <c r="E88" s="20"/>
      <c r="F88" s="20"/>
    </row>
    <row r="89" spans="1:6" ht="12">
      <c r="A89" s="253" t="s">
        <v>24</v>
      </c>
      <c r="B89" s="26" t="s">
        <v>75</v>
      </c>
      <c r="C89" s="22"/>
      <c r="D89" s="298"/>
      <c r="E89" s="23"/>
      <c r="F89" s="23"/>
    </row>
    <row r="90" spans="1:6" ht="12">
      <c r="A90" s="253"/>
      <c r="B90" s="25"/>
      <c r="C90" s="22"/>
      <c r="D90" s="298"/>
      <c r="E90" s="23"/>
      <c r="F90" s="23"/>
    </row>
    <row r="91" spans="1:6" ht="12">
      <c r="A91" s="263" t="s">
        <v>99</v>
      </c>
      <c r="B91" s="138" t="s">
        <v>100</v>
      </c>
      <c r="C91" s="113"/>
      <c r="D91" s="38"/>
      <c r="E91" s="39"/>
      <c r="F91" s="39"/>
    </row>
    <row r="92" spans="1:6" ht="96">
      <c r="A92" s="203" t="s">
        <v>131</v>
      </c>
      <c r="B92" s="9" t="s">
        <v>354</v>
      </c>
      <c r="C92" s="10" t="s">
        <v>102</v>
      </c>
      <c r="D92" s="129">
        <v>2572.5</v>
      </c>
      <c r="E92" s="39"/>
      <c r="F92" s="39">
        <f aca="true" t="shared" si="3" ref="F92:F97">E92*D92</f>
        <v>0</v>
      </c>
    </row>
    <row r="93" spans="1:6" ht="89.25" customHeight="1">
      <c r="A93" s="203" t="s">
        <v>101</v>
      </c>
      <c r="B93" s="9" t="s">
        <v>355</v>
      </c>
      <c r="C93" s="7" t="s">
        <v>102</v>
      </c>
      <c r="D93" s="129">
        <v>1837.5</v>
      </c>
      <c r="E93" s="39"/>
      <c r="F93" s="39">
        <f t="shared" si="3"/>
        <v>0</v>
      </c>
    </row>
    <row r="94" spans="1:6" ht="60">
      <c r="A94" s="203" t="s">
        <v>145</v>
      </c>
      <c r="B94" s="37" t="s">
        <v>103</v>
      </c>
      <c r="C94" s="10" t="s">
        <v>102</v>
      </c>
      <c r="D94" s="38">
        <v>270</v>
      </c>
      <c r="E94" s="39"/>
      <c r="F94" s="38">
        <f t="shared" si="3"/>
        <v>0</v>
      </c>
    </row>
    <row r="95" spans="1:8" ht="72">
      <c r="A95" s="203" t="s">
        <v>146</v>
      </c>
      <c r="B95" s="131" t="s">
        <v>269</v>
      </c>
      <c r="C95" s="233" t="s">
        <v>196</v>
      </c>
      <c r="D95" s="129">
        <v>5400</v>
      </c>
      <c r="E95" s="129"/>
      <c r="F95" s="129">
        <f t="shared" si="3"/>
        <v>0</v>
      </c>
      <c r="G95" s="275"/>
      <c r="H95" s="319"/>
    </row>
    <row r="96" spans="1:6" ht="84">
      <c r="A96" s="203" t="s">
        <v>228</v>
      </c>
      <c r="B96" s="288" t="s">
        <v>356</v>
      </c>
      <c r="C96" s="10" t="s">
        <v>141</v>
      </c>
      <c r="D96" s="129">
        <v>260</v>
      </c>
      <c r="E96" s="39"/>
      <c r="F96" s="39">
        <f t="shared" si="3"/>
        <v>0</v>
      </c>
    </row>
    <row r="97" spans="1:6" ht="36">
      <c r="A97" s="203" t="s">
        <v>243</v>
      </c>
      <c r="B97" s="9" t="s">
        <v>357</v>
      </c>
      <c r="C97" s="10" t="s">
        <v>141</v>
      </c>
      <c r="D97" s="129">
        <v>250</v>
      </c>
      <c r="E97" s="39"/>
      <c r="F97" s="39">
        <f t="shared" si="3"/>
        <v>0</v>
      </c>
    </row>
    <row r="98" spans="1:6" ht="72">
      <c r="A98" s="203" t="s">
        <v>393</v>
      </c>
      <c r="B98" s="9" t="s">
        <v>367</v>
      </c>
      <c r="C98" s="10" t="s">
        <v>141</v>
      </c>
      <c r="D98" s="129">
        <v>18</v>
      </c>
      <c r="E98" s="39"/>
      <c r="F98" s="39">
        <f>E98*D98</f>
        <v>0</v>
      </c>
    </row>
    <row r="99" spans="1:6" ht="12">
      <c r="A99" s="147" t="s">
        <v>116</v>
      </c>
      <c r="B99" s="138" t="s">
        <v>117</v>
      </c>
      <c r="C99" s="10"/>
      <c r="D99" s="129"/>
      <c r="E99" s="39"/>
      <c r="F99" s="39"/>
    </row>
    <row r="100" spans="1:6" ht="25.5">
      <c r="A100" s="264" t="s">
        <v>147</v>
      </c>
      <c r="B100" s="90" t="s">
        <v>197</v>
      </c>
      <c r="C100" s="104" t="s">
        <v>196</v>
      </c>
      <c r="D100" s="129">
        <v>5660</v>
      </c>
      <c r="E100" s="39"/>
      <c r="F100" s="39">
        <f aca="true" t="shared" si="4" ref="F100:F105">E100*D100</f>
        <v>0</v>
      </c>
    </row>
    <row r="101" spans="1:6" ht="48">
      <c r="A101" s="264" t="s">
        <v>148</v>
      </c>
      <c r="B101" s="29" t="s">
        <v>220</v>
      </c>
      <c r="C101" s="10" t="s">
        <v>141</v>
      </c>
      <c r="D101" s="38">
        <v>260</v>
      </c>
      <c r="E101" s="39"/>
      <c r="F101" s="39">
        <f t="shared" si="4"/>
        <v>0</v>
      </c>
    </row>
    <row r="102" spans="1:6" ht="48">
      <c r="A102" s="264" t="s">
        <v>149</v>
      </c>
      <c r="B102" s="90" t="s">
        <v>104</v>
      </c>
      <c r="C102" s="104" t="s">
        <v>196</v>
      </c>
      <c r="D102" s="129">
        <v>260</v>
      </c>
      <c r="E102" s="39"/>
      <c r="F102" s="39">
        <f t="shared" si="4"/>
        <v>0</v>
      </c>
    </row>
    <row r="103" spans="1:6" ht="48">
      <c r="A103" s="264" t="s">
        <v>217</v>
      </c>
      <c r="B103" s="29" t="s">
        <v>270</v>
      </c>
      <c r="C103" s="104" t="s">
        <v>196</v>
      </c>
      <c r="D103" s="38">
        <v>5400</v>
      </c>
      <c r="E103" s="39"/>
      <c r="F103" s="39">
        <f t="shared" si="4"/>
        <v>0</v>
      </c>
    </row>
    <row r="104" spans="1:6" ht="12">
      <c r="A104" s="147" t="s">
        <v>118</v>
      </c>
      <c r="B104" s="138" t="s">
        <v>119</v>
      </c>
      <c r="C104" s="10"/>
      <c r="D104" s="129"/>
      <c r="E104" s="39"/>
      <c r="F104" s="39"/>
    </row>
    <row r="105" spans="1:6" ht="48.75" customHeight="1">
      <c r="A105" s="254" t="s">
        <v>394</v>
      </c>
      <c r="B105" s="141" t="s">
        <v>26</v>
      </c>
      <c r="C105" s="142" t="s">
        <v>155</v>
      </c>
      <c r="D105" s="92">
        <v>22</v>
      </c>
      <c r="E105" s="92"/>
      <c r="F105" s="128">
        <f t="shared" si="4"/>
        <v>0</v>
      </c>
    </row>
    <row r="106" spans="1:15" s="133" customFormat="1" ht="12">
      <c r="A106" s="147" t="s">
        <v>120</v>
      </c>
      <c r="B106" s="193" t="s">
        <v>121</v>
      </c>
      <c r="C106" s="79"/>
      <c r="D106" s="129"/>
      <c r="E106" s="38"/>
      <c r="F106" s="39"/>
      <c r="G106" s="275"/>
      <c r="H106" s="275"/>
      <c r="I106" s="275"/>
      <c r="J106" s="275"/>
      <c r="K106" s="275"/>
      <c r="L106" s="275"/>
      <c r="M106" s="275"/>
      <c r="N106" s="275"/>
      <c r="O106" s="275"/>
    </row>
    <row r="107" spans="1:15" s="133" customFormat="1" ht="24">
      <c r="A107" s="28" t="s">
        <v>150</v>
      </c>
      <c r="B107" s="57" t="s">
        <v>242</v>
      </c>
      <c r="C107" s="7" t="s">
        <v>102</v>
      </c>
      <c r="D107" s="129">
        <v>105</v>
      </c>
      <c r="E107" s="39"/>
      <c r="F107" s="39">
        <f>E107*D107</f>
        <v>0</v>
      </c>
      <c r="G107" s="275"/>
      <c r="H107" s="275"/>
      <c r="I107" s="275"/>
      <c r="J107" s="275"/>
      <c r="K107" s="275"/>
      <c r="L107" s="275"/>
      <c r="M107" s="275"/>
      <c r="N107" s="275"/>
      <c r="O107" s="275"/>
    </row>
    <row r="109" spans="1:6" ht="12">
      <c r="A109" s="261"/>
      <c r="B109" s="54"/>
      <c r="C109" s="55"/>
      <c r="D109" s="56"/>
      <c r="E109" s="56"/>
      <c r="F109" s="56"/>
    </row>
    <row r="110" spans="1:6" ht="12.75" customHeight="1" thickBot="1">
      <c r="A110" s="80" t="s">
        <v>24</v>
      </c>
      <c r="B110" s="501" t="s">
        <v>27</v>
      </c>
      <c r="C110" s="501"/>
      <c r="D110" s="52"/>
      <c r="E110" s="52"/>
      <c r="F110" s="52">
        <f>SUM(F92:F109)</f>
        <v>0</v>
      </c>
    </row>
    <row r="111" ht="12.75" thickTop="1"/>
    <row r="114" spans="4:6" ht="12">
      <c r="D114" s="53"/>
      <c r="E114" s="53"/>
      <c r="F114" s="53"/>
    </row>
    <row r="115" spans="1:15" s="125" customFormat="1" ht="24">
      <c r="A115" s="270" t="s">
        <v>69</v>
      </c>
      <c r="B115" s="15" t="s">
        <v>3</v>
      </c>
      <c r="C115" s="16" t="s">
        <v>4</v>
      </c>
      <c r="D115" s="17" t="s">
        <v>5</v>
      </c>
      <c r="E115" s="18" t="s">
        <v>6</v>
      </c>
      <c r="F115" s="17" t="s">
        <v>7</v>
      </c>
      <c r="G115" s="317"/>
      <c r="H115" s="317"/>
      <c r="I115" s="317"/>
      <c r="J115" s="317"/>
      <c r="K115" s="317"/>
      <c r="L115" s="317"/>
      <c r="M115" s="317"/>
      <c r="N115" s="317"/>
      <c r="O115" s="317"/>
    </row>
    <row r="116" spans="1:6" ht="12">
      <c r="A116" s="258"/>
      <c r="D116" s="20"/>
      <c r="E116" s="20"/>
      <c r="F116" s="20"/>
    </row>
    <row r="117" spans="1:6" ht="12">
      <c r="A117" s="258"/>
      <c r="D117" s="20"/>
      <c r="E117" s="20"/>
      <c r="F117" s="20"/>
    </row>
    <row r="118" spans="1:6" ht="12" customHeight="1">
      <c r="A118" s="253" t="s">
        <v>28</v>
      </c>
      <c r="B118" s="122" t="s">
        <v>29</v>
      </c>
      <c r="C118" s="22"/>
      <c r="D118" s="23"/>
      <c r="E118" s="23"/>
      <c r="F118" s="23"/>
    </row>
    <row r="119" spans="1:6" ht="12">
      <c r="A119" s="255" t="s">
        <v>70</v>
      </c>
      <c r="B119" s="108" t="s">
        <v>151</v>
      </c>
      <c r="C119" s="7"/>
      <c r="D119" s="39"/>
      <c r="E119" s="39"/>
      <c r="F119" s="39"/>
    </row>
    <row r="120" spans="1:6" ht="72">
      <c r="A120" s="256" t="s">
        <v>167</v>
      </c>
      <c r="B120" s="12" t="s">
        <v>387</v>
      </c>
      <c r="C120" s="13" t="s">
        <v>63</v>
      </c>
      <c r="D120" s="303">
        <v>690</v>
      </c>
      <c r="E120" s="14"/>
      <c r="F120" s="14">
        <f>E120*D120</f>
        <v>0</v>
      </c>
    </row>
    <row r="121" spans="1:6" ht="12">
      <c r="A121" s="292" t="s">
        <v>71</v>
      </c>
      <c r="B121" s="108" t="s">
        <v>152</v>
      </c>
      <c r="C121" s="10"/>
      <c r="D121" s="129"/>
      <c r="E121" s="39"/>
      <c r="F121" s="39"/>
    </row>
    <row r="122" spans="1:6" ht="72">
      <c r="A122" s="256" t="s">
        <v>157</v>
      </c>
      <c r="B122" s="57" t="s">
        <v>207</v>
      </c>
      <c r="C122" s="7" t="s">
        <v>63</v>
      </c>
      <c r="D122" s="129">
        <v>610</v>
      </c>
      <c r="E122" s="39"/>
      <c r="F122" s="39">
        <f>E122*D122</f>
        <v>0</v>
      </c>
    </row>
    <row r="123" spans="1:6" ht="63" customHeight="1">
      <c r="A123" s="256" t="s">
        <v>158</v>
      </c>
      <c r="B123" s="57" t="s">
        <v>122</v>
      </c>
      <c r="C123" s="7" t="s">
        <v>63</v>
      </c>
      <c r="D123" s="129">
        <v>92</v>
      </c>
      <c r="E123" s="39"/>
      <c r="F123" s="39">
        <f>E123*D123</f>
        <v>0</v>
      </c>
    </row>
    <row r="124" spans="1:6" ht="36">
      <c r="A124" s="256" t="s">
        <v>159</v>
      </c>
      <c r="B124" s="314" t="s">
        <v>368</v>
      </c>
      <c r="C124" s="104" t="s">
        <v>155</v>
      </c>
      <c r="D124" s="143">
        <v>702</v>
      </c>
      <c r="E124" s="92"/>
      <c r="F124" s="78">
        <f>E124*D124</f>
        <v>0</v>
      </c>
    </row>
    <row r="125" spans="1:6" ht="12">
      <c r="A125" s="261"/>
      <c r="B125" s="54"/>
      <c r="C125" s="55"/>
      <c r="D125" s="56"/>
      <c r="E125" s="56"/>
      <c r="F125" s="56"/>
    </row>
    <row r="126" spans="1:6" ht="12.75" thickBot="1">
      <c r="A126" s="80" t="s">
        <v>28</v>
      </c>
      <c r="B126" s="50" t="s">
        <v>31</v>
      </c>
      <c r="C126" s="51"/>
      <c r="D126" s="52"/>
      <c r="E126" s="52"/>
      <c r="F126" s="52">
        <f>SUM(F120:F125)</f>
        <v>0</v>
      </c>
    </row>
    <row r="127" ht="12.75" thickTop="1"/>
    <row r="131" spans="1:15" s="125" customFormat="1" ht="24">
      <c r="A131" s="270" t="s">
        <v>69</v>
      </c>
      <c r="B131" s="16" t="s">
        <v>3</v>
      </c>
      <c r="C131" s="16" t="s">
        <v>4</v>
      </c>
      <c r="D131" s="17" t="s">
        <v>5</v>
      </c>
      <c r="E131" s="18" t="s">
        <v>6</v>
      </c>
      <c r="F131" s="17" t="s">
        <v>7</v>
      </c>
      <c r="G131" s="317"/>
      <c r="H131" s="317"/>
      <c r="I131" s="317"/>
      <c r="J131" s="317"/>
      <c r="K131" s="317"/>
      <c r="L131" s="317"/>
      <c r="M131" s="317"/>
      <c r="N131" s="317"/>
      <c r="O131" s="317"/>
    </row>
    <row r="132" spans="1:6" ht="12">
      <c r="A132" s="258"/>
      <c r="D132" s="20"/>
      <c r="E132" s="20"/>
      <c r="F132" s="20"/>
    </row>
    <row r="133" spans="1:6" ht="12">
      <c r="A133" s="258"/>
      <c r="D133" s="20"/>
      <c r="E133" s="20"/>
      <c r="F133" s="20"/>
    </row>
    <row r="134" spans="1:6" ht="12" customHeight="1">
      <c r="A134" s="253" t="s">
        <v>32</v>
      </c>
      <c r="B134" s="122" t="s">
        <v>33</v>
      </c>
      <c r="C134" s="22"/>
      <c r="D134" s="23"/>
      <c r="E134" s="23"/>
      <c r="F134" s="23"/>
    </row>
    <row r="135" spans="1:6" ht="12">
      <c r="A135" s="254"/>
      <c r="B135" s="29"/>
      <c r="C135" s="7"/>
      <c r="D135" s="39"/>
      <c r="E135" s="39"/>
      <c r="F135" s="39"/>
    </row>
    <row r="136" spans="1:6" ht="12">
      <c r="A136" s="265" t="s">
        <v>73</v>
      </c>
      <c r="B136" s="148" t="s">
        <v>123</v>
      </c>
      <c r="C136" s="10"/>
      <c r="D136" s="39"/>
      <c r="E136" s="39"/>
      <c r="F136" s="39"/>
    </row>
    <row r="137" spans="1:6" ht="36">
      <c r="A137" s="256" t="s">
        <v>168</v>
      </c>
      <c r="B137" s="9" t="s">
        <v>60</v>
      </c>
      <c r="C137" s="10" t="s">
        <v>13</v>
      </c>
      <c r="D137" s="129">
        <v>26</v>
      </c>
      <c r="E137" s="39"/>
      <c r="F137" s="39">
        <f aca="true" t="shared" si="5" ref="F137:F142">E137*D137</f>
        <v>0</v>
      </c>
    </row>
    <row r="138" spans="1:6" ht="48">
      <c r="A138" s="256" t="s">
        <v>169</v>
      </c>
      <c r="B138" s="9" t="s">
        <v>222</v>
      </c>
      <c r="C138" s="10" t="s">
        <v>13</v>
      </c>
      <c r="D138" s="129">
        <v>2</v>
      </c>
      <c r="E138" s="39"/>
      <c r="F138" s="39">
        <f t="shared" si="5"/>
        <v>0</v>
      </c>
    </row>
    <row r="139" spans="1:6" ht="48">
      <c r="A139" s="256" t="s">
        <v>250</v>
      </c>
      <c r="B139" s="57" t="s">
        <v>221</v>
      </c>
      <c r="C139" s="7" t="s">
        <v>13</v>
      </c>
      <c r="D139" s="129">
        <v>24</v>
      </c>
      <c r="E139" s="39"/>
      <c r="F139" s="39">
        <f t="shared" si="5"/>
        <v>0</v>
      </c>
    </row>
    <row r="140" spans="1:6" ht="60">
      <c r="A140" s="256" t="s">
        <v>229</v>
      </c>
      <c r="B140" s="149" t="s">
        <v>252</v>
      </c>
      <c r="C140" s="143" t="s">
        <v>13</v>
      </c>
      <c r="D140" s="128">
        <v>2</v>
      </c>
      <c r="E140" s="92"/>
      <c r="F140" s="128">
        <f t="shared" si="5"/>
        <v>0</v>
      </c>
    </row>
    <row r="141" spans="1:6" ht="60">
      <c r="A141" s="256" t="s">
        <v>170</v>
      </c>
      <c r="B141" s="284" t="s">
        <v>328</v>
      </c>
      <c r="C141" s="143" t="s">
        <v>13</v>
      </c>
      <c r="D141" s="128">
        <v>1</v>
      </c>
      <c r="E141" s="92"/>
      <c r="F141" s="128">
        <f>E141*D141</f>
        <v>0</v>
      </c>
    </row>
    <row r="142" spans="1:6" ht="60">
      <c r="A142" s="256" t="s">
        <v>395</v>
      </c>
      <c r="B142" s="284" t="s">
        <v>329</v>
      </c>
      <c r="C142" s="143" t="s">
        <v>13</v>
      </c>
      <c r="D142" s="128">
        <v>2</v>
      </c>
      <c r="E142" s="92"/>
      <c r="F142" s="128">
        <f t="shared" si="5"/>
        <v>0</v>
      </c>
    </row>
    <row r="143" spans="1:6" ht="48">
      <c r="A143" s="256" t="s">
        <v>171</v>
      </c>
      <c r="B143" s="156" t="s">
        <v>253</v>
      </c>
      <c r="D143" s="309"/>
      <c r="E143" s="157"/>
      <c r="F143" s="39"/>
    </row>
    <row r="144" spans="1:6" ht="12">
      <c r="A144" s="256"/>
      <c r="B144" s="9" t="s">
        <v>327</v>
      </c>
      <c r="C144" s="10" t="s">
        <v>13</v>
      </c>
      <c r="D144" s="129">
        <v>2</v>
      </c>
      <c r="E144" s="39"/>
      <c r="F144" s="39">
        <f>E144*D144</f>
        <v>0</v>
      </c>
    </row>
    <row r="145" spans="1:6" ht="12">
      <c r="A145" s="266" t="s">
        <v>74</v>
      </c>
      <c r="B145" s="154" t="s">
        <v>132</v>
      </c>
      <c r="C145" s="145"/>
      <c r="D145" s="310"/>
      <c r="E145" s="146"/>
      <c r="F145" s="146"/>
    </row>
    <row r="146" spans="1:6" ht="85.5">
      <c r="A146" s="232" t="s">
        <v>172</v>
      </c>
      <c r="B146" s="57" t="s">
        <v>198</v>
      </c>
      <c r="C146" s="7" t="s">
        <v>63</v>
      </c>
      <c r="D146" s="129">
        <v>1050</v>
      </c>
      <c r="E146" s="39"/>
      <c r="F146" s="39">
        <f aca="true" t="shared" si="6" ref="F146:F152">E146*D146</f>
        <v>0</v>
      </c>
    </row>
    <row r="147" spans="1:11" ht="99">
      <c r="A147" s="232" t="s">
        <v>173</v>
      </c>
      <c r="B147" s="27" t="s">
        <v>199</v>
      </c>
      <c r="C147" s="7" t="s">
        <v>25</v>
      </c>
      <c r="D147" s="129">
        <v>150</v>
      </c>
      <c r="E147" s="39"/>
      <c r="F147" s="39">
        <f t="shared" si="6"/>
        <v>0</v>
      </c>
      <c r="K147" s="62"/>
    </row>
    <row r="148" spans="1:11" ht="36">
      <c r="A148" s="232" t="s">
        <v>174</v>
      </c>
      <c r="B148" s="57" t="s">
        <v>34</v>
      </c>
      <c r="C148" s="7" t="s">
        <v>63</v>
      </c>
      <c r="D148" s="129">
        <v>1050</v>
      </c>
      <c r="E148" s="39"/>
      <c r="F148" s="39">
        <f t="shared" si="6"/>
        <v>0</v>
      </c>
      <c r="K148" s="289"/>
    </row>
    <row r="149" spans="1:9" ht="99">
      <c r="A149" s="232" t="s">
        <v>175</v>
      </c>
      <c r="B149" s="40" t="s">
        <v>143</v>
      </c>
      <c r="C149" s="41" t="s">
        <v>142</v>
      </c>
      <c r="D149" s="38">
        <v>10</v>
      </c>
      <c r="E149" s="39"/>
      <c r="F149" s="14">
        <f t="shared" si="6"/>
        <v>0</v>
      </c>
      <c r="I149" s="320"/>
    </row>
    <row r="150" spans="1:11" ht="36">
      <c r="A150" s="232" t="s">
        <v>230</v>
      </c>
      <c r="B150" s="57" t="s">
        <v>254</v>
      </c>
      <c r="C150" s="7" t="s">
        <v>13</v>
      </c>
      <c r="D150" s="129">
        <v>4</v>
      </c>
      <c r="E150" s="39"/>
      <c r="F150" s="39">
        <f t="shared" si="6"/>
        <v>0</v>
      </c>
      <c r="K150" s="289"/>
    </row>
    <row r="151" spans="1:11" ht="24">
      <c r="A151" s="232" t="s">
        <v>231</v>
      </c>
      <c r="B151" s="9" t="s">
        <v>62</v>
      </c>
      <c r="C151" s="10" t="s">
        <v>13</v>
      </c>
      <c r="D151" s="33">
        <v>14</v>
      </c>
      <c r="E151" s="11"/>
      <c r="F151" s="11">
        <f t="shared" si="6"/>
        <v>0</v>
      </c>
      <c r="K151" s="289"/>
    </row>
    <row r="152" spans="1:11" ht="48">
      <c r="A152" s="232" t="s">
        <v>251</v>
      </c>
      <c r="B152" s="9" t="s">
        <v>224</v>
      </c>
      <c r="C152" s="10" t="s">
        <v>13</v>
      </c>
      <c r="D152" s="33">
        <v>106</v>
      </c>
      <c r="E152" s="11"/>
      <c r="F152" s="11">
        <f t="shared" si="6"/>
        <v>0</v>
      </c>
      <c r="K152" s="289"/>
    </row>
    <row r="153" ht="12">
      <c r="B153" s="150"/>
    </row>
    <row r="154" spans="1:6" ht="12">
      <c r="A154" s="261"/>
      <c r="B154" s="54"/>
      <c r="C154" s="55"/>
      <c r="D154" s="56"/>
      <c r="E154" s="56"/>
      <c r="F154" s="56"/>
    </row>
    <row r="155" spans="1:6" ht="12.75" thickBot="1">
      <c r="A155" s="80" t="s">
        <v>32</v>
      </c>
      <c r="B155" s="501" t="s">
        <v>35</v>
      </c>
      <c r="C155" s="501"/>
      <c r="D155" s="501"/>
      <c r="E155" s="52"/>
      <c r="F155" s="52">
        <f>SUM(F137:F154)</f>
        <v>0</v>
      </c>
    </row>
    <row r="156" ht="12.75" thickTop="1">
      <c r="B156" s="25"/>
    </row>
    <row r="157" ht="12">
      <c r="B157" s="25"/>
    </row>
    <row r="158" ht="12">
      <c r="B158" s="25"/>
    </row>
    <row r="159" spans="1:15" s="125" customFormat="1" ht="24">
      <c r="A159" s="270" t="s">
        <v>69</v>
      </c>
      <c r="B159" s="16" t="s">
        <v>3</v>
      </c>
      <c r="C159" s="16" t="s">
        <v>4</v>
      </c>
      <c r="D159" s="17" t="s">
        <v>5</v>
      </c>
      <c r="E159" s="18" t="s">
        <v>6</v>
      </c>
      <c r="F159" s="17" t="s">
        <v>7</v>
      </c>
      <c r="G159" s="317"/>
      <c r="H159" s="317"/>
      <c r="I159" s="317"/>
      <c r="J159" s="317"/>
      <c r="K159" s="317"/>
      <c r="L159" s="317"/>
      <c r="M159" s="317"/>
      <c r="N159" s="317"/>
      <c r="O159" s="317"/>
    </row>
    <row r="160" spans="1:6" ht="12">
      <c r="A160" s="258"/>
      <c r="D160" s="20"/>
      <c r="E160" s="20"/>
      <c r="F160" s="20"/>
    </row>
    <row r="161" spans="1:6" ht="12">
      <c r="A161" s="258"/>
      <c r="D161" s="20"/>
      <c r="E161" s="20"/>
      <c r="F161" s="20"/>
    </row>
    <row r="162" spans="1:6" ht="12" customHeight="1">
      <c r="A162" s="253" t="s">
        <v>36</v>
      </c>
      <c r="B162" s="122" t="s">
        <v>37</v>
      </c>
      <c r="C162" s="22"/>
      <c r="D162" s="23"/>
      <c r="E162" s="23"/>
      <c r="F162" s="23"/>
    </row>
    <row r="163" spans="1:6" ht="12">
      <c r="A163" s="267"/>
      <c r="B163" s="29"/>
      <c r="C163" s="7"/>
      <c r="D163" s="14"/>
      <c r="E163" s="14"/>
      <c r="F163" s="14"/>
    </row>
    <row r="164" spans="1:6" ht="72">
      <c r="A164" s="256" t="s">
        <v>176</v>
      </c>
      <c r="B164" s="9" t="s">
        <v>683</v>
      </c>
      <c r="C164" s="7" t="s">
        <v>418</v>
      </c>
      <c r="D164" s="38">
        <v>1</v>
      </c>
      <c r="E164" s="39"/>
      <c r="F164" s="39">
        <f>E164*D164</f>
        <v>0</v>
      </c>
    </row>
    <row r="165" spans="1:6" ht="12">
      <c r="A165" s="256" t="s">
        <v>177</v>
      </c>
      <c r="B165" s="57" t="s">
        <v>38</v>
      </c>
      <c r="C165" s="7" t="s">
        <v>39</v>
      </c>
      <c r="D165" s="38">
        <v>30</v>
      </c>
      <c r="E165" s="39"/>
      <c r="F165" s="39">
        <f>E165*D165</f>
        <v>0</v>
      </c>
    </row>
    <row r="166" spans="1:6" ht="12">
      <c r="A166" s="256" t="s">
        <v>178</v>
      </c>
      <c r="B166" s="158" t="s">
        <v>124</v>
      </c>
      <c r="C166" s="151" t="s">
        <v>39</v>
      </c>
      <c r="D166" s="38">
        <v>30</v>
      </c>
      <c r="E166" s="39"/>
      <c r="F166" s="39">
        <f>E166*D166</f>
        <v>0</v>
      </c>
    </row>
    <row r="167" spans="1:6" ht="36">
      <c r="A167" s="256" t="s">
        <v>179</v>
      </c>
      <c r="B167" s="57" t="s">
        <v>686</v>
      </c>
      <c r="C167" s="299" t="s">
        <v>418</v>
      </c>
      <c r="D167" s="38">
        <v>1</v>
      </c>
      <c r="E167" s="38"/>
      <c r="F167" s="39">
        <f aca="true" t="shared" si="7" ref="F167:F175">E167*D167</f>
        <v>0</v>
      </c>
    </row>
    <row r="168" spans="1:15" ht="96">
      <c r="A168" s="256" t="s">
        <v>240</v>
      </c>
      <c r="B168" s="40" t="s">
        <v>358</v>
      </c>
      <c r="C168" s="7" t="s">
        <v>63</v>
      </c>
      <c r="D168" s="278">
        <v>30</v>
      </c>
      <c r="E168" s="278"/>
      <c r="F168" s="39">
        <f t="shared" si="7"/>
        <v>0</v>
      </c>
      <c r="H168" s="321"/>
      <c r="I168" s="321"/>
      <c r="J168" s="321"/>
      <c r="K168" s="321"/>
      <c r="L168" s="321"/>
      <c r="M168" s="321"/>
      <c r="N168" s="321"/>
      <c r="O168" s="321"/>
    </row>
    <row r="169" spans="1:15" ht="96">
      <c r="A169" s="256" t="s">
        <v>245</v>
      </c>
      <c r="B169" s="40" t="s">
        <v>359</v>
      </c>
      <c r="C169" s="277" t="s">
        <v>13</v>
      </c>
      <c r="D169" s="278">
        <v>16</v>
      </c>
      <c r="E169" s="278"/>
      <c r="F169" s="39">
        <f>E169*D169</f>
        <v>0</v>
      </c>
      <c r="H169" s="321"/>
      <c r="I169" s="321"/>
      <c r="J169" s="321"/>
      <c r="K169" s="321"/>
      <c r="L169" s="321"/>
      <c r="M169" s="321"/>
      <c r="N169" s="321"/>
      <c r="O169" s="321"/>
    </row>
    <row r="170" spans="1:15" ht="60">
      <c r="A170" s="256" t="s">
        <v>365</v>
      </c>
      <c r="B170" s="40" t="s">
        <v>360</v>
      </c>
      <c r="C170" s="277" t="s">
        <v>13</v>
      </c>
      <c r="D170" s="278">
        <v>5</v>
      </c>
      <c r="E170" s="278"/>
      <c r="F170" s="39">
        <f>E170*D170</f>
        <v>0</v>
      </c>
      <c r="H170" s="321"/>
      <c r="I170" s="321"/>
      <c r="J170" s="321"/>
      <c r="K170" s="321"/>
      <c r="L170" s="321"/>
      <c r="M170" s="321"/>
      <c r="N170" s="321"/>
      <c r="O170" s="321"/>
    </row>
    <row r="171" spans="1:15" ht="36">
      <c r="A171" s="256" t="s">
        <v>232</v>
      </c>
      <c r="B171" s="313" t="s">
        <v>366</v>
      </c>
      <c r="C171" s="7" t="s">
        <v>63</v>
      </c>
      <c r="D171" s="278">
        <v>550</v>
      </c>
      <c r="E171" s="278"/>
      <c r="F171" s="39">
        <f t="shared" si="7"/>
        <v>0</v>
      </c>
      <c r="H171" s="321"/>
      <c r="I171" s="321"/>
      <c r="J171" s="321"/>
      <c r="K171" s="321"/>
      <c r="L171" s="321"/>
      <c r="M171" s="321"/>
      <c r="N171" s="321"/>
      <c r="O171" s="321"/>
    </row>
    <row r="172" spans="1:15" ht="60">
      <c r="A172" s="256" t="s">
        <v>0</v>
      </c>
      <c r="B172" s="276" t="s">
        <v>271</v>
      </c>
      <c r="C172" s="277" t="s">
        <v>13</v>
      </c>
      <c r="D172" s="278">
        <v>45</v>
      </c>
      <c r="E172" s="278"/>
      <c r="F172" s="39">
        <f t="shared" si="7"/>
        <v>0</v>
      </c>
      <c r="H172" s="321"/>
      <c r="I172" s="321"/>
      <c r="J172" s="321"/>
      <c r="K172" s="321"/>
      <c r="L172" s="321"/>
      <c r="M172" s="321"/>
      <c r="N172" s="321"/>
      <c r="O172" s="321"/>
    </row>
    <row r="173" spans="1:15" ht="84">
      <c r="A173" s="256" t="s">
        <v>2</v>
      </c>
      <c r="B173" s="276" t="s">
        <v>389</v>
      </c>
      <c r="C173" s="277" t="s">
        <v>13</v>
      </c>
      <c r="D173" s="278">
        <v>10</v>
      </c>
      <c r="E173" s="278"/>
      <c r="F173" s="39">
        <f>E173*D173</f>
        <v>0</v>
      </c>
      <c r="H173" s="321"/>
      <c r="I173" s="321"/>
      <c r="J173" s="321"/>
      <c r="K173" s="321"/>
      <c r="L173" s="321"/>
      <c r="M173" s="321"/>
      <c r="N173" s="321"/>
      <c r="O173" s="321"/>
    </row>
    <row r="174" spans="1:15" ht="24">
      <c r="A174" s="256" t="s">
        <v>261</v>
      </c>
      <c r="B174" s="276" t="s">
        <v>1</v>
      </c>
      <c r="C174" s="277" t="s">
        <v>13</v>
      </c>
      <c r="D174" s="278">
        <v>20</v>
      </c>
      <c r="E174" s="278"/>
      <c r="F174" s="39">
        <f t="shared" si="7"/>
        <v>0</v>
      </c>
      <c r="H174" s="321"/>
      <c r="I174" s="321"/>
      <c r="J174" s="321"/>
      <c r="K174" s="321"/>
      <c r="L174" s="321"/>
      <c r="M174" s="321"/>
      <c r="N174" s="321"/>
      <c r="O174" s="321"/>
    </row>
    <row r="175" spans="1:15" ht="24">
      <c r="A175" s="256" t="s">
        <v>390</v>
      </c>
      <c r="B175" s="276" t="s">
        <v>259</v>
      </c>
      <c r="C175" s="277" t="s">
        <v>13</v>
      </c>
      <c r="D175" s="278">
        <v>3</v>
      </c>
      <c r="E175" s="278"/>
      <c r="F175" s="39">
        <f t="shared" si="7"/>
        <v>0</v>
      </c>
      <c r="H175" s="321"/>
      <c r="I175" s="321"/>
      <c r="J175" s="321"/>
      <c r="K175" s="321"/>
      <c r="L175" s="321"/>
      <c r="M175" s="321"/>
      <c r="N175" s="321"/>
      <c r="O175" s="321"/>
    </row>
    <row r="176" spans="1:15" ht="60">
      <c r="A176" s="256" t="s">
        <v>391</v>
      </c>
      <c r="B176" s="40" t="s">
        <v>384</v>
      </c>
      <c r="C176" s="7" t="s">
        <v>63</v>
      </c>
      <c r="D176" s="278">
        <v>75</v>
      </c>
      <c r="E176" s="278"/>
      <c r="F176" s="39">
        <f>E176*D176</f>
        <v>0</v>
      </c>
      <c r="H176" s="321"/>
      <c r="I176" s="321"/>
      <c r="J176" s="321"/>
      <c r="K176" s="321"/>
      <c r="L176" s="321"/>
      <c r="M176" s="321"/>
      <c r="N176" s="321"/>
      <c r="O176" s="321"/>
    </row>
    <row r="177" spans="1:6" ht="12">
      <c r="A177" s="256"/>
      <c r="B177" s="57"/>
      <c r="C177" s="7"/>
      <c r="D177" s="38"/>
      <c r="E177" s="39"/>
      <c r="F177" s="39"/>
    </row>
    <row r="178" spans="1:6" ht="12">
      <c r="A178" s="261"/>
      <c r="B178" s="54"/>
      <c r="C178" s="55"/>
      <c r="D178" s="56"/>
      <c r="E178" s="56"/>
      <c r="F178" s="56"/>
    </row>
    <row r="179" spans="1:6" ht="12.75" thickBot="1">
      <c r="A179" s="80" t="s">
        <v>36</v>
      </c>
      <c r="B179" s="501" t="s">
        <v>40</v>
      </c>
      <c r="C179" s="502"/>
      <c r="D179" s="502"/>
      <c r="E179" s="52"/>
      <c r="F179" s="52">
        <f>SUM(F163:F178)</f>
        <v>0</v>
      </c>
    </row>
    <row r="180" spans="2:6" ht="12.75" thickTop="1">
      <c r="B180" s="21"/>
      <c r="C180" s="22"/>
      <c r="D180" s="53"/>
      <c r="E180" s="49"/>
      <c r="F180" s="49"/>
    </row>
    <row r="181" spans="2:6" ht="12">
      <c r="B181" s="21"/>
      <c r="C181" s="22"/>
      <c r="D181" s="53"/>
      <c r="E181" s="49"/>
      <c r="F181" s="49"/>
    </row>
    <row r="182" spans="1:15" s="125" customFormat="1" ht="24">
      <c r="A182" s="270" t="s">
        <v>69</v>
      </c>
      <c r="B182" s="16" t="s">
        <v>3</v>
      </c>
      <c r="C182" s="16" t="s">
        <v>4</v>
      </c>
      <c r="D182" s="30" t="s">
        <v>5</v>
      </c>
      <c r="E182" s="31" t="s">
        <v>6</v>
      </c>
      <c r="F182" s="30" t="s">
        <v>41</v>
      </c>
      <c r="G182" s="317"/>
      <c r="H182" s="317"/>
      <c r="I182" s="317"/>
      <c r="J182" s="317"/>
      <c r="K182" s="317"/>
      <c r="L182" s="317"/>
      <c r="M182" s="317"/>
      <c r="N182" s="317"/>
      <c r="O182" s="317"/>
    </row>
    <row r="183" spans="1:6" ht="12">
      <c r="A183" s="258"/>
      <c r="D183" s="20"/>
      <c r="E183" s="20"/>
      <c r="F183" s="20"/>
    </row>
    <row r="184" spans="1:6" ht="12">
      <c r="A184" s="258"/>
      <c r="D184" s="20"/>
      <c r="E184" s="20"/>
      <c r="F184" s="20"/>
    </row>
    <row r="185" spans="1:6" ht="12">
      <c r="A185" s="268" t="s">
        <v>42</v>
      </c>
      <c r="B185" s="59" t="s">
        <v>43</v>
      </c>
      <c r="C185" s="60"/>
      <c r="D185" s="60"/>
      <c r="E185" s="20"/>
      <c r="F185" s="20"/>
    </row>
    <row r="187" spans="1:6" ht="36">
      <c r="A187" s="269" t="s">
        <v>180</v>
      </c>
      <c r="B187" s="9" t="s">
        <v>684</v>
      </c>
      <c r="C187" s="10" t="s">
        <v>44</v>
      </c>
      <c r="D187" s="304">
        <v>0.05</v>
      </c>
      <c r="E187" s="58">
        <f>F7+F9+F11+F15+F13+F17</f>
        <v>0</v>
      </c>
      <c r="F187" s="58">
        <f>E187*D187</f>
        <v>0</v>
      </c>
    </row>
    <row r="188" ht="12">
      <c r="B188" s="103"/>
    </row>
    <row r="189" spans="1:6" ht="12">
      <c r="A189" s="261"/>
      <c r="B189" s="54"/>
      <c r="C189" s="55"/>
      <c r="D189" s="56"/>
      <c r="E189" s="56"/>
      <c r="F189" s="56"/>
    </row>
    <row r="190" spans="1:6" ht="12.75" thickBot="1">
      <c r="A190" s="80" t="s">
        <v>42</v>
      </c>
      <c r="B190" s="501" t="s">
        <v>45</v>
      </c>
      <c r="C190" s="502"/>
      <c r="D190" s="502"/>
      <c r="E190" s="52"/>
      <c r="F190" s="52">
        <f>SUM(F187:F189)</f>
        <v>0</v>
      </c>
    </row>
    <row r="191" ht="12.75" thickTop="1"/>
    <row r="192" ht="12">
      <c r="B192" s="24"/>
    </row>
    <row r="193" ht="12">
      <c r="B193" s="24"/>
    </row>
    <row r="194" ht="12">
      <c r="B194" s="24"/>
    </row>
    <row r="195" ht="12">
      <c r="B195" s="24"/>
    </row>
    <row r="196" ht="12">
      <c r="B196" s="24"/>
    </row>
    <row r="197" ht="12">
      <c r="B197" s="24"/>
    </row>
    <row r="198" ht="12">
      <c r="B198" s="24"/>
    </row>
    <row r="199" ht="12">
      <c r="B199" s="24"/>
    </row>
    <row r="200" ht="12">
      <c r="B200" s="24"/>
    </row>
    <row r="201" ht="12">
      <c r="B201" s="24"/>
    </row>
    <row r="202" ht="12">
      <c r="B202" s="24"/>
    </row>
    <row r="203" ht="12">
      <c r="B203" s="24"/>
    </row>
    <row r="204" ht="12">
      <c r="B204" s="24"/>
    </row>
    <row r="205" ht="12">
      <c r="B205" s="24"/>
    </row>
    <row r="206" ht="12">
      <c r="B206" s="24"/>
    </row>
    <row r="207" ht="12">
      <c r="B207" s="24"/>
    </row>
    <row r="208" ht="12">
      <c r="B208" s="24"/>
    </row>
    <row r="209" ht="12">
      <c r="B209" s="24"/>
    </row>
    <row r="210" ht="12">
      <c r="B210" s="24"/>
    </row>
    <row r="211" ht="12">
      <c r="B211" s="24"/>
    </row>
    <row r="212" ht="12">
      <c r="B212" s="24"/>
    </row>
    <row r="238" spans="2:5" ht="12">
      <c r="B238" s="105"/>
      <c r="C238" s="44"/>
      <c r="D238" s="43"/>
      <c r="E238" s="43"/>
    </row>
    <row r="239" spans="2:6" ht="12">
      <c r="B239" s="25"/>
      <c r="C239" s="61"/>
      <c r="D239" s="20"/>
      <c r="E239" s="20"/>
      <c r="F239" s="20"/>
    </row>
  </sheetData>
  <sheetProtection/>
  <mergeCells count="5">
    <mergeCell ref="B4:F4"/>
    <mergeCell ref="B190:D190"/>
    <mergeCell ref="B110:C110"/>
    <mergeCell ref="B179:D179"/>
    <mergeCell ref="B155:D155"/>
  </mergeCells>
  <printOptions/>
  <pageMargins left="0.984251968503937" right="0.75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188"/>
  <sheetViews>
    <sheetView zoomScalePageLayoutView="0" workbookViewId="0" topLeftCell="A106">
      <selection activeCell="D117" sqref="D117"/>
    </sheetView>
  </sheetViews>
  <sheetFormatPr defaultColWidth="9.140625" defaultRowHeight="12.75"/>
  <cols>
    <col min="1" max="1" width="7.8515625" style="133" customWidth="1"/>
    <col min="2" max="2" width="27.00390625" style="82" customWidth="1"/>
    <col min="3" max="3" width="8.140625" style="83" customWidth="1"/>
    <col min="4" max="4" width="12.8515625" style="161" customWidth="1"/>
    <col min="5" max="5" width="13.8515625" style="161" customWidth="1"/>
    <col min="6" max="6" width="15.57421875" style="161" customWidth="1"/>
    <col min="7" max="14" width="9.140625" style="275" customWidth="1"/>
    <col min="15" max="16384" width="9.140625" style="133" customWidth="1"/>
  </cols>
  <sheetData>
    <row r="1" spans="2:6" ht="12">
      <c r="B1" s="160"/>
      <c r="E1" s="162"/>
      <c r="F1" s="163"/>
    </row>
    <row r="2" spans="2:6" ht="12">
      <c r="B2" s="160"/>
      <c r="C2" s="164"/>
      <c r="D2" s="162"/>
      <c r="E2" s="162"/>
      <c r="F2" s="163"/>
    </row>
    <row r="3" spans="2:6" ht="12">
      <c r="B3" s="160"/>
      <c r="D3" s="164" t="s">
        <v>331</v>
      </c>
      <c r="E3" s="162"/>
      <c r="F3" s="163"/>
    </row>
    <row r="4" spans="2:6" ht="12">
      <c r="B4" s="160"/>
      <c r="C4" s="164"/>
      <c r="D4" s="162"/>
      <c r="E4" s="165"/>
      <c r="F4" s="163"/>
    </row>
    <row r="5" spans="2:6" ht="12">
      <c r="B5" s="160"/>
      <c r="C5" s="164"/>
      <c r="D5" s="162"/>
      <c r="E5" s="162"/>
      <c r="F5" s="163"/>
    </row>
    <row r="6" spans="2:6" ht="12">
      <c r="B6" s="160"/>
      <c r="C6" s="164"/>
      <c r="D6" s="162"/>
      <c r="E6" s="162"/>
      <c r="F6" s="163"/>
    </row>
    <row r="7" spans="1:6" ht="12">
      <c r="A7" s="144" t="s">
        <v>8</v>
      </c>
      <c r="B7" s="166" t="s">
        <v>9</v>
      </c>
      <c r="C7" s="164"/>
      <c r="D7" s="162"/>
      <c r="E7" s="162"/>
      <c r="F7" s="162">
        <f>F32</f>
        <v>0</v>
      </c>
    </row>
    <row r="8" spans="1:6" ht="12">
      <c r="A8" s="159"/>
      <c r="B8" s="160"/>
      <c r="C8" s="164"/>
      <c r="D8" s="162"/>
      <c r="E8" s="162"/>
      <c r="F8" s="162"/>
    </row>
    <row r="9" spans="1:6" ht="12">
      <c r="A9" s="144" t="s">
        <v>16</v>
      </c>
      <c r="B9" s="160" t="s">
        <v>17</v>
      </c>
      <c r="C9" s="164"/>
      <c r="D9" s="162"/>
      <c r="E9" s="162"/>
      <c r="F9" s="162">
        <f>F54</f>
        <v>0</v>
      </c>
    </row>
    <row r="10" spans="1:6" ht="12">
      <c r="A10" s="159"/>
      <c r="B10" s="160"/>
      <c r="C10" s="164"/>
      <c r="D10" s="162"/>
      <c r="E10" s="162"/>
      <c r="F10" s="162"/>
    </row>
    <row r="11" spans="1:6" ht="12">
      <c r="A11" s="159" t="s">
        <v>24</v>
      </c>
      <c r="B11" s="159" t="s">
        <v>46</v>
      </c>
      <c r="C11" s="164"/>
      <c r="D11" s="162"/>
      <c r="E11" s="162"/>
      <c r="F11" s="162">
        <f>F79</f>
        <v>0</v>
      </c>
    </row>
    <row r="12" spans="1:6" ht="12">
      <c r="A12" s="159"/>
      <c r="B12" s="160"/>
      <c r="C12" s="164"/>
      <c r="D12" s="162"/>
      <c r="E12" s="162"/>
      <c r="F12" s="162"/>
    </row>
    <row r="13" spans="1:6" ht="12">
      <c r="A13" s="159" t="s">
        <v>59</v>
      </c>
      <c r="B13" s="160" t="s">
        <v>65</v>
      </c>
      <c r="C13" s="164"/>
      <c r="D13" s="162"/>
      <c r="E13" s="162"/>
      <c r="F13" s="162">
        <f>F102</f>
        <v>0</v>
      </c>
    </row>
    <row r="14" spans="1:6" ht="12">
      <c r="A14" s="159"/>
      <c r="B14" s="160"/>
      <c r="C14" s="164"/>
      <c r="D14" s="162"/>
      <c r="E14" s="162"/>
      <c r="F14" s="162"/>
    </row>
    <row r="15" spans="1:6" ht="12">
      <c r="A15" s="159" t="s">
        <v>36</v>
      </c>
      <c r="B15" s="160" t="s">
        <v>37</v>
      </c>
      <c r="C15" s="164"/>
      <c r="D15" s="162"/>
      <c r="E15" s="162"/>
      <c r="F15" s="162">
        <f>F119</f>
        <v>0</v>
      </c>
    </row>
    <row r="16" spans="1:6" ht="12">
      <c r="A16" s="159"/>
      <c r="B16" s="160"/>
      <c r="C16" s="164"/>
      <c r="D16" s="162"/>
      <c r="E16" s="162"/>
      <c r="F16" s="162"/>
    </row>
    <row r="17" spans="1:6" ht="12">
      <c r="A17" s="159" t="s">
        <v>42</v>
      </c>
      <c r="B17" s="160" t="s">
        <v>43</v>
      </c>
      <c r="C17" s="164"/>
      <c r="D17" s="162"/>
      <c r="E17" s="162"/>
      <c r="F17" s="162">
        <f>F135</f>
        <v>0</v>
      </c>
    </row>
    <row r="18" spans="1:6" ht="12">
      <c r="A18" s="167"/>
      <c r="B18" s="168"/>
      <c r="C18" s="169"/>
      <c r="D18" s="170"/>
      <c r="E18" s="170"/>
      <c r="F18" s="170"/>
    </row>
    <row r="19" spans="1:6" ht="12">
      <c r="A19" s="159"/>
      <c r="B19" s="160"/>
      <c r="C19" s="164"/>
      <c r="D19" s="162"/>
      <c r="E19" s="162"/>
      <c r="F19" s="171"/>
    </row>
    <row r="20" spans="1:6" ht="12.75" thickBot="1">
      <c r="A20" s="184"/>
      <c r="B20" s="117" t="s">
        <v>48</v>
      </c>
      <c r="C20" s="99"/>
      <c r="D20" s="185"/>
      <c r="E20" s="185"/>
      <c r="F20" s="185">
        <f>SUM(F6:F19)</f>
        <v>0</v>
      </c>
    </row>
    <row r="21" ht="12.75" thickTop="1">
      <c r="G21" s="322"/>
    </row>
    <row r="22" ht="12">
      <c r="G22" s="322"/>
    </row>
    <row r="23" spans="4:7" ht="12">
      <c r="D23" s="173"/>
      <c r="E23" s="173"/>
      <c r="F23" s="173"/>
      <c r="G23" s="323"/>
    </row>
    <row r="24" spans="1:6" ht="24">
      <c r="A24" s="175" t="s">
        <v>69</v>
      </c>
      <c r="B24" s="64" t="s">
        <v>3</v>
      </c>
      <c r="C24" s="64" t="s">
        <v>4</v>
      </c>
      <c r="D24" s="65" t="s">
        <v>5</v>
      </c>
      <c r="E24" s="66" t="s">
        <v>6</v>
      </c>
      <c r="F24" s="65" t="s">
        <v>7</v>
      </c>
    </row>
    <row r="25" ht="12">
      <c r="A25" s="82"/>
    </row>
    <row r="26" spans="1:6" ht="12">
      <c r="A26" s="94" t="s">
        <v>8</v>
      </c>
      <c r="B26" s="208" t="s">
        <v>9</v>
      </c>
      <c r="C26" s="69"/>
      <c r="D26" s="173"/>
      <c r="E26" s="173"/>
      <c r="F26" s="173"/>
    </row>
    <row r="27" spans="1:6" ht="12">
      <c r="A27" s="115" t="s">
        <v>83</v>
      </c>
      <c r="B27" s="108" t="s">
        <v>84</v>
      </c>
      <c r="C27" s="151"/>
      <c r="D27" s="11"/>
      <c r="E27" s="11"/>
      <c r="F27" s="11"/>
    </row>
    <row r="28" spans="1:6" ht="40.5" customHeight="1">
      <c r="A28" s="126" t="s">
        <v>85</v>
      </c>
      <c r="B28" s="90" t="s">
        <v>10</v>
      </c>
      <c r="C28" s="151" t="s">
        <v>11</v>
      </c>
      <c r="D28" s="33">
        <v>1.05</v>
      </c>
      <c r="E28" s="176"/>
      <c r="F28" s="11">
        <f>E28*D28</f>
        <v>0</v>
      </c>
    </row>
    <row r="29" spans="1:6" ht="36">
      <c r="A29" s="126" t="s">
        <v>86</v>
      </c>
      <c r="B29" s="90" t="s">
        <v>12</v>
      </c>
      <c r="C29" s="151" t="s">
        <v>13</v>
      </c>
      <c r="D29" s="33">
        <v>52</v>
      </c>
      <c r="E29" s="176"/>
      <c r="F29" s="11">
        <f>E29*D29</f>
        <v>0</v>
      </c>
    </row>
    <row r="31" spans="1:6" ht="12">
      <c r="A31" s="177"/>
      <c r="B31" s="179"/>
      <c r="C31" s="180"/>
      <c r="D31" s="181"/>
      <c r="E31" s="181"/>
      <c r="F31" s="181"/>
    </row>
    <row r="32" spans="1:6" ht="12.75" thickBot="1">
      <c r="A32" s="182" t="s">
        <v>8</v>
      </c>
      <c r="B32" s="98" t="s">
        <v>15</v>
      </c>
      <c r="C32" s="99"/>
      <c r="D32" s="183"/>
      <c r="E32" s="183"/>
      <c r="F32" s="183">
        <f>SUM(F28:F31)</f>
        <v>0</v>
      </c>
    </row>
    <row r="33" ht="12.75" thickTop="1">
      <c r="A33" s="133" t="s">
        <v>369</v>
      </c>
    </row>
    <row r="37" spans="1:6" ht="24">
      <c r="A37" s="175" t="s">
        <v>69</v>
      </c>
      <c r="B37" s="175" t="s">
        <v>3</v>
      </c>
      <c r="C37" s="64" t="s">
        <v>4</v>
      </c>
      <c r="D37" s="65" t="s">
        <v>5</v>
      </c>
      <c r="E37" s="66" t="s">
        <v>6</v>
      </c>
      <c r="F37" s="65" t="s">
        <v>7</v>
      </c>
    </row>
    <row r="38" spans="1:2" ht="12">
      <c r="A38" s="82"/>
      <c r="B38" s="114"/>
    </row>
    <row r="39" spans="1:6" ht="12">
      <c r="A39" s="94" t="s">
        <v>16</v>
      </c>
      <c r="B39" s="174" t="s">
        <v>17</v>
      </c>
      <c r="C39" s="69"/>
      <c r="D39" s="173"/>
      <c r="E39" s="173"/>
      <c r="F39" s="173"/>
    </row>
    <row r="40" spans="1:6" ht="12">
      <c r="A40" s="94"/>
      <c r="B40" s="133"/>
      <c r="C40" s="69"/>
      <c r="D40" s="173"/>
      <c r="E40" s="173"/>
      <c r="F40" s="173"/>
    </row>
    <row r="41" spans="1:6" ht="12">
      <c r="A41" s="107" t="s">
        <v>87</v>
      </c>
      <c r="B41" s="108" t="s">
        <v>88</v>
      </c>
      <c r="C41" s="151"/>
      <c r="D41" s="33"/>
      <c r="E41" s="11"/>
      <c r="F41" s="11"/>
    </row>
    <row r="42" spans="1:6" ht="60">
      <c r="A42" s="132" t="s">
        <v>125</v>
      </c>
      <c r="B42" s="9" t="s">
        <v>347</v>
      </c>
      <c r="C42" s="104" t="s">
        <v>154</v>
      </c>
      <c r="D42" s="33">
        <v>315.00000000000006</v>
      </c>
      <c r="E42" s="11"/>
      <c r="F42" s="11">
        <f aca="true" t="shared" si="0" ref="F42:F51">E42*D42</f>
        <v>0</v>
      </c>
    </row>
    <row r="43" spans="1:14" s="25" customFormat="1" ht="72">
      <c r="A43" s="262" t="s">
        <v>126</v>
      </c>
      <c r="B43" s="9" t="s">
        <v>348</v>
      </c>
      <c r="C43" s="10" t="s">
        <v>102</v>
      </c>
      <c r="D43" s="129">
        <v>714</v>
      </c>
      <c r="E43" s="39"/>
      <c r="F43" s="39">
        <f t="shared" si="0"/>
        <v>0</v>
      </c>
      <c r="G43" s="274"/>
      <c r="H43" s="274"/>
      <c r="I43" s="274"/>
      <c r="J43" s="274"/>
      <c r="K43" s="274"/>
      <c r="L43" s="274"/>
      <c r="M43" s="274"/>
      <c r="N43" s="274"/>
    </row>
    <row r="44" spans="1:14" s="25" customFormat="1" ht="72">
      <c r="A44" s="262" t="s">
        <v>255</v>
      </c>
      <c r="B44" s="9" t="s">
        <v>349</v>
      </c>
      <c r="C44" s="10" t="s">
        <v>102</v>
      </c>
      <c r="D44" s="129">
        <v>126</v>
      </c>
      <c r="E44" s="39"/>
      <c r="F44" s="39">
        <f>E44*D44</f>
        <v>0</v>
      </c>
      <c r="G44" s="274"/>
      <c r="H44" s="274"/>
      <c r="I44" s="274"/>
      <c r="J44" s="274"/>
      <c r="K44" s="274"/>
      <c r="L44" s="274"/>
      <c r="M44" s="274"/>
      <c r="N44" s="274"/>
    </row>
    <row r="45" spans="1:6" ht="12">
      <c r="A45" s="107" t="s">
        <v>89</v>
      </c>
      <c r="B45" s="108" t="s">
        <v>90</v>
      </c>
      <c r="C45" s="104"/>
      <c r="D45" s="33"/>
      <c r="E45" s="11"/>
      <c r="F45" s="11"/>
    </row>
    <row r="46" spans="1:6" ht="24">
      <c r="A46" s="126" t="s">
        <v>129</v>
      </c>
      <c r="B46" s="90" t="s">
        <v>18</v>
      </c>
      <c r="C46" s="104" t="s">
        <v>196</v>
      </c>
      <c r="D46" s="33">
        <v>2625</v>
      </c>
      <c r="E46" s="11"/>
      <c r="F46" s="11">
        <f t="shared" si="0"/>
        <v>0</v>
      </c>
    </row>
    <row r="47" spans="1:6" ht="12">
      <c r="A47" s="109" t="s">
        <v>91</v>
      </c>
      <c r="B47" s="108" t="s">
        <v>92</v>
      </c>
      <c r="C47" s="134"/>
      <c r="D47" s="136"/>
      <c r="E47" s="39"/>
      <c r="F47" s="11"/>
    </row>
    <row r="48" spans="1:6" ht="36">
      <c r="A48" s="126" t="s">
        <v>181</v>
      </c>
      <c r="B48" s="90" t="s">
        <v>19</v>
      </c>
      <c r="C48" s="104" t="s">
        <v>154</v>
      </c>
      <c r="D48" s="33">
        <v>350</v>
      </c>
      <c r="E48" s="11"/>
      <c r="F48" s="11">
        <f t="shared" si="0"/>
        <v>0</v>
      </c>
    </row>
    <row r="49" spans="1:6" ht="12">
      <c r="A49" s="109" t="s">
        <v>114</v>
      </c>
      <c r="B49" s="108" t="s">
        <v>115</v>
      </c>
      <c r="C49" s="10"/>
      <c r="D49" s="38"/>
      <c r="E49" s="39"/>
      <c r="F49" s="11"/>
    </row>
    <row r="50" spans="1:6" ht="36">
      <c r="A50" s="126" t="s">
        <v>227</v>
      </c>
      <c r="B50" s="186" t="s">
        <v>54</v>
      </c>
      <c r="C50" s="151" t="s">
        <v>196</v>
      </c>
      <c r="D50" s="33">
        <v>550</v>
      </c>
      <c r="E50" s="11"/>
      <c r="F50" s="11">
        <f t="shared" si="0"/>
        <v>0</v>
      </c>
    </row>
    <row r="51" spans="1:6" ht="24">
      <c r="A51" s="126" t="s">
        <v>144</v>
      </c>
      <c r="B51" s="187" t="s">
        <v>20</v>
      </c>
      <c r="C51" s="151" t="s">
        <v>196</v>
      </c>
      <c r="D51" s="33">
        <v>550</v>
      </c>
      <c r="E51" s="11"/>
      <c r="F51" s="11">
        <f t="shared" si="0"/>
        <v>0</v>
      </c>
    </row>
    <row r="52" ht="12">
      <c r="B52" s="114"/>
    </row>
    <row r="53" spans="1:6" ht="12">
      <c r="A53" s="177"/>
      <c r="B53" s="188"/>
      <c r="C53" s="189"/>
      <c r="D53" s="190"/>
      <c r="E53" s="190"/>
      <c r="F53" s="190"/>
    </row>
    <row r="54" spans="1:6" ht="12.75" thickBot="1">
      <c r="A54" s="182" t="s">
        <v>16</v>
      </c>
      <c r="B54" s="98" t="s">
        <v>23</v>
      </c>
      <c r="C54" s="99"/>
      <c r="D54" s="183"/>
      <c r="E54" s="183"/>
      <c r="F54" s="183">
        <f>SUM(F41:F53)</f>
        <v>0</v>
      </c>
    </row>
    <row r="55" ht="12.75" thickTop="1">
      <c r="B55" s="114"/>
    </row>
    <row r="56" ht="12">
      <c r="B56" s="114"/>
    </row>
    <row r="65" spans="1:6" ht="24">
      <c r="A65" s="175" t="s">
        <v>69</v>
      </c>
      <c r="B65" s="175" t="s">
        <v>3</v>
      </c>
      <c r="C65" s="64" t="s">
        <v>4</v>
      </c>
      <c r="D65" s="65" t="s">
        <v>5</v>
      </c>
      <c r="E65" s="66" t="s">
        <v>6</v>
      </c>
      <c r="F65" s="65" t="s">
        <v>7</v>
      </c>
    </row>
    <row r="66" ht="12">
      <c r="A66" s="82"/>
    </row>
    <row r="67" spans="1:6" ht="12">
      <c r="A67" s="94" t="s">
        <v>24</v>
      </c>
      <c r="B67" s="191" t="s">
        <v>200</v>
      </c>
      <c r="C67" s="69"/>
      <c r="D67" s="173"/>
      <c r="E67" s="173"/>
      <c r="F67" s="173"/>
    </row>
    <row r="68" spans="1:6" ht="12">
      <c r="A68" s="137" t="s">
        <v>99</v>
      </c>
      <c r="B68" s="138" t="s">
        <v>100</v>
      </c>
      <c r="C68" s="151"/>
      <c r="D68" s="11"/>
      <c r="E68" s="11"/>
      <c r="F68" s="11"/>
    </row>
    <row r="69" spans="1:6" ht="96">
      <c r="A69" s="126" t="s">
        <v>131</v>
      </c>
      <c r="B69" s="9" t="s">
        <v>354</v>
      </c>
      <c r="C69" s="104" t="s">
        <v>154</v>
      </c>
      <c r="D69" s="129">
        <v>630</v>
      </c>
      <c r="E69" s="176"/>
      <c r="F69" s="176">
        <f>E69*D69</f>
        <v>0</v>
      </c>
    </row>
    <row r="70" spans="1:6" ht="96">
      <c r="A70" s="126" t="s">
        <v>101</v>
      </c>
      <c r="B70" s="9" t="s">
        <v>355</v>
      </c>
      <c r="C70" s="151" t="s">
        <v>154</v>
      </c>
      <c r="D70" s="33">
        <v>420</v>
      </c>
      <c r="E70" s="11"/>
      <c r="F70" s="11">
        <f>E70*D70</f>
        <v>0</v>
      </c>
    </row>
    <row r="71" spans="1:6" ht="60">
      <c r="A71" s="126" t="s">
        <v>145</v>
      </c>
      <c r="B71" s="192" t="s">
        <v>103</v>
      </c>
      <c r="C71" s="104" t="s">
        <v>154</v>
      </c>
      <c r="D71" s="129">
        <v>78.75</v>
      </c>
      <c r="E71" s="176"/>
      <c r="F71" s="129">
        <f>E71*D71</f>
        <v>0</v>
      </c>
    </row>
    <row r="72" spans="1:6" ht="12">
      <c r="A72" s="140" t="s">
        <v>116</v>
      </c>
      <c r="B72" s="138" t="s">
        <v>117</v>
      </c>
      <c r="C72" s="104"/>
      <c r="D72" s="129"/>
      <c r="E72" s="176"/>
      <c r="F72" s="129"/>
    </row>
    <row r="73" spans="1:6" ht="93" customHeight="1">
      <c r="A73" s="126" t="s">
        <v>147</v>
      </c>
      <c r="B73" s="90" t="s">
        <v>274</v>
      </c>
      <c r="C73" s="151" t="s">
        <v>25</v>
      </c>
      <c r="D73" s="33">
        <v>1575</v>
      </c>
      <c r="E73" s="11"/>
      <c r="F73" s="11">
        <f>E73*D73</f>
        <v>0</v>
      </c>
    </row>
    <row r="74" spans="1:14" s="25" customFormat="1" ht="72">
      <c r="A74" s="203" t="s">
        <v>101</v>
      </c>
      <c r="B74" s="9" t="s">
        <v>388</v>
      </c>
      <c r="C74" s="10" t="s">
        <v>141</v>
      </c>
      <c r="D74" s="129">
        <v>835</v>
      </c>
      <c r="E74" s="39"/>
      <c r="F74" s="39">
        <f>E74*D74</f>
        <v>0</v>
      </c>
      <c r="G74" s="274"/>
      <c r="H74" s="274"/>
      <c r="I74" s="274"/>
      <c r="J74" s="274"/>
      <c r="K74" s="274"/>
      <c r="L74" s="274"/>
      <c r="M74" s="274"/>
      <c r="N74" s="274"/>
    </row>
    <row r="75" spans="1:6" ht="12">
      <c r="A75" s="147" t="s">
        <v>120</v>
      </c>
      <c r="B75" s="193" t="s">
        <v>121</v>
      </c>
      <c r="C75" s="79"/>
      <c r="D75" s="129"/>
      <c r="E75" s="38"/>
      <c r="F75" s="39"/>
    </row>
    <row r="76" spans="1:6" ht="24">
      <c r="A76" s="28" t="s">
        <v>150</v>
      </c>
      <c r="B76" s="57" t="s">
        <v>275</v>
      </c>
      <c r="C76" s="7" t="s">
        <v>102</v>
      </c>
      <c r="D76" s="129">
        <v>15.75</v>
      </c>
      <c r="E76" s="39"/>
      <c r="F76" s="39">
        <f>E76*D76</f>
        <v>0</v>
      </c>
    </row>
    <row r="77" ht="12">
      <c r="A77" s="126"/>
    </row>
    <row r="78" spans="1:6" ht="12">
      <c r="A78" s="177"/>
      <c r="B78" s="179"/>
      <c r="C78" s="180"/>
      <c r="D78" s="181"/>
      <c r="E78" s="181"/>
      <c r="F78" s="181"/>
    </row>
    <row r="79" spans="1:6" ht="12.75" thickBot="1">
      <c r="A79" s="182" t="s">
        <v>24</v>
      </c>
      <c r="B79" s="503" t="s">
        <v>27</v>
      </c>
      <c r="C79" s="505"/>
      <c r="D79" s="183"/>
      <c r="E79" s="183"/>
      <c r="F79" s="183">
        <f>SUM(F69:F78)</f>
        <v>0</v>
      </c>
    </row>
    <row r="80" ht="12.75" thickTop="1"/>
    <row r="82" spans="1:6" ht="24">
      <c r="A82" s="175" t="s">
        <v>69</v>
      </c>
      <c r="B82" s="175" t="s">
        <v>3</v>
      </c>
      <c r="C82" s="64" t="s">
        <v>4</v>
      </c>
      <c r="D82" s="65" t="s">
        <v>5</v>
      </c>
      <c r="E82" s="66" t="s">
        <v>6</v>
      </c>
      <c r="F82" s="65" t="s">
        <v>7</v>
      </c>
    </row>
    <row r="83" ht="12">
      <c r="A83" s="82"/>
    </row>
    <row r="84" spans="1:6" ht="12">
      <c r="A84" s="144" t="s">
        <v>59</v>
      </c>
      <c r="B84" s="194" t="s">
        <v>65</v>
      </c>
      <c r="C84" s="69"/>
      <c r="D84" s="173"/>
      <c r="E84" s="173"/>
      <c r="F84" s="173"/>
    </row>
    <row r="86" spans="1:6" ht="12">
      <c r="A86" s="195" t="s">
        <v>76</v>
      </c>
      <c r="B86" s="196" t="s">
        <v>137</v>
      </c>
      <c r="C86" s="104"/>
      <c r="D86" s="197"/>
      <c r="E86" s="197"/>
      <c r="F86" s="198"/>
    </row>
    <row r="87" spans="1:6" ht="29.25" customHeight="1">
      <c r="A87" s="199" t="s">
        <v>182</v>
      </c>
      <c r="B87" s="90" t="s">
        <v>133</v>
      </c>
      <c r="C87" s="104" t="s">
        <v>196</v>
      </c>
      <c r="D87" s="197">
        <v>372</v>
      </c>
      <c r="E87" s="197"/>
      <c r="F87" s="198">
        <f>E87*D87</f>
        <v>0</v>
      </c>
    </row>
    <row r="88" spans="1:6" ht="24">
      <c r="A88" s="199" t="s">
        <v>183</v>
      </c>
      <c r="B88" s="90" t="s">
        <v>134</v>
      </c>
      <c r="C88" s="104" t="s">
        <v>196</v>
      </c>
      <c r="D88" s="197">
        <v>930</v>
      </c>
      <c r="E88" s="197"/>
      <c r="F88" s="198">
        <f>E88*D88</f>
        <v>0</v>
      </c>
    </row>
    <row r="89" spans="1:6" ht="15.75" customHeight="1">
      <c r="A89" s="200" t="s">
        <v>77</v>
      </c>
      <c r="B89" s="291" t="s">
        <v>136</v>
      </c>
      <c r="C89" s="233"/>
      <c r="D89" s="197"/>
      <c r="E89" s="197"/>
      <c r="F89" s="198"/>
    </row>
    <row r="90" spans="1:8" ht="60">
      <c r="A90" s="201" t="s">
        <v>184</v>
      </c>
      <c r="B90" s="131" t="s">
        <v>139</v>
      </c>
      <c r="C90" s="233" t="s">
        <v>66</v>
      </c>
      <c r="D90" s="197">
        <v>5110</v>
      </c>
      <c r="E90" s="197"/>
      <c r="F90" s="198">
        <f>E90*D90</f>
        <v>0</v>
      </c>
      <c r="H90" s="324"/>
    </row>
    <row r="91" spans="1:6" ht="60">
      <c r="A91" s="201" t="s">
        <v>185</v>
      </c>
      <c r="B91" s="131" t="s">
        <v>140</v>
      </c>
      <c r="C91" s="233" t="s">
        <v>66</v>
      </c>
      <c r="D91" s="197">
        <v>9900</v>
      </c>
      <c r="E91" s="197"/>
      <c r="F91" s="198">
        <f>E91*D91</f>
        <v>0</v>
      </c>
    </row>
    <row r="92" spans="1:6" ht="49.5">
      <c r="A92" s="201" t="s">
        <v>186</v>
      </c>
      <c r="B92" s="131" t="s">
        <v>201</v>
      </c>
      <c r="C92" s="233" t="s">
        <v>66</v>
      </c>
      <c r="D92" s="305">
        <v>4520</v>
      </c>
      <c r="E92" s="198"/>
      <c r="F92" s="198">
        <f>E92*D92</f>
        <v>0</v>
      </c>
    </row>
    <row r="93" spans="1:6" ht="12">
      <c r="A93" s="155" t="s">
        <v>78</v>
      </c>
      <c r="B93" s="506" t="s">
        <v>135</v>
      </c>
      <c r="C93" s="507"/>
      <c r="D93" s="507"/>
      <c r="E93" s="198"/>
      <c r="F93" s="198"/>
    </row>
    <row r="94" spans="1:12" ht="37.5">
      <c r="A94" s="199" t="s">
        <v>187</v>
      </c>
      <c r="B94" s="131" t="s">
        <v>202</v>
      </c>
      <c r="C94" s="233" t="s">
        <v>154</v>
      </c>
      <c r="D94" s="197">
        <v>139.5</v>
      </c>
      <c r="E94" s="197"/>
      <c r="F94" s="198">
        <f>E94*D94</f>
        <v>0</v>
      </c>
      <c r="K94" s="324"/>
      <c r="L94" s="325"/>
    </row>
    <row r="95" spans="1:6" ht="37.5">
      <c r="A95" s="199" t="s">
        <v>188</v>
      </c>
      <c r="B95" s="131" t="s">
        <v>203</v>
      </c>
      <c r="C95" s="233" t="s">
        <v>154</v>
      </c>
      <c r="D95" s="305">
        <v>186</v>
      </c>
      <c r="E95" s="198"/>
      <c r="F95" s="198">
        <f>E95*D95</f>
        <v>0</v>
      </c>
    </row>
    <row r="96" spans="1:6" ht="12">
      <c r="A96" s="106" t="s">
        <v>79</v>
      </c>
      <c r="B96" s="508" t="s">
        <v>138</v>
      </c>
      <c r="C96" s="509"/>
      <c r="D96" s="509"/>
      <c r="E96" s="198"/>
      <c r="F96" s="198"/>
    </row>
    <row r="97" spans="1:6" ht="48">
      <c r="A97" s="126" t="s">
        <v>189</v>
      </c>
      <c r="B97" s="90" t="s">
        <v>61</v>
      </c>
      <c r="C97" s="104" t="s">
        <v>155</v>
      </c>
      <c r="D97" s="305">
        <v>465</v>
      </c>
      <c r="E97" s="198"/>
      <c r="F97" s="198">
        <f>E97*D97</f>
        <v>0</v>
      </c>
    </row>
    <row r="98" spans="1:6" ht="49.5">
      <c r="A98" s="126" t="s">
        <v>190</v>
      </c>
      <c r="B98" s="90" t="s">
        <v>204</v>
      </c>
      <c r="C98" s="104" t="s">
        <v>155</v>
      </c>
      <c r="D98" s="305">
        <v>465</v>
      </c>
      <c r="E98" s="198"/>
      <c r="F98" s="198">
        <f>E98*D98</f>
        <v>0</v>
      </c>
    </row>
    <row r="99" spans="1:6" ht="12">
      <c r="A99" s="126"/>
      <c r="B99" s="203"/>
      <c r="C99" s="151"/>
      <c r="D99" s="198"/>
      <c r="E99" s="198"/>
      <c r="F99" s="198"/>
    </row>
    <row r="100" spans="1:6" ht="12">
      <c r="A100" s="126"/>
      <c r="B100" s="199"/>
      <c r="C100" s="151"/>
      <c r="D100" s="198"/>
      <c r="E100" s="198"/>
      <c r="F100" s="198"/>
    </row>
    <row r="101" spans="1:6" ht="12">
      <c r="A101" s="204"/>
      <c r="B101" s="133"/>
      <c r="D101" s="205"/>
      <c r="E101" s="205"/>
      <c r="F101" s="205"/>
    </row>
    <row r="102" spans="1:6" ht="13.5" customHeight="1" thickBot="1">
      <c r="A102" s="182" t="s">
        <v>67</v>
      </c>
      <c r="B102" s="510" t="s">
        <v>68</v>
      </c>
      <c r="C102" s="511"/>
      <c r="D102" s="511"/>
      <c r="E102" s="206"/>
      <c r="F102" s="207">
        <f>SUM(F87:F101)</f>
        <v>0</v>
      </c>
    </row>
    <row r="103" ht="12.75" thickTop="1"/>
    <row r="109" spans="2:6" ht="12">
      <c r="B109" s="133"/>
      <c r="D109" s="163"/>
      <c r="E109" s="163"/>
      <c r="F109" s="163"/>
    </row>
    <row r="110" spans="1:6" ht="24">
      <c r="A110" s="175" t="s">
        <v>69</v>
      </c>
      <c r="B110" s="64" t="s">
        <v>3</v>
      </c>
      <c r="C110" s="64" t="s">
        <v>4</v>
      </c>
      <c r="D110" s="65" t="s">
        <v>5</v>
      </c>
      <c r="E110" s="66" t="s">
        <v>6</v>
      </c>
      <c r="F110" s="65" t="s">
        <v>7</v>
      </c>
    </row>
    <row r="111" ht="12">
      <c r="A111" s="82"/>
    </row>
    <row r="112" ht="12">
      <c r="A112" s="82"/>
    </row>
    <row r="113" spans="1:6" ht="12">
      <c r="A113" s="94" t="s">
        <v>36</v>
      </c>
      <c r="B113" s="208" t="s">
        <v>37</v>
      </c>
      <c r="C113" s="69"/>
      <c r="D113" s="173"/>
      <c r="E113" s="173"/>
      <c r="F113" s="173"/>
    </row>
    <row r="114" spans="1:6" ht="12">
      <c r="A114" s="199"/>
      <c r="B114" s="90"/>
      <c r="C114" s="151"/>
      <c r="D114" s="11"/>
      <c r="E114" s="11"/>
      <c r="F114" s="11"/>
    </row>
    <row r="115" spans="1:6" ht="12">
      <c r="A115" s="126" t="s">
        <v>176</v>
      </c>
      <c r="B115" s="141" t="s">
        <v>38</v>
      </c>
      <c r="C115" s="151" t="s">
        <v>39</v>
      </c>
      <c r="D115" s="33">
        <v>10</v>
      </c>
      <c r="E115" s="11"/>
      <c r="F115" s="11">
        <f>E115*D115</f>
        <v>0</v>
      </c>
    </row>
    <row r="116" spans="1:6" ht="36">
      <c r="A116" s="126" t="s">
        <v>177</v>
      </c>
      <c r="B116" s="141" t="s">
        <v>685</v>
      </c>
      <c r="C116" s="246" t="s">
        <v>418</v>
      </c>
      <c r="D116" s="33">
        <v>1</v>
      </c>
      <c r="E116" s="33"/>
      <c r="F116" s="11">
        <f>E116*D116</f>
        <v>0</v>
      </c>
    </row>
    <row r="117" spans="1:6" ht="12">
      <c r="A117" s="199"/>
      <c r="B117" s="141"/>
      <c r="C117" s="151"/>
      <c r="D117" s="11"/>
      <c r="E117" s="11"/>
      <c r="F117" s="11"/>
    </row>
    <row r="118" spans="1:6" ht="12">
      <c r="A118" s="177"/>
      <c r="B118" s="179"/>
      <c r="C118" s="180"/>
      <c r="D118" s="181"/>
      <c r="E118" s="181"/>
      <c r="F118" s="181"/>
    </row>
    <row r="119" spans="1:6" ht="12.75" thickBot="1">
      <c r="A119" s="182" t="s">
        <v>36</v>
      </c>
      <c r="B119" s="503" t="s">
        <v>40</v>
      </c>
      <c r="C119" s="504"/>
      <c r="D119" s="504"/>
      <c r="E119" s="183"/>
      <c r="F119" s="183">
        <f>SUM(F114:F118)</f>
        <v>0</v>
      </c>
    </row>
    <row r="120" spans="2:6" ht="12.75" thickTop="1">
      <c r="B120" s="94"/>
      <c r="C120" s="69"/>
      <c r="D120" s="173"/>
      <c r="E120" s="209"/>
      <c r="F120" s="209"/>
    </row>
    <row r="121" spans="2:6" ht="12">
      <c r="B121" s="94"/>
      <c r="C121" s="69"/>
      <c r="D121" s="173"/>
      <c r="E121" s="209"/>
      <c r="F121" s="209"/>
    </row>
    <row r="127" spans="1:6" ht="24">
      <c r="A127" s="175" t="s">
        <v>69</v>
      </c>
      <c r="B127" s="64" t="s">
        <v>3</v>
      </c>
      <c r="C127" s="64" t="s">
        <v>4</v>
      </c>
      <c r="D127" s="210" t="s">
        <v>5</v>
      </c>
      <c r="E127" s="211" t="s">
        <v>6</v>
      </c>
      <c r="F127" s="210" t="s">
        <v>41</v>
      </c>
    </row>
    <row r="128" ht="12">
      <c r="A128" s="82"/>
    </row>
    <row r="129" ht="12">
      <c r="A129" s="82"/>
    </row>
    <row r="130" spans="1:4" ht="12.75" customHeight="1">
      <c r="A130" s="212" t="s">
        <v>42</v>
      </c>
      <c r="B130" s="144" t="s">
        <v>43</v>
      </c>
      <c r="C130" s="308"/>
      <c r="D130" s="308"/>
    </row>
    <row r="132" spans="1:6" ht="36">
      <c r="A132" s="213" t="s">
        <v>180</v>
      </c>
      <c r="B132" s="9" t="s">
        <v>684</v>
      </c>
      <c r="C132" s="104" t="s">
        <v>44</v>
      </c>
      <c r="D132" s="306">
        <v>0.05</v>
      </c>
      <c r="E132" s="214">
        <f>F7+F9+F11+F13+F15</f>
        <v>0</v>
      </c>
      <c r="F132" s="214">
        <f>E132*D132</f>
        <v>0</v>
      </c>
    </row>
    <row r="133" ht="12">
      <c r="B133" s="139"/>
    </row>
    <row r="134" spans="1:6" ht="12">
      <c r="A134" s="177"/>
      <c r="B134" s="179"/>
      <c r="C134" s="180"/>
      <c r="D134" s="181"/>
      <c r="E134" s="181"/>
      <c r="F134" s="181"/>
    </row>
    <row r="135" spans="1:6" ht="12.75" thickBot="1">
      <c r="A135" s="182" t="s">
        <v>42</v>
      </c>
      <c r="B135" s="503" t="s">
        <v>45</v>
      </c>
      <c r="C135" s="504"/>
      <c r="D135" s="504"/>
      <c r="E135" s="183"/>
      <c r="F135" s="183">
        <f>SUM(F132:F134)</f>
        <v>0</v>
      </c>
    </row>
    <row r="136" ht="12.75" thickTop="1"/>
    <row r="137" spans="2:6" ht="12">
      <c r="B137" s="114"/>
      <c r="D137" s="163"/>
      <c r="E137" s="163"/>
      <c r="F137" s="163"/>
    </row>
    <row r="138" spans="2:6" ht="12">
      <c r="B138" s="114"/>
      <c r="D138" s="163"/>
      <c r="E138" s="163"/>
      <c r="F138" s="163"/>
    </row>
    <row r="139" spans="2:6" ht="12">
      <c r="B139" s="114"/>
      <c r="D139" s="163"/>
      <c r="E139" s="163"/>
      <c r="F139" s="163"/>
    </row>
    <row r="140" spans="2:6" ht="12">
      <c r="B140" s="114"/>
      <c r="D140" s="163"/>
      <c r="E140" s="163"/>
      <c r="F140" s="163"/>
    </row>
    <row r="162" spans="2:6" ht="12">
      <c r="B162" s="160"/>
      <c r="C162" s="164"/>
      <c r="D162" s="162"/>
      <c r="E162" s="162"/>
      <c r="F162" s="163"/>
    </row>
    <row r="163" spans="2:6" ht="12">
      <c r="B163" s="133"/>
      <c r="D163" s="163"/>
      <c r="E163" s="163"/>
      <c r="F163" s="163"/>
    </row>
    <row r="186" spans="2:7" ht="12">
      <c r="B186" s="133"/>
      <c r="C186" s="133"/>
      <c r="D186" s="83"/>
      <c r="E186" s="205"/>
      <c r="F186" s="205"/>
      <c r="G186" s="326"/>
    </row>
    <row r="187" spans="2:7" ht="12">
      <c r="B187" s="133"/>
      <c r="C187" s="133"/>
      <c r="D187" s="83"/>
      <c r="E187" s="205"/>
      <c r="F187" s="205"/>
      <c r="G187" s="326"/>
    </row>
    <row r="188" spans="2:7" ht="12">
      <c r="B188" s="215"/>
      <c r="C188" s="215"/>
      <c r="D188" s="215"/>
      <c r="E188" s="216"/>
      <c r="F188" s="216"/>
      <c r="G188" s="216"/>
    </row>
  </sheetData>
  <sheetProtection/>
  <mergeCells count="6">
    <mergeCell ref="B135:D135"/>
    <mergeCell ref="B79:C79"/>
    <mergeCell ref="B119:D119"/>
    <mergeCell ref="B93:D93"/>
    <mergeCell ref="B96:D96"/>
    <mergeCell ref="B102:D102"/>
  </mergeCells>
  <printOptions/>
  <pageMargins left="0.984251968503937" right="0.75" top="0.984251968503937" bottom="0.98425196850393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112"/>
  <sheetViews>
    <sheetView zoomScalePageLayoutView="0" workbookViewId="0" topLeftCell="A88">
      <selection activeCell="D99" sqref="D99"/>
    </sheetView>
  </sheetViews>
  <sheetFormatPr defaultColWidth="9.140625" defaultRowHeight="12.75"/>
  <cols>
    <col min="1" max="1" width="6.8515625" style="217" customWidth="1"/>
    <col min="2" max="2" width="29.00390625" style="217" customWidth="1"/>
    <col min="3" max="3" width="8.140625" style="237" customWidth="1"/>
    <col min="4" max="4" width="12.140625" style="231" customWidth="1"/>
    <col min="5" max="5" width="12.8515625" style="231" customWidth="1"/>
    <col min="6" max="6" width="15.421875" style="231" customWidth="1"/>
    <col min="7" max="16384" width="9.140625" style="215" customWidth="1"/>
  </cols>
  <sheetData>
    <row r="1" spans="1:6" ht="12">
      <c r="A1" s="118"/>
      <c r="B1" s="119"/>
      <c r="C1" s="110"/>
      <c r="D1" s="121"/>
      <c r="E1" s="161"/>
      <c r="F1" s="161"/>
    </row>
    <row r="2" spans="1:6" ht="12">
      <c r="A2" s="118"/>
      <c r="B2" s="119"/>
      <c r="C2" s="110"/>
      <c r="D2" s="121"/>
      <c r="E2" s="161"/>
      <c r="F2" s="161"/>
    </row>
    <row r="3" spans="1:6" ht="12">
      <c r="A3" s="118"/>
      <c r="B3" s="119"/>
      <c r="C3" s="110"/>
      <c r="D3" s="121"/>
      <c r="E3" s="161"/>
      <c r="F3" s="161"/>
    </row>
    <row r="4" spans="1:6" ht="12">
      <c r="A4" s="118"/>
      <c r="B4" s="512" t="s">
        <v>332</v>
      </c>
      <c r="C4" s="513"/>
      <c r="D4" s="513"/>
      <c r="E4" s="513"/>
      <c r="F4" s="514"/>
    </row>
    <row r="8" spans="1:6" ht="12">
      <c r="A8" s="218" t="s">
        <v>8</v>
      </c>
      <c r="B8" s="166" t="s">
        <v>9</v>
      </c>
      <c r="C8" s="164"/>
      <c r="D8" s="219"/>
      <c r="E8" s="219"/>
      <c r="F8" s="219">
        <f>F35</f>
        <v>0</v>
      </c>
    </row>
    <row r="9" spans="1:6" ht="12">
      <c r="A9" s="218"/>
      <c r="B9" s="212"/>
      <c r="C9" s="164"/>
      <c r="D9" s="219"/>
      <c r="E9" s="219"/>
      <c r="F9" s="219"/>
    </row>
    <row r="10" spans="1:6" ht="12">
      <c r="A10" s="218" t="s">
        <v>16</v>
      </c>
      <c r="B10" s="212" t="s">
        <v>17</v>
      </c>
      <c r="C10" s="164"/>
      <c r="D10" s="219"/>
      <c r="E10" s="219"/>
      <c r="F10" s="219">
        <f>F53</f>
        <v>0</v>
      </c>
    </row>
    <row r="11" spans="1:6" ht="12">
      <c r="A11" s="218"/>
      <c r="B11" s="212"/>
      <c r="C11" s="164"/>
      <c r="D11" s="219"/>
      <c r="E11" s="219"/>
      <c r="F11" s="219"/>
    </row>
    <row r="12" spans="1:6" ht="12">
      <c r="A12" s="218" t="s">
        <v>28</v>
      </c>
      <c r="B12" s="212" t="s">
        <v>47</v>
      </c>
      <c r="C12" s="164"/>
      <c r="D12" s="219"/>
      <c r="E12" s="219"/>
      <c r="F12" s="219">
        <f>F89</f>
        <v>0</v>
      </c>
    </row>
    <row r="13" spans="1:6" ht="12">
      <c r="A13" s="218"/>
      <c r="B13" s="212"/>
      <c r="C13" s="164"/>
      <c r="D13" s="219"/>
      <c r="E13" s="219"/>
      <c r="F13" s="219"/>
    </row>
    <row r="14" spans="1:6" ht="12">
      <c r="A14" s="218" t="s">
        <v>36</v>
      </c>
      <c r="B14" s="212" t="s">
        <v>37</v>
      </c>
      <c r="C14" s="164"/>
      <c r="D14" s="219"/>
      <c r="E14" s="219"/>
      <c r="F14" s="219">
        <f>F101</f>
        <v>0</v>
      </c>
    </row>
    <row r="15" spans="1:6" ht="12">
      <c r="A15" s="218"/>
      <c r="B15" s="212"/>
      <c r="C15" s="164"/>
      <c r="D15" s="219"/>
      <c r="E15" s="219"/>
      <c r="F15" s="219"/>
    </row>
    <row r="16" spans="1:6" ht="12">
      <c r="A16" s="218" t="s">
        <v>42</v>
      </c>
      <c r="B16" s="212" t="s">
        <v>43</v>
      </c>
      <c r="C16" s="164"/>
      <c r="D16" s="219"/>
      <c r="E16" s="219"/>
      <c r="F16" s="219">
        <f>F112</f>
        <v>0</v>
      </c>
    </row>
    <row r="17" spans="1:6" ht="12">
      <c r="A17" s="220"/>
      <c r="B17" s="221"/>
      <c r="C17" s="169"/>
      <c r="D17" s="222"/>
      <c r="E17" s="222"/>
      <c r="F17" s="219"/>
    </row>
    <row r="18" spans="1:6" ht="12">
      <c r="A18" s="218"/>
      <c r="B18" s="212"/>
      <c r="C18" s="164"/>
      <c r="D18" s="219"/>
      <c r="E18" s="219"/>
      <c r="F18" s="223"/>
    </row>
    <row r="19" spans="1:6" ht="12.75" thickBot="1">
      <c r="A19" s="97"/>
      <c r="B19" s="98" t="s">
        <v>49</v>
      </c>
      <c r="C19" s="99"/>
      <c r="D19" s="100"/>
      <c r="E19" s="100"/>
      <c r="F19" s="100">
        <f>SUM(F8:F18)</f>
        <v>0</v>
      </c>
    </row>
    <row r="20" spans="2:6" ht="12.75" thickTop="1">
      <c r="B20" s="212"/>
      <c r="C20" s="164"/>
      <c r="D20" s="219"/>
      <c r="E20" s="219"/>
      <c r="F20" s="84"/>
    </row>
    <row r="24" spans="1:8" ht="12">
      <c r="A24" s="224"/>
      <c r="B24" s="225"/>
      <c r="C24" s="226"/>
      <c r="D24" s="227"/>
      <c r="E24" s="228"/>
      <c r="F24" s="227"/>
      <c r="H24" s="227"/>
    </row>
    <row r="25" spans="1:8" ht="12">
      <c r="A25" s="229"/>
      <c r="B25" s="229"/>
      <c r="C25" s="230"/>
      <c r="H25" s="227"/>
    </row>
    <row r="26" spans="1:8" s="272" customFormat="1" ht="24">
      <c r="A26" s="63" t="s">
        <v>69</v>
      </c>
      <c r="B26" s="64" t="s">
        <v>3</v>
      </c>
      <c r="C26" s="64" t="s">
        <v>4</v>
      </c>
      <c r="D26" s="65" t="s">
        <v>5</v>
      </c>
      <c r="E26" s="66" t="s">
        <v>6</v>
      </c>
      <c r="F26" s="65" t="s">
        <v>7</v>
      </c>
      <c r="H26" s="273"/>
    </row>
    <row r="27" spans="1:6" ht="12">
      <c r="A27" s="67"/>
      <c r="B27" s="68"/>
      <c r="C27" s="69"/>
      <c r="D27" s="70"/>
      <c r="E27" s="70"/>
      <c r="F27" s="70"/>
    </row>
    <row r="28" spans="1:6" ht="12">
      <c r="A28" s="71" t="s">
        <v>8</v>
      </c>
      <c r="B28" s="515" t="s">
        <v>9</v>
      </c>
      <c r="C28" s="515"/>
      <c r="D28" s="73"/>
      <c r="E28" s="74"/>
      <c r="F28" s="74"/>
    </row>
    <row r="29" spans="1:6" ht="12">
      <c r="A29" s="67"/>
      <c r="B29" s="72"/>
      <c r="C29" s="75"/>
      <c r="D29" s="73"/>
      <c r="E29" s="74"/>
      <c r="F29" s="74"/>
    </row>
    <row r="30" spans="1:6" ht="12">
      <c r="A30" s="137" t="s">
        <v>83</v>
      </c>
      <c r="B30" s="138" t="s">
        <v>84</v>
      </c>
      <c r="C30" s="76"/>
      <c r="D30" s="77"/>
      <c r="E30" s="78"/>
      <c r="F30" s="78"/>
    </row>
    <row r="31" spans="1:6" ht="36">
      <c r="A31" s="126" t="s">
        <v>85</v>
      </c>
      <c r="B31" s="131" t="s">
        <v>10</v>
      </c>
      <c r="C31" s="233" t="s">
        <v>11</v>
      </c>
      <c r="D31" s="33">
        <v>0.55</v>
      </c>
      <c r="E31" s="33"/>
      <c r="F31" s="33">
        <f>E31*D31</f>
        <v>0</v>
      </c>
    </row>
    <row r="32" spans="1:6" ht="36">
      <c r="A32" s="126" t="s">
        <v>86</v>
      </c>
      <c r="B32" s="131" t="s">
        <v>58</v>
      </c>
      <c r="C32" s="233" t="s">
        <v>13</v>
      </c>
      <c r="D32" s="33">
        <v>45</v>
      </c>
      <c r="E32" s="33"/>
      <c r="F32" s="33">
        <f>E32*D32</f>
        <v>0</v>
      </c>
    </row>
    <row r="33" spans="1:6" ht="12">
      <c r="A33" s="126"/>
      <c r="B33" s="234"/>
      <c r="C33" s="235"/>
      <c r="D33" s="173"/>
      <c r="E33" s="173"/>
      <c r="F33" s="173"/>
    </row>
    <row r="34" spans="1:6" ht="12">
      <c r="A34" s="236"/>
      <c r="B34" s="179"/>
      <c r="C34" s="180"/>
      <c r="D34" s="181"/>
      <c r="E34" s="181"/>
      <c r="F34" s="181"/>
    </row>
    <row r="35" spans="1:6" ht="12.75" thickBot="1">
      <c r="A35" s="182" t="s">
        <v>8</v>
      </c>
      <c r="B35" s="98" t="s">
        <v>15</v>
      </c>
      <c r="C35" s="99"/>
      <c r="D35" s="183"/>
      <c r="E35" s="183"/>
      <c r="F35" s="183">
        <f>SUM(F31:F34)</f>
        <v>0</v>
      </c>
    </row>
    <row r="36" ht="12.75" thickTop="1">
      <c r="B36" s="119"/>
    </row>
    <row r="37" ht="12">
      <c r="B37" s="119"/>
    </row>
    <row r="38" ht="12">
      <c r="B38" s="238"/>
    </row>
    <row r="39" spans="1:6" s="271" customFormat="1" ht="24">
      <c r="A39" s="63" t="s">
        <v>69</v>
      </c>
      <c r="B39" s="63" t="s">
        <v>3</v>
      </c>
      <c r="C39" s="64" t="s">
        <v>4</v>
      </c>
      <c r="D39" s="65" t="s">
        <v>5</v>
      </c>
      <c r="E39" s="66" t="s">
        <v>6</v>
      </c>
      <c r="F39" s="65" t="s">
        <v>7</v>
      </c>
    </row>
    <row r="40" spans="1:6" ht="12">
      <c r="A40" s="81"/>
      <c r="B40" s="82"/>
      <c r="C40" s="83"/>
      <c r="D40" s="84"/>
      <c r="E40" s="84"/>
      <c r="F40" s="84"/>
    </row>
    <row r="41" spans="1:6" ht="12">
      <c r="A41" s="85" t="s">
        <v>16</v>
      </c>
      <c r="B41" s="72" t="s">
        <v>17</v>
      </c>
      <c r="C41" s="86"/>
      <c r="D41" s="73"/>
      <c r="E41" s="87"/>
      <c r="F41" s="87"/>
    </row>
    <row r="42" spans="1:6" ht="12">
      <c r="A42" s="67"/>
      <c r="B42" s="72"/>
      <c r="C42" s="86"/>
      <c r="D42" s="73"/>
      <c r="E42" s="87"/>
      <c r="F42" s="87"/>
    </row>
    <row r="43" spans="1:6" ht="12">
      <c r="A43" s="137" t="s">
        <v>87</v>
      </c>
      <c r="B43" s="138" t="s">
        <v>88</v>
      </c>
      <c r="C43" s="88"/>
      <c r="D43" s="77"/>
      <c r="E43" s="89"/>
      <c r="F43" s="89"/>
    </row>
    <row r="44" spans="1:6" ht="108">
      <c r="A44" s="126" t="s">
        <v>125</v>
      </c>
      <c r="B44" s="9" t="s">
        <v>350</v>
      </c>
      <c r="C44" s="151" t="s">
        <v>154</v>
      </c>
      <c r="D44" s="33">
        <v>203.4</v>
      </c>
      <c r="E44" s="11"/>
      <c r="F44" s="11">
        <f>E44*D44</f>
        <v>0</v>
      </c>
    </row>
    <row r="45" spans="1:6" ht="108">
      <c r="A45" s="126" t="s">
        <v>126</v>
      </c>
      <c r="B45" s="9" t="s">
        <v>351</v>
      </c>
      <c r="C45" s="104" t="s">
        <v>154</v>
      </c>
      <c r="D45" s="33">
        <v>1152.6</v>
      </c>
      <c r="E45" s="11"/>
      <c r="F45" s="11">
        <f>E45*D45</f>
        <v>0</v>
      </c>
    </row>
    <row r="46" spans="1:6" ht="12">
      <c r="A46" s="137" t="s">
        <v>89</v>
      </c>
      <c r="B46" s="138" t="s">
        <v>90</v>
      </c>
      <c r="C46" s="91"/>
      <c r="D46" s="92"/>
      <c r="E46" s="92"/>
      <c r="F46" s="78"/>
    </row>
    <row r="47" spans="1:6" ht="36">
      <c r="A47" s="126" t="s">
        <v>129</v>
      </c>
      <c r="B47" s="131" t="s">
        <v>52</v>
      </c>
      <c r="C47" s="104" t="s">
        <v>196</v>
      </c>
      <c r="D47" s="33">
        <v>678</v>
      </c>
      <c r="E47" s="11"/>
      <c r="F47" s="11">
        <f>E47*D47</f>
        <v>0</v>
      </c>
    </row>
    <row r="48" spans="1:6" ht="12">
      <c r="A48" s="140" t="s">
        <v>91</v>
      </c>
      <c r="B48" s="138" t="s">
        <v>92</v>
      </c>
      <c r="C48" s="91"/>
      <c r="D48" s="92"/>
      <c r="E48" s="92"/>
      <c r="F48" s="78"/>
    </row>
    <row r="49" spans="1:8" s="239" customFormat="1" ht="24">
      <c r="A49" s="126" t="s">
        <v>181</v>
      </c>
      <c r="B49" s="131" t="s">
        <v>53</v>
      </c>
      <c r="C49" s="233" t="s">
        <v>154</v>
      </c>
      <c r="D49" s="33">
        <v>542.4000000000001</v>
      </c>
      <c r="E49" s="33"/>
      <c r="F49" s="11">
        <f>E49*D49</f>
        <v>0</v>
      </c>
      <c r="G49" s="215"/>
      <c r="H49" s="215"/>
    </row>
    <row r="50" spans="1:8" s="239" customFormat="1" ht="24">
      <c r="A50" s="126" t="s">
        <v>191</v>
      </c>
      <c r="B50" s="90" t="s">
        <v>56</v>
      </c>
      <c r="C50" s="104" t="s">
        <v>154</v>
      </c>
      <c r="D50" s="33">
        <v>474.59999999999997</v>
      </c>
      <c r="E50" s="11"/>
      <c r="F50" s="11">
        <f>E50*D50</f>
        <v>0</v>
      </c>
      <c r="G50" s="215"/>
      <c r="H50" s="215"/>
    </row>
    <row r="51" spans="1:8" s="239" customFormat="1" ht="13.5">
      <c r="A51" s="126" t="s">
        <v>192</v>
      </c>
      <c r="B51" s="90" t="s">
        <v>57</v>
      </c>
      <c r="C51" s="104" t="s">
        <v>154</v>
      </c>
      <c r="D51" s="33">
        <v>339</v>
      </c>
      <c r="E51" s="11"/>
      <c r="F51" s="11">
        <f>E51*D51</f>
        <v>0</v>
      </c>
      <c r="G51" s="215"/>
      <c r="H51" s="215"/>
    </row>
    <row r="52" spans="1:6" ht="12">
      <c r="A52" s="93"/>
      <c r="B52" s="94"/>
      <c r="C52" s="95"/>
      <c r="D52" s="96"/>
      <c r="E52" s="96"/>
      <c r="F52" s="96"/>
    </row>
    <row r="53" spans="1:6" ht="12.75" thickBot="1">
      <c r="A53" s="97" t="s">
        <v>16</v>
      </c>
      <c r="B53" s="98" t="s">
        <v>23</v>
      </c>
      <c r="C53" s="99"/>
      <c r="D53" s="100"/>
      <c r="E53" s="100"/>
      <c r="F53" s="101">
        <f>SUM(F44:F52)</f>
        <v>0</v>
      </c>
    </row>
    <row r="54" spans="3:6" ht="12.75" thickTop="1">
      <c r="C54" s="230"/>
      <c r="D54" s="240"/>
      <c r="E54" s="240"/>
      <c r="F54" s="240"/>
    </row>
    <row r="55" spans="2:6" ht="12">
      <c r="B55" s="241"/>
      <c r="C55" s="242"/>
      <c r="D55" s="240"/>
      <c r="E55" s="240"/>
      <c r="F55" s="240"/>
    </row>
    <row r="56" spans="2:6" ht="12">
      <c r="B56" s="241"/>
      <c r="C56" s="242"/>
      <c r="D56" s="240"/>
      <c r="E56" s="240"/>
      <c r="F56" s="240"/>
    </row>
    <row r="57" spans="2:6" ht="12">
      <c r="B57" s="241"/>
      <c r="C57" s="242"/>
      <c r="D57" s="240"/>
      <c r="E57" s="240"/>
      <c r="F57" s="240"/>
    </row>
    <row r="58" spans="2:6" ht="12">
      <c r="B58" s="241"/>
      <c r="C58" s="242"/>
      <c r="D58" s="240"/>
      <c r="E58" s="240"/>
      <c r="F58" s="240"/>
    </row>
    <row r="59" spans="2:6" ht="12">
      <c r="B59" s="241"/>
      <c r="C59" s="242"/>
      <c r="D59" s="240"/>
      <c r="E59" s="240"/>
      <c r="F59" s="240"/>
    </row>
    <row r="60" spans="1:6" s="271" customFormat="1" ht="24">
      <c r="A60" s="64" t="s">
        <v>69</v>
      </c>
      <c r="B60" s="64" t="s">
        <v>3</v>
      </c>
      <c r="C60" s="64" t="s">
        <v>4</v>
      </c>
      <c r="D60" s="65" t="s">
        <v>5</v>
      </c>
      <c r="E60" s="66" t="s">
        <v>6</v>
      </c>
      <c r="F60" s="65" t="s">
        <v>7</v>
      </c>
    </row>
    <row r="61" spans="1:6" ht="12">
      <c r="A61" s="82"/>
      <c r="B61" s="82"/>
      <c r="C61" s="83"/>
      <c r="D61" s="161"/>
      <c r="E61" s="161"/>
      <c r="F61" s="161"/>
    </row>
    <row r="62" spans="1:6" ht="12">
      <c r="A62" s="82"/>
      <c r="B62" s="82"/>
      <c r="C62" s="83"/>
      <c r="D62" s="161"/>
      <c r="E62" s="161"/>
      <c r="F62" s="161"/>
    </row>
    <row r="63" spans="1:6" ht="12">
      <c r="A63" s="243" t="s">
        <v>28</v>
      </c>
      <c r="B63" s="120" t="s">
        <v>29</v>
      </c>
      <c r="C63" s="202"/>
      <c r="D63" s="11"/>
      <c r="E63" s="11"/>
      <c r="F63" s="11"/>
    </row>
    <row r="64" spans="1:6" ht="27.75" customHeight="1">
      <c r="A64" s="244" t="s">
        <v>71</v>
      </c>
      <c r="B64" s="120" t="s">
        <v>153</v>
      </c>
      <c r="C64" s="233"/>
      <c r="D64" s="129"/>
      <c r="E64" s="129"/>
      <c r="F64" s="129"/>
    </row>
    <row r="65" spans="1:6" ht="60.75" customHeight="1">
      <c r="A65" s="203" t="s">
        <v>157</v>
      </c>
      <c r="B65" s="90" t="s">
        <v>341</v>
      </c>
      <c r="C65" s="104" t="s">
        <v>155</v>
      </c>
      <c r="D65" s="129">
        <v>38</v>
      </c>
      <c r="E65" s="129"/>
      <c r="F65" s="129">
        <f aca="true" t="shared" si="0" ref="F65:F79">E65*D65</f>
        <v>0</v>
      </c>
    </row>
    <row r="66" spans="1:6" ht="60.75" customHeight="1">
      <c r="A66" s="203" t="s">
        <v>158</v>
      </c>
      <c r="B66" s="90" t="s">
        <v>342</v>
      </c>
      <c r="C66" s="104" t="s">
        <v>155</v>
      </c>
      <c r="D66" s="129">
        <v>335</v>
      </c>
      <c r="E66" s="129"/>
      <c r="F66" s="129">
        <f>E66*D66</f>
        <v>0</v>
      </c>
    </row>
    <row r="67" spans="1:6" ht="60.75" customHeight="1">
      <c r="A67" s="203" t="s">
        <v>159</v>
      </c>
      <c r="B67" s="90" t="s">
        <v>343</v>
      </c>
      <c r="C67" s="104" t="s">
        <v>155</v>
      </c>
      <c r="D67" s="129">
        <v>180</v>
      </c>
      <c r="E67" s="129"/>
      <c r="F67" s="129">
        <f>E67*D67</f>
        <v>0</v>
      </c>
    </row>
    <row r="68" spans="1:6" ht="36">
      <c r="A68" s="203" t="s">
        <v>233</v>
      </c>
      <c r="B68" s="90" t="s">
        <v>276</v>
      </c>
      <c r="C68" s="104" t="s">
        <v>155</v>
      </c>
      <c r="D68" s="129">
        <v>565</v>
      </c>
      <c r="E68" s="129"/>
      <c r="F68" s="129">
        <f t="shared" si="0"/>
        <v>0</v>
      </c>
    </row>
    <row r="69" spans="1:6" ht="24">
      <c r="A69" s="203" t="s">
        <v>234</v>
      </c>
      <c r="B69" s="90" t="s">
        <v>277</v>
      </c>
      <c r="C69" s="104" t="s">
        <v>155</v>
      </c>
      <c r="D69" s="129">
        <v>565</v>
      </c>
      <c r="E69" s="129"/>
      <c r="F69" s="129">
        <f t="shared" si="0"/>
        <v>0</v>
      </c>
    </row>
    <row r="70" spans="1:6" ht="13.5">
      <c r="A70" s="203" t="s">
        <v>396</v>
      </c>
      <c r="B70" s="90" t="s">
        <v>94</v>
      </c>
      <c r="C70" s="104" t="s">
        <v>155</v>
      </c>
      <c r="D70" s="129">
        <v>565</v>
      </c>
      <c r="E70" s="129"/>
      <c r="F70" s="129">
        <f t="shared" si="0"/>
        <v>0</v>
      </c>
    </row>
    <row r="71" spans="1:6" ht="12">
      <c r="A71" s="245" t="s">
        <v>72</v>
      </c>
      <c r="B71" s="120" t="s">
        <v>156</v>
      </c>
      <c r="C71" s="246"/>
      <c r="D71" s="129"/>
      <c r="E71" s="129"/>
      <c r="F71" s="129"/>
    </row>
    <row r="72" spans="1:6" ht="48">
      <c r="A72" s="203" t="s">
        <v>160</v>
      </c>
      <c r="B72" s="90" t="s">
        <v>385</v>
      </c>
      <c r="C72" s="104" t="s">
        <v>13</v>
      </c>
      <c r="D72" s="129">
        <v>25</v>
      </c>
      <c r="E72" s="129"/>
      <c r="F72" s="129">
        <f t="shared" si="0"/>
        <v>0</v>
      </c>
    </row>
    <row r="73" spans="1:6" ht="36">
      <c r="A73" s="203" t="s">
        <v>247</v>
      </c>
      <c r="B73" s="90" t="s">
        <v>95</v>
      </c>
      <c r="C73" s="104" t="s">
        <v>13</v>
      </c>
      <c r="D73" s="129">
        <v>15</v>
      </c>
      <c r="E73" s="129"/>
      <c r="F73" s="129">
        <f t="shared" si="0"/>
        <v>0</v>
      </c>
    </row>
    <row r="74" spans="1:6" ht="36">
      <c r="A74" s="203" t="s">
        <v>248</v>
      </c>
      <c r="B74" s="131" t="s">
        <v>96</v>
      </c>
      <c r="C74" s="104" t="s">
        <v>13</v>
      </c>
      <c r="D74" s="129">
        <v>3</v>
      </c>
      <c r="E74" s="129"/>
      <c r="F74" s="129">
        <f t="shared" si="0"/>
        <v>0</v>
      </c>
    </row>
    <row r="75" spans="1:6" ht="60">
      <c r="A75" s="203" t="s">
        <v>161</v>
      </c>
      <c r="B75" s="90" t="s">
        <v>386</v>
      </c>
      <c r="C75" s="104" t="s">
        <v>13</v>
      </c>
      <c r="D75" s="129">
        <v>3</v>
      </c>
      <c r="E75" s="129"/>
      <c r="F75" s="129">
        <f>E75*D75</f>
        <v>0</v>
      </c>
    </row>
    <row r="76" spans="1:6" ht="24">
      <c r="A76" s="203" t="s">
        <v>162</v>
      </c>
      <c r="B76" s="90" t="s">
        <v>30</v>
      </c>
      <c r="C76" s="104" t="s">
        <v>13</v>
      </c>
      <c r="D76" s="33">
        <v>25</v>
      </c>
      <c r="E76" s="33"/>
      <c r="F76" s="129">
        <f t="shared" si="0"/>
        <v>0</v>
      </c>
    </row>
    <row r="77" spans="1:6" ht="24">
      <c r="A77" s="203" t="s">
        <v>235</v>
      </c>
      <c r="B77" s="90" t="s">
        <v>97</v>
      </c>
      <c r="C77" s="104" t="s">
        <v>13</v>
      </c>
      <c r="D77" s="33">
        <v>21</v>
      </c>
      <c r="E77" s="33"/>
      <c r="F77" s="129">
        <f t="shared" si="0"/>
        <v>0</v>
      </c>
    </row>
    <row r="78" spans="1:16" s="133" customFormat="1" ht="36">
      <c r="A78" s="203" t="s">
        <v>397</v>
      </c>
      <c r="B78" s="90" t="s">
        <v>260</v>
      </c>
      <c r="C78" s="104" t="s">
        <v>13</v>
      </c>
      <c r="D78" s="33">
        <v>25</v>
      </c>
      <c r="E78" s="11"/>
      <c r="F78" s="129">
        <f t="shared" si="0"/>
        <v>0</v>
      </c>
      <c r="G78" s="275"/>
      <c r="H78" s="215"/>
      <c r="I78" s="275"/>
      <c r="J78" s="275"/>
      <c r="K78" s="275"/>
      <c r="L78" s="275"/>
      <c r="M78" s="275"/>
      <c r="N78" s="275"/>
      <c r="O78" s="275"/>
      <c r="P78" s="275"/>
    </row>
    <row r="79" spans="1:16" s="133" customFormat="1" ht="36">
      <c r="A79" s="203" t="s">
        <v>398</v>
      </c>
      <c r="B79" s="90" t="s">
        <v>64</v>
      </c>
      <c r="C79" s="104" t="s">
        <v>13</v>
      </c>
      <c r="D79" s="33">
        <v>21</v>
      </c>
      <c r="E79" s="11"/>
      <c r="F79" s="129">
        <f t="shared" si="0"/>
        <v>0</v>
      </c>
      <c r="G79" s="275"/>
      <c r="H79" s="215"/>
      <c r="I79" s="275"/>
      <c r="J79" s="275"/>
      <c r="K79" s="275"/>
      <c r="L79" s="275"/>
      <c r="M79" s="275"/>
      <c r="N79" s="275"/>
      <c r="O79" s="275"/>
      <c r="P79" s="275"/>
    </row>
    <row r="80" spans="1:16" s="133" customFormat="1" ht="36">
      <c r="A80" s="203" t="s">
        <v>163</v>
      </c>
      <c r="B80" s="131" t="s">
        <v>241</v>
      </c>
      <c r="C80" s="104" t="s">
        <v>13</v>
      </c>
      <c r="D80" s="33">
        <v>2</v>
      </c>
      <c r="E80" s="11"/>
      <c r="F80" s="129">
        <f aca="true" t="shared" si="1" ref="F80:F86">E80*D80</f>
        <v>0</v>
      </c>
      <c r="G80" s="275"/>
      <c r="H80" s="215"/>
      <c r="I80" s="275"/>
      <c r="J80" s="275"/>
      <c r="K80" s="275"/>
      <c r="L80" s="275"/>
      <c r="M80" s="275"/>
      <c r="N80" s="275"/>
      <c r="O80" s="275"/>
      <c r="P80" s="275"/>
    </row>
    <row r="81" spans="1:16" s="133" customFormat="1" ht="36">
      <c r="A81" s="203" t="s">
        <v>249</v>
      </c>
      <c r="B81" s="131" t="s">
        <v>258</v>
      </c>
      <c r="C81" s="104" t="s">
        <v>13</v>
      </c>
      <c r="D81" s="33">
        <v>6</v>
      </c>
      <c r="E81" s="11"/>
      <c r="F81" s="129">
        <f>E81*D81</f>
        <v>0</v>
      </c>
      <c r="G81" s="275"/>
      <c r="H81" s="215"/>
      <c r="I81" s="275"/>
      <c r="J81" s="275"/>
      <c r="K81" s="275"/>
      <c r="L81" s="275"/>
      <c r="M81" s="275"/>
      <c r="N81" s="275"/>
      <c r="O81" s="275"/>
      <c r="P81" s="275"/>
    </row>
    <row r="82" spans="1:16" s="133" customFormat="1" ht="84">
      <c r="A82" s="203" t="s">
        <v>164</v>
      </c>
      <c r="B82" s="131" t="s">
        <v>392</v>
      </c>
      <c r="C82" s="104" t="s">
        <v>13</v>
      </c>
      <c r="D82" s="33">
        <v>1</v>
      </c>
      <c r="E82" s="11"/>
      <c r="F82" s="129">
        <f t="shared" si="1"/>
        <v>0</v>
      </c>
      <c r="G82" s="275"/>
      <c r="H82" s="215"/>
      <c r="I82" s="275"/>
      <c r="J82" s="275"/>
      <c r="K82" s="275"/>
      <c r="L82" s="275"/>
      <c r="M82" s="275"/>
      <c r="N82" s="275"/>
      <c r="O82" s="275"/>
      <c r="P82" s="275"/>
    </row>
    <row r="83" spans="1:16" s="133" customFormat="1" ht="36">
      <c r="A83" s="203" t="s">
        <v>165</v>
      </c>
      <c r="B83" s="131" t="s">
        <v>278</v>
      </c>
      <c r="C83" s="104" t="s">
        <v>155</v>
      </c>
      <c r="D83" s="33">
        <v>6</v>
      </c>
      <c r="E83" s="11"/>
      <c r="F83" s="129">
        <f t="shared" si="1"/>
        <v>0</v>
      </c>
      <c r="G83" s="275"/>
      <c r="H83" s="215"/>
      <c r="I83" s="275"/>
      <c r="J83" s="275"/>
      <c r="K83" s="275"/>
      <c r="L83" s="275"/>
      <c r="M83" s="275"/>
      <c r="N83" s="275"/>
      <c r="O83" s="275"/>
      <c r="P83" s="275"/>
    </row>
    <row r="84" spans="1:16" s="133" customFormat="1" ht="36">
      <c r="A84" s="203" t="s">
        <v>236</v>
      </c>
      <c r="B84" s="131" t="s">
        <v>279</v>
      </c>
      <c r="C84" s="104" t="s">
        <v>155</v>
      </c>
      <c r="D84" s="33">
        <v>18</v>
      </c>
      <c r="E84" s="11"/>
      <c r="F84" s="129">
        <f>E84*D84</f>
        <v>0</v>
      </c>
      <c r="G84" s="275"/>
      <c r="H84" s="215"/>
      <c r="I84" s="275"/>
      <c r="J84" s="275"/>
      <c r="K84" s="275"/>
      <c r="L84" s="275"/>
      <c r="M84" s="275"/>
      <c r="N84" s="275"/>
      <c r="O84" s="275"/>
      <c r="P84" s="275"/>
    </row>
    <row r="85" spans="1:16" s="133" customFormat="1" ht="36">
      <c r="A85" s="203" t="s">
        <v>399</v>
      </c>
      <c r="B85" s="131" t="s">
        <v>280</v>
      </c>
      <c r="C85" s="104" t="s">
        <v>155</v>
      </c>
      <c r="D85" s="33">
        <v>12</v>
      </c>
      <c r="E85" s="11"/>
      <c r="F85" s="129">
        <f t="shared" si="1"/>
        <v>0</v>
      </c>
      <c r="G85" s="275"/>
      <c r="H85" s="215"/>
      <c r="I85" s="275"/>
      <c r="J85" s="275"/>
      <c r="K85" s="275"/>
      <c r="L85" s="275"/>
      <c r="M85" s="275"/>
      <c r="N85" s="275"/>
      <c r="O85" s="275"/>
      <c r="P85" s="275"/>
    </row>
    <row r="86" spans="1:16" s="133" customFormat="1" ht="48">
      <c r="A86" s="203" t="s">
        <v>166</v>
      </c>
      <c r="B86" s="131" t="s">
        <v>246</v>
      </c>
      <c r="C86" s="104" t="s">
        <v>155</v>
      </c>
      <c r="D86" s="33">
        <v>450</v>
      </c>
      <c r="E86" s="11"/>
      <c r="F86" s="129">
        <f t="shared" si="1"/>
        <v>0</v>
      </c>
      <c r="G86" s="275"/>
      <c r="H86" s="215"/>
      <c r="I86" s="275"/>
      <c r="J86" s="275"/>
      <c r="K86" s="275"/>
      <c r="L86" s="275"/>
      <c r="M86" s="275"/>
      <c r="N86" s="275"/>
      <c r="O86" s="275"/>
      <c r="P86" s="275"/>
    </row>
    <row r="87" spans="1:16" s="133" customFormat="1" ht="48">
      <c r="A87" s="203" t="s">
        <v>370</v>
      </c>
      <c r="B87" s="131" t="s">
        <v>371</v>
      </c>
      <c r="C87" s="104" t="s">
        <v>196</v>
      </c>
      <c r="D87" s="33">
        <v>20</v>
      </c>
      <c r="E87" s="11"/>
      <c r="F87" s="129">
        <f>E87*D87</f>
        <v>0</v>
      </c>
      <c r="G87" s="275"/>
      <c r="H87" s="215"/>
      <c r="I87" s="275"/>
      <c r="J87" s="275"/>
      <c r="K87" s="275"/>
      <c r="L87" s="275"/>
      <c r="M87" s="275"/>
      <c r="N87" s="275"/>
      <c r="O87" s="275"/>
      <c r="P87" s="275"/>
    </row>
    <row r="88" spans="1:6" ht="12">
      <c r="A88" s="247"/>
      <c r="B88" s="248"/>
      <c r="C88" s="249"/>
      <c r="D88" s="70"/>
      <c r="E88" s="70"/>
      <c r="F88" s="240"/>
    </row>
    <row r="89" spans="1:6" ht="12.75" thickBot="1">
      <c r="A89" s="97" t="s">
        <v>28</v>
      </c>
      <c r="B89" s="98" t="s">
        <v>31</v>
      </c>
      <c r="C89" s="99"/>
      <c r="D89" s="183"/>
      <c r="E89" s="183"/>
      <c r="F89" s="183">
        <f>SUM(F64:F88)</f>
        <v>0</v>
      </c>
    </row>
    <row r="90" ht="12.75" thickTop="1"/>
    <row r="92" spans="1:6" s="271" customFormat="1" ht="24">
      <c r="A92" s="64" t="s">
        <v>69</v>
      </c>
      <c r="B92" s="64" t="s">
        <v>3</v>
      </c>
      <c r="C92" s="64" t="s">
        <v>4</v>
      </c>
      <c r="D92" s="65" t="s">
        <v>5</v>
      </c>
      <c r="E92" s="66" t="s">
        <v>6</v>
      </c>
      <c r="F92" s="65" t="s">
        <v>7</v>
      </c>
    </row>
    <row r="93" spans="1:6" ht="12">
      <c r="A93" s="82"/>
      <c r="B93" s="82"/>
      <c r="C93" s="83"/>
      <c r="D93" s="161"/>
      <c r="E93" s="161"/>
      <c r="F93" s="161"/>
    </row>
    <row r="94" spans="1:6" ht="12">
      <c r="A94" s="82"/>
      <c r="B94" s="82"/>
      <c r="C94" s="83"/>
      <c r="D94" s="161"/>
      <c r="E94" s="161"/>
      <c r="F94" s="161"/>
    </row>
    <row r="95" spans="1:6" ht="12">
      <c r="A95" s="94" t="s">
        <v>36</v>
      </c>
      <c r="B95" s="208" t="s">
        <v>37</v>
      </c>
      <c r="C95" s="69"/>
      <c r="D95" s="173"/>
      <c r="E95" s="173"/>
      <c r="F95" s="173"/>
    </row>
    <row r="96" spans="1:6" ht="24">
      <c r="A96" s="243" t="s">
        <v>194</v>
      </c>
      <c r="B96" s="120" t="s">
        <v>195</v>
      </c>
      <c r="C96" s="151"/>
      <c r="D96" s="11"/>
      <c r="E96" s="11"/>
      <c r="F96" s="11"/>
    </row>
    <row r="97" spans="1:6" ht="12">
      <c r="A97" s="250" t="s">
        <v>193</v>
      </c>
      <c r="B97" s="141" t="s">
        <v>38</v>
      </c>
      <c r="C97" s="151" t="s">
        <v>39</v>
      </c>
      <c r="D97" s="129">
        <v>10</v>
      </c>
      <c r="E97" s="176"/>
      <c r="F97" s="176">
        <f>E97*D97</f>
        <v>0</v>
      </c>
    </row>
    <row r="98" spans="1:6" ht="24">
      <c r="A98" s="250" t="s">
        <v>177</v>
      </c>
      <c r="B98" s="141" t="s">
        <v>686</v>
      </c>
      <c r="C98" s="246" t="s">
        <v>418</v>
      </c>
      <c r="D98" s="129">
        <v>1</v>
      </c>
      <c r="E98" s="129"/>
      <c r="F98" s="176">
        <f>E98*D98</f>
        <v>0</v>
      </c>
    </row>
    <row r="99" spans="1:6" ht="12">
      <c r="A99" s="250"/>
      <c r="B99" s="141"/>
      <c r="C99" s="151"/>
      <c r="D99" s="176"/>
      <c r="E99" s="176"/>
      <c r="F99" s="176"/>
    </row>
    <row r="100" spans="1:6" ht="12">
      <c r="A100" s="178"/>
      <c r="B100" s="179"/>
      <c r="C100" s="180"/>
      <c r="D100" s="251"/>
      <c r="E100" s="251"/>
      <c r="F100" s="251"/>
    </row>
    <row r="101" spans="1:6" ht="12.75" thickBot="1">
      <c r="A101" s="182" t="s">
        <v>36</v>
      </c>
      <c r="B101" s="503" t="s">
        <v>40</v>
      </c>
      <c r="C101" s="504"/>
      <c r="D101" s="504"/>
      <c r="E101" s="100"/>
      <c r="F101" s="100">
        <f>SUM(F96:F100)</f>
        <v>0</v>
      </c>
    </row>
    <row r="102" spans="1:6" ht="12.75" thickTop="1">
      <c r="A102" s="172"/>
      <c r="B102" s="94"/>
      <c r="C102" s="69"/>
      <c r="D102" s="70"/>
      <c r="E102" s="96"/>
      <c r="F102" s="96"/>
    </row>
    <row r="103" spans="1:6" ht="12">
      <c r="A103" s="172"/>
      <c r="B103" s="94"/>
      <c r="C103" s="69"/>
      <c r="D103" s="70"/>
      <c r="E103" s="96"/>
      <c r="F103" s="96"/>
    </row>
    <row r="104" spans="1:6" s="271" customFormat="1" ht="24">
      <c r="A104" s="64" t="s">
        <v>69</v>
      </c>
      <c r="B104" s="64" t="s">
        <v>3</v>
      </c>
      <c r="C104" s="64" t="s">
        <v>4</v>
      </c>
      <c r="D104" s="65" t="s">
        <v>5</v>
      </c>
      <c r="E104" s="66" t="s">
        <v>6</v>
      </c>
      <c r="F104" s="65" t="s">
        <v>41</v>
      </c>
    </row>
    <row r="105" spans="1:6" ht="12">
      <c r="A105" s="82"/>
      <c r="B105" s="82"/>
      <c r="C105" s="83"/>
      <c r="D105" s="161"/>
      <c r="E105" s="161"/>
      <c r="F105" s="161"/>
    </row>
    <row r="106" spans="1:6" ht="12">
      <c r="A106" s="82"/>
      <c r="B106" s="82"/>
      <c r="C106" s="83"/>
      <c r="D106" s="161"/>
      <c r="E106" s="161"/>
      <c r="F106" s="161"/>
    </row>
    <row r="107" spans="1:6" ht="12">
      <c r="A107" s="212" t="s">
        <v>42</v>
      </c>
      <c r="B107" s="144" t="s">
        <v>43</v>
      </c>
      <c r="C107" s="308"/>
      <c r="D107" s="308"/>
      <c r="E107" s="161"/>
      <c r="F107" s="161"/>
    </row>
    <row r="108" spans="1:6" ht="12">
      <c r="A108" s="172"/>
      <c r="B108" s="82"/>
      <c r="C108" s="83"/>
      <c r="D108" s="84"/>
      <c r="E108" s="84"/>
      <c r="F108" s="84"/>
    </row>
    <row r="109" spans="1:6" ht="36">
      <c r="A109" s="213" t="s">
        <v>180</v>
      </c>
      <c r="B109" s="9" t="s">
        <v>684</v>
      </c>
      <c r="C109" s="104" t="s">
        <v>44</v>
      </c>
      <c r="D109" s="307">
        <v>0.05</v>
      </c>
      <c r="E109" s="252">
        <f>F8+F10+F12+F14</f>
        <v>0</v>
      </c>
      <c r="F109" s="252">
        <f>E109*D109</f>
        <v>0</v>
      </c>
    </row>
    <row r="110" spans="1:6" ht="12">
      <c r="A110" s="172"/>
      <c r="B110" s="139"/>
      <c r="C110" s="83"/>
      <c r="D110" s="84"/>
      <c r="E110" s="84"/>
      <c r="F110" s="84"/>
    </row>
    <row r="111" spans="1:6" ht="12">
      <c r="A111" s="178"/>
      <c r="B111" s="179"/>
      <c r="C111" s="180"/>
      <c r="D111" s="251"/>
      <c r="E111" s="251"/>
      <c r="F111" s="251"/>
    </row>
    <row r="112" spans="1:6" ht="12.75" thickBot="1">
      <c r="A112" s="182" t="s">
        <v>42</v>
      </c>
      <c r="B112" s="503" t="s">
        <v>45</v>
      </c>
      <c r="C112" s="504"/>
      <c r="D112" s="504"/>
      <c r="E112" s="100"/>
      <c r="F112" s="100">
        <f>SUM(F109:F111)</f>
        <v>0</v>
      </c>
    </row>
    <row r="113" ht="12.75" thickTop="1"/>
  </sheetData>
  <sheetProtection/>
  <mergeCells count="4">
    <mergeCell ref="B112:D112"/>
    <mergeCell ref="B4:F4"/>
    <mergeCell ref="B28:C28"/>
    <mergeCell ref="B101:D101"/>
  </mergeCells>
  <printOptions/>
  <pageMargins left="0.984251968503937" right="0.75" top="0.7874015748031497" bottom="0.787401574803149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4:O263"/>
  <sheetViews>
    <sheetView zoomScalePageLayoutView="0" workbookViewId="0" topLeftCell="A77">
      <selection activeCell="B152" sqref="B152"/>
    </sheetView>
  </sheetViews>
  <sheetFormatPr defaultColWidth="9.140625" defaultRowHeight="12.75"/>
  <cols>
    <col min="1" max="1" width="7.00390625" style="257" customWidth="1"/>
    <col min="2" max="2" width="27.00390625" style="19" customWidth="1"/>
    <col min="3" max="3" width="9.140625" style="8" customWidth="1"/>
    <col min="4" max="4" width="13.28125" style="42" customWidth="1"/>
    <col min="5" max="5" width="13.7109375" style="42" customWidth="1"/>
    <col min="6" max="6" width="15.7109375" style="42" customWidth="1"/>
    <col min="7" max="15" width="9.140625" style="274" customWidth="1"/>
    <col min="16" max="16384" width="9.140625" style="25" customWidth="1"/>
  </cols>
  <sheetData>
    <row r="4" spans="2:7" ht="12">
      <c r="B4" s="499" t="s">
        <v>333</v>
      </c>
      <c r="C4" s="499"/>
      <c r="D4" s="499"/>
      <c r="E4" s="500"/>
      <c r="F4" s="500"/>
      <c r="G4" s="316"/>
    </row>
    <row r="5" spans="2:7" ht="12">
      <c r="B5" s="32"/>
      <c r="C5" s="61"/>
      <c r="D5" s="61"/>
      <c r="E5" s="60"/>
      <c r="F5" s="105"/>
      <c r="G5" s="316"/>
    </row>
    <row r="6" spans="2:7" ht="12">
      <c r="B6" s="32"/>
      <c r="C6" s="61"/>
      <c r="D6" s="61"/>
      <c r="E6" s="60"/>
      <c r="F6" s="105"/>
      <c r="G6" s="316"/>
    </row>
    <row r="7" spans="1:6" ht="12">
      <c r="A7" s="59" t="s">
        <v>8</v>
      </c>
      <c r="B7" s="45" t="s">
        <v>9</v>
      </c>
      <c r="C7" s="44"/>
      <c r="D7" s="43"/>
      <c r="E7" s="43"/>
      <c r="F7" s="43">
        <f>F42</f>
        <v>0</v>
      </c>
    </row>
    <row r="8" spans="1:6" ht="12">
      <c r="A8" s="59"/>
      <c r="B8" s="105"/>
      <c r="C8" s="44"/>
      <c r="D8" s="43"/>
      <c r="E8" s="43"/>
      <c r="F8" s="43"/>
    </row>
    <row r="9" spans="1:6" ht="12">
      <c r="A9" s="59" t="s">
        <v>16</v>
      </c>
      <c r="B9" s="105" t="s">
        <v>17</v>
      </c>
      <c r="C9" s="44"/>
      <c r="D9" s="43"/>
      <c r="E9" s="43"/>
      <c r="F9" s="43">
        <f>F71</f>
        <v>0</v>
      </c>
    </row>
    <row r="10" spans="1:6" ht="12">
      <c r="A10" s="59"/>
      <c r="B10" s="105"/>
      <c r="C10" s="44"/>
      <c r="D10" s="43"/>
      <c r="E10" s="43"/>
      <c r="F10" s="43"/>
    </row>
    <row r="11" spans="1:6" ht="12">
      <c r="A11" s="59" t="s">
        <v>24</v>
      </c>
      <c r="B11" s="152" t="s">
        <v>46</v>
      </c>
      <c r="C11" s="44"/>
      <c r="D11" s="43"/>
      <c r="E11" s="43"/>
      <c r="F11" s="43">
        <f>F91</f>
        <v>0</v>
      </c>
    </row>
    <row r="12" spans="1:6" ht="12">
      <c r="A12" s="59"/>
      <c r="B12" s="105"/>
      <c r="C12" s="44"/>
      <c r="D12" s="43"/>
      <c r="E12" s="43"/>
      <c r="F12" s="43"/>
    </row>
    <row r="13" spans="1:6" ht="12">
      <c r="A13" s="59" t="s">
        <v>28</v>
      </c>
      <c r="B13" s="105" t="s">
        <v>336</v>
      </c>
      <c r="C13" s="44"/>
      <c r="D13" s="43"/>
      <c r="E13" s="43"/>
      <c r="F13" s="43">
        <f>F106</f>
        <v>0</v>
      </c>
    </row>
    <row r="14" spans="1:6" ht="12">
      <c r="A14" s="59"/>
      <c r="B14" s="105"/>
      <c r="C14" s="44"/>
      <c r="D14" s="43"/>
      <c r="E14" s="43"/>
      <c r="F14" s="43"/>
    </row>
    <row r="15" spans="1:6" ht="12">
      <c r="A15" s="59" t="s">
        <v>32</v>
      </c>
      <c r="B15" s="105" t="s">
        <v>335</v>
      </c>
      <c r="C15" s="61"/>
      <c r="D15" s="43"/>
      <c r="E15" s="43"/>
      <c r="F15" s="43">
        <f>F188</f>
        <v>0</v>
      </c>
    </row>
    <row r="16" spans="1:6" ht="12">
      <c r="A16" s="59"/>
      <c r="B16" s="105"/>
      <c r="C16" s="44"/>
      <c r="D16" s="43"/>
      <c r="E16" s="43"/>
      <c r="F16" s="43"/>
    </row>
    <row r="17" spans="1:6" ht="12">
      <c r="A17" s="59" t="s">
        <v>36</v>
      </c>
      <c r="B17" s="105" t="s">
        <v>37</v>
      </c>
      <c r="C17" s="44"/>
      <c r="D17" s="43"/>
      <c r="E17" s="43"/>
      <c r="F17" s="43">
        <f>F203</f>
        <v>0</v>
      </c>
    </row>
    <row r="18" spans="1:6" ht="12">
      <c r="A18" s="59"/>
      <c r="B18" s="105"/>
      <c r="C18" s="44"/>
      <c r="D18" s="43"/>
      <c r="E18" s="43"/>
      <c r="F18" s="43"/>
    </row>
    <row r="19" spans="1:6" ht="12">
      <c r="A19" s="59" t="s">
        <v>42</v>
      </c>
      <c r="B19" s="105" t="s">
        <v>43</v>
      </c>
      <c r="C19" s="44"/>
      <c r="D19" s="43"/>
      <c r="E19" s="43"/>
      <c r="F19" s="43">
        <f>F214</f>
        <v>0</v>
      </c>
    </row>
    <row r="20" spans="1:6" ht="12">
      <c r="A20" s="122"/>
      <c r="B20" s="111"/>
      <c r="C20" s="46"/>
      <c r="D20" s="47"/>
      <c r="E20" s="47"/>
      <c r="F20" s="43"/>
    </row>
    <row r="21" spans="1:6" ht="12">
      <c r="A21" s="59"/>
      <c r="B21" s="105"/>
      <c r="C21" s="44"/>
      <c r="D21" s="43"/>
      <c r="E21" s="43"/>
      <c r="F21" s="48"/>
    </row>
    <row r="22" spans="1:6" ht="12.75" thickBot="1">
      <c r="A22" s="80"/>
      <c r="B22" s="112" t="s">
        <v>48</v>
      </c>
      <c r="C22" s="51"/>
      <c r="D22" s="52"/>
      <c r="E22" s="52"/>
      <c r="F22" s="52">
        <f>SUM(F7:F21)</f>
        <v>0</v>
      </c>
    </row>
    <row r="23" ht="12.75" thickTop="1"/>
    <row r="24" ht="12">
      <c r="M24" s="327"/>
    </row>
    <row r="29" ht="12">
      <c r="D29" s="53"/>
    </row>
    <row r="30" spans="1:15" s="125" customFormat="1" ht="24">
      <c r="A30" s="270" t="s">
        <v>69</v>
      </c>
      <c r="B30" s="16" t="s">
        <v>3</v>
      </c>
      <c r="C30" s="16" t="s">
        <v>4</v>
      </c>
      <c r="D30" s="17" t="s">
        <v>5</v>
      </c>
      <c r="E30" s="18" t="s">
        <v>6</v>
      </c>
      <c r="F30" s="17" t="s">
        <v>7</v>
      </c>
      <c r="G30" s="317"/>
      <c r="H30" s="317"/>
      <c r="I30" s="317"/>
      <c r="J30" s="317"/>
      <c r="K30" s="317"/>
      <c r="L30" s="317"/>
      <c r="M30" s="317"/>
      <c r="N30" s="317"/>
      <c r="O30" s="317"/>
    </row>
    <row r="31" spans="1:6" ht="12">
      <c r="A31" s="258"/>
      <c r="D31" s="20"/>
      <c r="E31" s="20"/>
      <c r="F31" s="20"/>
    </row>
    <row r="32" spans="1:6" ht="12" customHeight="1">
      <c r="A32" s="253" t="s">
        <v>8</v>
      </c>
      <c r="B32" s="122" t="s">
        <v>9</v>
      </c>
      <c r="C32" s="22"/>
      <c r="D32" s="23"/>
      <c r="E32" s="23"/>
      <c r="F32" s="23"/>
    </row>
    <row r="33" spans="1:6" ht="12">
      <c r="A33" s="259" t="s">
        <v>83</v>
      </c>
      <c r="B33" s="108" t="s">
        <v>84</v>
      </c>
      <c r="C33" s="7"/>
      <c r="D33" s="38"/>
      <c r="E33" s="39"/>
      <c r="F33" s="39"/>
    </row>
    <row r="34" spans="1:6" ht="36">
      <c r="A34" s="203" t="s">
        <v>85</v>
      </c>
      <c r="B34" s="9" t="s">
        <v>282</v>
      </c>
      <c r="C34" s="7" t="s">
        <v>334</v>
      </c>
      <c r="D34" s="38">
        <v>880</v>
      </c>
      <c r="E34" s="39"/>
      <c r="F34" s="39">
        <f aca="true" t="shared" si="0" ref="F34:F39">E34*D34</f>
        <v>0</v>
      </c>
    </row>
    <row r="35" spans="1:6" ht="36">
      <c r="A35" s="203" t="s">
        <v>86</v>
      </c>
      <c r="B35" s="9" t="s">
        <v>58</v>
      </c>
      <c r="C35" s="7" t="s">
        <v>13</v>
      </c>
      <c r="D35" s="38">
        <v>90</v>
      </c>
      <c r="E35" s="39"/>
      <c r="F35" s="39">
        <f t="shared" si="0"/>
        <v>0</v>
      </c>
    </row>
    <row r="36" spans="1:6" ht="12">
      <c r="A36" s="260" t="s">
        <v>106</v>
      </c>
      <c r="B36" s="153" t="s">
        <v>107</v>
      </c>
      <c r="C36" s="10"/>
      <c r="D36" s="38"/>
      <c r="E36" s="39"/>
      <c r="F36" s="39"/>
    </row>
    <row r="37" spans="1:7" ht="24">
      <c r="A37" s="312" t="s">
        <v>109</v>
      </c>
      <c r="B37" s="9" t="s">
        <v>205</v>
      </c>
      <c r="C37" s="10" t="s">
        <v>141</v>
      </c>
      <c r="D37" s="38">
        <v>60</v>
      </c>
      <c r="E37" s="39"/>
      <c r="F37" s="39">
        <f t="shared" si="0"/>
        <v>0</v>
      </c>
      <c r="G37" s="318"/>
    </row>
    <row r="38" spans="1:7" ht="36">
      <c r="A38" s="312" t="s">
        <v>110</v>
      </c>
      <c r="B38" s="9" t="s">
        <v>51</v>
      </c>
      <c r="C38" s="10" t="s">
        <v>63</v>
      </c>
      <c r="D38" s="129">
        <v>60</v>
      </c>
      <c r="E38" s="39"/>
      <c r="F38" s="39">
        <f t="shared" si="0"/>
        <v>0</v>
      </c>
      <c r="G38" s="318"/>
    </row>
    <row r="39" spans="1:7" ht="36">
      <c r="A39" s="312" t="s">
        <v>111</v>
      </c>
      <c r="B39" s="90" t="s">
        <v>98</v>
      </c>
      <c r="C39" s="104" t="s">
        <v>196</v>
      </c>
      <c r="D39" s="129">
        <v>24</v>
      </c>
      <c r="E39" s="39"/>
      <c r="F39" s="39">
        <f t="shared" si="0"/>
        <v>0</v>
      </c>
      <c r="G39" s="318"/>
    </row>
    <row r="40" spans="1:7" ht="24">
      <c r="A40" s="312" t="s">
        <v>112</v>
      </c>
      <c r="B40" s="284" t="s">
        <v>257</v>
      </c>
      <c r="C40" s="104" t="s">
        <v>196</v>
      </c>
      <c r="D40" s="301">
        <v>60</v>
      </c>
      <c r="E40" s="285"/>
      <c r="F40" s="285">
        <f>E40*D40</f>
        <v>0</v>
      </c>
      <c r="G40" s="62"/>
    </row>
    <row r="41" spans="1:6" ht="12">
      <c r="A41" s="261"/>
      <c r="B41" s="54"/>
      <c r="C41" s="55"/>
      <c r="D41" s="56"/>
      <c r="E41" s="56"/>
      <c r="F41" s="56"/>
    </row>
    <row r="42" spans="1:6" ht="12.75" thickBot="1">
      <c r="A42" s="80" t="s">
        <v>8</v>
      </c>
      <c r="B42" s="50" t="s">
        <v>15</v>
      </c>
      <c r="C42" s="51"/>
      <c r="D42" s="52"/>
      <c r="E42" s="52"/>
      <c r="F42" s="52">
        <f>SUM(F34:F41)</f>
        <v>0</v>
      </c>
    </row>
    <row r="43" ht="12.75" thickTop="1"/>
    <row r="46" spans="1:15" s="125" customFormat="1" ht="24">
      <c r="A46" s="270" t="s">
        <v>69</v>
      </c>
      <c r="B46" s="15" t="s">
        <v>3</v>
      </c>
      <c r="C46" s="16" t="s">
        <v>4</v>
      </c>
      <c r="D46" s="17" t="s">
        <v>5</v>
      </c>
      <c r="E46" s="18" t="s">
        <v>6</v>
      </c>
      <c r="F46" s="17" t="s">
        <v>7</v>
      </c>
      <c r="G46" s="317"/>
      <c r="H46" s="317"/>
      <c r="I46" s="317"/>
      <c r="J46" s="317"/>
      <c r="K46" s="317"/>
      <c r="L46" s="317"/>
      <c r="M46" s="317"/>
      <c r="N46" s="317"/>
      <c r="O46" s="317"/>
    </row>
    <row r="47" spans="1:6" ht="12">
      <c r="A47" s="258"/>
      <c r="B47" s="24"/>
      <c r="D47" s="20"/>
      <c r="E47" s="20"/>
      <c r="F47" s="20"/>
    </row>
    <row r="48" spans="1:6" ht="12">
      <c r="A48" s="253" t="s">
        <v>16</v>
      </c>
      <c r="B48" s="102" t="s">
        <v>17</v>
      </c>
      <c r="C48" s="22"/>
      <c r="D48" s="23"/>
      <c r="E48" s="23"/>
      <c r="F48" s="23"/>
    </row>
    <row r="49" spans="1:6" ht="12">
      <c r="A49" s="253"/>
      <c r="B49" s="25"/>
      <c r="C49" s="22"/>
      <c r="D49" s="23"/>
      <c r="E49" s="23"/>
      <c r="F49" s="23"/>
    </row>
    <row r="50" spans="1:6" ht="12">
      <c r="A50" s="259" t="s">
        <v>87</v>
      </c>
      <c r="B50" s="108" t="s">
        <v>88</v>
      </c>
      <c r="C50" s="7"/>
      <c r="D50" s="39"/>
      <c r="E50" s="39"/>
      <c r="F50" s="39"/>
    </row>
    <row r="51" spans="1:6" ht="60">
      <c r="A51" s="262" t="s">
        <v>125</v>
      </c>
      <c r="B51" s="9" t="s">
        <v>347</v>
      </c>
      <c r="C51" s="10" t="s">
        <v>102</v>
      </c>
      <c r="D51" s="129">
        <v>30</v>
      </c>
      <c r="E51" s="39"/>
      <c r="F51" s="39">
        <f aca="true" t="shared" si="1" ref="F51:F68">E51*D51</f>
        <v>0</v>
      </c>
    </row>
    <row r="52" spans="1:6" ht="120">
      <c r="A52" s="262" t="s">
        <v>126</v>
      </c>
      <c r="B52" s="9" t="s">
        <v>350</v>
      </c>
      <c r="C52" s="7" t="s">
        <v>102</v>
      </c>
      <c r="D52" s="38">
        <v>179.52</v>
      </c>
      <c r="E52" s="39"/>
      <c r="F52" s="39">
        <f t="shared" si="1"/>
        <v>0</v>
      </c>
    </row>
    <row r="53" spans="1:6" ht="120">
      <c r="A53" s="262" t="s">
        <v>127</v>
      </c>
      <c r="B53" s="9" t="s">
        <v>351</v>
      </c>
      <c r="C53" s="10" t="s">
        <v>102</v>
      </c>
      <c r="D53" s="38">
        <v>1615.86</v>
      </c>
      <c r="E53" s="39"/>
      <c r="F53" s="39">
        <f t="shared" si="1"/>
        <v>0</v>
      </c>
    </row>
    <row r="54" spans="1:6" ht="12">
      <c r="A54" s="259" t="s">
        <v>89</v>
      </c>
      <c r="B54" s="108" t="s">
        <v>90</v>
      </c>
      <c r="C54" s="10"/>
      <c r="D54" s="38"/>
      <c r="E54" s="39"/>
      <c r="F54" s="39"/>
    </row>
    <row r="55" spans="1:6" ht="36">
      <c r="A55" s="203" t="s">
        <v>129</v>
      </c>
      <c r="B55" s="9" t="s">
        <v>52</v>
      </c>
      <c r="C55" s="10" t="s">
        <v>141</v>
      </c>
      <c r="D55" s="38">
        <v>880</v>
      </c>
      <c r="E55" s="39"/>
      <c r="F55" s="39">
        <f t="shared" si="1"/>
        <v>0</v>
      </c>
    </row>
    <row r="56" spans="1:6" ht="12">
      <c r="A56" s="260" t="s">
        <v>91</v>
      </c>
      <c r="B56" s="108" t="s">
        <v>92</v>
      </c>
      <c r="C56" s="134"/>
      <c r="D56" s="136"/>
      <c r="E56" s="39"/>
      <c r="F56" s="39"/>
    </row>
    <row r="57" spans="1:6" ht="36">
      <c r="A57" s="203" t="s">
        <v>181</v>
      </c>
      <c r="B57" s="9" t="s">
        <v>286</v>
      </c>
      <c r="C57" s="10" t="s">
        <v>102</v>
      </c>
      <c r="D57" s="38">
        <v>132</v>
      </c>
      <c r="E57" s="39"/>
      <c r="F57" s="39">
        <f>E57*D57</f>
        <v>0</v>
      </c>
    </row>
    <row r="58" spans="1:6" ht="36">
      <c r="A58" s="203" t="s">
        <v>191</v>
      </c>
      <c r="B58" s="9" t="s">
        <v>56</v>
      </c>
      <c r="C58" s="10" t="s">
        <v>102</v>
      </c>
      <c r="D58" s="38">
        <v>950</v>
      </c>
      <c r="E58" s="39"/>
      <c r="F58" s="39">
        <f t="shared" si="1"/>
        <v>0</v>
      </c>
    </row>
    <row r="59" spans="1:6" ht="48">
      <c r="A59" s="203" t="s">
        <v>192</v>
      </c>
      <c r="B59" s="9" t="s">
        <v>285</v>
      </c>
      <c r="C59" s="10" t="s">
        <v>102</v>
      </c>
      <c r="D59" s="38">
        <v>13.2</v>
      </c>
      <c r="E59" s="39"/>
      <c r="F59" s="39">
        <f t="shared" si="1"/>
        <v>0</v>
      </c>
    </row>
    <row r="60" spans="1:6" ht="36">
      <c r="A60" s="203" t="s">
        <v>376</v>
      </c>
      <c r="B60" s="9" t="s">
        <v>284</v>
      </c>
      <c r="C60" s="10" t="s">
        <v>141</v>
      </c>
      <c r="D60" s="38">
        <v>2992</v>
      </c>
      <c r="E60" s="39"/>
      <c r="F60" s="39">
        <f>E60*D60</f>
        <v>0</v>
      </c>
    </row>
    <row r="61" spans="1:6" ht="48">
      <c r="A61" s="203" t="s">
        <v>378</v>
      </c>
      <c r="B61" s="9" t="s">
        <v>379</v>
      </c>
      <c r="C61" s="10" t="s">
        <v>290</v>
      </c>
      <c r="D61" s="38">
        <v>2</v>
      </c>
      <c r="E61" s="39"/>
      <c r="F61" s="39">
        <f>E61*D61</f>
        <v>0</v>
      </c>
    </row>
    <row r="62" spans="1:6" ht="48">
      <c r="A62" s="203" t="s">
        <v>380</v>
      </c>
      <c r="B62" s="9" t="s">
        <v>381</v>
      </c>
      <c r="C62" s="10" t="s">
        <v>290</v>
      </c>
      <c r="D62" s="38">
        <v>3</v>
      </c>
      <c r="E62" s="39"/>
      <c r="F62" s="39">
        <f>E62*D62</f>
        <v>0</v>
      </c>
    </row>
    <row r="63" spans="1:6" ht="60">
      <c r="A63" s="203" t="s">
        <v>382</v>
      </c>
      <c r="B63" s="9" t="s">
        <v>383</v>
      </c>
      <c r="C63" s="10" t="s">
        <v>290</v>
      </c>
      <c r="D63" s="38">
        <v>7</v>
      </c>
      <c r="E63" s="39"/>
      <c r="F63" s="39">
        <f>E63*D63</f>
        <v>0</v>
      </c>
    </row>
    <row r="64" spans="1:6" ht="12">
      <c r="A64" s="260" t="s">
        <v>114</v>
      </c>
      <c r="B64" s="108" t="s">
        <v>115</v>
      </c>
      <c r="C64" s="10"/>
      <c r="D64" s="38"/>
      <c r="E64" s="39"/>
      <c r="F64" s="39"/>
    </row>
    <row r="65" spans="1:6" ht="36">
      <c r="A65" s="254" t="s">
        <v>227</v>
      </c>
      <c r="B65" s="27" t="s">
        <v>54</v>
      </c>
      <c r="C65" s="7" t="s">
        <v>141</v>
      </c>
      <c r="D65" s="129">
        <v>200</v>
      </c>
      <c r="E65" s="39"/>
      <c r="F65" s="39">
        <f t="shared" si="1"/>
        <v>0</v>
      </c>
    </row>
    <row r="66" spans="1:6" ht="24">
      <c r="A66" s="254" t="s">
        <v>144</v>
      </c>
      <c r="B66" s="116" t="s">
        <v>20</v>
      </c>
      <c r="C66" s="7" t="s">
        <v>141</v>
      </c>
      <c r="D66" s="129">
        <v>200</v>
      </c>
      <c r="E66" s="39"/>
      <c r="F66" s="39">
        <f t="shared" si="1"/>
        <v>0</v>
      </c>
    </row>
    <row r="67" spans="1:6" ht="12">
      <c r="A67" s="260" t="s">
        <v>214</v>
      </c>
      <c r="B67" s="108" t="s">
        <v>93</v>
      </c>
      <c r="C67" s="135"/>
      <c r="D67" s="302"/>
      <c r="E67" s="136"/>
      <c r="F67" s="39"/>
    </row>
    <row r="68" spans="1:6" ht="24">
      <c r="A68" s="254" t="s">
        <v>215</v>
      </c>
      <c r="B68" s="116" t="s">
        <v>22</v>
      </c>
      <c r="C68" s="7" t="s">
        <v>21</v>
      </c>
      <c r="D68" s="38">
        <v>12</v>
      </c>
      <c r="E68" s="39"/>
      <c r="F68" s="39">
        <f t="shared" si="1"/>
        <v>0</v>
      </c>
    </row>
    <row r="69" spans="1:4" ht="12">
      <c r="A69" s="254"/>
      <c r="B69" s="24"/>
      <c r="D69" s="293"/>
    </row>
    <row r="70" spans="1:6" ht="12">
      <c r="A70" s="261"/>
      <c r="B70" s="123"/>
      <c r="C70" s="124"/>
      <c r="D70" s="294"/>
      <c r="E70" s="48"/>
      <c r="F70" s="48"/>
    </row>
    <row r="71" spans="1:6" ht="12.75" thickBot="1">
      <c r="A71" s="80" t="s">
        <v>16</v>
      </c>
      <c r="B71" s="50" t="s">
        <v>23</v>
      </c>
      <c r="C71" s="51"/>
      <c r="D71" s="295"/>
      <c r="E71" s="52"/>
      <c r="F71" s="52">
        <f>SUM(F51:F70)</f>
        <v>0</v>
      </c>
    </row>
    <row r="72" spans="2:4" ht="12.75" thickTop="1">
      <c r="B72" s="24"/>
      <c r="D72" s="293"/>
    </row>
    <row r="73" ht="12">
      <c r="D73" s="293"/>
    </row>
    <row r="74" ht="12">
      <c r="D74" s="293"/>
    </row>
    <row r="75" spans="1:15" s="125" customFormat="1" ht="24">
      <c r="A75" s="270" t="s">
        <v>69</v>
      </c>
      <c r="B75" s="15" t="s">
        <v>3</v>
      </c>
      <c r="C75" s="16" t="s">
        <v>4</v>
      </c>
      <c r="D75" s="296" t="s">
        <v>5</v>
      </c>
      <c r="E75" s="18" t="s">
        <v>6</v>
      </c>
      <c r="F75" s="17" t="s">
        <v>7</v>
      </c>
      <c r="G75" s="317"/>
      <c r="H75" s="317"/>
      <c r="I75" s="317"/>
      <c r="J75" s="317"/>
      <c r="K75" s="317"/>
      <c r="L75" s="317"/>
      <c r="M75" s="317"/>
      <c r="N75" s="317"/>
      <c r="O75" s="317"/>
    </row>
    <row r="76" spans="1:6" ht="12">
      <c r="A76" s="258"/>
      <c r="D76" s="297"/>
      <c r="E76" s="20"/>
      <c r="F76" s="20"/>
    </row>
    <row r="77" spans="1:6" ht="12">
      <c r="A77" s="253" t="s">
        <v>24</v>
      </c>
      <c r="B77" s="26" t="s">
        <v>75</v>
      </c>
      <c r="C77" s="22"/>
      <c r="D77" s="298"/>
      <c r="E77" s="23"/>
      <c r="F77" s="23"/>
    </row>
    <row r="78" spans="1:6" ht="12">
      <c r="A78" s="253"/>
      <c r="B78" s="25"/>
      <c r="C78" s="22"/>
      <c r="D78" s="298"/>
      <c r="E78" s="23"/>
      <c r="F78" s="23"/>
    </row>
    <row r="79" spans="1:6" ht="12">
      <c r="A79" s="263" t="s">
        <v>99</v>
      </c>
      <c r="B79" s="138" t="s">
        <v>100</v>
      </c>
      <c r="C79" s="113"/>
      <c r="D79" s="38"/>
      <c r="E79" s="39"/>
      <c r="F79" s="39"/>
    </row>
    <row r="80" spans="1:6" ht="85.5" customHeight="1">
      <c r="A80" s="203" t="s">
        <v>131</v>
      </c>
      <c r="B80" s="9" t="s">
        <v>355</v>
      </c>
      <c r="C80" s="7" t="s">
        <v>102</v>
      </c>
      <c r="D80" s="129">
        <v>66</v>
      </c>
      <c r="E80" s="39"/>
      <c r="F80" s="39">
        <f>E80*D80</f>
        <v>0</v>
      </c>
    </row>
    <row r="81" spans="1:8" ht="72">
      <c r="A81" s="203" t="s">
        <v>101</v>
      </c>
      <c r="B81" s="131" t="s">
        <v>269</v>
      </c>
      <c r="C81" s="233" t="s">
        <v>196</v>
      </c>
      <c r="D81" s="129">
        <v>60</v>
      </c>
      <c r="E81" s="129"/>
      <c r="F81" s="129">
        <f>E81*D81</f>
        <v>0</v>
      </c>
      <c r="G81" s="275"/>
      <c r="H81" s="319"/>
    </row>
    <row r="82" spans="1:6" ht="36">
      <c r="A82" s="203" t="s">
        <v>400</v>
      </c>
      <c r="B82" s="9" t="s">
        <v>357</v>
      </c>
      <c r="C82" s="10" t="s">
        <v>141</v>
      </c>
      <c r="D82" s="129">
        <v>60</v>
      </c>
      <c r="E82" s="39"/>
      <c r="F82" s="39">
        <f>E82*D82</f>
        <v>0</v>
      </c>
    </row>
    <row r="83" spans="1:6" ht="12">
      <c r="A83" s="147" t="s">
        <v>116</v>
      </c>
      <c r="B83" s="138" t="s">
        <v>117</v>
      </c>
      <c r="C83" s="10"/>
      <c r="D83" s="129"/>
      <c r="E83" s="39"/>
      <c r="F83" s="39"/>
    </row>
    <row r="84" spans="1:6" ht="25.5">
      <c r="A84" s="264" t="s">
        <v>147</v>
      </c>
      <c r="B84" s="90" t="s">
        <v>197</v>
      </c>
      <c r="C84" s="104" t="s">
        <v>196</v>
      </c>
      <c r="D84" s="129">
        <v>60</v>
      </c>
      <c r="E84" s="39"/>
      <c r="F84" s="39">
        <f>E84*D84</f>
        <v>0</v>
      </c>
    </row>
    <row r="85" spans="1:6" ht="48">
      <c r="A85" s="264" t="s">
        <v>148</v>
      </c>
      <c r="B85" s="29" t="s">
        <v>270</v>
      </c>
      <c r="C85" s="104" t="s">
        <v>196</v>
      </c>
      <c r="D85" s="38">
        <v>60</v>
      </c>
      <c r="E85" s="39"/>
      <c r="F85" s="39">
        <f>E85*D85</f>
        <v>0</v>
      </c>
    </row>
    <row r="86" spans="1:6" ht="60">
      <c r="A86" s="264" t="s">
        <v>149</v>
      </c>
      <c r="B86" s="29" t="s">
        <v>287</v>
      </c>
      <c r="C86" s="104" t="s">
        <v>196</v>
      </c>
      <c r="D86" s="38">
        <v>180</v>
      </c>
      <c r="E86" s="39"/>
      <c r="F86" s="39">
        <f>E86*D86</f>
        <v>0</v>
      </c>
    </row>
    <row r="87" spans="1:15" s="133" customFormat="1" ht="12">
      <c r="A87" s="147" t="s">
        <v>120</v>
      </c>
      <c r="B87" s="193" t="s">
        <v>121</v>
      </c>
      <c r="C87" s="79"/>
      <c r="D87" s="129"/>
      <c r="E87" s="38"/>
      <c r="F87" s="39"/>
      <c r="G87" s="275"/>
      <c r="H87" s="275"/>
      <c r="I87" s="275"/>
      <c r="J87" s="275"/>
      <c r="K87" s="275"/>
      <c r="L87" s="275"/>
      <c r="M87" s="275"/>
      <c r="N87" s="275"/>
      <c r="O87" s="275"/>
    </row>
    <row r="88" spans="1:15" s="133" customFormat="1" ht="24">
      <c r="A88" s="28" t="s">
        <v>150</v>
      </c>
      <c r="B88" s="57" t="s">
        <v>242</v>
      </c>
      <c r="C88" s="7" t="s">
        <v>102</v>
      </c>
      <c r="D88" s="129">
        <v>30</v>
      </c>
      <c r="E88" s="39"/>
      <c r="F88" s="39">
        <f>E88*D88</f>
        <v>0</v>
      </c>
      <c r="G88" s="275"/>
      <c r="H88" s="275"/>
      <c r="I88" s="275"/>
      <c r="J88" s="275"/>
      <c r="K88" s="275"/>
      <c r="L88" s="275"/>
      <c r="M88" s="275"/>
      <c r="N88" s="275"/>
      <c r="O88" s="275"/>
    </row>
    <row r="90" spans="1:6" ht="12">
      <c r="A90" s="261"/>
      <c r="B90" s="54"/>
      <c r="C90" s="55"/>
      <c r="D90" s="56"/>
      <c r="E90" s="56"/>
      <c r="F90" s="56"/>
    </row>
    <row r="91" spans="1:6" ht="12.75" thickBot="1">
      <c r="A91" s="80" t="s">
        <v>24</v>
      </c>
      <c r="B91" s="501" t="s">
        <v>27</v>
      </c>
      <c r="C91" s="516"/>
      <c r="D91" s="52"/>
      <c r="E91" s="52"/>
      <c r="F91" s="52">
        <f>SUM(F80:F90)</f>
        <v>0</v>
      </c>
    </row>
    <row r="92" ht="12.75" thickTop="1"/>
    <row r="95" spans="4:6" ht="12">
      <c r="D95" s="53"/>
      <c r="E95" s="53"/>
      <c r="F95" s="53"/>
    </row>
    <row r="96" spans="1:15" s="125" customFormat="1" ht="24">
      <c r="A96" s="270" t="s">
        <v>69</v>
      </c>
      <c r="B96" s="15" t="s">
        <v>3</v>
      </c>
      <c r="C96" s="16" t="s">
        <v>4</v>
      </c>
      <c r="D96" s="17" t="s">
        <v>5</v>
      </c>
      <c r="E96" s="18" t="s">
        <v>6</v>
      </c>
      <c r="F96" s="17" t="s">
        <v>7</v>
      </c>
      <c r="G96" s="317"/>
      <c r="H96" s="317"/>
      <c r="I96" s="317"/>
      <c r="J96" s="317"/>
      <c r="K96" s="317"/>
      <c r="L96" s="317"/>
      <c r="M96" s="317"/>
      <c r="N96" s="317"/>
      <c r="O96" s="317"/>
    </row>
    <row r="97" spans="1:6" ht="12">
      <c r="A97" s="258"/>
      <c r="D97" s="20"/>
      <c r="E97" s="20"/>
      <c r="F97" s="20"/>
    </row>
    <row r="98" spans="1:6" ht="12">
      <c r="A98" s="258"/>
      <c r="D98" s="20"/>
      <c r="E98" s="20"/>
      <c r="F98" s="20"/>
    </row>
    <row r="99" spans="1:6" ht="12" customHeight="1">
      <c r="A99" s="253" t="s">
        <v>28</v>
      </c>
      <c r="B99" s="122" t="s">
        <v>336</v>
      </c>
      <c r="C99" s="22"/>
      <c r="D99" s="23"/>
      <c r="E99" s="23"/>
      <c r="F99" s="23"/>
    </row>
    <row r="100" spans="1:6" ht="12">
      <c r="A100" s="255" t="s">
        <v>70</v>
      </c>
      <c r="B100" s="108" t="s">
        <v>337</v>
      </c>
      <c r="C100" s="7"/>
      <c r="D100" s="39"/>
      <c r="E100" s="39"/>
      <c r="F100" s="39"/>
    </row>
    <row r="101" spans="1:6" ht="48">
      <c r="A101" s="256" t="s">
        <v>167</v>
      </c>
      <c r="B101" s="12" t="s">
        <v>288</v>
      </c>
      <c r="C101" s="13" t="s">
        <v>102</v>
      </c>
      <c r="D101" s="303">
        <v>5</v>
      </c>
      <c r="E101" s="14"/>
      <c r="F101" s="14">
        <f>E101*D101</f>
        <v>0</v>
      </c>
    </row>
    <row r="102" spans="1:6" ht="36">
      <c r="A102" s="256" t="s">
        <v>401</v>
      </c>
      <c r="B102" s="57" t="s">
        <v>289</v>
      </c>
      <c r="C102" s="7" t="s">
        <v>290</v>
      </c>
      <c r="D102" s="129">
        <v>40</v>
      </c>
      <c r="E102" s="39"/>
      <c r="F102" s="39">
        <f>E102*D102</f>
        <v>0</v>
      </c>
    </row>
    <row r="103" spans="1:6" ht="99" customHeight="1">
      <c r="A103" s="256" t="s">
        <v>402</v>
      </c>
      <c r="B103" s="57" t="s">
        <v>320</v>
      </c>
      <c r="C103" s="7" t="s">
        <v>13</v>
      </c>
      <c r="D103" s="129">
        <v>1</v>
      </c>
      <c r="E103" s="39"/>
      <c r="F103" s="39">
        <f>E103*D103</f>
        <v>0</v>
      </c>
    </row>
    <row r="104" spans="1:6" ht="87" customHeight="1">
      <c r="A104" s="256" t="s">
        <v>403</v>
      </c>
      <c r="B104" s="57" t="s">
        <v>375</v>
      </c>
      <c r="C104" s="7" t="s">
        <v>13</v>
      </c>
      <c r="D104" s="129">
        <v>1</v>
      </c>
      <c r="E104" s="39"/>
      <c r="F104" s="39">
        <f>E104*D104</f>
        <v>0</v>
      </c>
    </row>
    <row r="105" spans="1:6" ht="12">
      <c r="A105" s="261"/>
      <c r="B105" s="54"/>
      <c r="C105" s="55"/>
      <c r="D105" s="56"/>
      <c r="E105" s="56"/>
      <c r="F105" s="56"/>
    </row>
    <row r="106" spans="1:6" ht="12.75" thickBot="1">
      <c r="A106" s="80" t="s">
        <v>28</v>
      </c>
      <c r="B106" s="50" t="s">
        <v>340</v>
      </c>
      <c r="C106" s="51"/>
      <c r="D106" s="52"/>
      <c r="E106" s="52"/>
      <c r="F106" s="52">
        <f>SUM(F101:F105)</f>
        <v>0</v>
      </c>
    </row>
    <row r="107" ht="12.75" thickTop="1"/>
    <row r="111" spans="1:15" s="125" customFormat="1" ht="24">
      <c r="A111" s="270" t="s">
        <v>69</v>
      </c>
      <c r="B111" s="16" t="s">
        <v>3</v>
      </c>
      <c r="C111" s="16" t="s">
        <v>4</v>
      </c>
      <c r="D111" s="17" t="s">
        <v>5</v>
      </c>
      <c r="E111" s="18" t="s">
        <v>6</v>
      </c>
      <c r="F111" s="17" t="s">
        <v>7</v>
      </c>
      <c r="G111" s="317"/>
      <c r="H111" s="317"/>
      <c r="I111" s="317"/>
      <c r="J111" s="317"/>
      <c r="K111" s="317"/>
      <c r="L111" s="317"/>
      <c r="M111" s="317"/>
      <c r="N111" s="317"/>
      <c r="O111" s="317"/>
    </row>
    <row r="112" spans="1:6" ht="12">
      <c r="A112" s="258"/>
      <c r="D112" s="20"/>
      <c r="E112" s="20"/>
      <c r="F112" s="20"/>
    </row>
    <row r="113" spans="1:6" ht="12">
      <c r="A113" s="258"/>
      <c r="D113" s="20"/>
      <c r="E113" s="20"/>
      <c r="F113" s="20"/>
    </row>
    <row r="114" spans="1:6" ht="12" customHeight="1">
      <c r="A114" s="253" t="s">
        <v>32</v>
      </c>
      <c r="B114" s="122" t="s">
        <v>335</v>
      </c>
      <c r="C114" s="22"/>
      <c r="D114" s="23"/>
      <c r="E114" s="23"/>
      <c r="F114" s="23"/>
    </row>
    <row r="115" spans="1:6" ht="12">
      <c r="A115" s="254"/>
      <c r="B115" s="29"/>
      <c r="C115" s="7"/>
      <c r="D115" s="39"/>
      <c r="E115" s="39"/>
      <c r="F115" s="39"/>
    </row>
    <row r="116" spans="1:6" ht="12">
      <c r="A116" s="265" t="s">
        <v>73</v>
      </c>
      <c r="B116" s="148" t="s">
        <v>335</v>
      </c>
      <c r="C116" s="10"/>
      <c r="D116" s="39"/>
      <c r="E116" s="39"/>
      <c r="F116" s="39"/>
    </row>
    <row r="117" spans="1:6" ht="180">
      <c r="A117" s="256" t="s">
        <v>168</v>
      </c>
      <c r="B117" s="9" t="s">
        <v>338</v>
      </c>
      <c r="C117" s="10" t="s">
        <v>63</v>
      </c>
      <c r="D117" s="129">
        <v>880</v>
      </c>
      <c r="E117" s="39"/>
      <c r="F117" s="39">
        <f>E117*D117</f>
        <v>0</v>
      </c>
    </row>
    <row r="118" spans="1:6" ht="336">
      <c r="A118" s="256" t="s">
        <v>169</v>
      </c>
      <c r="B118" s="9" t="s">
        <v>691</v>
      </c>
      <c r="C118" s="10"/>
      <c r="D118" s="129"/>
      <c r="E118" s="39"/>
      <c r="F118" s="39"/>
    </row>
    <row r="119" spans="1:6" ht="12">
      <c r="A119" s="256"/>
      <c r="B119" s="311" t="s">
        <v>296</v>
      </c>
      <c r="C119" s="10"/>
      <c r="D119" s="129"/>
      <c r="E119" s="39"/>
      <c r="F119" s="39"/>
    </row>
    <row r="120" spans="1:6" ht="12">
      <c r="A120" s="256"/>
      <c r="B120" s="9" t="s">
        <v>297</v>
      </c>
      <c r="C120" s="10" t="s">
        <v>290</v>
      </c>
      <c r="D120" s="129">
        <v>1</v>
      </c>
      <c r="E120" s="39"/>
      <c r="F120" s="39"/>
    </row>
    <row r="121" spans="1:6" ht="120">
      <c r="A121" s="256"/>
      <c r="B121" s="9" t="s">
        <v>291</v>
      </c>
      <c r="C121" s="10" t="s">
        <v>290</v>
      </c>
      <c r="D121" s="129">
        <v>1</v>
      </c>
      <c r="E121" s="39"/>
      <c r="F121" s="39"/>
    </row>
    <row r="122" spans="1:6" ht="12">
      <c r="A122" s="256"/>
      <c r="B122" s="9" t="s">
        <v>292</v>
      </c>
      <c r="C122" s="10" t="s">
        <v>290</v>
      </c>
      <c r="D122" s="129">
        <v>1</v>
      </c>
      <c r="E122" s="39"/>
      <c r="F122" s="39"/>
    </row>
    <row r="123" spans="1:6" ht="12">
      <c r="A123" s="256"/>
      <c r="B123" s="9" t="s">
        <v>293</v>
      </c>
      <c r="C123" s="10" t="s">
        <v>290</v>
      </c>
      <c r="D123" s="129">
        <v>1</v>
      </c>
      <c r="E123" s="39"/>
      <c r="F123" s="39"/>
    </row>
    <row r="124" spans="1:6" ht="36">
      <c r="A124" s="256"/>
      <c r="B124" s="9" t="s">
        <v>692</v>
      </c>
      <c r="C124" s="10" t="s">
        <v>290</v>
      </c>
      <c r="D124" s="129">
        <v>2</v>
      </c>
      <c r="E124" s="39"/>
      <c r="F124" s="39"/>
    </row>
    <row r="125" spans="1:6" ht="24">
      <c r="A125" s="256"/>
      <c r="B125" s="9" t="s">
        <v>294</v>
      </c>
      <c r="C125" s="10" t="s">
        <v>290</v>
      </c>
      <c r="D125" s="129">
        <v>1</v>
      </c>
      <c r="E125" s="39"/>
      <c r="F125" s="39"/>
    </row>
    <row r="126" spans="1:6" ht="12">
      <c r="A126" s="256"/>
      <c r="B126" s="9" t="s">
        <v>298</v>
      </c>
      <c r="C126" s="10" t="s">
        <v>290</v>
      </c>
      <c r="D126" s="129">
        <v>2</v>
      </c>
      <c r="E126" s="39"/>
      <c r="F126" s="39"/>
    </row>
    <row r="127" spans="1:6" ht="12">
      <c r="A127" s="256"/>
      <c r="B127" s="9" t="s">
        <v>295</v>
      </c>
      <c r="C127" s="10" t="s">
        <v>290</v>
      </c>
      <c r="D127" s="315">
        <v>2</v>
      </c>
      <c r="E127" s="39"/>
      <c r="F127" s="39">
        <f>E127*D127</f>
        <v>0</v>
      </c>
    </row>
    <row r="128" spans="1:6" ht="12">
      <c r="A128" s="256"/>
      <c r="B128" s="9"/>
      <c r="C128" s="10"/>
      <c r="D128" s="129"/>
      <c r="E128" s="39"/>
      <c r="F128" s="39"/>
    </row>
    <row r="129" spans="1:6" ht="24">
      <c r="A129" s="256"/>
      <c r="B129" s="311" t="s">
        <v>302</v>
      </c>
      <c r="C129" s="10"/>
      <c r="D129" s="129"/>
      <c r="E129" s="39"/>
      <c r="F129" s="39"/>
    </row>
    <row r="130" spans="1:6" ht="48">
      <c r="A130" s="256"/>
      <c r="B130" s="9" t="s">
        <v>303</v>
      </c>
      <c r="C130" s="10" t="s">
        <v>290</v>
      </c>
      <c r="D130" s="129">
        <v>1</v>
      </c>
      <c r="E130" s="39"/>
      <c r="F130" s="39"/>
    </row>
    <row r="131" spans="1:6" ht="96">
      <c r="A131" s="256"/>
      <c r="B131" s="9" t="s">
        <v>300</v>
      </c>
      <c r="C131" s="10" t="s">
        <v>290</v>
      </c>
      <c r="D131" s="129">
        <v>1</v>
      </c>
      <c r="E131" s="39"/>
      <c r="F131" s="39"/>
    </row>
    <row r="132" spans="1:6" ht="36">
      <c r="A132" s="256"/>
      <c r="B132" s="9" t="s">
        <v>693</v>
      </c>
      <c r="C132" s="10" t="s">
        <v>290</v>
      </c>
      <c r="D132" s="129">
        <v>2</v>
      </c>
      <c r="E132" s="39"/>
      <c r="F132" s="39"/>
    </row>
    <row r="133" spans="1:6" ht="24">
      <c r="A133" s="256"/>
      <c r="B133" s="9" t="s">
        <v>294</v>
      </c>
      <c r="C133" s="10" t="s">
        <v>290</v>
      </c>
      <c r="D133" s="129">
        <v>3</v>
      </c>
      <c r="E133" s="39"/>
      <c r="F133" s="39"/>
    </row>
    <row r="134" spans="1:6" ht="12">
      <c r="A134" s="256"/>
      <c r="B134" s="9" t="s">
        <v>301</v>
      </c>
      <c r="C134" s="10" t="s">
        <v>290</v>
      </c>
      <c r="D134" s="129">
        <v>1</v>
      </c>
      <c r="E134" s="39"/>
      <c r="F134" s="39"/>
    </row>
    <row r="135" spans="1:6" ht="12">
      <c r="A135" s="256"/>
      <c r="B135" s="9" t="s">
        <v>292</v>
      </c>
      <c r="C135" s="10" t="s">
        <v>290</v>
      </c>
      <c r="D135" s="129">
        <v>1</v>
      </c>
      <c r="E135" s="39"/>
      <c r="F135" s="39"/>
    </row>
    <row r="136" spans="1:6" ht="12">
      <c r="A136" s="256"/>
      <c r="B136" s="9" t="s">
        <v>293</v>
      </c>
      <c r="C136" s="10" t="s">
        <v>290</v>
      </c>
      <c r="D136" s="129">
        <v>1</v>
      </c>
      <c r="E136" s="39"/>
      <c r="F136" s="39"/>
    </row>
    <row r="137" spans="1:6" ht="12">
      <c r="A137" s="256"/>
      <c r="B137" s="9" t="s">
        <v>298</v>
      </c>
      <c r="C137" s="10" t="s">
        <v>290</v>
      </c>
      <c r="D137" s="129">
        <v>2</v>
      </c>
      <c r="E137" s="39"/>
      <c r="F137" s="39"/>
    </row>
    <row r="138" spans="1:6" ht="12">
      <c r="A138" s="256"/>
      <c r="B138" s="9" t="s">
        <v>295</v>
      </c>
      <c r="C138" s="10" t="s">
        <v>290</v>
      </c>
      <c r="D138" s="315">
        <v>3</v>
      </c>
      <c r="E138" s="39"/>
      <c r="F138" s="39">
        <f>E138*D138</f>
        <v>0</v>
      </c>
    </row>
    <row r="139" spans="1:6" ht="12">
      <c r="A139" s="256"/>
      <c r="B139" s="9"/>
      <c r="C139" s="10"/>
      <c r="D139" s="129"/>
      <c r="E139" s="39"/>
      <c r="F139" s="39"/>
    </row>
    <row r="140" spans="1:6" ht="12">
      <c r="A140" s="256"/>
      <c r="B140" s="311" t="s">
        <v>321</v>
      </c>
      <c r="C140" s="10"/>
      <c r="D140" s="129"/>
      <c r="E140" s="39"/>
      <c r="F140" s="39"/>
    </row>
    <row r="141" spans="1:6" ht="36">
      <c r="A141" s="256"/>
      <c r="B141" s="9" t="s">
        <v>694</v>
      </c>
      <c r="C141" s="10" t="s">
        <v>290</v>
      </c>
      <c r="D141" s="129">
        <v>2</v>
      </c>
      <c r="E141" s="39"/>
      <c r="F141" s="39"/>
    </row>
    <row r="142" spans="1:6" ht="36">
      <c r="A142" s="256"/>
      <c r="B142" s="9" t="s">
        <v>693</v>
      </c>
      <c r="C142" s="10" t="s">
        <v>290</v>
      </c>
      <c r="D142" s="129">
        <v>1</v>
      </c>
      <c r="E142" s="39"/>
      <c r="F142" s="39"/>
    </row>
    <row r="143" spans="1:6" ht="36">
      <c r="A143" s="256"/>
      <c r="B143" s="9" t="s">
        <v>322</v>
      </c>
      <c r="C143" s="10" t="s">
        <v>290</v>
      </c>
      <c r="D143" s="129">
        <v>2</v>
      </c>
      <c r="E143" s="39"/>
      <c r="F143" s="39"/>
    </row>
    <row r="144" spans="1:6" ht="48">
      <c r="A144" s="256"/>
      <c r="B144" s="9" t="s">
        <v>323</v>
      </c>
      <c r="C144" s="10" t="s">
        <v>290</v>
      </c>
      <c r="D144" s="129">
        <v>1</v>
      </c>
      <c r="E144" s="39"/>
      <c r="F144" s="39"/>
    </row>
    <row r="145" spans="1:6" ht="12">
      <c r="A145" s="256"/>
      <c r="B145" s="9" t="s">
        <v>295</v>
      </c>
      <c r="C145" s="10" t="s">
        <v>290</v>
      </c>
      <c r="D145" s="315">
        <v>1</v>
      </c>
      <c r="E145" s="39"/>
      <c r="F145" s="39">
        <f>E145*D145</f>
        <v>0</v>
      </c>
    </row>
    <row r="146" spans="1:6" ht="12">
      <c r="A146" s="256"/>
      <c r="B146" s="9"/>
      <c r="C146" s="10"/>
      <c r="D146" s="129"/>
      <c r="E146" s="39"/>
      <c r="F146" s="39"/>
    </row>
    <row r="147" spans="1:6" ht="12">
      <c r="A147" s="256"/>
      <c r="B147" s="311" t="s">
        <v>324</v>
      </c>
      <c r="C147" s="10"/>
      <c r="D147" s="129"/>
      <c r="E147" s="39"/>
      <c r="F147" s="39"/>
    </row>
    <row r="148" spans="1:6" ht="36">
      <c r="A148" s="256"/>
      <c r="B148" s="9" t="s">
        <v>693</v>
      </c>
      <c r="C148" s="10" t="s">
        <v>290</v>
      </c>
      <c r="D148" s="129">
        <v>2</v>
      </c>
      <c r="E148" s="39"/>
      <c r="F148" s="39"/>
    </row>
    <row r="149" spans="1:6" ht="36">
      <c r="A149" s="256"/>
      <c r="B149" s="9" t="s">
        <v>304</v>
      </c>
      <c r="C149" s="10" t="s">
        <v>290</v>
      </c>
      <c r="D149" s="129">
        <v>2</v>
      </c>
      <c r="E149" s="39"/>
      <c r="F149" s="39"/>
    </row>
    <row r="150" spans="1:6" ht="48">
      <c r="A150" s="256"/>
      <c r="B150" s="9" t="s">
        <v>303</v>
      </c>
      <c r="C150" s="10" t="s">
        <v>290</v>
      </c>
      <c r="D150" s="129">
        <v>1</v>
      </c>
      <c r="E150" s="39"/>
      <c r="F150" s="39"/>
    </row>
    <row r="151" spans="1:6" ht="24">
      <c r="A151" s="256"/>
      <c r="B151" s="9" t="s">
        <v>695</v>
      </c>
      <c r="C151" s="10" t="s">
        <v>290</v>
      </c>
      <c r="D151" s="129">
        <v>1</v>
      </c>
      <c r="E151" s="39"/>
      <c r="F151" s="39"/>
    </row>
    <row r="152" spans="1:6" ht="12">
      <c r="A152" s="256"/>
      <c r="B152" s="9" t="s">
        <v>299</v>
      </c>
      <c r="C152" s="10" t="s">
        <v>290</v>
      </c>
      <c r="D152" s="129">
        <v>1</v>
      </c>
      <c r="E152" s="39"/>
      <c r="F152" s="39"/>
    </row>
    <row r="153" spans="1:6" ht="12">
      <c r="A153" s="256"/>
      <c r="B153" s="9" t="s">
        <v>295</v>
      </c>
      <c r="C153" s="10" t="s">
        <v>290</v>
      </c>
      <c r="D153" s="315">
        <v>3</v>
      </c>
      <c r="E153" s="39"/>
      <c r="F153" s="39">
        <f>E153*D153</f>
        <v>0</v>
      </c>
    </row>
    <row r="154" spans="1:6" ht="12">
      <c r="A154" s="256"/>
      <c r="B154" s="9"/>
      <c r="C154" s="10"/>
      <c r="D154" s="129"/>
      <c r="E154" s="39"/>
      <c r="F154" s="39"/>
    </row>
    <row r="155" spans="1:6" ht="12">
      <c r="A155" s="256"/>
      <c r="B155" s="311" t="s">
        <v>325</v>
      </c>
      <c r="C155" s="10"/>
      <c r="D155" s="129"/>
      <c r="E155" s="39"/>
      <c r="F155" s="39"/>
    </row>
    <row r="156" spans="1:6" ht="36">
      <c r="A156" s="256"/>
      <c r="B156" s="9" t="s">
        <v>305</v>
      </c>
      <c r="C156" s="10" t="s">
        <v>290</v>
      </c>
      <c r="D156" s="129">
        <v>2</v>
      </c>
      <c r="E156" s="39"/>
      <c r="F156" s="39"/>
    </row>
    <row r="157" spans="1:6" ht="12">
      <c r="A157" s="256"/>
      <c r="B157" s="9" t="s">
        <v>309</v>
      </c>
      <c r="C157" s="10" t="s">
        <v>290</v>
      </c>
      <c r="D157" s="129">
        <v>2</v>
      </c>
      <c r="E157" s="39"/>
      <c r="F157" s="39"/>
    </row>
    <row r="158" spans="1:6" ht="12">
      <c r="A158" s="256"/>
      <c r="B158" s="9" t="s">
        <v>310</v>
      </c>
      <c r="C158" s="10" t="s">
        <v>290</v>
      </c>
      <c r="D158" s="129">
        <v>2</v>
      </c>
      <c r="E158" s="39"/>
      <c r="F158" s="39"/>
    </row>
    <row r="159" spans="1:6" ht="12">
      <c r="A159" s="256"/>
      <c r="B159" s="9" t="s">
        <v>311</v>
      </c>
      <c r="C159" s="10" t="s">
        <v>290</v>
      </c>
      <c r="D159" s="129">
        <v>1</v>
      </c>
      <c r="E159" s="39"/>
      <c r="F159" s="39"/>
    </row>
    <row r="160" spans="1:6" ht="12">
      <c r="A160" s="256"/>
      <c r="B160" s="9" t="s">
        <v>312</v>
      </c>
      <c r="C160" s="10" t="s">
        <v>290</v>
      </c>
      <c r="D160" s="129">
        <v>1</v>
      </c>
      <c r="E160" s="39"/>
      <c r="F160" s="39"/>
    </row>
    <row r="161" spans="1:6" ht="12">
      <c r="A161" s="256"/>
      <c r="B161" s="9" t="s">
        <v>372</v>
      </c>
      <c r="C161" s="10" t="s">
        <v>290</v>
      </c>
      <c r="D161" s="129">
        <v>2</v>
      </c>
      <c r="E161" s="39"/>
      <c r="F161" s="39"/>
    </row>
    <row r="162" spans="1:6" ht="12">
      <c r="A162" s="256"/>
      <c r="B162" s="9" t="s">
        <v>373</v>
      </c>
      <c r="C162" s="10" t="s">
        <v>290</v>
      </c>
      <c r="D162" s="129">
        <v>1</v>
      </c>
      <c r="E162" s="39"/>
      <c r="F162" s="39"/>
    </row>
    <row r="163" spans="1:6" ht="12">
      <c r="A163" s="256"/>
      <c r="B163" s="9" t="s">
        <v>306</v>
      </c>
      <c r="C163" s="10" t="s">
        <v>290</v>
      </c>
      <c r="D163" s="129">
        <v>1</v>
      </c>
      <c r="E163" s="39"/>
      <c r="F163" s="39"/>
    </row>
    <row r="164" spans="1:6" ht="12">
      <c r="A164" s="256"/>
      <c r="B164" s="9" t="s">
        <v>307</v>
      </c>
      <c r="C164" s="10" t="s">
        <v>290</v>
      </c>
      <c r="D164" s="129">
        <v>2</v>
      </c>
      <c r="E164" s="39"/>
      <c r="F164" s="39"/>
    </row>
    <row r="165" spans="1:6" ht="12">
      <c r="A165" s="256"/>
      <c r="B165" s="9" t="s">
        <v>313</v>
      </c>
      <c r="C165" s="10" t="s">
        <v>290</v>
      </c>
      <c r="D165" s="129">
        <v>1</v>
      </c>
      <c r="E165" s="39"/>
      <c r="F165" s="39"/>
    </row>
    <row r="166" spans="1:6" ht="12">
      <c r="A166" s="256"/>
      <c r="B166" s="9" t="s">
        <v>308</v>
      </c>
      <c r="C166" s="10" t="s">
        <v>290</v>
      </c>
      <c r="D166" s="129">
        <v>1</v>
      </c>
      <c r="E166" s="39"/>
      <c r="F166" s="39"/>
    </row>
    <row r="167" spans="1:6" ht="48">
      <c r="A167" s="256"/>
      <c r="B167" s="9" t="s">
        <v>374</v>
      </c>
      <c r="C167" s="10" t="s">
        <v>290</v>
      </c>
      <c r="D167" s="129">
        <v>1</v>
      </c>
      <c r="E167" s="39"/>
      <c r="F167" s="39"/>
    </row>
    <row r="168" spans="1:6" ht="12">
      <c r="A168" s="256"/>
      <c r="B168" s="9" t="s">
        <v>295</v>
      </c>
      <c r="C168" s="10" t="s">
        <v>290</v>
      </c>
      <c r="D168" s="38">
        <v>1</v>
      </c>
      <c r="E168" s="39"/>
      <c r="F168" s="39">
        <f>E168*D168</f>
        <v>0</v>
      </c>
    </row>
    <row r="169" spans="1:6" ht="12">
      <c r="A169" s="256"/>
      <c r="B169" s="9"/>
      <c r="C169" s="10"/>
      <c r="D169" s="129"/>
      <c r="E169" s="39"/>
      <c r="F169" s="39"/>
    </row>
    <row r="170" spans="1:6" ht="12">
      <c r="A170" s="256"/>
      <c r="B170" s="9" t="s">
        <v>314</v>
      </c>
      <c r="C170" s="10"/>
      <c r="D170" s="129"/>
      <c r="E170" s="39"/>
      <c r="F170" s="39"/>
    </row>
    <row r="171" spans="1:6" ht="12">
      <c r="A171" s="256"/>
      <c r="B171" s="9" t="s">
        <v>295</v>
      </c>
      <c r="C171" s="10" t="s">
        <v>290</v>
      </c>
      <c r="D171" s="129">
        <v>1</v>
      </c>
      <c r="E171" s="39"/>
      <c r="F171" s="39">
        <f>E171*D171</f>
        <v>0</v>
      </c>
    </row>
    <row r="172" spans="1:6" ht="12">
      <c r="A172" s="256"/>
      <c r="B172" s="9"/>
      <c r="C172" s="10"/>
      <c r="D172" s="129"/>
      <c r="E172" s="39"/>
      <c r="F172" s="39"/>
    </row>
    <row r="173" spans="1:6" ht="24">
      <c r="A173" s="256"/>
      <c r="B173" s="9" t="s">
        <v>363</v>
      </c>
      <c r="C173" s="10"/>
      <c r="D173" s="129"/>
      <c r="E173" s="39"/>
      <c r="F173" s="39"/>
    </row>
    <row r="174" spans="1:6" ht="12">
      <c r="A174" s="256"/>
      <c r="B174" s="9" t="s">
        <v>295</v>
      </c>
      <c r="C174" s="10" t="s">
        <v>290</v>
      </c>
      <c r="D174" s="129">
        <v>5</v>
      </c>
      <c r="E174" s="39"/>
      <c r="F174" s="39">
        <f>E174*D174</f>
        <v>0</v>
      </c>
    </row>
    <row r="175" spans="1:6" ht="12">
      <c r="A175" s="256"/>
      <c r="B175" s="9"/>
      <c r="C175" s="10"/>
      <c r="D175" s="129"/>
      <c r="E175" s="39"/>
      <c r="F175" s="39"/>
    </row>
    <row r="176" spans="1:6" ht="72">
      <c r="A176" s="256"/>
      <c r="B176" s="9" t="s">
        <v>364</v>
      </c>
      <c r="C176" s="10"/>
      <c r="D176" s="129"/>
      <c r="E176" s="39"/>
      <c r="F176" s="39"/>
    </row>
    <row r="177" spans="1:6" ht="12">
      <c r="A177" s="256"/>
      <c r="B177" s="9" t="s">
        <v>295</v>
      </c>
      <c r="C177" s="10" t="s">
        <v>290</v>
      </c>
      <c r="D177" s="129">
        <v>5</v>
      </c>
      <c r="E177" s="39"/>
      <c r="F177" s="39">
        <f>E177*D177</f>
        <v>0</v>
      </c>
    </row>
    <row r="178" spans="1:6" ht="12">
      <c r="A178" s="256"/>
      <c r="B178" s="9"/>
      <c r="C178" s="10"/>
      <c r="D178" s="129"/>
      <c r="E178" s="39"/>
      <c r="F178" s="39"/>
    </row>
    <row r="179" spans="1:6" ht="12">
      <c r="A179" s="256"/>
      <c r="B179" s="9" t="s">
        <v>315</v>
      </c>
      <c r="C179" s="10"/>
      <c r="D179" s="129"/>
      <c r="E179" s="39"/>
      <c r="F179" s="39"/>
    </row>
    <row r="180" spans="1:6" ht="192">
      <c r="A180" s="256"/>
      <c r="B180" s="9" t="s">
        <v>377</v>
      </c>
      <c r="C180" s="10" t="s">
        <v>290</v>
      </c>
      <c r="D180" s="129">
        <v>18</v>
      </c>
      <c r="E180" s="39"/>
      <c r="F180" s="39">
        <f aca="true" t="shared" si="2" ref="F180:F185">E180*D180</f>
        <v>0</v>
      </c>
    </row>
    <row r="181" spans="1:6" ht="24">
      <c r="A181" s="256" t="s">
        <v>250</v>
      </c>
      <c r="B181" s="9" t="s">
        <v>316</v>
      </c>
      <c r="C181" s="10" t="s">
        <v>290</v>
      </c>
      <c r="D181" s="129">
        <v>10</v>
      </c>
      <c r="E181" s="39"/>
      <c r="F181" s="39">
        <f t="shared" si="2"/>
        <v>0</v>
      </c>
    </row>
    <row r="182" spans="1:6" ht="36">
      <c r="A182" s="256" t="s">
        <v>229</v>
      </c>
      <c r="B182" s="57" t="s">
        <v>317</v>
      </c>
      <c r="C182" s="7" t="s">
        <v>283</v>
      </c>
      <c r="D182" s="129">
        <v>880</v>
      </c>
      <c r="E182" s="39"/>
      <c r="F182" s="39">
        <f t="shared" si="2"/>
        <v>0</v>
      </c>
    </row>
    <row r="183" spans="1:6" ht="24">
      <c r="A183" s="256" t="s">
        <v>170</v>
      </c>
      <c r="B183" s="149" t="s">
        <v>318</v>
      </c>
      <c r="C183" s="143" t="s">
        <v>283</v>
      </c>
      <c r="D183" s="128">
        <v>880</v>
      </c>
      <c r="E183" s="92"/>
      <c r="F183" s="128">
        <f t="shared" si="2"/>
        <v>0</v>
      </c>
    </row>
    <row r="184" spans="1:6" ht="24">
      <c r="A184" s="256" t="s">
        <v>395</v>
      </c>
      <c r="B184" s="284" t="s">
        <v>319</v>
      </c>
      <c r="C184" s="143" t="s">
        <v>283</v>
      </c>
      <c r="D184" s="128">
        <v>880</v>
      </c>
      <c r="E184" s="92"/>
      <c r="F184" s="128">
        <f t="shared" si="2"/>
        <v>0</v>
      </c>
    </row>
    <row r="185" spans="1:6" ht="60">
      <c r="A185" s="256" t="s">
        <v>171</v>
      </c>
      <c r="B185" s="284" t="s">
        <v>326</v>
      </c>
      <c r="C185" s="143" t="s">
        <v>283</v>
      </c>
      <c r="D185" s="128">
        <v>880</v>
      </c>
      <c r="E185" s="92"/>
      <c r="F185" s="128">
        <f t="shared" si="2"/>
        <v>0</v>
      </c>
    </row>
    <row r="186" ht="12">
      <c r="B186" s="150"/>
    </row>
    <row r="187" spans="1:6" ht="12">
      <c r="A187" s="261"/>
      <c r="B187" s="54"/>
      <c r="C187" s="55"/>
      <c r="D187" s="56"/>
      <c r="E187" s="56"/>
      <c r="F187" s="56"/>
    </row>
    <row r="188" spans="1:6" ht="12.75" thickBot="1">
      <c r="A188" s="80" t="s">
        <v>32</v>
      </c>
      <c r="B188" s="501" t="s">
        <v>339</v>
      </c>
      <c r="C188" s="502"/>
      <c r="D188" s="502"/>
      <c r="E188" s="52"/>
      <c r="F188" s="52">
        <f>SUM(F117:F187)</f>
        <v>0</v>
      </c>
    </row>
    <row r="189" ht="12.75" thickTop="1">
      <c r="B189" s="25"/>
    </row>
    <row r="190" ht="12">
      <c r="B190" s="25"/>
    </row>
    <row r="191" ht="12">
      <c r="B191" s="25"/>
    </row>
    <row r="192" spans="1:15" s="125" customFormat="1" ht="24">
      <c r="A192" s="270" t="s">
        <v>69</v>
      </c>
      <c r="B192" s="16" t="s">
        <v>3</v>
      </c>
      <c r="C192" s="16" t="s">
        <v>4</v>
      </c>
      <c r="D192" s="17" t="s">
        <v>5</v>
      </c>
      <c r="E192" s="18" t="s">
        <v>6</v>
      </c>
      <c r="F192" s="17" t="s">
        <v>7</v>
      </c>
      <c r="G192" s="317"/>
      <c r="H192" s="317"/>
      <c r="I192" s="317"/>
      <c r="J192" s="317"/>
      <c r="K192" s="317"/>
      <c r="L192" s="317"/>
      <c r="M192" s="317"/>
      <c r="N192" s="317"/>
      <c r="O192" s="317"/>
    </row>
    <row r="193" spans="1:6" ht="12">
      <c r="A193" s="258"/>
      <c r="D193" s="20"/>
      <c r="E193" s="20"/>
      <c r="F193" s="20"/>
    </row>
    <row r="194" spans="1:6" ht="12">
      <c r="A194" s="258"/>
      <c r="D194" s="20"/>
      <c r="E194" s="20"/>
      <c r="F194" s="20"/>
    </row>
    <row r="195" spans="1:6" ht="12" customHeight="1">
      <c r="A195" s="253" t="s">
        <v>36</v>
      </c>
      <c r="B195" s="122" t="s">
        <v>37</v>
      </c>
      <c r="C195" s="22"/>
      <c r="D195" s="23"/>
      <c r="E195" s="23"/>
      <c r="F195" s="23"/>
    </row>
    <row r="196" spans="1:6" ht="12">
      <c r="A196" s="267"/>
      <c r="B196" s="29"/>
      <c r="C196" s="7"/>
      <c r="D196" s="14"/>
      <c r="E196" s="14"/>
      <c r="F196" s="14"/>
    </row>
    <row r="197" spans="1:6" ht="72">
      <c r="A197" s="256" t="s">
        <v>176</v>
      </c>
      <c r="B197" s="9" t="s">
        <v>362</v>
      </c>
      <c r="C197" s="7" t="s">
        <v>290</v>
      </c>
      <c r="D197" s="38">
        <v>1</v>
      </c>
      <c r="E197" s="39"/>
      <c r="F197" s="39">
        <f>E197*D197</f>
        <v>0</v>
      </c>
    </row>
    <row r="198" spans="1:6" ht="12">
      <c r="A198" s="256" t="s">
        <v>177</v>
      </c>
      <c r="B198" s="57" t="s">
        <v>38</v>
      </c>
      <c r="C198" s="7" t="s">
        <v>39</v>
      </c>
      <c r="D198" s="38">
        <v>20</v>
      </c>
      <c r="E198" s="39"/>
      <c r="F198" s="39">
        <f>E198*D198</f>
        <v>0</v>
      </c>
    </row>
    <row r="199" spans="1:6" ht="12">
      <c r="A199" s="256" t="s">
        <v>178</v>
      </c>
      <c r="B199" s="158" t="s">
        <v>124</v>
      </c>
      <c r="C199" s="151" t="s">
        <v>39</v>
      </c>
      <c r="D199" s="38">
        <v>20</v>
      </c>
      <c r="E199" s="39"/>
      <c r="F199" s="39">
        <f>E199*D199</f>
        <v>0</v>
      </c>
    </row>
    <row r="200" spans="1:6" ht="36">
      <c r="A200" s="256" t="s">
        <v>179</v>
      </c>
      <c r="B200" s="57" t="s">
        <v>686</v>
      </c>
      <c r="C200" s="299" t="s">
        <v>418</v>
      </c>
      <c r="D200" s="38">
        <v>1</v>
      </c>
      <c r="E200" s="38"/>
      <c r="F200" s="39">
        <f>E200*D200</f>
        <v>0</v>
      </c>
    </row>
    <row r="201" spans="1:6" ht="12">
      <c r="A201" s="256"/>
      <c r="B201" s="57"/>
      <c r="C201" s="7"/>
      <c r="D201" s="38"/>
      <c r="E201" s="39"/>
      <c r="F201" s="39"/>
    </row>
    <row r="202" spans="1:6" ht="12">
      <c r="A202" s="261"/>
      <c r="B202" s="54"/>
      <c r="C202" s="55"/>
      <c r="D202" s="56"/>
      <c r="E202" s="56"/>
      <c r="F202" s="56"/>
    </row>
    <row r="203" spans="1:6" ht="12.75" thickBot="1">
      <c r="A203" s="80" t="s">
        <v>36</v>
      </c>
      <c r="B203" s="501" t="s">
        <v>40</v>
      </c>
      <c r="C203" s="502"/>
      <c r="D203" s="502"/>
      <c r="E203" s="52"/>
      <c r="F203" s="52">
        <f>SUM(F196:F202)</f>
        <v>0</v>
      </c>
    </row>
    <row r="204" spans="2:6" ht="12.75" thickTop="1">
      <c r="B204" s="21"/>
      <c r="C204" s="22"/>
      <c r="D204" s="53"/>
      <c r="E204" s="49"/>
      <c r="F204" s="49"/>
    </row>
    <row r="205" spans="2:6" ht="12">
      <c r="B205" s="21"/>
      <c r="C205" s="22"/>
      <c r="D205" s="53"/>
      <c r="E205" s="49"/>
      <c r="F205" s="49"/>
    </row>
    <row r="206" spans="1:15" s="125" customFormat="1" ht="24">
      <c r="A206" s="270" t="s">
        <v>69</v>
      </c>
      <c r="B206" s="16" t="s">
        <v>3</v>
      </c>
      <c r="C206" s="16" t="s">
        <v>4</v>
      </c>
      <c r="D206" s="30" t="s">
        <v>5</v>
      </c>
      <c r="E206" s="31" t="s">
        <v>6</v>
      </c>
      <c r="F206" s="30" t="s">
        <v>41</v>
      </c>
      <c r="G206" s="317"/>
      <c r="H206" s="317"/>
      <c r="I206" s="317"/>
      <c r="J206" s="317"/>
      <c r="K206" s="317"/>
      <c r="L206" s="317"/>
      <c r="M206" s="317"/>
      <c r="N206" s="317"/>
      <c r="O206" s="317"/>
    </row>
    <row r="207" spans="1:6" ht="12">
      <c r="A207" s="258"/>
      <c r="D207" s="20"/>
      <c r="E207" s="20"/>
      <c r="F207" s="20"/>
    </row>
    <row r="208" spans="1:6" ht="12">
      <c r="A208" s="258"/>
      <c r="D208" s="20"/>
      <c r="E208" s="20"/>
      <c r="F208" s="20"/>
    </row>
    <row r="209" spans="1:6" ht="12">
      <c r="A209" s="268" t="s">
        <v>42</v>
      </c>
      <c r="B209" s="59" t="s">
        <v>43</v>
      </c>
      <c r="C209" s="60"/>
      <c r="D209" s="60"/>
      <c r="E209" s="20"/>
      <c r="F209" s="20"/>
    </row>
    <row r="211" spans="1:6" ht="48">
      <c r="A211" s="269" t="s">
        <v>180</v>
      </c>
      <c r="B211" s="9" t="s">
        <v>361</v>
      </c>
      <c r="C211" s="10" t="s">
        <v>44</v>
      </c>
      <c r="D211" s="304">
        <v>0.05</v>
      </c>
      <c r="E211" s="58">
        <f>F7+F9+F11+F15+F13+F17</f>
        <v>0</v>
      </c>
      <c r="F211" s="58">
        <f>E211*D211</f>
        <v>0</v>
      </c>
    </row>
    <row r="212" ht="12">
      <c r="B212" s="103"/>
    </row>
    <row r="213" spans="1:6" ht="12">
      <c r="A213" s="261"/>
      <c r="B213" s="54"/>
      <c r="C213" s="55"/>
      <c r="D213" s="56"/>
      <c r="E213" s="56"/>
      <c r="F213" s="56"/>
    </row>
    <row r="214" spans="1:6" ht="12.75" thickBot="1">
      <c r="A214" s="80" t="s">
        <v>42</v>
      </c>
      <c r="B214" s="501" t="s">
        <v>45</v>
      </c>
      <c r="C214" s="502"/>
      <c r="D214" s="502"/>
      <c r="E214" s="52"/>
      <c r="F214" s="52">
        <f>SUM(F211:F213)</f>
        <v>0</v>
      </c>
    </row>
    <row r="215" ht="12.75" thickTop="1"/>
    <row r="216" ht="12">
      <c r="B216" s="24"/>
    </row>
    <row r="217" ht="12">
      <c r="B217" s="24"/>
    </row>
    <row r="218" ht="12">
      <c r="B218" s="24"/>
    </row>
    <row r="219" ht="12">
      <c r="B219" s="24"/>
    </row>
    <row r="220" ht="12">
      <c r="B220" s="24"/>
    </row>
    <row r="221" ht="12">
      <c r="B221" s="24"/>
    </row>
    <row r="222" ht="12">
      <c r="B222" s="24"/>
    </row>
    <row r="223" ht="12">
      <c r="B223" s="24"/>
    </row>
    <row r="224" ht="12">
      <c r="B224" s="24"/>
    </row>
    <row r="225" ht="12">
      <c r="B225" s="24"/>
    </row>
    <row r="226" ht="12">
      <c r="B226" s="24"/>
    </row>
    <row r="227" spans="1:15" s="8" customFormat="1" ht="12">
      <c r="A227" s="257"/>
      <c r="B227" s="24"/>
      <c r="D227" s="42"/>
      <c r="E227" s="42"/>
      <c r="F227" s="42"/>
      <c r="G227" s="274"/>
      <c r="H227" s="274"/>
      <c r="I227" s="274"/>
      <c r="J227" s="274"/>
      <c r="K227" s="274"/>
      <c r="L227" s="274"/>
      <c r="M227" s="274"/>
      <c r="N227" s="316"/>
      <c r="O227" s="316"/>
    </row>
    <row r="228" spans="1:15" s="8" customFormat="1" ht="12">
      <c r="A228" s="257"/>
      <c r="B228" s="24"/>
      <c r="D228" s="42"/>
      <c r="E228" s="42"/>
      <c r="F228" s="42"/>
      <c r="G228" s="274"/>
      <c r="H228" s="274"/>
      <c r="I228" s="274"/>
      <c r="J228" s="274"/>
      <c r="K228" s="274"/>
      <c r="L228" s="274"/>
      <c r="M228" s="274"/>
      <c r="N228" s="316"/>
      <c r="O228" s="316"/>
    </row>
    <row r="229" spans="1:15" s="8" customFormat="1" ht="12">
      <c r="A229" s="257"/>
      <c r="B229" s="24"/>
      <c r="D229" s="42"/>
      <c r="E229" s="42"/>
      <c r="F229" s="42"/>
      <c r="G229" s="274"/>
      <c r="H229" s="274"/>
      <c r="I229" s="274"/>
      <c r="J229" s="274"/>
      <c r="K229" s="274"/>
      <c r="L229" s="274"/>
      <c r="M229" s="274"/>
      <c r="N229" s="316"/>
      <c r="O229" s="316"/>
    </row>
    <row r="230" spans="1:15" s="8" customFormat="1" ht="12">
      <c r="A230" s="257"/>
      <c r="B230" s="24"/>
      <c r="D230" s="42"/>
      <c r="E230" s="42"/>
      <c r="F230" s="42"/>
      <c r="G230" s="274"/>
      <c r="H230" s="274"/>
      <c r="I230" s="274"/>
      <c r="J230" s="274"/>
      <c r="K230" s="274"/>
      <c r="L230" s="274"/>
      <c r="M230" s="274"/>
      <c r="N230" s="316"/>
      <c r="O230" s="316"/>
    </row>
    <row r="231" spans="1:15" s="8" customFormat="1" ht="12">
      <c r="A231" s="257"/>
      <c r="B231" s="24"/>
      <c r="D231" s="42"/>
      <c r="E231" s="42"/>
      <c r="F231" s="42"/>
      <c r="G231" s="274"/>
      <c r="H231" s="274"/>
      <c r="I231" s="274"/>
      <c r="J231" s="274"/>
      <c r="K231" s="274"/>
      <c r="L231" s="274"/>
      <c r="M231" s="274"/>
      <c r="N231" s="316"/>
      <c r="O231" s="316"/>
    </row>
    <row r="232" spans="1:15" s="8" customFormat="1" ht="12">
      <c r="A232" s="257"/>
      <c r="B232" s="24"/>
      <c r="D232" s="42"/>
      <c r="E232" s="42"/>
      <c r="F232" s="42"/>
      <c r="G232" s="274"/>
      <c r="H232" s="274"/>
      <c r="I232" s="274"/>
      <c r="J232" s="274"/>
      <c r="K232" s="274"/>
      <c r="L232" s="274"/>
      <c r="M232" s="274"/>
      <c r="N232" s="316"/>
      <c r="O232" s="316"/>
    </row>
    <row r="233" spans="1:15" s="8" customFormat="1" ht="12">
      <c r="A233" s="257"/>
      <c r="B233" s="24"/>
      <c r="D233" s="42"/>
      <c r="E233" s="42"/>
      <c r="F233" s="42"/>
      <c r="G233" s="274"/>
      <c r="H233" s="274"/>
      <c r="I233" s="274"/>
      <c r="J233" s="274"/>
      <c r="K233" s="274"/>
      <c r="L233" s="274"/>
      <c r="M233" s="274"/>
      <c r="N233" s="316"/>
      <c r="O233" s="316"/>
    </row>
    <row r="234" spans="1:15" s="8" customFormat="1" ht="12">
      <c r="A234" s="257"/>
      <c r="B234" s="24"/>
      <c r="D234" s="42"/>
      <c r="E234" s="42"/>
      <c r="F234" s="42"/>
      <c r="G234" s="274"/>
      <c r="H234" s="274"/>
      <c r="I234" s="274"/>
      <c r="J234" s="274"/>
      <c r="K234" s="274"/>
      <c r="L234" s="274"/>
      <c r="M234" s="274"/>
      <c r="N234" s="316"/>
      <c r="O234" s="316"/>
    </row>
    <row r="235" spans="1:15" s="8" customFormat="1" ht="12">
      <c r="A235" s="257"/>
      <c r="B235" s="24"/>
      <c r="D235" s="42"/>
      <c r="E235" s="42"/>
      <c r="F235" s="42"/>
      <c r="G235" s="274"/>
      <c r="H235" s="274"/>
      <c r="I235" s="274"/>
      <c r="J235" s="274"/>
      <c r="K235" s="274"/>
      <c r="L235" s="274"/>
      <c r="M235" s="274"/>
      <c r="N235" s="316"/>
      <c r="O235" s="316"/>
    </row>
    <row r="236" spans="1:15" s="8" customFormat="1" ht="12">
      <c r="A236" s="257"/>
      <c r="B236" s="24"/>
      <c r="D236" s="42"/>
      <c r="E236" s="42"/>
      <c r="F236" s="42"/>
      <c r="G236" s="274"/>
      <c r="H236" s="274"/>
      <c r="I236" s="274"/>
      <c r="J236" s="274"/>
      <c r="K236" s="274"/>
      <c r="L236" s="274"/>
      <c r="M236" s="274"/>
      <c r="N236" s="316"/>
      <c r="O236" s="316"/>
    </row>
    <row r="262" spans="2:5" ht="12">
      <c r="B262" s="105"/>
      <c r="C262" s="44"/>
      <c r="D262" s="43"/>
      <c r="E262" s="43"/>
    </row>
    <row r="263" spans="2:6" ht="12">
      <c r="B263" s="25"/>
      <c r="C263" s="61"/>
      <c r="D263" s="20"/>
      <c r="E263" s="20"/>
      <c r="F263" s="20"/>
    </row>
  </sheetData>
  <sheetProtection/>
  <mergeCells count="5">
    <mergeCell ref="B4:F4"/>
    <mergeCell ref="B91:C91"/>
    <mergeCell ref="B188:D188"/>
    <mergeCell ref="B203:D203"/>
    <mergeCell ref="B214:D214"/>
  </mergeCells>
  <printOptions/>
  <pageMargins left="0.984251968503937" right="0.75" top="0.7874015748031497" bottom="0.7874015748031497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68"/>
  <sheetViews>
    <sheetView showGridLines="0" workbookViewId="0" topLeftCell="A535">
      <selection activeCell="C480" sqref="C480"/>
    </sheetView>
  </sheetViews>
  <sheetFormatPr defaultColWidth="13.7109375" defaultRowHeight="12.75"/>
  <cols>
    <col min="1" max="1" width="7.8515625" style="363" customWidth="1"/>
    <col min="2" max="2" width="1.421875" style="332" customWidth="1"/>
    <col min="3" max="3" width="15.28125" style="332" customWidth="1"/>
    <col min="4" max="4" width="10.8515625" style="364" customWidth="1"/>
    <col min="5" max="5" width="8.28125" style="332" customWidth="1"/>
    <col min="6" max="6" width="1.421875" style="332" customWidth="1"/>
    <col min="7" max="7" width="3.00390625" style="332" customWidth="1"/>
    <col min="8" max="8" width="2.421875" style="332" customWidth="1"/>
    <col min="9" max="9" width="3.28125" style="332" customWidth="1"/>
    <col min="10" max="10" width="4.421875" style="364" customWidth="1"/>
    <col min="11" max="11" width="12.57421875" style="365" customWidth="1"/>
    <col min="12" max="12" width="1.1484375" style="365" customWidth="1"/>
    <col min="13" max="13" width="19.421875" style="366" customWidth="1"/>
    <col min="14" max="16384" width="13.7109375" style="332" customWidth="1"/>
  </cols>
  <sheetData>
    <row r="1" spans="1:13" ht="13.5" thickBot="1">
      <c r="A1" s="328"/>
      <c r="B1" s="329"/>
      <c r="C1" s="329"/>
      <c r="D1" s="328"/>
      <c r="E1" s="329"/>
      <c r="F1" s="329"/>
      <c r="G1" s="329"/>
      <c r="H1" s="329"/>
      <c r="I1" s="329"/>
      <c r="J1" s="328"/>
      <c r="K1" s="330"/>
      <c r="L1" s="330"/>
      <c r="M1" s="331"/>
    </row>
    <row r="2" spans="1:13" s="337" customFormat="1" ht="16.5" thickTop="1">
      <c r="A2" s="333"/>
      <c r="B2" s="334"/>
      <c r="C2" s="334"/>
      <c r="D2" s="333"/>
      <c r="E2" s="334"/>
      <c r="F2" s="334"/>
      <c r="G2" s="334"/>
      <c r="H2" s="334"/>
      <c r="I2" s="334"/>
      <c r="J2" s="333"/>
      <c r="K2" s="335"/>
      <c r="L2" s="335"/>
      <c r="M2" s="336"/>
    </row>
    <row r="3" spans="1:13" s="337" customFormat="1" ht="15.75">
      <c r="A3" s="338"/>
      <c r="B3" s="339"/>
      <c r="C3" s="340" t="s">
        <v>404</v>
      </c>
      <c r="D3" s="338"/>
      <c r="E3" s="339"/>
      <c r="F3" s="339"/>
      <c r="G3" s="339"/>
      <c r="H3" s="339"/>
      <c r="I3" s="339"/>
      <c r="J3" s="338"/>
      <c r="K3" s="341"/>
      <c r="L3" s="341"/>
      <c r="M3" s="342"/>
    </row>
    <row r="4" spans="1:13" s="339" customFormat="1" ht="15.75">
      <c r="A4" s="338"/>
      <c r="C4" s="340"/>
      <c r="D4" s="338"/>
      <c r="J4" s="338"/>
      <c r="K4" s="341"/>
      <c r="L4" s="341"/>
      <c r="M4" s="342"/>
    </row>
    <row r="5" spans="1:13" ht="16.5" thickBot="1">
      <c r="A5" s="338"/>
      <c r="B5" s="339"/>
      <c r="C5" s="340"/>
      <c r="D5" s="338"/>
      <c r="E5" s="339"/>
      <c r="F5" s="339"/>
      <c r="G5" s="339"/>
      <c r="H5" s="339"/>
      <c r="I5" s="339"/>
      <c r="J5" s="338"/>
      <c r="K5" s="341"/>
      <c r="L5" s="341"/>
      <c r="M5" s="342"/>
    </row>
    <row r="6" spans="1:13" ht="16.5" thickBot="1">
      <c r="A6" s="338"/>
      <c r="B6" s="339"/>
      <c r="C6" s="343" t="s">
        <v>340</v>
      </c>
      <c r="D6" s="344"/>
      <c r="E6" s="345"/>
      <c r="F6" s="345"/>
      <c r="G6" s="345"/>
      <c r="H6" s="345"/>
      <c r="I6" s="345"/>
      <c r="J6" s="344"/>
      <c r="K6" s="346"/>
      <c r="L6" s="346"/>
      <c r="M6" s="347">
        <f>SUM(M437)</f>
        <v>0</v>
      </c>
    </row>
    <row r="7" spans="1:13" s="339" customFormat="1" ht="16.5" thickBot="1">
      <c r="A7" s="338"/>
      <c r="C7" s="334"/>
      <c r="D7" s="333"/>
      <c r="E7" s="334"/>
      <c r="F7" s="334"/>
      <c r="G7" s="334"/>
      <c r="H7" s="334"/>
      <c r="I7" s="334"/>
      <c r="J7" s="333"/>
      <c r="K7" s="335"/>
      <c r="L7" s="335"/>
      <c r="M7" s="336"/>
    </row>
    <row r="8" spans="1:13" ht="16.5" thickBot="1">
      <c r="A8" s="338"/>
      <c r="B8" s="339"/>
      <c r="C8" s="343" t="s">
        <v>405</v>
      </c>
      <c r="D8" s="344"/>
      <c r="E8" s="345"/>
      <c r="F8" s="345"/>
      <c r="G8" s="345"/>
      <c r="H8" s="345"/>
      <c r="I8" s="345"/>
      <c r="J8" s="344"/>
      <c r="K8" s="346"/>
      <c r="L8" s="346"/>
      <c r="M8" s="347">
        <f>SUM(M486)</f>
        <v>0</v>
      </c>
    </row>
    <row r="9" spans="1:13" s="339" customFormat="1" ht="16.5" thickBot="1">
      <c r="A9" s="338"/>
      <c r="C9" s="334"/>
      <c r="D9" s="333"/>
      <c r="E9" s="334"/>
      <c r="F9" s="334"/>
      <c r="G9" s="334"/>
      <c r="H9" s="334"/>
      <c r="I9" s="334"/>
      <c r="J9" s="333"/>
      <c r="K9" s="335"/>
      <c r="L9" s="335"/>
      <c r="M9" s="336"/>
    </row>
    <row r="10" spans="1:13" ht="16.5" thickBot="1">
      <c r="A10" s="338"/>
      <c r="B10" s="339"/>
      <c r="C10" s="343" t="s">
        <v>406</v>
      </c>
      <c r="D10" s="344"/>
      <c r="E10" s="345"/>
      <c r="F10" s="345"/>
      <c r="G10" s="345"/>
      <c r="H10" s="345"/>
      <c r="I10" s="345"/>
      <c r="J10" s="344"/>
      <c r="K10" s="346"/>
      <c r="L10" s="346"/>
      <c r="M10" s="347">
        <f>SUM(M564)</f>
        <v>0</v>
      </c>
    </row>
    <row r="11" spans="1:13" s="348" customFormat="1" ht="15.75">
      <c r="A11" s="338"/>
      <c r="B11" s="339"/>
      <c r="C11" s="334"/>
      <c r="D11" s="333"/>
      <c r="E11" s="334"/>
      <c r="F11" s="334"/>
      <c r="G11" s="334"/>
      <c r="H11" s="334"/>
      <c r="I11" s="334"/>
      <c r="J11" s="333"/>
      <c r="K11" s="335"/>
      <c r="L11" s="335"/>
      <c r="M11" s="336"/>
    </row>
    <row r="12" spans="1:13" ht="16.5" thickBot="1">
      <c r="A12" s="338"/>
      <c r="B12" s="349"/>
      <c r="C12" s="349"/>
      <c r="D12" s="350"/>
      <c r="E12" s="349"/>
      <c r="F12" s="349"/>
      <c r="G12" s="349"/>
      <c r="H12" s="349"/>
      <c r="I12" s="349"/>
      <c r="J12" s="350"/>
      <c r="K12" s="351"/>
      <c r="L12" s="351"/>
      <c r="M12" s="352"/>
    </row>
    <row r="13" spans="1:13" ht="17.25" thickBot="1" thickTop="1">
      <c r="A13" s="338"/>
      <c r="B13" s="349"/>
      <c r="C13" s="353"/>
      <c r="D13" s="354"/>
      <c r="E13" s="353"/>
      <c r="F13" s="353"/>
      <c r="G13" s="353"/>
      <c r="H13" s="353"/>
      <c r="I13" s="353"/>
      <c r="J13" s="354"/>
      <c r="K13" s="355"/>
      <c r="L13" s="355"/>
      <c r="M13" s="356"/>
    </row>
    <row r="14" spans="1:13" ht="16.5" thickBot="1">
      <c r="A14" s="338"/>
      <c r="B14" s="339"/>
      <c r="C14" s="343" t="s">
        <v>407</v>
      </c>
      <c r="D14" s="357"/>
      <c r="E14" s="339"/>
      <c r="F14" s="339"/>
      <c r="G14" s="339"/>
      <c r="H14" s="339"/>
      <c r="I14" s="339"/>
      <c r="J14" s="338"/>
      <c r="K14" s="341"/>
      <c r="L14" s="341"/>
      <c r="M14" s="342">
        <f>SUM(M6:M11)</f>
        <v>0</v>
      </c>
    </row>
    <row r="15" spans="1:13" ht="15.75">
      <c r="A15" s="338"/>
      <c r="B15" s="339"/>
      <c r="C15" s="339"/>
      <c r="D15" s="338"/>
      <c r="E15" s="339"/>
      <c r="F15" s="339"/>
      <c r="G15" s="339"/>
      <c r="H15" s="339" t="s">
        <v>408</v>
      </c>
      <c r="I15" s="339" t="s">
        <v>409</v>
      </c>
      <c r="J15" s="338"/>
      <c r="K15" s="341"/>
      <c r="L15" s="341"/>
      <c r="M15" s="342">
        <f>SUM(M14*0.22)</f>
        <v>0</v>
      </c>
    </row>
    <row r="16" spans="1:13" ht="16.5" thickBot="1">
      <c r="A16" s="333"/>
      <c r="B16" s="358"/>
      <c r="C16" s="359"/>
      <c r="D16" s="360"/>
      <c r="E16" s="359"/>
      <c r="F16" s="359"/>
      <c r="G16" s="359"/>
      <c r="H16" s="359"/>
      <c r="I16" s="359"/>
      <c r="J16" s="360"/>
      <c r="K16" s="361"/>
      <c r="L16" s="361"/>
      <c r="M16" s="362"/>
    </row>
    <row r="17" spans="1:13" ht="16.5" thickTop="1">
      <c r="A17" s="338"/>
      <c r="B17" s="339"/>
      <c r="C17" s="339"/>
      <c r="D17" s="338"/>
      <c r="E17" s="339"/>
      <c r="F17" s="339"/>
      <c r="G17" s="339"/>
      <c r="H17" s="339" t="s">
        <v>55</v>
      </c>
      <c r="I17" s="339"/>
      <c r="J17" s="338"/>
      <c r="K17" s="341"/>
      <c r="L17" s="341"/>
      <c r="M17" s="342">
        <f>SUM(M14:M15)</f>
        <v>0</v>
      </c>
    </row>
    <row r="18" spans="1:13" ht="15.75">
      <c r="A18" s="338"/>
      <c r="B18" s="349"/>
      <c r="C18" s="349"/>
      <c r="D18" s="350"/>
      <c r="E18" s="349"/>
      <c r="F18" s="349"/>
      <c r="G18" s="349"/>
      <c r="H18" s="349"/>
      <c r="I18" s="349"/>
      <c r="J18" s="350"/>
      <c r="K18" s="351"/>
      <c r="L18" s="351"/>
      <c r="M18" s="352"/>
    </row>
    <row r="19" spans="1:13" ht="15.75">
      <c r="A19" s="338"/>
      <c r="B19" s="349"/>
      <c r="C19" s="349"/>
      <c r="D19" s="350"/>
      <c r="E19" s="349"/>
      <c r="F19" s="349"/>
      <c r="G19" s="349"/>
      <c r="H19" s="349"/>
      <c r="I19" s="349"/>
      <c r="J19" s="350"/>
      <c r="K19" s="351"/>
      <c r="L19" s="351"/>
      <c r="M19" s="352"/>
    </row>
    <row r="20" spans="1:13" ht="15.75">
      <c r="A20" s="338"/>
      <c r="B20" s="349"/>
      <c r="C20" s="349"/>
      <c r="D20" s="350"/>
      <c r="E20" s="349"/>
      <c r="F20" s="349"/>
      <c r="G20" s="349"/>
      <c r="H20" s="349"/>
      <c r="I20" s="349"/>
      <c r="J20" s="350"/>
      <c r="K20" s="351"/>
      <c r="L20" s="351"/>
      <c r="M20" s="352"/>
    </row>
    <row r="21" spans="1:13" ht="15.75">
      <c r="A21" s="338"/>
      <c r="B21" s="349"/>
      <c r="C21" s="349"/>
      <c r="D21" s="350"/>
      <c r="E21" s="349"/>
      <c r="F21" s="349"/>
      <c r="G21" s="349"/>
      <c r="H21" s="349"/>
      <c r="I21" s="349"/>
      <c r="J21" s="350"/>
      <c r="K21" s="351"/>
      <c r="L21" s="351"/>
      <c r="M21" s="352"/>
    </row>
    <row r="22" spans="1:13" ht="15.75">
      <c r="A22" s="338"/>
      <c r="B22" s="349"/>
      <c r="C22" s="349"/>
      <c r="D22" s="350"/>
      <c r="E22" s="349"/>
      <c r="F22" s="349"/>
      <c r="G22" s="349"/>
      <c r="H22" s="349"/>
      <c r="I22" s="349"/>
      <c r="J22" s="350"/>
      <c r="K22" s="351"/>
      <c r="L22" s="351"/>
      <c r="M22" s="352"/>
    </row>
    <row r="23" spans="1:13" ht="15.75">
      <c r="A23" s="338"/>
      <c r="B23" s="349"/>
      <c r="C23" s="349"/>
      <c r="D23" s="350"/>
      <c r="E23" s="349"/>
      <c r="F23" s="349"/>
      <c r="G23" s="349"/>
      <c r="H23" s="349"/>
      <c r="I23" s="349"/>
      <c r="J23" s="350"/>
      <c r="K23" s="351"/>
      <c r="L23" s="351"/>
      <c r="M23" s="352"/>
    </row>
    <row r="24" spans="1:13" ht="15.75">
      <c r="A24" s="338"/>
      <c r="B24" s="349"/>
      <c r="C24" s="349"/>
      <c r="D24" s="350"/>
      <c r="E24" s="349"/>
      <c r="F24" s="349"/>
      <c r="G24" s="349"/>
      <c r="H24" s="349"/>
      <c r="I24" s="349"/>
      <c r="J24" s="350"/>
      <c r="K24" s="351"/>
      <c r="L24" s="351"/>
      <c r="M24" s="352"/>
    </row>
    <row r="25" spans="1:13" ht="15.75">
      <c r="A25" s="338"/>
      <c r="B25" s="349"/>
      <c r="C25" s="349"/>
      <c r="D25" s="350"/>
      <c r="E25" s="349"/>
      <c r="F25" s="349"/>
      <c r="G25" s="349"/>
      <c r="H25" s="349"/>
      <c r="I25" s="349"/>
      <c r="J25" s="350"/>
      <c r="K25" s="351"/>
      <c r="L25" s="351"/>
      <c r="M25" s="352"/>
    </row>
    <row r="30" spans="1:13" s="348" customFormat="1" ht="12.75">
      <c r="A30" s="363"/>
      <c r="B30" s="332"/>
      <c r="C30" s="332"/>
      <c r="D30" s="364"/>
      <c r="E30" s="332"/>
      <c r="F30" s="332"/>
      <c r="G30" s="332"/>
      <c r="H30" s="332"/>
      <c r="I30" s="332"/>
      <c r="J30" s="364"/>
      <c r="K30" s="365"/>
      <c r="L30" s="365"/>
      <c r="M30" s="366"/>
    </row>
    <row r="31" spans="1:13" s="348" customFormat="1" ht="12.75">
      <c r="A31" s="363"/>
      <c r="B31" s="332"/>
      <c r="C31" s="332"/>
      <c r="D31" s="364"/>
      <c r="E31" s="332"/>
      <c r="F31" s="332"/>
      <c r="G31" s="332"/>
      <c r="H31" s="332"/>
      <c r="I31" s="332"/>
      <c r="J31" s="364"/>
      <c r="K31" s="365"/>
      <c r="L31" s="365"/>
      <c r="M31" s="366"/>
    </row>
    <row r="32" spans="1:13" s="348" customFormat="1" ht="12.75">
      <c r="A32" s="363"/>
      <c r="B32" s="332"/>
      <c r="C32" s="332"/>
      <c r="D32" s="364"/>
      <c r="E32" s="332"/>
      <c r="F32" s="332"/>
      <c r="G32" s="332"/>
      <c r="H32" s="332"/>
      <c r="I32" s="332"/>
      <c r="J32" s="364"/>
      <c r="K32" s="365"/>
      <c r="L32" s="365"/>
      <c r="M32" s="366"/>
    </row>
    <row r="33" spans="1:13" s="348" customFormat="1" ht="12.75">
      <c r="A33" s="363"/>
      <c r="B33" s="332"/>
      <c r="C33" s="332"/>
      <c r="D33" s="364"/>
      <c r="E33" s="332"/>
      <c r="F33" s="332"/>
      <c r="G33" s="332"/>
      <c r="H33" s="332"/>
      <c r="I33" s="332"/>
      <c r="J33" s="364"/>
      <c r="K33" s="365"/>
      <c r="L33" s="365"/>
      <c r="M33" s="366"/>
    </row>
    <row r="41" spans="1:13" s="348" customFormat="1" ht="12.75">
      <c r="A41" s="363"/>
      <c r="D41" s="363"/>
      <c r="J41" s="363"/>
      <c r="K41" s="367"/>
      <c r="L41" s="367"/>
      <c r="M41" s="368"/>
    </row>
    <row r="42" spans="1:13" s="348" customFormat="1" ht="12.75">
      <c r="A42" s="363"/>
      <c r="D42" s="363"/>
      <c r="J42" s="363"/>
      <c r="K42" s="367"/>
      <c r="L42" s="367"/>
      <c r="M42" s="368"/>
    </row>
    <row r="43" spans="1:13" s="348" customFormat="1" ht="12.75">
      <c r="A43" s="363"/>
      <c r="B43" s="332"/>
      <c r="C43" s="332"/>
      <c r="D43" s="364"/>
      <c r="E43" s="332"/>
      <c r="F43" s="332"/>
      <c r="G43" s="332"/>
      <c r="H43" s="332"/>
      <c r="I43" s="332"/>
      <c r="J43" s="364"/>
      <c r="K43" s="365"/>
      <c r="L43" s="365"/>
      <c r="M43" s="366"/>
    </row>
    <row r="44" spans="1:13" s="348" customFormat="1" ht="12.75">
      <c r="A44" s="363"/>
      <c r="B44" s="332"/>
      <c r="C44" s="332"/>
      <c r="D44" s="364"/>
      <c r="E44" s="332"/>
      <c r="F44" s="332"/>
      <c r="G44" s="332"/>
      <c r="H44" s="332"/>
      <c r="I44" s="332"/>
      <c r="J44" s="364"/>
      <c r="K44" s="365"/>
      <c r="L44" s="365"/>
      <c r="M44" s="366"/>
    </row>
    <row r="45" spans="1:13" s="348" customFormat="1" ht="12.75">
      <c r="A45" s="363"/>
      <c r="B45" s="332"/>
      <c r="C45" s="332"/>
      <c r="D45" s="364"/>
      <c r="E45" s="332"/>
      <c r="F45" s="332"/>
      <c r="G45" s="332"/>
      <c r="H45" s="332"/>
      <c r="I45" s="332"/>
      <c r="J45" s="364"/>
      <c r="K45" s="365"/>
      <c r="L45" s="365"/>
      <c r="M45" s="366"/>
    </row>
    <row r="46" spans="1:13" s="348" customFormat="1" ht="12.75">
      <c r="A46" s="363"/>
      <c r="B46" s="332"/>
      <c r="C46" s="369"/>
      <c r="D46" s="370"/>
      <c r="E46" s="371"/>
      <c r="F46" s="371"/>
      <c r="G46" s="371"/>
      <c r="H46" s="371"/>
      <c r="I46" s="371"/>
      <c r="J46" s="370"/>
      <c r="K46" s="372"/>
      <c r="L46" s="372"/>
      <c r="M46" s="373" t="s">
        <v>410</v>
      </c>
    </row>
    <row r="47" spans="1:13" s="348" customFormat="1" ht="12.75">
      <c r="A47" s="363"/>
      <c r="B47" s="332"/>
      <c r="C47" s="374"/>
      <c r="D47" s="375"/>
      <c r="E47" s="374"/>
      <c r="F47" s="374"/>
      <c r="G47" s="374"/>
      <c r="H47" s="374"/>
      <c r="I47" s="374"/>
      <c r="J47" s="375"/>
      <c r="K47" s="376"/>
      <c r="L47" s="376"/>
      <c r="M47" s="377"/>
    </row>
    <row r="48" spans="1:13" s="348" customFormat="1" ht="13.5" thickBot="1">
      <c r="A48" s="328"/>
      <c r="B48" s="378"/>
      <c r="C48" s="378"/>
      <c r="D48" s="379"/>
      <c r="E48" s="378"/>
      <c r="F48" s="378"/>
      <c r="G48" s="378"/>
      <c r="H48" s="378"/>
      <c r="I48" s="378"/>
      <c r="J48" s="379"/>
      <c r="K48" s="380"/>
      <c r="L48" s="380"/>
      <c r="M48" s="381"/>
    </row>
    <row r="49" spans="1:13" s="348" customFormat="1" ht="13.5" thickTop="1">
      <c r="A49" s="382"/>
      <c r="B49" s="383"/>
      <c r="C49" s="383"/>
      <c r="D49" s="384"/>
      <c r="E49" s="383"/>
      <c r="F49" s="383"/>
      <c r="G49" s="383"/>
      <c r="H49" s="383"/>
      <c r="I49" s="383"/>
      <c r="J49" s="384"/>
      <c r="K49" s="385"/>
      <c r="L49" s="385"/>
      <c r="M49" s="386"/>
    </row>
    <row r="50" spans="1:13" s="348" customFormat="1" ht="15.75">
      <c r="A50" s="338"/>
      <c r="B50" s="339"/>
      <c r="C50" s="339" t="s">
        <v>411</v>
      </c>
      <c r="D50" s="339"/>
      <c r="E50" s="339"/>
      <c r="F50" s="338"/>
      <c r="G50" s="339"/>
      <c r="H50" s="339"/>
      <c r="I50" s="339"/>
      <c r="J50" s="338"/>
      <c r="K50" s="341"/>
      <c r="L50" s="341"/>
      <c r="M50" s="342"/>
    </row>
    <row r="51" spans="2:13" s="348" customFormat="1" ht="12.75">
      <c r="B51" s="332"/>
      <c r="C51" s="332" t="s">
        <v>412</v>
      </c>
      <c r="D51" s="332"/>
      <c r="E51" s="332"/>
      <c r="F51" s="364"/>
      <c r="G51" s="332"/>
      <c r="H51" s="332"/>
      <c r="I51" s="332"/>
      <c r="J51" s="364"/>
      <c r="K51" s="365"/>
      <c r="L51" s="365"/>
      <c r="M51" s="366"/>
    </row>
    <row r="52" spans="1:13" s="337" customFormat="1" ht="12.75">
      <c r="A52" s="363"/>
      <c r="B52" s="332"/>
      <c r="C52" s="332"/>
      <c r="D52" s="364"/>
      <c r="E52" s="332"/>
      <c r="F52" s="332"/>
      <c r="G52" s="332"/>
      <c r="H52" s="332"/>
      <c r="I52" s="332"/>
      <c r="J52" s="332"/>
      <c r="K52" s="365"/>
      <c r="L52" s="365"/>
      <c r="M52" s="366"/>
    </row>
    <row r="53" spans="1:13" s="337" customFormat="1" ht="15.75">
      <c r="A53" s="338" t="s">
        <v>413</v>
      </c>
      <c r="B53" s="339"/>
      <c r="C53" s="340" t="s">
        <v>9</v>
      </c>
      <c r="D53" s="338"/>
      <c r="E53" s="339"/>
      <c r="F53" s="339"/>
      <c r="G53" s="339"/>
      <c r="H53" s="339"/>
      <c r="I53" s="339"/>
      <c r="J53" s="338"/>
      <c r="K53" s="341"/>
      <c r="L53" s="341"/>
      <c r="M53" s="342"/>
    </row>
    <row r="54" spans="1:13" s="339" customFormat="1" ht="15.75">
      <c r="A54" s="363"/>
      <c r="B54" s="332"/>
      <c r="C54" s="332"/>
      <c r="D54" s="364"/>
      <c r="E54" s="332"/>
      <c r="F54" s="332"/>
      <c r="G54" s="332"/>
      <c r="H54" s="332"/>
      <c r="I54" s="332"/>
      <c r="J54" s="364"/>
      <c r="K54" s="365"/>
      <c r="L54" s="365"/>
      <c r="M54" s="366"/>
    </row>
    <row r="55" spans="1:13" ht="12.75">
      <c r="A55" s="363" t="s">
        <v>414</v>
      </c>
      <c r="B55" s="348"/>
      <c r="C55" s="348" t="s">
        <v>84</v>
      </c>
      <c r="D55" s="363"/>
      <c r="E55" s="348"/>
      <c r="F55" s="348"/>
      <c r="G55" s="348"/>
      <c r="H55" s="348"/>
      <c r="I55" s="348"/>
      <c r="J55" s="363"/>
      <c r="K55" s="367"/>
      <c r="L55" s="367"/>
      <c r="M55" s="368"/>
    </row>
    <row r="56" spans="1:13" s="348" customFormat="1" ht="12.75">
      <c r="A56" s="363"/>
      <c r="B56" s="332"/>
      <c r="C56" s="332"/>
      <c r="D56" s="364"/>
      <c r="E56" s="332"/>
      <c r="F56" s="332"/>
      <c r="G56" s="332"/>
      <c r="H56" s="332"/>
      <c r="I56" s="332"/>
      <c r="J56" s="364"/>
      <c r="K56" s="365"/>
      <c r="L56" s="365"/>
      <c r="M56" s="366"/>
    </row>
    <row r="57" spans="1:3" ht="12.75">
      <c r="A57" s="363">
        <v>11111</v>
      </c>
      <c r="C57" s="332" t="s">
        <v>415</v>
      </c>
    </row>
    <row r="58" ht="12.75">
      <c r="C58" s="332" t="s">
        <v>416</v>
      </c>
    </row>
    <row r="59" ht="12.75">
      <c r="C59" s="332" t="s">
        <v>417</v>
      </c>
    </row>
    <row r="60" spans="3:13" ht="12.75">
      <c r="C60" s="332" t="s">
        <v>418</v>
      </c>
      <c r="D60" s="364">
        <v>1</v>
      </c>
      <c r="K60" s="365">
        <v>0</v>
      </c>
      <c r="M60" s="366">
        <f>D60*K60</f>
        <v>0</v>
      </c>
    </row>
    <row r="62" spans="1:3" ht="12.75">
      <c r="A62" s="363">
        <v>11121</v>
      </c>
      <c r="C62" s="332" t="s">
        <v>419</v>
      </c>
    </row>
    <row r="63" spans="3:13" ht="12.75">
      <c r="C63" s="332" t="s">
        <v>418</v>
      </c>
      <c r="D63" s="364">
        <v>1</v>
      </c>
      <c r="K63" s="365">
        <v>0</v>
      </c>
      <c r="M63" s="366">
        <f>D63*K63</f>
        <v>0</v>
      </c>
    </row>
    <row r="65" spans="1:3" ht="12.75">
      <c r="A65" s="363">
        <v>11131</v>
      </c>
      <c r="C65" s="332" t="s">
        <v>420</v>
      </c>
    </row>
    <row r="66" ht="12.75">
      <c r="C66" s="332" t="s">
        <v>421</v>
      </c>
    </row>
    <row r="67" ht="12.75">
      <c r="C67" s="332" t="s">
        <v>422</v>
      </c>
    </row>
    <row r="68" spans="3:13" ht="12.75">
      <c r="C68" s="332" t="s">
        <v>418</v>
      </c>
      <c r="D68" s="364">
        <v>1</v>
      </c>
      <c r="K68" s="365">
        <v>0</v>
      </c>
      <c r="M68" s="366">
        <f>D68*K68</f>
        <v>0</v>
      </c>
    </row>
    <row r="69" spans="1:13" s="348" customFormat="1" ht="13.5" thickBot="1">
      <c r="A69" s="363"/>
      <c r="B69" s="332"/>
      <c r="C69" s="332"/>
      <c r="D69" s="364"/>
      <c r="E69" s="332"/>
      <c r="F69" s="332"/>
      <c r="G69" s="332"/>
      <c r="H69" s="332"/>
      <c r="I69" s="332"/>
      <c r="J69" s="364"/>
      <c r="K69" s="365"/>
      <c r="L69" s="365"/>
      <c r="M69" s="366"/>
    </row>
    <row r="70" spans="1:13" s="348" customFormat="1" ht="13.5" thickTop="1">
      <c r="A70" s="363"/>
      <c r="B70" s="332"/>
      <c r="C70" s="387"/>
      <c r="D70" s="388"/>
      <c r="E70" s="387"/>
      <c r="F70" s="387"/>
      <c r="G70" s="387"/>
      <c r="H70" s="387"/>
      <c r="I70" s="387"/>
      <c r="J70" s="388"/>
      <c r="K70" s="389"/>
      <c r="L70" s="389"/>
      <c r="M70" s="390"/>
    </row>
    <row r="71" spans="1:13" s="348" customFormat="1" ht="12.75">
      <c r="A71" s="363" t="s">
        <v>83</v>
      </c>
      <c r="C71" s="348" t="s">
        <v>423</v>
      </c>
      <c r="D71" s="363"/>
      <c r="J71" s="363"/>
      <c r="K71" s="367"/>
      <c r="L71" s="367"/>
      <c r="M71" s="368">
        <f>SUM(M59:M68)</f>
        <v>0</v>
      </c>
    </row>
    <row r="72" spans="1:13" s="348" customFormat="1" ht="12.75">
      <c r="A72" s="363"/>
      <c r="D72" s="363"/>
      <c r="J72" s="363"/>
      <c r="K72" s="367"/>
      <c r="L72" s="367"/>
      <c r="M72" s="368"/>
    </row>
    <row r="73" spans="1:13" s="348" customFormat="1" ht="12.75">
      <c r="A73" s="363"/>
      <c r="D73" s="363"/>
      <c r="J73" s="363"/>
      <c r="K73" s="367"/>
      <c r="L73" s="367"/>
      <c r="M73" s="391"/>
    </row>
    <row r="74" spans="1:13" s="348" customFormat="1" ht="13.5" thickBot="1">
      <c r="A74" s="363"/>
      <c r="B74" s="332"/>
      <c r="C74" s="332"/>
      <c r="D74" s="364"/>
      <c r="E74" s="332"/>
      <c r="F74" s="332"/>
      <c r="G74" s="332"/>
      <c r="H74" s="332"/>
      <c r="I74" s="332"/>
      <c r="J74" s="364"/>
      <c r="K74" s="365"/>
      <c r="L74" s="365"/>
      <c r="M74" s="366"/>
    </row>
    <row r="75" spans="1:13" s="348" customFormat="1" ht="14.25" thickBot="1" thickTop="1">
      <c r="A75" s="363"/>
      <c r="B75" s="332"/>
      <c r="C75" s="387"/>
      <c r="D75" s="388"/>
      <c r="E75" s="387"/>
      <c r="F75" s="387"/>
      <c r="G75" s="387"/>
      <c r="H75" s="387"/>
      <c r="I75" s="387"/>
      <c r="J75" s="388"/>
      <c r="K75" s="389"/>
      <c r="L75" s="389"/>
      <c r="M75" s="390"/>
    </row>
    <row r="76" spans="1:13" ht="16.5" thickBot="1">
      <c r="A76" s="338" t="s">
        <v>413</v>
      </c>
      <c r="B76" s="339"/>
      <c r="C76" s="343" t="s">
        <v>48</v>
      </c>
      <c r="D76" s="344"/>
      <c r="E76" s="345"/>
      <c r="F76" s="345"/>
      <c r="G76" s="345"/>
      <c r="H76" s="345"/>
      <c r="I76" s="345"/>
      <c r="J76" s="344"/>
      <c r="K76" s="346"/>
      <c r="L76" s="346"/>
      <c r="M76" s="347">
        <f>SUM(M71)</f>
        <v>0</v>
      </c>
    </row>
    <row r="77" spans="2:13" ht="12.75">
      <c r="B77" s="348"/>
      <c r="C77" s="348"/>
      <c r="D77" s="363"/>
      <c r="E77" s="348"/>
      <c r="F77" s="348"/>
      <c r="G77" s="348"/>
      <c r="H77" s="348"/>
      <c r="I77" s="348"/>
      <c r="J77" s="363"/>
      <c r="K77" s="367"/>
      <c r="L77" s="367"/>
      <c r="M77" s="368"/>
    </row>
    <row r="78" spans="2:13" ht="12.75">
      <c r="B78" s="348"/>
      <c r="C78" s="348"/>
      <c r="D78" s="363"/>
      <c r="E78" s="348"/>
      <c r="F78" s="348"/>
      <c r="G78" s="348"/>
      <c r="H78" s="348"/>
      <c r="I78" s="348"/>
      <c r="J78" s="363"/>
      <c r="K78" s="367"/>
      <c r="L78" s="367"/>
      <c r="M78" s="368"/>
    </row>
    <row r="79" spans="2:13" ht="12.75">
      <c r="B79" s="348"/>
      <c r="C79" s="348"/>
      <c r="D79" s="363"/>
      <c r="E79" s="348"/>
      <c r="F79" s="348"/>
      <c r="G79" s="348"/>
      <c r="H79" s="348"/>
      <c r="I79" s="348"/>
      <c r="J79" s="363"/>
      <c r="K79" s="367"/>
      <c r="L79" s="367"/>
      <c r="M79" s="368"/>
    </row>
    <row r="80" spans="2:13" ht="12.75">
      <c r="B80" s="348"/>
      <c r="C80" s="348"/>
      <c r="D80" s="363"/>
      <c r="E80" s="348"/>
      <c r="F80" s="348"/>
      <c r="G80" s="348"/>
      <c r="H80" s="348"/>
      <c r="I80" s="348"/>
      <c r="J80" s="363"/>
      <c r="K80" s="367"/>
      <c r="L80" s="367"/>
      <c r="M80" s="368"/>
    </row>
    <row r="81" spans="2:13" ht="12.75">
      <c r="B81" s="348"/>
      <c r="C81" s="348"/>
      <c r="D81" s="363"/>
      <c r="E81" s="348"/>
      <c r="F81" s="348"/>
      <c r="G81" s="348"/>
      <c r="H81" s="348"/>
      <c r="I81" s="348"/>
      <c r="J81" s="363"/>
      <c r="K81" s="367"/>
      <c r="L81" s="367"/>
      <c r="M81" s="368"/>
    </row>
    <row r="82" spans="1:13" ht="12.75">
      <c r="A82" s="332"/>
      <c r="B82" s="348"/>
      <c r="C82" s="348"/>
      <c r="D82" s="363"/>
      <c r="E82" s="348"/>
      <c r="F82" s="348"/>
      <c r="G82" s="348"/>
      <c r="H82" s="348"/>
      <c r="I82" s="348"/>
      <c r="J82" s="363"/>
      <c r="K82" s="367"/>
      <c r="L82" s="367"/>
      <c r="M82" s="368"/>
    </row>
    <row r="83" spans="1:13" ht="12.75">
      <c r="A83" s="332"/>
      <c r="B83" s="348"/>
      <c r="C83" s="348"/>
      <c r="D83" s="363"/>
      <c r="E83" s="348"/>
      <c r="F83" s="348"/>
      <c r="G83" s="348"/>
      <c r="H83" s="348"/>
      <c r="I83" s="348"/>
      <c r="J83" s="363"/>
      <c r="K83" s="367"/>
      <c r="L83" s="367"/>
      <c r="M83" s="368"/>
    </row>
    <row r="84" spans="1:13" ht="12.75">
      <c r="A84" s="332"/>
      <c r="B84" s="348"/>
      <c r="C84" s="348"/>
      <c r="D84" s="363"/>
      <c r="E84" s="348"/>
      <c r="F84" s="348"/>
      <c r="G84" s="348"/>
      <c r="H84" s="348"/>
      <c r="I84" s="348"/>
      <c r="J84" s="363"/>
      <c r="K84" s="367"/>
      <c r="L84" s="367"/>
      <c r="M84" s="368"/>
    </row>
    <row r="85" spans="1:13" ht="12.75">
      <c r="A85" s="332"/>
      <c r="B85" s="348"/>
      <c r="C85" s="348"/>
      <c r="D85" s="363"/>
      <c r="E85" s="348"/>
      <c r="F85" s="348"/>
      <c r="G85" s="348"/>
      <c r="H85" s="348"/>
      <c r="I85" s="348"/>
      <c r="J85" s="363"/>
      <c r="K85" s="367"/>
      <c r="L85" s="367"/>
      <c r="M85" s="368"/>
    </row>
    <row r="86" spans="1:13" ht="12.75">
      <c r="A86" s="332"/>
      <c r="B86" s="348"/>
      <c r="C86" s="348"/>
      <c r="D86" s="363"/>
      <c r="E86" s="348"/>
      <c r="F86" s="348"/>
      <c r="G86" s="348"/>
      <c r="H86" s="348"/>
      <c r="I86" s="348"/>
      <c r="J86" s="363"/>
      <c r="K86" s="367"/>
      <c r="L86" s="367"/>
      <c r="M86" s="368"/>
    </row>
    <row r="87" spans="1:13" ht="12.75">
      <c r="A87" s="332"/>
      <c r="B87" s="348"/>
      <c r="C87" s="348"/>
      <c r="D87" s="363"/>
      <c r="E87" s="348"/>
      <c r="F87" s="348"/>
      <c r="G87" s="348"/>
      <c r="H87" s="348"/>
      <c r="I87" s="348"/>
      <c r="J87" s="363"/>
      <c r="K87" s="367"/>
      <c r="L87" s="367"/>
      <c r="M87" s="368"/>
    </row>
    <row r="88" spans="1:13" ht="12.75">
      <c r="A88" s="332"/>
      <c r="B88" s="348"/>
      <c r="C88" s="348"/>
      <c r="D88" s="363"/>
      <c r="E88" s="348"/>
      <c r="F88" s="348"/>
      <c r="G88" s="348"/>
      <c r="H88" s="348"/>
      <c r="I88" s="348"/>
      <c r="J88" s="363"/>
      <c r="K88" s="367"/>
      <c r="L88" s="367"/>
      <c r="M88" s="368"/>
    </row>
    <row r="89" spans="1:13" ht="12.75">
      <c r="A89" s="332"/>
      <c r="B89" s="348"/>
      <c r="C89" s="348"/>
      <c r="D89" s="363"/>
      <c r="E89" s="348"/>
      <c r="F89" s="348"/>
      <c r="G89" s="348"/>
      <c r="H89" s="348"/>
      <c r="I89" s="348"/>
      <c r="J89" s="363"/>
      <c r="K89" s="367"/>
      <c r="L89" s="367"/>
      <c r="M89" s="368"/>
    </row>
    <row r="90" spans="1:13" ht="12.75">
      <c r="A90" s="332"/>
      <c r="B90" s="348"/>
      <c r="C90" s="348"/>
      <c r="D90" s="363"/>
      <c r="E90" s="348"/>
      <c r="F90" s="348"/>
      <c r="G90" s="348"/>
      <c r="H90" s="348"/>
      <c r="I90" s="348"/>
      <c r="J90" s="363"/>
      <c r="K90" s="367"/>
      <c r="L90" s="367"/>
      <c r="M90" s="368"/>
    </row>
    <row r="91" spans="1:13" ht="12.75">
      <c r="A91" s="332"/>
      <c r="B91" s="348"/>
      <c r="C91" s="348"/>
      <c r="D91" s="363"/>
      <c r="E91" s="348"/>
      <c r="F91" s="348"/>
      <c r="G91" s="348"/>
      <c r="H91" s="348"/>
      <c r="I91" s="348"/>
      <c r="J91" s="363"/>
      <c r="K91" s="367"/>
      <c r="L91" s="367"/>
      <c r="M91" s="368"/>
    </row>
    <row r="92" spans="1:13" ht="12.75">
      <c r="A92" s="332"/>
      <c r="B92" s="348"/>
      <c r="C92" s="348"/>
      <c r="D92" s="363"/>
      <c r="E92" s="348"/>
      <c r="F92" s="348"/>
      <c r="G92" s="348"/>
      <c r="H92" s="348"/>
      <c r="I92" s="348"/>
      <c r="J92" s="363"/>
      <c r="K92" s="367"/>
      <c r="L92" s="367"/>
      <c r="M92" s="368"/>
    </row>
    <row r="93" spans="1:13" ht="12.75">
      <c r="A93" s="332"/>
      <c r="B93" s="348"/>
      <c r="C93" s="348"/>
      <c r="D93" s="363"/>
      <c r="E93" s="348"/>
      <c r="F93" s="348"/>
      <c r="G93" s="348"/>
      <c r="H93" s="348"/>
      <c r="I93" s="348"/>
      <c r="J93" s="363"/>
      <c r="K93" s="367"/>
      <c r="L93" s="367"/>
      <c r="M93" s="368"/>
    </row>
    <row r="94" spans="1:13" ht="12.75">
      <c r="A94" s="332"/>
      <c r="B94" s="348"/>
      <c r="C94" s="348"/>
      <c r="D94" s="363"/>
      <c r="E94" s="348"/>
      <c r="F94" s="348"/>
      <c r="G94" s="348"/>
      <c r="H94" s="348"/>
      <c r="I94" s="348"/>
      <c r="J94" s="363"/>
      <c r="K94" s="367"/>
      <c r="L94" s="367"/>
      <c r="M94" s="368"/>
    </row>
    <row r="95" spans="1:13" ht="12.75">
      <c r="A95" s="332"/>
      <c r="B95" s="348"/>
      <c r="C95" s="348"/>
      <c r="D95" s="363"/>
      <c r="E95" s="348"/>
      <c r="F95" s="348"/>
      <c r="G95" s="348"/>
      <c r="H95" s="348"/>
      <c r="I95" s="348"/>
      <c r="J95" s="363"/>
      <c r="K95" s="367"/>
      <c r="L95" s="367"/>
      <c r="M95" s="368"/>
    </row>
    <row r="96" spans="1:13" ht="12.75">
      <c r="A96" s="332"/>
      <c r="B96" s="348"/>
      <c r="C96" s="348"/>
      <c r="D96" s="363"/>
      <c r="E96" s="348"/>
      <c r="F96" s="348"/>
      <c r="G96" s="348"/>
      <c r="H96" s="348"/>
      <c r="I96" s="348"/>
      <c r="J96" s="363"/>
      <c r="K96" s="367"/>
      <c r="L96" s="367"/>
      <c r="M96" s="368"/>
    </row>
    <row r="97" spans="1:13" ht="12.75">
      <c r="A97" s="332"/>
      <c r="B97" s="348"/>
      <c r="C97" s="348"/>
      <c r="D97" s="363"/>
      <c r="E97" s="348"/>
      <c r="F97" s="348"/>
      <c r="G97" s="348"/>
      <c r="H97" s="348"/>
      <c r="I97" s="348"/>
      <c r="J97" s="363"/>
      <c r="K97" s="367"/>
      <c r="L97" s="367"/>
      <c r="M97" s="368"/>
    </row>
    <row r="98" spans="1:13" ht="12.75">
      <c r="A98" s="332"/>
      <c r="B98" s="348"/>
      <c r="C98" s="369"/>
      <c r="D98" s="370"/>
      <c r="E98" s="371"/>
      <c r="F98" s="371"/>
      <c r="G98" s="371"/>
      <c r="H98" s="371"/>
      <c r="I98" s="371"/>
      <c r="J98" s="370"/>
      <c r="K98" s="372"/>
      <c r="L98" s="372"/>
      <c r="M98" s="373" t="s">
        <v>424</v>
      </c>
    </row>
    <row r="99" spans="2:13" ht="12.75">
      <c r="B99" s="348"/>
      <c r="C99" s="348"/>
      <c r="D99" s="363"/>
      <c r="E99" s="348"/>
      <c r="F99" s="348"/>
      <c r="G99" s="348"/>
      <c r="H99" s="348"/>
      <c r="I99" s="348"/>
      <c r="J99" s="363"/>
      <c r="K99" s="367"/>
      <c r="L99" s="367"/>
      <c r="M99" s="368"/>
    </row>
    <row r="100" spans="1:13" s="339" customFormat="1" ht="16.5" thickBot="1">
      <c r="A100" s="328"/>
      <c r="B100" s="378"/>
      <c r="C100" s="378"/>
      <c r="D100" s="379"/>
      <c r="E100" s="378"/>
      <c r="F100" s="378"/>
      <c r="G100" s="378"/>
      <c r="H100" s="378"/>
      <c r="I100" s="378"/>
      <c r="J100" s="380"/>
      <c r="K100" s="380"/>
      <c r="L100" s="380"/>
      <c r="M100" s="381"/>
    </row>
    <row r="101" spans="1:13" s="348" customFormat="1" ht="13.5" thickTop="1">
      <c r="A101" s="382"/>
      <c r="B101" s="383"/>
      <c r="C101" s="383"/>
      <c r="D101" s="384"/>
      <c r="E101" s="383"/>
      <c r="F101" s="383"/>
      <c r="G101" s="383"/>
      <c r="H101" s="383"/>
      <c r="I101" s="383"/>
      <c r="J101" s="385"/>
      <c r="K101" s="385"/>
      <c r="L101" s="385"/>
      <c r="M101" s="386"/>
    </row>
    <row r="102" spans="1:13" s="348" customFormat="1" ht="15.75">
      <c r="A102" s="338" t="s">
        <v>425</v>
      </c>
      <c r="B102" s="339"/>
      <c r="C102" s="340" t="s">
        <v>17</v>
      </c>
      <c r="D102" s="338"/>
      <c r="E102" s="339"/>
      <c r="F102" s="339"/>
      <c r="G102" s="339"/>
      <c r="H102" s="339"/>
      <c r="I102" s="339"/>
      <c r="J102" s="338"/>
      <c r="K102" s="341"/>
      <c r="L102" s="341"/>
      <c r="M102" s="342"/>
    </row>
    <row r="103" spans="1:13" s="348" customFormat="1" ht="12.75">
      <c r="A103" s="363"/>
      <c r="B103" s="332"/>
      <c r="C103" s="332"/>
      <c r="D103" s="364"/>
      <c r="E103" s="332"/>
      <c r="F103" s="332"/>
      <c r="G103" s="332"/>
      <c r="H103" s="332"/>
      <c r="I103" s="332"/>
      <c r="J103" s="364"/>
      <c r="K103" s="365"/>
      <c r="L103" s="365"/>
      <c r="M103" s="366"/>
    </row>
    <row r="104" spans="1:13" s="348" customFormat="1" ht="12.75">
      <c r="A104" s="363" t="s">
        <v>87</v>
      </c>
      <c r="C104" s="348" t="s">
        <v>88</v>
      </c>
      <c r="D104" s="363"/>
      <c r="J104" s="363"/>
      <c r="K104" s="367"/>
      <c r="L104" s="367"/>
      <c r="M104" s="368"/>
    </row>
    <row r="105" spans="1:13" s="337" customFormat="1" ht="12.75">
      <c r="A105" s="363"/>
      <c r="B105" s="332"/>
      <c r="C105" s="332"/>
      <c r="D105" s="364"/>
      <c r="E105" s="332"/>
      <c r="F105" s="332"/>
      <c r="G105" s="332"/>
      <c r="H105" s="332"/>
      <c r="I105" s="332"/>
      <c r="J105" s="364"/>
      <c r="K105" s="365"/>
      <c r="L105" s="365"/>
      <c r="M105" s="366"/>
    </row>
    <row r="106" spans="1:13" s="337" customFormat="1" ht="12.75">
      <c r="A106" s="363">
        <v>21312</v>
      </c>
      <c r="B106" s="332"/>
      <c r="C106" s="332" t="s">
        <v>426</v>
      </c>
      <c r="D106" s="364"/>
      <c r="E106" s="332"/>
      <c r="F106" s="332"/>
      <c r="G106" s="332"/>
      <c r="H106" s="332"/>
      <c r="I106" s="332"/>
      <c r="J106" s="364"/>
      <c r="K106" s="365"/>
      <c r="L106" s="365"/>
      <c r="M106" s="366"/>
    </row>
    <row r="107" spans="1:13" s="339" customFormat="1" ht="15.75">
      <c r="A107" s="363"/>
      <c r="B107" s="332"/>
      <c r="C107" s="332" t="s">
        <v>427</v>
      </c>
      <c r="D107" s="364"/>
      <c r="E107" s="332"/>
      <c r="F107" s="332"/>
      <c r="G107" s="332"/>
      <c r="H107" s="332"/>
      <c r="I107" s="332"/>
      <c r="J107" s="364"/>
      <c r="K107" s="365"/>
      <c r="L107" s="365"/>
      <c r="M107" s="366"/>
    </row>
    <row r="108" spans="2:13" s="348" customFormat="1" ht="12.75">
      <c r="B108" s="332"/>
      <c r="C108" s="332" t="s">
        <v>428</v>
      </c>
      <c r="D108" s="364">
        <v>1165</v>
      </c>
      <c r="E108" s="332"/>
      <c r="F108" s="332"/>
      <c r="G108" s="332"/>
      <c r="H108" s="332"/>
      <c r="I108" s="332"/>
      <c r="J108" s="364"/>
      <c r="K108" s="365">
        <v>0</v>
      </c>
      <c r="L108" s="365"/>
      <c r="M108" s="366">
        <f>D108*K108</f>
        <v>0</v>
      </c>
    </row>
    <row r="109" spans="1:13" s="348" customFormat="1" ht="12.75">
      <c r="A109" s="363"/>
      <c r="B109" s="332"/>
      <c r="C109" s="332"/>
      <c r="D109" s="392"/>
      <c r="E109" s="332"/>
      <c r="F109" s="332"/>
      <c r="G109" s="332"/>
      <c r="H109" s="332"/>
      <c r="I109" s="332"/>
      <c r="J109" s="364"/>
      <c r="K109" s="365"/>
      <c r="L109" s="365"/>
      <c r="M109" s="366"/>
    </row>
    <row r="110" spans="1:4" ht="12.75">
      <c r="A110" s="363">
        <v>21313</v>
      </c>
      <c r="C110" s="332" t="s">
        <v>429</v>
      </c>
      <c r="D110" s="392"/>
    </row>
    <row r="111" spans="3:4" ht="12.75">
      <c r="C111" s="332" t="s">
        <v>427</v>
      </c>
      <c r="D111" s="392"/>
    </row>
    <row r="112" spans="1:13" ht="12.75">
      <c r="A112" s="348"/>
      <c r="C112" s="332" t="s">
        <v>430</v>
      </c>
      <c r="D112" s="392">
        <v>5</v>
      </c>
      <c r="K112" s="365">
        <v>0</v>
      </c>
      <c r="M112" s="366">
        <f>D112*K112</f>
        <v>0</v>
      </c>
    </row>
    <row r="113" spans="1:13" s="348" customFormat="1" ht="12.75">
      <c r="A113" s="363"/>
      <c r="B113" s="332"/>
      <c r="C113" s="332"/>
      <c r="D113" s="392"/>
      <c r="E113" s="332"/>
      <c r="F113" s="332"/>
      <c r="G113" s="332"/>
      <c r="H113" s="332"/>
      <c r="I113" s="332"/>
      <c r="J113" s="364"/>
      <c r="K113" s="365"/>
      <c r="L113" s="365"/>
      <c r="M113" s="366"/>
    </row>
    <row r="114" spans="1:4" ht="12.75">
      <c r="A114" s="363">
        <v>21314</v>
      </c>
      <c r="C114" s="332" t="s">
        <v>431</v>
      </c>
      <c r="D114" s="392"/>
    </row>
    <row r="115" spans="3:4" ht="12.75">
      <c r="C115" s="332" t="s">
        <v>427</v>
      </c>
      <c r="D115" s="392"/>
    </row>
    <row r="116" spans="1:13" ht="12.75">
      <c r="A116" s="348"/>
      <c r="C116" s="332" t="s">
        <v>430</v>
      </c>
      <c r="D116" s="392">
        <v>1</v>
      </c>
      <c r="K116" s="365">
        <v>0</v>
      </c>
      <c r="M116" s="366">
        <f>D116*K116</f>
        <v>0</v>
      </c>
    </row>
    <row r="117" ht="12.75">
      <c r="D117" s="392"/>
    </row>
    <row r="118" spans="1:4" ht="12.75">
      <c r="A118" s="363">
        <v>21315</v>
      </c>
      <c r="C118" s="332" t="s">
        <v>432</v>
      </c>
      <c r="D118" s="392"/>
    </row>
    <row r="119" spans="3:4" ht="12.75">
      <c r="C119" s="332" t="s">
        <v>427</v>
      </c>
      <c r="D119" s="392"/>
    </row>
    <row r="120" spans="1:13" ht="12.75">
      <c r="A120" s="348"/>
      <c r="C120" s="332" t="s">
        <v>430</v>
      </c>
      <c r="D120" s="392">
        <v>27</v>
      </c>
      <c r="K120" s="365">
        <v>0</v>
      </c>
      <c r="M120" s="366">
        <f>D120*K120</f>
        <v>0</v>
      </c>
    </row>
    <row r="121" ht="12.75">
      <c r="D121" s="392"/>
    </row>
    <row r="122" spans="1:4" ht="12.75">
      <c r="A122" s="363">
        <v>21316</v>
      </c>
      <c r="C122" s="332" t="s">
        <v>433</v>
      </c>
      <c r="D122" s="392"/>
    </row>
    <row r="123" spans="3:4" ht="12.75">
      <c r="C123" s="332" t="s">
        <v>434</v>
      </c>
      <c r="D123" s="392"/>
    </row>
    <row r="124" spans="1:13" ht="12.75">
      <c r="A124" s="348"/>
      <c r="C124" s="332" t="s">
        <v>435</v>
      </c>
      <c r="D124" s="392">
        <v>24</v>
      </c>
      <c r="K124" s="365">
        <v>0</v>
      </c>
      <c r="M124" s="366">
        <f>D124*K124</f>
        <v>0</v>
      </c>
    </row>
    <row r="125" ht="12.75">
      <c r="D125" s="392"/>
    </row>
    <row r="126" spans="1:4" ht="12.75">
      <c r="A126" s="363">
        <v>21317</v>
      </c>
      <c r="C126" s="332" t="s">
        <v>436</v>
      </c>
      <c r="D126" s="392"/>
    </row>
    <row r="127" spans="3:4" ht="12.75">
      <c r="C127" s="332" t="s">
        <v>437</v>
      </c>
      <c r="D127" s="392"/>
    </row>
    <row r="128" spans="3:4" ht="12.75">
      <c r="C128" s="332" t="s">
        <v>438</v>
      </c>
      <c r="D128" s="392"/>
    </row>
    <row r="129" spans="3:4" ht="12.75">
      <c r="C129" s="332" t="s">
        <v>434</v>
      </c>
      <c r="D129" s="392"/>
    </row>
    <row r="130" spans="1:13" ht="12.75">
      <c r="A130" s="348"/>
      <c r="C130" s="332" t="s">
        <v>435</v>
      </c>
      <c r="D130" s="392">
        <v>24</v>
      </c>
      <c r="K130" s="365">
        <v>0</v>
      </c>
      <c r="M130" s="366">
        <f>D130*K130</f>
        <v>0</v>
      </c>
    </row>
    <row r="131" ht="5.25" customHeight="1" thickBot="1"/>
    <row r="132" spans="3:13" ht="13.5" thickTop="1">
      <c r="C132" s="387"/>
      <c r="D132" s="388"/>
      <c r="E132" s="387"/>
      <c r="F132" s="387"/>
      <c r="G132" s="387"/>
      <c r="H132" s="387"/>
      <c r="I132" s="387"/>
      <c r="J132" s="388"/>
      <c r="K132" s="389"/>
      <c r="L132" s="389"/>
      <c r="M132" s="390"/>
    </row>
    <row r="133" spans="1:13" ht="12.75">
      <c r="A133" s="363" t="s">
        <v>87</v>
      </c>
      <c r="B133" s="348"/>
      <c r="C133" s="348" t="s">
        <v>439</v>
      </c>
      <c r="D133" s="363"/>
      <c r="E133" s="348"/>
      <c r="F133" s="348"/>
      <c r="G133" s="348"/>
      <c r="H133" s="348"/>
      <c r="I133" s="348"/>
      <c r="J133" s="363"/>
      <c r="K133" s="367"/>
      <c r="L133" s="367"/>
      <c r="M133" s="368">
        <f>SUM(M107:M130)</f>
        <v>0</v>
      </c>
    </row>
    <row r="134" spans="2:13" ht="12.75">
      <c r="B134" s="348"/>
      <c r="C134" s="348"/>
      <c r="D134" s="363"/>
      <c r="E134" s="348"/>
      <c r="F134" s="348"/>
      <c r="G134" s="348"/>
      <c r="H134" s="348"/>
      <c r="I134" s="348"/>
      <c r="J134" s="363"/>
      <c r="K134" s="367"/>
      <c r="L134" s="367"/>
      <c r="M134" s="368"/>
    </row>
    <row r="135" spans="1:13" s="348" customFormat="1" ht="12.75">
      <c r="A135" s="363" t="s">
        <v>91</v>
      </c>
      <c r="C135" s="348" t="s">
        <v>440</v>
      </c>
      <c r="D135" s="363"/>
      <c r="J135" s="363"/>
      <c r="K135" s="367"/>
      <c r="L135" s="367"/>
      <c r="M135" s="368"/>
    </row>
    <row r="136" spans="1:13" s="348" customFormat="1" ht="12.75">
      <c r="A136" s="363"/>
      <c r="B136" s="332"/>
      <c r="C136" s="332"/>
      <c r="D136" s="364"/>
      <c r="E136" s="332"/>
      <c r="F136" s="332"/>
      <c r="G136" s="332"/>
      <c r="H136" s="332"/>
      <c r="I136" s="332"/>
      <c r="J136" s="364"/>
      <c r="K136" s="365"/>
      <c r="L136" s="365"/>
      <c r="M136" s="366"/>
    </row>
    <row r="137" spans="1:13" s="348" customFormat="1" ht="12.75">
      <c r="A137" s="363">
        <v>24412</v>
      </c>
      <c r="B137" s="332"/>
      <c r="C137" s="332" t="s">
        <v>441</v>
      </c>
      <c r="D137" s="364"/>
      <c r="E137" s="332"/>
      <c r="F137" s="332"/>
      <c r="G137" s="332"/>
      <c r="H137" s="332"/>
      <c r="I137" s="332"/>
      <c r="J137" s="364"/>
      <c r="K137" s="365"/>
      <c r="L137" s="365"/>
      <c r="M137" s="366"/>
    </row>
    <row r="138" spans="3:16" ht="12.75">
      <c r="C138" s="332" t="s">
        <v>442</v>
      </c>
      <c r="N138" s="348"/>
      <c r="O138" s="348"/>
      <c r="P138" s="348"/>
    </row>
    <row r="139" spans="3:13" ht="12.75">
      <c r="C139" s="332" t="s">
        <v>443</v>
      </c>
      <c r="D139" s="364">
        <v>97</v>
      </c>
      <c r="K139" s="365">
        <v>0</v>
      </c>
      <c r="M139" s="366">
        <f>D139*K139</f>
        <v>0</v>
      </c>
    </row>
    <row r="141" spans="1:3" ht="12.75">
      <c r="A141" s="363">
        <v>24213</v>
      </c>
      <c r="C141" s="332" t="s">
        <v>444</v>
      </c>
    </row>
    <row r="142" spans="3:13" ht="12.75">
      <c r="C142" s="332" t="s">
        <v>443</v>
      </c>
      <c r="D142" s="364">
        <v>370</v>
      </c>
      <c r="K142" s="365">
        <v>0</v>
      </c>
      <c r="M142" s="366">
        <f>D142*K142</f>
        <v>0</v>
      </c>
    </row>
    <row r="143" ht="6" customHeight="1" thickBot="1"/>
    <row r="144" spans="1:13" s="393" customFormat="1" ht="13.5" thickTop="1">
      <c r="A144" s="363"/>
      <c r="B144" s="332"/>
      <c r="C144" s="387"/>
      <c r="D144" s="388"/>
      <c r="E144" s="387"/>
      <c r="F144" s="387"/>
      <c r="G144" s="387"/>
      <c r="H144" s="387"/>
      <c r="I144" s="387"/>
      <c r="J144" s="388"/>
      <c r="K144" s="389"/>
      <c r="L144" s="389"/>
      <c r="M144" s="390"/>
    </row>
    <row r="145" spans="1:13" s="393" customFormat="1" ht="12.75">
      <c r="A145" s="363" t="s">
        <v>91</v>
      </c>
      <c r="B145" s="348"/>
      <c r="C145" s="348" t="s">
        <v>440</v>
      </c>
      <c r="D145" s="363"/>
      <c r="E145" s="348"/>
      <c r="F145" s="348"/>
      <c r="G145" s="348"/>
      <c r="H145" s="348"/>
      <c r="I145" s="348"/>
      <c r="J145" s="363"/>
      <c r="K145" s="367"/>
      <c r="L145" s="367"/>
      <c r="M145" s="368">
        <f>SUM(M139:M142)</f>
        <v>0</v>
      </c>
    </row>
    <row r="146" spans="1:13" s="393" customFormat="1" ht="12.75">
      <c r="A146" s="363"/>
      <c r="B146" s="348"/>
      <c r="C146" s="348"/>
      <c r="D146" s="363"/>
      <c r="E146" s="348"/>
      <c r="F146" s="348"/>
      <c r="G146" s="348"/>
      <c r="H146" s="348"/>
      <c r="I146" s="348"/>
      <c r="J146" s="363"/>
      <c r="K146" s="367"/>
      <c r="L146" s="367"/>
      <c r="M146" s="368"/>
    </row>
    <row r="147" spans="1:13" s="393" customFormat="1" ht="12.75">
      <c r="A147" s="363"/>
      <c r="B147" s="348"/>
      <c r="C147" s="348"/>
      <c r="D147" s="363"/>
      <c r="E147" s="348"/>
      <c r="F147" s="348"/>
      <c r="G147" s="348"/>
      <c r="H147" s="348"/>
      <c r="I147" s="348"/>
      <c r="J147" s="363"/>
      <c r="K147" s="367"/>
      <c r="L147" s="367"/>
      <c r="M147" s="368"/>
    </row>
    <row r="148" spans="1:13" s="393" customFormat="1" ht="12.75">
      <c r="A148" s="363"/>
      <c r="B148" s="348"/>
      <c r="C148" s="348"/>
      <c r="D148" s="363"/>
      <c r="E148" s="348"/>
      <c r="F148" s="348"/>
      <c r="G148" s="348"/>
      <c r="H148" s="348"/>
      <c r="I148" s="348"/>
      <c r="J148" s="363"/>
      <c r="K148" s="367"/>
      <c r="L148" s="367"/>
      <c r="M148" s="368"/>
    </row>
    <row r="149" spans="1:13" s="393" customFormat="1" ht="12.75">
      <c r="A149" s="363"/>
      <c r="B149" s="348"/>
      <c r="C149" s="348"/>
      <c r="D149" s="363"/>
      <c r="E149" s="348"/>
      <c r="F149" s="348"/>
      <c r="G149" s="348"/>
      <c r="H149" s="348"/>
      <c r="I149" s="348"/>
      <c r="J149" s="363"/>
      <c r="K149" s="367"/>
      <c r="L149" s="367"/>
      <c r="M149" s="368"/>
    </row>
    <row r="150" spans="1:13" s="393" customFormat="1" ht="12.75">
      <c r="A150" s="363"/>
      <c r="B150" s="348"/>
      <c r="C150" s="348"/>
      <c r="D150" s="363"/>
      <c r="E150" s="348"/>
      <c r="F150" s="348"/>
      <c r="G150" s="348"/>
      <c r="H150" s="348"/>
      <c r="I150" s="348"/>
      <c r="J150" s="363"/>
      <c r="K150" s="367"/>
      <c r="L150" s="367"/>
      <c r="M150" s="368"/>
    </row>
    <row r="151" spans="2:13" ht="12.75">
      <c r="B151" s="348"/>
      <c r="C151" s="369"/>
      <c r="D151" s="370"/>
      <c r="E151" s="371"/>
      <c r="F151" s="371"/>
      <c r="G151" s="371"/>
      <c r="H151" s="371"/>
      <c r="I151" s="371"/>
      <c r="J151" s="370"/>
      <c r="K151" s="372"/>
      <c r="L151" s="372"/>
      <c r="M151" s="373" t="s">
        <v>445</v>
      </c>
    </row>
    <row r="152" spans="1:13" s="348" customFormat="1" ht="12.75">
      <c r="A152" s="363"/>
      <c r="D152" s="363"/>
      <c r="J152" s="363"/>
      <c r="K152" s="367"/>
      <c r="L152" s="367"/>
      <c r="M152" s="368"/>
    </row>
    <row r="153" spans="1:13" s="339" customFormat="1" ht="16.5" thickBot="1">
      <c r="A153" s="328"/>
      <c r="B153" s="378"/>
      <c r="C153" s="378"/>
      <c r="D153" s="379"/>
      <c r="E153" s="378"/>
      <c r="F153" s="378"/>
      <c r="G153" s="378"/>
      <c r="H153" s="378"/>
      <c r="I153" s="378"/>
      <c r="J153" s="380"/>
      <c r="K153" s="380"/>
      <c r="L153" s="380"/>
      <c r="M153" s="381"/>
    </row>
    <row r="154" spans="1:13" s="348" customFormat="1" ht="13.5" thickTop="1">
      <c r="A154" s="382"/>
      <c r="B154" s="383"/>
      <c r="C154" s="383"/>
      <c r="D154" s="384"/>
      <c r="E154" s="383"/>
      <c r="F154" s="383"/>
      <c r="G154" s="383"/>
      <c r="H154" s="383"/>
      <c r="I154" s="383"/>
      <c r="J154" s="385"/>
      <c r="K154" s="385"/>
      <c r="L154" s="385"/>
      <c r="M154" s="386"/>
    </row>
    <row r="155" spans="1:13" s="393" customFormat="1" ht="12.75">
      <c r="A155" s="363" t="s">
        <v>114</v>
      </c>
      <c r="B155" s="348"/>
      <c r="C155" s="348" t="s">
        <v>115</v>
      </c>
      <c r="D155" s="363"/>
      <c r="E155" s="348"/>
      <c r="F155" s="348"/>
      <c r="G155" s="348"/>
      <c r="H155" s="348"/>
      <c r="I155" s="348"/>
      <c r="J155" s="363"/>
      <c r="K155" s="367"/>
      <c r="L155" s="367"/>
      <c r="M155" s="368"/>
    </row>
    <row r="156" spans="1:13" s="393" customFormat="1" ht="12.75">
      <c r="A156" s="363"/>
      <c r="B156" s="348"/>
      <c r="C156" s="348"/>
      <c r="D156" s="363"/>
      <c r="E156" s="348"/>
      <c r="F156" s="348"/>
      <c r="G156" s="348"/>
      <c r="H156" s="348"/>
      <c r="I156" s="348"/>
      <c r="J156" s="363"/>
      <c r="K156" s="367"/>
      <c r="L156" s="367"/>
      <c r="M156" s="368"/>
    </row>
    <row r="157" spans="1:13" s="393" customFormat="1" ht="12.75">
      <c r="A157" s="363">
        <v>25111</v>
      </c>
      <c r="B157" s="332"/>
      <c r="C157" s="332" t="s">
        <v>446</v>
      </c>
      <c r="D157" s="364"/>
      <c r="E157" s="332"/>
      <c r="F157" s="332"/>
      <c r="G157" s="332"/>
      <c r="H157" s="332"/>
      <c r="I157" s="332"/>
      <c r="J157" s="364"/>
      <c r="K157" s="365"/>
      <c r="L157" s="365"/>
      <c r="M157" s="366"/>
    </row>
    <row r="158" spans="1:13" s="393" customFormat="1" ht="12.75">
      <c r="A158" s="363"/>
      <c r="B158" s="332"/>
      <c r="C158" s="332" t="s">
        <v>447</v>
      </c>
      <c r="D158" s="364">
        <v>425</v>
      </c>
      <c r="E158" s="332"/>
      <c r="F158" s="332"/>
      <c r="G158" s="332"/>
      <c r="H158" s="332"/>
      <c r="I158" s="332"/>
      <c r="J158" s="364"/>
      <c r="K158" s="365">
        <v>0</v>
      </c>
      <c r="L158" s="365"/>
      <c r="M158" s="366">
        <f>D158*K158</f>
        <v>0</v>
      </c>
    </row>
    <row r="159" ht="13.5" thickBot="1"/>
    <row r="160" spans="3:13" ht="13.5" thickTop="1">
      <c r="C160" s="387"/>
      <c r="D160" s="388" t="s">
        <v>448</v>
      </c>
      <c r="E160" s="387"/>
      <c r="F160" s="387"/>
      <c r="G160" s="387"/>
      <c r="H160" s="387"/>
      <c r="I160" s="387"/>
      <c r="J160" s="388"/>
      <c r="K160" s="389"/>
      <c r="L160" s="389"/>
      <c r="M160" s="390"/>
    </row>
    <row r="161" spans="1:13" ht="12.75">
      <c r="A161" s="363" t="s">
        <v>87</v>
      </c>
      <c r="B161" s="348"/>
      <c r="C161" s="348" t="s">
        <v>449</v>
      </c>
      <c r="D161" s="363"/>
      <c r="E161" s="348"/>
      <c r="F161" s="348"/>
      <c r="G161" s="348"/>
      <c r="H161" s="348"/>
      <c r="I161" s="348"/>
      <c r="J161" s="363"/>
      <c r="K161" s="367"/>
      <c r="L161" s="367"/>
      <c r="M161" s="368">
        <f>SUM(M157:M159)</f>
        <v>0</v>
      </c>
    </row>
    <row r="162" ht="13.5" thickBot="1"/>
    <row r="163" spans="3:13" ht="14.25" thickBot="1" thickTop="1">
      <c r="C163" s="387"/>
      <c r="D163" s="388"/>
      <c r="E163" s="387"/>
      <c r="F163" s="387"/>
      <c r="G163" s="387"/>
      <c r="H163" s="387"/>
      <c r="I163" s="387"/>
      <c r="J163" s="388"/>
      <c r="K163" s="389"/>
      <c r="L163" s="389"/>
      <c r="M163" s="390"/>
    </row>
    <row r="164" spans="1:13" ht="16.5" thickBot="1">
      <c r="A164" s="338" t="s">
        <v>450</v>
      </c>
      <c r="B164" s="339"/>
      <c r="C164" s="343" t="s">
        <v>451</v>
      </c>
      <c r="D164" s="344"/>
      <c r="E164" s="345"/>
      <c r="F164" s="345"/>
      <c r="G164" s="345"/>
      <c r="H164" s="345"/>
      <c r="I164" s="345"/>
      <c r="J164" s="344"/>
      <c r="K164" s="346"/>
      <c r="L164" s="346"/>
      <c r="M164" s="347">
        <f>SUM(M161+M145+M133)</f>
        <v>0</v>
      </c>
    </row>
    <row r="165" spans="1:13" s="348" customFormat="1" ht="12.75">
      <c r="A165" s="382"/>
      <c r="B165" s="383"/>
      <c r="C165" s="383"/>
      <c r="D165" s="384"/>
      <c r="E165" s="383"/>
      <c r="F165" s="383"/>
      <c r="G165" s="383"/>
      <c r="H165" s="383"/>
      <c r="I165" s="383"/>
      <c r="J165" s="385"/>
      <c r="K165" s="385"/>
      <c r="L165" s="385"/>
      <c r="M165" s="386"/>
    </row>
    <row r="166" spans="1:13" s="348" customFormat="1" ht="12.75">
      <c r="A166" s="382"/>
      <c r="B166" s="383"/>
      <c r="C166" s="383"/>
      <c r="D166" s="384"/>
      <c r="E166" s="383"/>
      <c r="F166" s="383"/>
      <c r="G166" s="383"/>
      <c r="H166" s="383"/>
      <c r="I166" s="383"/>
      <c r="J166" s="385"/>
      <c r="K166" s="385"/>
      <c r="L166" s="385"/>
      <c r="M166" s="386"/>
    </row>
    <row r="167" spans="1:13" s="348" customFormat="1" ht="15.75">
      <c r="A167" s="338" t="s">
        <v>452</v>
      </c>
      <c r="B167" s="339"/>
      <c r="C167" s="340" t="s">
        <v>453</v>
      </c>
      <c r="D167" s="338"/>
      <c r="E167" s="339"/>
      <c r="F167" s="339"/>
      <c r="G167" s="339"/>
      <c r="H167" s="339"/>
      <c r="I167" s="339"/>
      <c r="J167" s="338"/>
      <c r="K167" s="341"/>
      <c r="L167" s="341"/>
      <c r="M167" s="342"/>
    </row>
    <row r="168" spans="1:13" s="348" customFormat="1" ht="12.75">
      <c r="A168" s="363"/>
      <c r="D168" s="363"/>
      <c r="J168" s="363"/>
      <c r="K168" s="367"/>
      <c r="L168" s="367"/>
      <c r="M168" s="368"/>
    </row>
    <row r="169" spans="1:13" s="348" customFormat="1" ht="12.75">
      <c r="A169" s="363" t="s">
        <v>454</v>
      </c>
      <c r="C169" s="348" t="s">
        <v>453</v>
      </c>
      <c r="D169" s="363"/>
      <c r="J169" s="363"/>
      <c r="K169" s="367"/>
      <c r="L169" s="367"/>
      <c r="M169" s="368"/>
    </row>
    <row r="170" spans="1:13" s="337" customFormat="1" ht="12.75">
      <c r="A170" s="363"/>
      <c r="B170" s="348"/>
      <c r="C170" s="348"/>
      <c r="D170" s="363"/>
      <c r="E170" s="348"/>
      <c r="F170" s="348"/>
      <c r="G170" s="348"/>
      <c r="H170" s="348"/>
      <c r="I170" s="348"/>
      <c r="J170" s="363"/>
      <c r="K170" s="367"/>
      <c r="L170" s="367"/>
      <c r="M170" s="368"/>
    </row>
    <row r="171" spans="1:13" s="337" customFormat="1" ht="12.75">
      <c r="A171" s="363">
        <v>43811</v>
      </c>
      <c r="B171" s="332"/>
      <c r="C171" s="332" t="s">
        <v>455</v>
      </c>
      <c r="D171" s="364"/>
      <c r="E171" s="332"/>
      <c r="F171" s="332"/>
      <c r="G171" s="332"/>
      <c r="H171" s="332"/>
      <c r="I171" s="332"/>
      <c r="J171" s="364"/>
      <c r="K171" s="365"/>
      <c r="L171" s="365"/>
      <c r="M171" s="366"/>
    </row>
    <row r="172" spans="1:13" s="339" customFormat="1" ht="15.75">
      <c r="A172" s="363"/>
      <c r="B172" s="332"/>
      <c r="C172" s="332" t="s">
        <v>456</v>
      </c>
      <c r="D172" s="364"/>
      <c r="E172" s="332"/>
      <c r="F172" s="332"/>
      <c r="G172" s="332"/>
      <c r="H172" s="332"/>
      <c r="I172" s="332"/>
      <c r="J172" s="364"/>
      <c r="K172" s="365"/>
      <c r="L172" s="365"/>
      <c r="M172" s="366"/>
    </row>
    <row r="173" spans="1:13" s="348" customFormat="1" ht="12.75">
      <c r="A173" s="363"/>
      <c r="B173" s="332"/>
      <c r="C173" s="332" t="s">
        <v>435</v>
      </c>
      <c r="D173" s="364">
        <v>190</v>
      </c>
      <c r="E173" s="332"/>
      <c r="F173" s="332"/>
      <c r="G173" s="332"/>
      <c r="H173" s="332"/>
      <c r="I173" s="332"/>
      <c r="J173" s="364"/>
      <c r="K173" s="365">
        <v>0</v>
      </c>
      <c r="L173" s="365"/>
      <c r="M173" s="366">
        <f>D173*K173</f>
        <v>0</v>
      </c>
    </row>
    <row r="174" spans="1:13" s="394" customFormat="1" ht="18">
      <c r="A174" s="363"/>
      <c r="B174" s="332"/>
      <c r="C174" s="332"/>
      <c r="D174" s="364"/>
      <c r="E174" s="332"/>
      <c r="F174" s="332"/>
      <c r="G174" s="332"/>
      <c r="H174" s="332"/>
      <c r="I174" s="332"/>
      <c r="J174" s="364"/>
      <c r="K174" s="365"/>
      <c r="L174" s="365"/>
      <c r="M174" s="366"/>
    </row>
    <row r="175" spans="1:3" ht="12.75">
      <c r="A175" s="363">
        <v>43814</v>
      </c>
      <c r="C175" s="332" t="s">
        <v>457</v>
      </c>
    </row>
    <row r="176" ht="12.75">
      <c r="C176" s="332" t="s">
        <v>458</v>
      </c>
    </row>
    <row r="177" spans="3:13" ht="12.75">
      <c r="C177" s="332" t="s">
        <v>435</v>
      </c>
      <c r="D177" s="364">
        <v>1310</v>
      </c>
      <c r="K177" s="365">
        <v>0</v>
      </c>
      <c r="M177" s="366">
        <f>D177*K177</f>
        <v>0</v>
      </c>
    </row>
    <row r="178" ht="13.5" thickBot="1"/>
    <row r="179" spans="3:13" ht="13.5" thickTop="1">
      <c r="C179" s="387"/>
      <c r="D179" s="388"/>
      <c r="E179" s="387"/>
      <c r="F179" s="387"/>
      <c r="G179" s="387"/>
      <c r="H179" s="387"/>
      <c r="I179" s="387"/>
      <c r="J179" s="388"/>
      <c r="K179" s="389"/>
      <c r="L179" s="389"/>
      <c r="M179" s="390"/>
    </row>
    <row r="180" spans="1:13" ht="12.75">
      <c r="A180" s="363" t="s">
        <v>454</v>
      </c>
      <c r="B180" s="348"/>
      <c r="C180" s="348" t="s">
        <v>459</v>
      </c>
      <c r="D180" s="363"/>
      <c r="E180" s="348"/>
      <c r="F180" s="348"/>
      <c r="G180" s="348"/>
      <c r="H180" s="348"/>
      <c r="I180" s="348"/>
      <c r="J180" s="363"/>
      <c r="K180" s="367"/>
      <c r="L180" s="367"/>
      <c r="M180" s="368">
        <f>SUM(M171:M178)</f>
        <v>0</v>
      </c>
    </row>
    <row r="181" spans="1:13" s="348" customFormat="1" ht="12.75">
      <c r="A181" s="363"/>
      <c r="D181" s="363"/>
      <c r="J181" s="363"/>
      <c r="K181" s="367"/>
      <c r="L181" s="367"/>
      <c r="M181" s="368"/>
    </row>
    <row r="182" spans="2:13" ht="12.75">
      <c r="B182" s="348"/>
      <c r="C182" s="348"/>
      <c r="D182" s="363"/>
      <c r="E182" s="348"/>
      <c r="F182" s="348"/>
      <c r="G182" s="348"/>
      <c r="H182" s="348"/>
      <c r="I182" s="348"/>
      <c r="J182" s="363"/>
      <c r="K182" s="367"/>
      <c r="L182" s="367"/>
      <c r="M182" s="368"/>
    </row>
    <row r="183" spans="1:13" ht="12.75">
      <c r="A183" s="363" t="s">
        <v>460</v>
      </c>
      <c r="B183" s="348"/>
      <c r="C183" s="348" t="s">
        <v>156</v>
      </c>
      <c r="D183" s="363"/>
      <c r="E183" s="348"/>
      <c r="F183" s="348"/>
      <c r="G183" s="348"/>
      <c r="H183" s="348"/>
      <c r="I183" s="348"/>
      <c r="J183" s="363"/>
      <c r="K183" s="367"/>
      <c r="L183" s="367"/>
      <c r="M183" s="368"/>
    </row>
    <row r="184" spans="2:13" ht="12.75">
      <c r="B184" s="348"/>
      <c r="C184" s="348"/>
      <c r="D184" s="363"/>
      <c r="E184" s="348"/>
      <c r="F184" s="348"/>
      <c r="G184" s="348"/>
      <c r="H184" s="348"/>
      <c r="I184" s="348"/>
      <c r="J184" s="363"/>
      <c r="K184" s="367"/>
      <c r="L184" s="367"/>
      <c r="M184" s="368"/>
    </row>
    <row r="185" spans="1:13" ht="12.75">
      <c r="A185" s="363">
        <v>44643</v>
      </c>
      <c r="B185" s="393"/>
      <c r="C185" s="393" t="s">
        <v>461</v>
      </c>
      <c r="D185" s="395"/>
      <c r="E185" s="393"/>
      <c r="F185" s="393"/>
      <c r="G185" s="393"/>
      <c r="H185" s="393"/>
      <c r="I185" s="393"/>
      <c r="J185" s="395"/>
      <c r="K185" s="393"/>
      <c r="L185" s="396"/>
      <c r="M185" s="393"/>
    </row>
    <row r="186" spans="1:13" ht="12.75">
      <c r="A186" s="395"/>
      <c r="B186" s="393"/>
      <c r="C186" s="393" t="s">
        <v>462</v>
      </c>
      <c r="D186" s="395"/>
      <c r="E186" s="393"/>
      <c r="F186" s="393"/>
      <c r="G186" s="393"/>
      <c r="H186" s="393"/>
      <c r="I186" s="393"/>
      <c r="J186" s="395"/>
      <c r="K186" s="393"/>
      <c r="L186" s="396"/>
      <c r="M186" s="393"/>
    </row>
    <row r="187" spans="1:13" ht="12.75">
      <c r="A187" s="395"/>
      <c r="B187" s="393"/>
      <c r="C187" s="393" t="s">
        <v>463</v>
      </c>
      <c r="D187" s="395"/>
      <c r="E187" s="393"/>
      <c r="F187" s="393"/>
      <c r="G187" s="393"/>
      <c r="H187" s="393"/>
      <c r="I187" s="393"/>
      <c r="J187" s="395"/>
      <c r="K187" s="393"/>
      <c r="L187" s="396"/>
      <c r="M187" s="393"/>
    </row>
    <row r="188" spans="1:13" ht="12.75">
      <c r="A188" s="395"/>
      <c r="B188" s="393"/>
      <c r="C188" s="393" t="s">
        <v>464</v>
      </c>
      <c r="D188" s="395"/>
      <c r="E188" s="393"/>
      <c r="F188" s="393"/>
      <c r="G188" s="393"/>
      <c r="H188" s="393"/>
      <c r="I188" s="393"/>
      <c r="J188" s="395"/>
      <c r="K188" s="393"/>
      <c r="L188" s="396"/>
      <c r="M188" s="393"/>
    </row>
    <row r="189" spans="1:13" ht="12.75">
      <c r="A189" s="395"/>
      <c r="B189" s="393"/>
      <c r="C189" s="393" t="s">
        <v>13</v>
      </c>
      <c r="D189" s="395">
        <v>5</v>
      </c>
      <c r="E189" s="393"/>
      <c r="F189" s="393"/>
      <c r="G189" s="393"/>
      <c r="H189" s="393"/>
      <c r="I189" s="393"/>
      <c r="J189" s="395"/>
      <c r="K189" s="397">
        <v>0</v>
      </c>
      <c r="L189" s="398">
        <f>D189*K189</f>
        <v>0</v>
      </c>
      <c r="M189" s="366">
        <f>D189*K189</f>
        <v>0</v>
      </c>
    </row>
    <row r="190" spans="1:13" ht="12.75">
      <c r="A190" s="399"/>
      <c r="B190" s="400"/>
      <c r="C190" s="400"/>
      <c r="D190" s="399"/>
      <c r="E190" s="400"/>
      <c r="F190" s="400"/>
      <c r="G190" s="400"/>
      <c r="H190" s="400"/>
      <c r="I190" s="400"/>
      <c r="J190" s="399"/>
      <c r="K190" s="400"/>
      <c r="L190" s="401"/>
      <c r="M190" s="393"/>
    </row>
    <row r="191" spans="1:13" ht="12.75">
      <c r="A191" s="363">
        <v>44643</v>
      </c>
      <c r="B191" s="393"/>
      <c r="C191" s="393" t="s">
        <v>461</v>
      </c>
      <c r="D191" s="395"/>
      <c r="E191" s="393"/>
      <c r="F191" s="393"/>
      <c r="G191" s="393"/>
      <c r="H191" s="393"/>
      <c r="I191" s="393"/>
      <c r="J191" s="395"/>
      <c r="K191" s="393"/>
      <c r="L191" s="396"/>
      <c r="M191" s="393"/>
    </row>
    <row r="192" spans="1:13" ht="12.75">
      <c r="A192" s="395"/>
      <c r="B192" s="393"/>
      <c r="C192" s="393" t="s">
        <v>465</v>
      </c>
      <c r="D192" s="395"/>
      <c r="E192" s="393"/>
      <c r="F192" s="393"/>
      <c r="G192" s="393"/>
      <c r="H192" s="393"/>
      <c r="I192" s="393"/>
      <c r="J192" s="395"/>
      <c r="K192" s="393"/>
      <c r="L192" s="396"/>
      <c r="M192" s="393"/>
    </row>
    <row r="193" spans="1:13" ht="12.75">
      <c r="A193" s="395"/>
      <c r="B193" s="393"/>
      <c r="C193" s="393" t="s">
        <v>463</v>
      </c>
      <c r="D193" s="395"/>
      <c r="E193" s="393"/>
      <c r="F193" s="393"/>
      <c r="G193" s="393"/>
      <c r="H193" s="393"/>
      <c r="I193" s="393"/>
      <c r="J193" s="395"/>
      <c r="K193" s="393"/>
      <c r="L193" s="396"/>
      <c r="M193" s="393"/>
    </row>
    <row r="194" spans="1:13" ht="12.75">
      <c r="A194" s="395"/>
      <c r="B194" s="393"/>
      <c r="C194" s="393" t="s">
        <v>464</v>
      </c>
      <c r="D194" s="395"/>
      <c r="E194" s="393"/>
      <c r="F194" s="393"/>
      <c r="G194" s="393"/>
      <c r="H194" s="393"/>
      <c r="I194" s="393"/>
      <c r="J194" s="395"/>
      <c r="K194" s="393"/>
      <c r="L194" s="396"/>
      <c r="M194" s="393"/>
    </row>
    <row r="195" spans="1:13" ht="12.75">
      <c r="A195" s="395"/>
      <c r="B195" s="393"/>
      <c r="C195" s="393" t="s">
        <v>13</v>
      </c>
      <c r="D195" s="395">
        <v>1</v>
      </c>
      <c r="E195" s="393"/>
      <c r="F195" s="393"/>
      <c r="G195" s="393"/>
      <c r="H195" s="393"/>
      <c r="I195" s="393"/>
      <c r="J195" s="395"/>
      <c r="K195" s="397">
        <v>0</v>
      </c>
      <c r="L195" s="398">
        <f>D195*K195</f>
        <v>0</v>
      </c>
      <c r="M195" s="366">
        <f>D195*K195</f>
        <v>0</v>
      </c>
    </row>
    <row r="196" spans="1:13" ht="12.75">
      <c r="A196" s="399"/>
      <c r="B196" s="400"/>
      <c r="C196" s="400"/>
      <c r="D196" s="399"/>
      <c r="E196" s="400"/>
      <c r="F196" s="400"/>
      <c r="G196" s="400"/>
      <c r="H196" s="400"/>
      <c r="I196" s="400"/>
      <c r="J196" s="399"/>
      <c r="K196" s="400"/>
      <c r="L196" s="401"/>
      <c r="M196" s="393"/>
    </row>
    <row r="197" spans="1:13" ht="12.75">
      <c r="A197" s="399"/>
      <c r="B197" s="400"/>
      <c r="C197" s="400"/>
      <c r="D197" s="399"/>
      <c r="E197" s="400"/>
      <c r="F197" s="400"/>
      <c r="G197" s="400"/>
      <c r="H197" s="400"/>
      <c r="I197" s="400"/>
      <c r="J197" s="399"/>
      <c r="K197" s="400"/>
      <c r="L197" s="401"/>
      <c r="M197" s="393"/>
    </row>
    <row r="198" spans="1:13" ht="12.75">
      <c r="A198" s="399"/>
      <c r="B198" s="400"/>
      <c r="C198" s="400"/>
      <c r="D198" s="399"/>
      <c r="E198" s="400"/>
      <c r="F198" s="400"/>
      <c r="G198" s="400"/>
      <c r="H198" s="400"/>
      <c r="I198" s="400"/>
      <c r="J198" s="399"/>
      <c r="K198" s="400"/>
      <c r="L198" s="401"/>
      <c r="M198" s="393"/>
    </row>
    <row r="199" spans="1:13" ht="12.75">
      <c r="A199" s="399"/>
      <c r="B199" s="400"/>
      <c r="C199" s="400"/>
      <c r="D199" s="399"/>
      <c r="E199" s="400"/>
      <c r="F199" s="400"/>
      <c r="G199" s="400"/>
      <c r="H199" s="400"/>
      <c r="I199" s="400"/>
      <c r="J199" s="399"/>
      <c r="K199" s="400"/>
      <c r="L199" s="401"/>
      <c r="M199" s="393"/>
    </row>
    <row r="200" spans="1:13" ht="12.75">
      <c r="A200" s="399"/>
      <c r="B200" s="400"/>
      <c r="C200" s="400"/>
      <c r="D200" s="399"/>
      <c r="E200" s="400"/>
      <c r="F200" s="400"/>
      <c r="G200" s="400"/>
      <c r="H200" s="400"/>
      <c r="I200" s="400"/>
      <c r="J200" s="399"/>
      <c r="K200" s="400"/>
      <c r="L200" s="401"/>
      <c r="M200" s="393"/>
    </row>
    <row r="201" spans="2:13" ht="12.75">
      <c r="B201" s="348"/>
      <c r="C201" s="348"/>
      <c r="D201" s="363"/>
      <c r="E201" s="348"/>
      <c r="F201" s="348"/>
      <c r="G201" s="348"/>
      <c r="H201" s="348"/>
      <c r="I201" s="348"/>
      <c r="J201" s="363"/>
      <c r="K201" s="367"/>
      <c r="L201" s="367"/>
      <c r="M201" s="368"/>
    </row>
    <row r="202" spans="2:13" ht="12.75">
      <c r="B202" s="348"/>
      <c r="C202" s="369"/>
      <c r="D202" s="370"/>
      <c r="E202" s="371"/>
      <c r="F202" s="371"/>
      <c r="G202" s="371"/>
      <c r="H202" s="371"/>
      <c r="I202" s="371"/>
      <c r="J202" s="370"/>
      <c r="K202" s="372"/>
      <c r="L202" s="372"/>
      <c r="M202" s="373" t="s">
        <v>466</v>
      </c>
    </row>
    <row r="203" spans="1:13" s="348" customFormat="1" ht="12.75">
      <c r="A203" s="363"/>
      <c r="D203" s="363"/>
      <c r="J203" s="363"/>
      <c r="K203" s="367"/>
      <c r="L203" s="367"/>
      <c r="M203" s="368"/>
    </row>
    <row r="204" spans="1:13" s="339" customFormat="1" ht="16.5" thickBot="1">
      <c r="A204" s="328"/>
      <c r="B204" s="378"/>
      <c r="C204" s="378"/>
      <c r="D204" s="379"/>
      <c r="E204" s="378"/>
      <c r="F204" s="378"/>
      <c r="G204" s="378"/>
      <c r="H204" s="378"/>
      <c r="I204" s="378"/>
      <c r="J204" s="380"/>
      <c r="K204" s="380"/>
      <c r="L204" s="380"/>
      <c r="M204" s="381"/>
    </row>
    <row r="205" spans="1:13" s="348" customFormat="1" ht="13.5" thickTop="1">
      <c r="A205" s="382"/>
      <c r="B205" s="383"/>
      <c r="C205" s="383"/>
      <c r="D205" s="384"/>
      <c r="E205" s="383"/>
      <c r="F205" s="383"/>
      <c r="G205" s="383"/>
      <c r="H205" s="383"/>
      <c r="I205" s="383"/>
      <c r="J205" s="385"/>
      <c r="K205" s="385"/>
      <c r="L205" s="385"/>
      <c r="M205" s="386"/>
    </row>
    <row r="206" spans="1:3" ht="12.75">
      <c r="A206" s="363">
        <v>44641</v>
      </c>
      <c r="C206" s="332" t="s">
        <v>467</v>
      </c>
    </row>
    <row r="207" ht="12.75">
      <c r="C207" s="332" t="s">
        <v>468</v>
      </c>
    </row>
    <row r="208" spans="3:13" ht="12.75">
      <c r="C208" s="332" t="s">
        <v>13</v>
      </c>
      <c r="D208" s="364">
        <v>6</v>
      </c>
      <c r="K208" s="365">
        <v>0</v>
      </c>
      <c r="M208" s="366">
        <f>D208*K208</f>
        <v>0</v>
      </c>
    </row>
    <row r="209" ht="13.5" thickBot="1"/>
    <row r="210" spans="3:13" ht="13.5" thickTop="1">
      <c r="C210" s="387"/>
      <c r="D210" s="388"/>
      <c r="E210" s="387"/>
      <c r="F210" s="387"/>
      <c r="G210" s="387"/>
      <c r="H210" s="387"/>
      <c r="I210" s="387"/>
      <c r="J210" s="388"/>
      <c r="K210" s="389"/>
      <c r="L210" s="389"/>
      <c r="M210" s="390"/>
    </row>
    <row r="211" spans="1:13" ht="12.75">
      <c r="A211" s="363" t="s">
        <v>460</v>
      </c>
      <c r="B211" s="348"/>
      <c r="C211" s="348" t="s">
        <v>469</v>
      </c>
      <c r="D211" s="363"/>
      <c r="E211" s="348"/>
      <c r="F211" s="348"/>
      <c r="G211" s="348"/>
      <c r="H211" s="348"/>
      <c r="I211" s="348"/>
      <c r="J211" s="363"/>
      <c r="K211" s="367"/>
      <c r="L211" s="367"/>
      <c r="M211" s="368">
        <f>SUM(M188:M208)</f>
        <v>0</v>
      </c>
    </row>
    <row r="212" ht="13.5" thickBot="1"/>
    <row r="213" spans="1:13" ht="16.5" thickBot="1">
      <c r="A213" s="338" t="s">
        <v>470</v>
      </c>
      <c r="B213" s="339"/>
      <c r="C213" s="343" t="s">
        <v>471</v>
      </c>
      <c r="D213" s="344"/>
      <c r="E213" s="345"/>
      <c r="F213" s="345"/>
      <c r="G213" s="345"/>
      <c r="H213" s="345"/>
      <c r="I213" s="345"/>
      <c r="J213" s="344"/>
      <c r="K213" s="346"/>
      <c r="L213" s="346"/>
      <c r="M213" s="347">
        <f>SUM(M180+M211)</f>
        <v>0</v>
      </c>
    </row>
    <row r="214" spans="1:13" ht="15.75">
      <c r="A214" s="338"/>
      <c r="B214" s="339"/>
      <c r="C214" s="334"/>
      <c r="D214" s="333"/>
      <c r="E214" s="334"/>
      <c r="F214" s="334"/>
      <c r="G214" s="334"/>
      <c r="H214" s="334"/>
      <c r="I214" s="334"/>
      <c r="J214" s="333"/>
      <c r="K214" s="335"/>
      <c r="L214" s="335"/>
      <c r="M214" s="336"/>
    </row>
    <row r="215" spans="1:13" ht="12.75">
      <c r="A215" s="382"/>
      <c r="B215" s="383"/>
      <c r="C215" s="383"/>
      <c r="D215" s="384"/>
      <c r="E215" s="383"/>
      <c r="F215" s="383"/>
      <c r="G215" s="383"/>
      <c r="H215" s="383"/>
      <c r="I215" s="383"/>
      <c r="J215" s="385"/>
      <c r="K215" s="385"/>
      <c r="L215" s="385"/>
      <c r="M215" s="386"/>
    </row>
    <row r="216" spans="1:13" s="348" customFormat="1" ht="15.75">
      <c r="A216" s="338" t="s">
        <v>472</v>
      </c>
      <c r="B216" s="339"/>
      <c r="C216" s="340" t="s">
        <v>473</v>
      </c>
      <c r="D216" s="338"/>
      <c r="E216" s="339"/>
      <c r="F216" s="339"/>
      <c r="G216" s="339"/>
      <c r="H216" s="339"/>
      <c r="I216" s="339"/>
      <c r="J216" s="338"/>
      <c r="K216" s="341"/>
      <c r="L216" s="341"/>
      <c r="M216" s="342"/>
    </row>
    <row r="217" spans="1:13" s="348" customFormat="1" ht="12.75">
      <c r="A217" s="363"/>
      <c r="B217" s="332"/>
      <c r="C217" s="332"/>
      <c r="D217" s="364"/>
      <c r="E217" s="332"/>
      <c r="F217" s="332"/>
      <c r="G217" s="332"/>
      <c r="H217" s="332"/>
      <c r="I217" s="332"/>
      <c r="J217" s="364"/>
      <c r="K217" s="365"/>
      <c r="L217" s="365"/>
      <c r="M217" s="366"/>
    </row>
    <row r="218" spans="1:13" s="348" customFormat="1" ht="12.75">
      <c r="A218" s="363" t="s">
        <v>474</v>
      </c>
      <c r="C218" s="348" t="s">
        <v>475</v>
      </c>
      <c r="D218" s="363"/>
      <c r="J218" s="363"/>
      <c r="K218" s="367"/>
      <c r="L218" s="367"/>
      <c r="M218" s="368"/>
    </row>
    <row r="219" spans="1:13" s="337" customFormat="1" ht="18">
      <c r="A219" s="402"/>
      <c r="B219" s="394"/>
      <c r="C219" s="394"/>
      <c r="D219" s="402"/>
      <c r="E219" s="394"/>
      <c r="F219" s="394"/>
      <c r="G219" s="394"/>
      <c r="H219" s="394"/>
      <c r="I219" s="394"/>
      <c r="J219" s="402"/>
      <c r="K219" s="403"/>
      <c r="L219" s="403"/>
      <c r="M219" s="404"/>
    </row>
    <row r="220" spans="1:13" s="337" customFormat="1" ht="12.75">
      <c r="A220" s="363">
        <v>53124</v>
      </c>
      <c r="B220" s="332"/>
      <c r="C220" s="332" t="s">
        <v>476</v>
      </c>
      <c r="D220" s="364"/>
      <c r="E220" s="332"/>
      <c r="F220" s="332"/>
      <c r="G220" s="332"/>
      <c r="H220" s="332"/>
      <c r="I220" s="332"/>
      <c r="J220" s="364"/>
      <c r="K220" s="365"/>
      <c r="L220" s="365"/>
      <c r="M220" s="366"/>
    </row>
    <row r="221" spans="1:13" s="339" customFormat="1" ht="15.75">
      <c r="A221" s="364"/>
      <c r="B221" s="332"/>
      <c r="C221" s="332" t="s">
        <v>477</v>
      </c>
      <c r="D221" s="364"/>
      <c r="E221" s="332"/>
      <c r="F221" s="332"/>
      <c r="G221" s="332"/>
      <c r="H221" s="332"/>
      <c r="I221" s="332"/>
      <c r="J221" s="364"/>
      <c r="K221" s="365"/>
      <c r="L221" s="365"/>
      <c r="M221" s="366"/>
    </row>
    <row r="222" spans="1:13" s="348" customFormat="1" ht="12.75">
      <c r="A222" s="364"/>
      <c r="B222" s="332"/>
      <c r="C222" s="332" t="s">
        <v>478</v>
      </c>
      <c r="D222" s="364"/>
      <c r="E222" s="332"/>
      <c r="F222" s="332"/>
      <c r="G222" s="332"/>
      <c r="H222" s="332"/>
      <c r="I222" s="332"/>
      <c r="J222" s="364"/>
      <c r="K222" s="365"/>
      <c r="L222" s="365"/>
      <c r="M222" s="366"/>
    </row>
    <row r="223" spans="1:13" s="348" customFormat="1" ht="12.75">
      <c r="A223" s="364"/>
      <c r="B223" s="332"/>
      <c r="C223" s="332"/>
      <c r="D223" s="364"/>
      <c r="E223" s="332"/>
      <c r="F223" s="332"/>
      <c r="G223" s="332"/>
      <c r="H223" s="332"/>
      <c r="I223" s="332"/>
      <c r="J223" s="364"/>
      <c r="K223" s="365"/>
      <c r="L223" s="365"/>
      <c r="M223" s="366"/>
    </row>
    <row r="224" spans="1:13" ht="12.75">
      <c r="A224" s="364"/>
      <c r="C224" s="332" t="s">
        <v>13</v>
      </c>
      <c r="D224" s="364">
        <v>27</v>
      </c>
      <c r="K224" s="365">
        <v>0</v>
      </c>
      <c r="M224" s="366">
        <f>D224*K224</f>
        <v>0</v>
      </c>
    </row>
    <row r="225" spans="1:13" s="348" customFormat="1" ht="13.5" thickBot="1">
      <c r="A225" s="363"/>
      <c r="B225" s="332"/>
      <c r="C225" s="332"/>
      <c r="D225" s="364"/>
      <c r="E225" s="332"/>
      <c r="F225" s="332"/>
      <c r="G225" s="332"/>
      <c r="H225" s="332"/>
      <c r="I225" s="332"/>
      <c r="J225" s="364"/>
      <c r="K225" s="365"/>
      <c r="L225" s="365"/>
      <c r="M225" s="366"/>
    </row>
    <row r="226" spans="3:13" ht="13.5" thickTop="1">
      <c r="C226" s="387"/>
      <c r="D226" s="388"/>
      <c r="E226" s="387"/>
      <c r="F226" s="387"/>
      <c r="G226" s="387"/>
      <c r="H226" s="387"/>
      <c r="I226" s="387"/>
      <c r="J226" s="388"/>
      <c r="K226" s="389"/>
      <c r="L226" s="389"/>
      <c r="M226" s="390"/>
    </row>
    <row r="227" spans="1:13" s="374" customFormat="1" ht="12.75">
      <c r="A227" s="363" t="s">
        <v>474</v>
      </c>
      <c r="B227" s="348"/>
      <c r="C227" s="348" t="s">
        <v>475</v>
      </c>
      <c r="D227" s="363"/>
      <c r="E227" s="348"/>
      <c r="F227" s="348"/>
      <c r="G227" s="348"/>
      <c r="H227" s="348"/>
      <c r="I227" s="348"/>
      <c r="J227" s="363"/>
      <c r="K227" s="367"/>
      <c r="L227" s="367"/>
      <c r="M227" s="368">
        <f>SUM(M224:M224)</f>
        <v>0</v>
      </c>
    </row>
    <row r="229" ht="13.5" thickBot="1"/>
    <row r="230" spans="3:13" ht="13.5" thickTop="1">
      <c r="C230" s="387"/>
      <c r="D230" s="388"/>
      <c r="E230" s="387"/>
      <c r="F230" s="387"/>
      <c r="G230" s="387"/>
      <c r="H230" s="387"/>
      <c r="I230" s="387"/>
      <c r="J230" s="388"/>
      <c r="K230" s="389"/>
      <c r="L230" s="389"/>
      <c r="M230" s="390"/>
    </row>
    <row r="231" spans="3:13" ht="12.75">
      <c r="C231" s="374"/>
      <c r="D231" s="375"/>
      <c r="E231" s="374"/>
      <c r="F231" s="374"/>
      <c r="G231" s="374"/>
      <c r="H231" s="374"/>
      <c r="I231" s="374"/>
      <c r="J231" s="375"/>
      <c r="K231" s="376"/>
      <c r="L231" s="376"/>
      <c r="M231" s="405"/>
    </row>
    <row r="232" spans="3:13" ht="12.75">
      <c r="C232" s="374"/>
      <c r="D232" s="375"/>
      <c r="E232" s="374"/>
      <c r="F232" s="374"/>
      <c r="G232" s="374"/>
      <c r="H232" s="374"/>
      <c r="I232" s="374"/>
      <c r="J232" s="375"/>
      <c r="K232" s="376"/>
      <c r="L232" s="376"/>
      <c r="M232" s="405"/>
    </row>
    <row r="233" spans="1:13" ht="18.75" thickBot="1">
      <c r="A233" s="402"/>
      <c r="B233" s="394"/>
      <c r="C233" s="394"/>
      <c r="D233" s="402"/>
      <c r="E233" s="394"/>
      <c r="F233" s="394"/>
      <c r="G233" s="394"/>
      <c r="H233" s="394"/>
      <c r="I233" s="394"/>
      <c r="J233" s="402"/>
      <c r="K233" s="403"/>
      <c r="L233" s="403"/>
      <c r="M233" s="404"/>
    </row>
    <row r="234" spans="1:13" ht="16.5" thickBot="1">
      <c r="A234" s="338" t="s">
        <v>472</v>
      </c>
      <c r="B234" s="339"/>
      <c r="C234" s="343" t="s">
        <v>473</v>
      </c>
      <c r="D234" s="344"/>
      <c r="E234" s="345"/>
      <c r="F234" s="345"/>
      <c r="G234" s="345"/>
      <c r="H234" s="345"/>
      <c r="I234" s="345"/>
      <c r="J234" s="344"/>
      <c r="K234" s="346"/>
      <c r="L234" s="346"/>
      <c r="M234" s="347">
        <f>SUM(M227)</f>
        <v>0</v>
      </c>
    </row>
    <row r="252" spans="2:13" ht="12.75">
      <c r="B252" s="348"/>
      <c r="C252" s="369"/>
      <c r="D252" s="370"/>
      <c r="E252" s="371"/>
      <c r="F252" s="371"/>
      <c r="G252" s="371"/>
      <c r="H252" s="371"/>
      <c r="I252" s="371"/>
      <c r="J252" s="370"/>
      <c r="K252" s="372"/>
      <c r="L252" s="372"/>
      <c r="M252" s="373" t="s">
        <v>479</v>
      </c>
    </row>
    <row r="253" spans="2:13" ht="12.75">
      <c r="B253" s="348"/>
      <c r="C253" s="348"/>
      <c r="D253" s="363"/>
      <c r="E253" s="348"/>
      <c r="F253" s="348"/>
      <c r="G253" s="348"/>
      <c r="H253" s="348"/>
      <c r="I253" s="348"/>
      <c r="J253" s="363"/>
      <c r="K253" s="367"/>
      <c r="L253" s="367"/>
      <c r="M253" s="368"/>
    </row>
    <row r="254" spans="1:13" ht="13.5" thickBot="1">
      <c r="A254" s="328"/>
      <c r="B254" s="378"/>
      <c r="C254" s="378"/>
      <c r="D254" s="379"/>
      <c r="E254" s="378"/>
      <c r="F254" s="378"/>
      <c r="G254" s="378"/>
      <c r="H254" s="378"/>
      <c r="I254" s="378"/>
      <c r="J254" s="378"/>
      <c r="K254" s="380"/>
      <c r="L254" s="380"/>
      <c r="M254" s="381"/>
    </row>
    <row r="255" spans="1:13" ht="13.5" thickTop="1">
      <c r="A255" s="382"/>
      <c r="B255" s="383"/>
      <c r="C255" s="383"/>
      <c r="D255" s="384"/>
      <c r="E255" s="383"/>
      <c r="F255" s="383"/>
      <c r="G255" s="383"/>
      <c r="H255" s="383"/>
      <c r="I255" s="383"/>
      <c r="J255" s="383"/>
      <c r="K255" s="385"/>
      <c r="L255" s="385"/>
      <c r="M255" s="386"/>
    </row>
    <row r="256" spans="1:13" ht="12.75">
      <c r="A256" s="363" t="s">
        <v>480</v>
      </c>
      <c r="B256" s="348"/>
      <c r="C256" s="348" t="s">
        <v>481</v>
      </c>
      <c r="D256" s="363"/>
      <c r="E256" s="348"/>
      <c r="F256" s="348"/>
      <c r="G256" s="348"/>
      <c r="H256" s="348"/>
      <c r="I256" s="348"/>
      <c r="J256" s="363"/>
      <c r="K256" s="367"/>
      <c r="L256" s="367"/>
      <c r="M256" s="368"/>
    </row>
    <row r="257" spans="2:13" ht="12.75">
      <c r="B257" s="348"/>
      <c r="C257" s="348"/>
      <c r="D257" s="363"/>
      <c r="E257" s="348"/>
      <c r="F257" s="348"/>
      <c r="G257" s="348"/>
      <c r="H257" s="348"/>
      <c r="I257" s="348"/>
      <c r="J257" s="363"/>
      <c r="K257" s="367"/>
      <c r="L257" s="367"/>
      <c r="M257" s="368"/>
    </row>
    <row r="258" spans="1:3" ht="12.75">
      <c r="A258" s="363">
        <v>75212</v>
      </c>
      <c r="C258" s="332" t="s">
        <v>482</v>
      </c>
    </row>
    <row r="259" spans="1:3" ht="12.75">
      <c r="A259" s="364"/>
      <c r="C259" s="332" t="s">
        <v>483</v>
      </c>
    </row>
    <row r="260" spans="1:3" ht="12.75">
      <c r="A260" s="364"/>
      <c r="C260" s="332" t="s">
        <v>484</v>
      </c>
    </row>
    <row r="261" spans="1:13" s="337" customFormat="1" ht="12.75">
      <c r="A261" s="364"/>
      <c r="B261" s="332"/>
      <c r="C261" s="332" t="s">
        <v>435</v>
      </c>
      <c r="D261" s="364">
        <v>205</v>
      </c>
      <c r="E261" s="332"/>
      <c r="F261" s="332"/>
      <c r="G261" s="332"/>
      <c r="H261" s="332"/>
      <c r="I261" s="332"/>
      <c r="J261" s="364"/>
      <c r="K261" s="365">
        <v>0</v>
      </c>
      <c r="L261" s="365"/>
      <c r="M261" s="366">
        <f>D261*K261</f>
        <v>0</v>
      </c>
    </row>
    <row r="262" ht="12.75">
      <c r="A262" s="364"/>
    </row>
    <row r="263" spans="1:3" ht="12.75">
      <c r="A263" s="363">
        <v>75252</v>
      </c>
      <c r="C263" s="332" t="s">
        <v>485</v>
      </c>
    </row>
    <row r="264" spans="1:3" ht="12.75">
      <c r="A264" s="364"/>
      <c r="C264" s="332" t="s">
        <v>486</v>
      </c>
    </row>
    <row r="265" spans="1:13" ht="12.75">
      <c r="A265" s="364"/>
      <c r="C265" s="332" t="s">
        <v>435</v>
      </c>
      <c r="D265" s="364">
        <v>1420</v>
      </c>
      <c r="K265" s="365">
        <v>0</v>
      </c>
      <c r="M265" s="366">
        <f>D265*K265</f>
        <v>0</v>
      </c>
    </row>
    <row r="266" ht="12.75">
      <c r="A266" s="364"/>
    </row>
    <row r="267" spans="1:3" ht="12.75">
      <c r="A267" s="363">
        <v>75311</v>
      </c>
      <c r="C267" s="332" t="s">
        <v>487</v>
      </c>
    </row>
    <row r="268" ht="12.75">
      <c r="C268" s="332" t="s">
        <v>488</v>
      </c>
    </row>
    <row r="269" spans="3:13" ht="12.75">
      <c r="C269" s="332" t="s">
        <v>418</v>
      </c>
      <c r="D269" s="364">
        <v>1</v>
      </c>
      <c r="K269" s="365">
        <v>0</v>
      </c>
      <c r="M269" s="366">
        <f>D269*K269</f>
        <v>0</v>
      </c>
    </row>
    <row r="271" spans="1:3" ht="12.75">
      <c r="A271" s="363">
        <v>75411</v>
      </c>
      <c r="C271" s="332" t="s">
        <v>489</v>
      </c>
    </row>
    <row r="272" ht="12.75">
      <c r="C272" s="332" t="s">
        <v>490</v>
      </c>
    </row>
    <row r="273" spans="3:13" ht="12.75">
      <c r="C273" s="332" t="s">
        <v>418</v>
      </c>
      <c r="D273" s="364">
        <v>1</v>
      </c>
      <c r="K273" s="365">
        <v>0</v>
      </c>
      <c r="M273" s="366">
        <f>D273*K273</f>
        <v>0</v>
      </c>
    </row>
    <row r="274" spans="1:13" ht="12.75">
      <c r="A274" s="382"/>
      <c r="B274" s="383"/>
      <c r="C274" s="383"/>
      <c r="D274" s="384"/>
      <c r="E274" s="383"/>
      <c r="F274" s="383"/>
      <c r="G274" s="383"/>
      <c r="H274" s="383"/>
      <c r="I274" s="383"/>
      <c r="J274" s="383"/>
      <c r="K274" s="385"/>
      <c r="L274" s="385"/>
      <c r="M274" s="386"/>
    </row>
    <row r="275" spans="1:11" ht="12.75">
      <c r="A275" s="363">
        <v>75512</v>
      </c>
      <c r="C275" s="406" t="s">
        <v>491</v>
      </c>
      <c r="D275" s="407"/>
      <c r="E275" s="408"/>
      <c r="F275" s="408"/>
      <c r="G275" s="408"/>
      <c r="H275" s="408"/>
      <c r="I275" s="408"/>
      <c r="J275" s="407"/>
      <c r="K275" s="409"/>
    </row>
    <row r="276" spans="1:11" ht="12.75">
      <c r="A276" s="364"/>
      <c r="C276" s="408" t="s">
        <v>492</v>
      </c>
      <c r="D276" s="407"/>
      <c r="E276" s="408"/>
      <c r="F276" s="408"/>
      <c r="G276" s="408"/>
      <c r="H276" s="408"/>
      <c r="I276" s="408"/>
      <c r="J276" s="407"/>
      <c r="K276" s="409"/>
    </row>
    <row r="277" spans="1:11" ht="12.75">
      <c r="A277" s="364"/>
      <c r="C277" s="408" t="s">
        <v>493</v>
      </c>
      <c r="D277" s="407"/>
      <c r="E277" s="408"/>
      <c r="F277" s="408"/>
      <c r="G277" s="408"/>
      <c r="H277" s="408"/>
      <c r="I277" s="408"/>
      <c r="J277" s="407"/>
      <c r="K277" s="409"/>
    </row>
    <row r="278" spans="1:11" ht="12.75">
      <c r="A278" s="364"/>
      <c r="C278" s="406" t="s">
        <v>494</v>
      </c>
      <c r="D278" s="407"/>
      <c r="E278" s="408"/>
      <c r="F278" s="408"/>
      <c r="G278" s="408"/>
      <c r="H278" s="408"/>
      <c r="I278" s="408"/>
      <c r="J278" s="407"/>
      <c r="K278" s="409"/>
    </row>
    <row r="279" spans="1:3" ht="12.75">
      <c r="A279" s="364"/>
      <c r="C279" s="408" t="s">
        <v>495</v>
      </c>
    </row>
    <row r="280" spans="1:3" ht="12.75">
      <c r="A280" s="364"/>
      <c r="C280" s="408" t="s">
        <v>496</v>
      </c>
    </row>
    <row r="281" spans="1:3" ht="12.75">
      <c r="A281" s="364"/>
      <c r="C281" s="408" t="s">
        <v>497</v>
      </c>
    </row>
    <row r="282" spans="1:13" ht="12.75">
      <c r="A282" s="364"/>
      <c r="C282" s="332" t="s">
        <v>13</v>
      </c>
      <c r="D282" s="364">
        <v>27</v>
      </c>
      <c r="K282" s="365">
        <v>0</v>
      </c>
      <c r="M282" s="366">
        <f>D282*K282</f>
        <v>0</v>
      </c>
    </row>
    <row r="283" ht="12.75">
      <c r="A283" s="364"/>
    </row>
    <row r="284" spans="1:10" ht="12.75">
      <c r="A284" s="363">
        <v>75523</v>
      </c>
      <c r="C284" s="408" t="s">
        <v>498</v>
      </c>
      <c r="D284" s="407"/>
      <c r="E284" s="408"/>
      <c r="F284" s="408"/>
      <c r="G284" s="408"/>
      <c r="H284" s="408"/>
      <c r="I284" s="408"/>
      <c r="J284" s="407"/>
    </row>
    <row r="285" spans="3:10" ht="12.75">
      <c r="C285" s="406" t="s">
        <v>499</v>
      </c>
      <c r="D285" s="407"/>
      <c r="E285" s="408"/>
      <c r="F285" s="408"/>
      <c r="G285" s="408"/>
      <c r="H285" s="408"/>
      <c r="I285" s="408"/>
      <c r="J285" s="407"/>
    </row>
    <row r="286" spans="1:13" ht="12.75">
      <c r="A286" s="364"/>
      <c r="C286" s="332" t="s">
        <v>13</v>
      </c>
      <c r="D286" s="364">
        <v>27</v>
      </c>
      <c r="K286" s="365">
        <v>0</v>
      </c>
      <c r="M286" s="366">
        <f>D286*K286</f>
        <v>0</v>
      </c>
    </row>
    <row r="287" ht="12.75">
      <c r="A287" s="364"/>
    </row>
    <row r="288" spans="1:10" ht="12.75">
      <c r="A288" s="363">
        <v>75521</v>
      </c>
      <c r="C288" s="408" t="s">
        <v>500</v>
      </c>
      <c r="D288" s="407"/>
      <c r="E288" s="408"/>
      <c r="F288" s="408"/>
      <c r="G288" s="408"/>
      <c r="H288" s="408"/>
      <c r="I288" s="408"/>
      <c r="J288" s="407"/>
    </row>
    <row r="289" spans="3:10" ht="12.75">
      <c r="C289" s="406" t="s">
        <v>501</v>
      </c>
      <c r="D289" s="407"/>
      <c r="E289" s="408"/>
      <c r="F289" s="408"/>
      <c r="G289" s="408"/>
      <c r="H289" s="408"/>
      <c r="I289" s="408"/>
      <c r="J289" s="407"/>
    </row>
    <row r="290" spans="1:10" ht="12.75">
      <c r="A290" s="364"/>
      <c r="C290" s="408" t="s">
        <v>502</v>
      </c>
      <c r="D290" s="407"/>
      <c r="E290" s="408"/>
      <c r="F290" s="408"/>
      <c r="G290" s="408"/>
      <c r="H290" s="408"/>
      <c r="I290" s="408"/>
      <c r="J290" s="407"/>
    </row>
    <row r="291" spans="1:13" ht="12.75">
      <c r="A291" s="364"/>
      <c r="C291" s="332" t="s">
        <v>13</v>
      </c>
      <c r="D291" s="364">
        <v>27</v>
      </c>
      <c r="K291" s="365">
        <v>0</v>
      </c>
      <c r="M291" s="366">
        <f>D291*K291</f>
        <v>0</v>
      </c>
    </row>
    <row r="292" spans="1:13" ht="12.75">
      <c r="A292" s="382"/>
      <c r="B292" s="383"/>
      <c r="C292" s="383"/>
      <c r="D292" s="384"/>
      <c r="E292" s="383"/>
      <c r="F292" s="383"/>
      <c r="G292" s="383"/>
      <c r="H292" s="383"/>
      <c r="I292" s="383"/>
      <c r="J292" s="383"/>
      <c r="K292" s="385"/>
      <c r="L292" s="385"/>
      <c r="M292" s="386"/>
    </row>
    <row r="293" spans="1:13" s="410" customFormat="1" ht="12.75" customHeight="1">
      <c r="A293" s="363">
        <v>75513</v>
      </c>
      <c r="C293" s="410" t="s">
        <v>503</v>
      </c>
      <c r="D293" s="411"/>
      <c r="J293" s="412"/>
      <c r="K293" s="413"/>
      <c r="L293" s="413"/>
      <c r="M293" s="413"/>
    </row>
    <row r="294" spans="1:13" s="410" customFormat="1" ht="12.75" customHeight="1">
      <c r="A294" s="412"/>
      <c r="C294" s="410" t="s">
        <v>504</v>
      </c>
      <c r="D294" s="411"/>
      <c r="J294" s="412"/>
      <c r="K294" s="413"/>
      <c r="L294" s="413"/>
      <c r="M294" s="413"/>
    </row>
    <row r="295" spans="1:13" s="410" customFormat="1" ht="12.75" customHeight="1">
      <c r="A295" s="412"/>
      <c r="C295" s="410" t="s">
        <v>505</v>
      </c>
      <c r="D295" s="411"/>
      <c r="J295" s="412"/>
      <c r="K295" s="413"/>
      <c r="L295" s="413"/>
      <c r="M295" s="413"/>
    </row>
    <row r="296" spans="1:13" s="410" customFormat="1" ht="12.75" customHeight="1">
      <c r="A296" s="412"/>
      <c r="C296" s="410" t="s">
        <v>506</v>
      </c>
      <c r="D296" s="411"/>
      <c r="J296" s="412"/>
      <c r="K296" s="413"/>
      <c r="L296" s="413"/>
      <c r="M296" s="413"/>
    </row>
    <row r="297" spans="1:13" s="410" customFormat="1" ht="12.75" customHeight="1">
      <c r="A297" s="412"/>
      <c r="C297" s="410" t="s">
        <v>507</v>
      </c>
      <c r="D297" s="411"/>
      <c r="J297" s="412"/>
      <c r="K297" s="413"/>
      <c r="L297" s="413"/>
      <c r="M297" s="413"/>
    </row>
    <row r="298" spans="1:13" s="410" customFormat="1" ht="12.75" customHeight="1">
      <c r="A298" s="412"/>
      <c r="C298" s="410" t="s">
        <v>508</v>
      </c>
      <c r="D298" s="411"/>
      <c r="J298" s="412"/>
      <c r="K298" s="413"/>
      <c r="L298" s="413"/>
      <c r="M298" s="413"/>
    </row>
    <row r="299" spans="1:13" s="410" customFormat="1" ht="12.75" customHeight="1">
      <c r="A299" s="412"/>
      <c r="C299" s="410" t="s">
        <v>13</v>
      </c>
      <c r="D299" s="411">
        <v>27</v>
      </c>
      <c r="J299" s="412"/>
      <c r="K299" s="365">
        <v>0</v>
      </c>
      <c r="L299" s="365"/>
      <c r="M299" s="366">
        <f>D299*K299</f>
        <v>0</v>
      </c>
    </row>
    <row r="300" spans="1:13" s="410" customFormat="1" ht="12.75">
      <c r="A300" s="412"/>
      <c r="D300" s="411"/>
      <c r="J300" s="412"/>
      <c r="K300" s="365"/>
      <c r="L300" s="365"/>
      <c r="M300" s="366"/>
    </row>
    <row r="301" spans="1:3" ht="12.75">
      <c r="A301" s="363">
        <v>75611</v>
      </c>
      <c r="C301" s="332" t="s">
        <v>509</v>
      </c>
    </row>
    <row r="302" spans="1:3" ht="12.75">
      <c r="A302" s="364"/>
      <c r="C302" s="332" t="s">
        <v>510</v>
      </c>
    </row>
    <row r="303" spans="1:13" ht="12.75">
      <c r="A303" s="364"/>
      <c r="C303" s="332" t="s">
        <v>435</v>
      </c>
      <c r="D303" s="364">
        <v>1260</v>
      </c>
      <c r="K303" s="365">
        <v>0</v>
      </c>
      <c r="M303" s="366">
        <f>D303*K303</f>
        <v>0</v>
      </c>
    </row>
    <row r="304" spans="1:13" s="410" customFormat="1" ht="12.75">
      <c r="A304" s="412"/>
      <c r="D304" s="411"/>
      <c r="J304" s="412"/>
      <c r="K304" s="365"/>
      <c r="L304" s="365"/>
      <c r="M304" s="366"/>
    </row>
    <row r="305" spans="3:13" ht="12.75">
      <c r="C305" s="369"/>
      <c r="D305" s="370"/>
      <c r="E305" s="371"/>
      <c r="F305" s="371"/>
      <c r="G305" s="371"/>
      <c r="H305" s="371"/>
      <c r="I305" s="371"/>
      <c r="J305" s="370"/>
      <c r="K305" s="372"/>
      <c r="L305" s="372"/>
      <c r="M305" s="373" t="s">
        <v>511</v>
      </c>
    </row>
    <row r="306" spans="3:13" ht="12.75">
      <c r="C306" s="374"/>
      <c r="D306" s="375"/>
      <c r="E306" s="374"/>
      <c r="F306" s="374"/>
      <c r="G306" s="374"/>
      <c r="H306" s="374"/>
      <c r="I306" s="374"/>
      <c r="J306" s="375"/>
      <c r="K306" s="376"/>
      <c r="L306" s="376"/>
      <c r="M306" s="377"/>
    </row>
    <row r="307" spans="1:13" ht="13.5" thickBot="1">
      <c r="A307" s="328"/>
      <c r="B307" s="378"/>
      <c r="C307" s="378"/>
      <c r="D307" s="379"/>
      <c r="E307" s="378"/>
      <c r="F307" s="378"/>
      <c r="G307" s="378"/>
      <c r="H307" s="378"/>
      <c r="I307" s="378"/>
      <c r="J307" s="378"/>
      <c r="K307" s="380"/>
      <c r="L307" s="380"/>
      <c r="M307" s="381"/>
    </row>
    <row r="308" spans="1:13" ht="13.5" thickTop="1">
      <c r="A308" s="382"/>
      <c r="B308" s="383"/>
      <c r="C308" s="383"/>
      <c r="D308" s="384"/>
      <c r="E308" s="383"/>
      <c r="F308" s="383"/>
      <c r="G308" s="383"/>
      <c r="H308" s="383"/>
      <c r="I308" s="383"/>
      <c r="J308" s="383"/>
      <c r="K308" s="385"/>
      <c r="L308" s="385"/>
      <c r="M308" s="386"/>
    </row>
    <row r="309" spans="2:13" ht="12.75">
      <c r="B309" s="348"/>
      <c r="C309" s="348"/>
      <c r="D309" s="363"/>
      <c r="E309" s="348"/>
      <c r="F309" s="348"/>
      <c r="G309" s="348"/>
      <c r="H309" s="348"/>
      <c r="I309" s="348"/>
      <c r="J309" s="363"/>
      <c r="K309" s="367"/>
      <c r="L309" s="367"/>
      <c r="M309" s="368"/>
    </row>
    <row r="310" spans="1:3" ht="12.75">
      <c r="A310" s="363">
        <v>75621</v>
      </c>
      <c r="C310" s="332" t="s">
        <v>512</v>
      </c>
    </row>
    <row r="311" ht="12.75">
      <c r="C311" s="332" t="s">
        <v>513</v>
      </c>
    </row>
    <row r="312" spans="3:13" ht="12.75">
      <c r="C312" s="332" t="s">
        <v>13</v>
      </c>
      <c r="D312" s="364">
        <v>29</v>
      </c>
      <c r="K312" s="365">
        <v>0</v>
      </c>
      <c r="M312" s="366">
        <f>D312*K312</f>
        <v>0</v>
      </c>
    </row>
    <row r="314" spans="1:3" ht="12.75">
      <c r="A314" s="363">
        <v>75541</v>
      </c>
      <c r="C314" s="332" t="s">
        <v>514</v>
      </c>
    </row>
    <row r="315" spans="1:13" ht="12.75">
      <c r="A315" s="364"/>
      <c r="C315" s="332" t="s">
        <v>515</v>
      </c>
      <c r="K315" s="332"/>
      <c r="L315" s="332"/>
      <c r="M315" s="332"/>
    </row>
    <row r="316" spans="1:13" ht="12.75">
      <c r="A316" s="364"/>
      <c r="C316" s="332" t="s">
        <v>516</v>
      </c>
      <c r="K316" s="332"/>
      <c r="L316" s="332"/>
      <c r="M316" s="332"/>
    </row>
    <row r="317" spans="1:13" ht="12.75">
      <c r="A317" s="364"/>
      <c r="C317" s="332" t="s">
        <v>517</v>
      </c>
      <c r="K317" s="332"/>
      <c r="L317" s="332"/>
      <c r="M317" s="332"/>
    </row>
    <row r="318" spans="1:13" ht="12.75">
      <c r="A318" s="364"/>
      <c r="C318" s="332" t="s">
        <v>518</v>
      </c>
      <c r="K318" s="332"/>
      <c r="L318" s="332"/>
      <c r="M318" s="332"/>
    </row>
    <row r="319" spans="1:13" ht="12.75">
      <c r="A319" s="364"/>
      <c r="C319" s="332" t="s">
        <v>519</v>
      </c>
      <c r="K319" s="332"/>
      <c r="L319" s="332"/>
      <c r="M319" s="332"/>
    </row>
    <row r="320" spans="1:13" ht="12.75">
      <c r="A320" s="364"/>
      <c r="C320" s="332" t="s">
        <v>520</v>
      </c>
      <c r="K320" s="332"/>
      <c r="L320" s="332"/>
      <c r="M320" s="332"/>
    </row>
    <row r="321" spans="1:13" ht="12.75">
      <c r="A321" s="364"/>
      <c r="C321" s="366" t="s">
        <v>521</v>
      </c>
      <c r="I321" s="332" t="s">
        <v>13</v>
      </c>
      <c r="J321" s="364">
        <v>1</v>
      </c>
      <c r="K321" s="332"/>
      <c r="L321" s="332"/>
      <c r="M321" s="332"/>
    </row>
    <row r="322" spans="1:13" ht="12.75">
      <c r="A322" s="364"/>
      <c r="K322" s="332"/>
      <c r="L322" s="332"/>
      <c r="M322" s="332"/>
    </row>
    <row r="323" spans="1:13" ht="12.75">
      <c r="A323" s="364"/>
      <c r="B323" s="332" t="s">
        <v>522</v>
      </c>
      <c r="C323" s="332" t="s">
        <v>523</v>
      </c>
      <c r="E323" s="332" t="s">
        <v>524</v>
      </c>
      <c r="G323" s="414">
        <v>2</v>
      </c>
      <c r="I323" s="332" t="s">
        <v>435</v>
      </c>
      <c r="J323" s="364">
        <v>20</v>
      </c>
      <c r="K323" s="332"/>
      <c r="L323" s="332"/>
      <c r="M323" s="332"/>
    </row>
    <row r="324" spans="1:13" ht="12.75">
      <c r="A324" s="364"/>
      <c r="B324" s="332" t="s">
        <v>522</v>
      </c>
      <c r="C324" s="332" t="s">
        <v>525</v>
      </c>
      <c r="E324" s="332" t="s">
        <v>526</v>
      </c>
      <c r="G324" s="332" t="s">
        <v>527</v>
      </c>
      <c r="I324" s="332" t="s">
        <v>13</v>
      </c>
      <c r="J324" s="364">
        <v>1</v>
      </c>
      <c r="K324" s="332"/>
      <c r="L324" s="332"/>
      <c r="M324" s="332"/>
    </row>
    <row r="325" spans="1:13" ht="12.75">
      <c r="A325" s="364"/>
      <c r="B325" s="332" t="s">
        <v>522</v>
      </c>
      <c r="C325" s="332" t="s">
        <v>528</v>
      </c>
      <c r="I325" s="332" t="s">
        <v>13</v>
      </c>
      <c r="J325" s="364">
        <v>2</v>
      </c>
      <c r="K325" s="332"/>
      <c r="L325" s="332"/>
      <c r="M325" s="332"/>
    </row>
    <row r="326" spans="1:13" ht="12.75">
      <c r="A326" s="364"/>
      <c r="B326" s="332" t="s">
        <v>522</v>
      </c>
      <c r="C326" s="332" t="s">
        <v>529</v>
      </c>
      <c r="I326" s="332" t="s">
        <v>13</v>
      </c>
      <c r="J326" s="364">
        <v>3</v>
      </c>
      <c r="K326" s="332"/>
      <c r="L326" s="332"/>
      <c r="M326" s="332"/>
    </row>
    <row r="327" spans="1:13" ht="12.75">
      <c r="A327" s="364"/>
      <c r="B327" s="332" t="s">
        <v>522</v>
      </c>
      <c r="C327" s="332" t="s">
        <v>530</v>
      </c>
      <c r="I327" s="332" t="s">
        <v>13</v>
      </c>
      <c r="J327" s="364">
        <v>1</v>
      </c>
      <c r="K327" s="332"/>
      <c r="L327" s="332"/>
      <c r="M327" s="332"/>
    </row>
    <row r="328" spans="1:13" ht="12.75">
      <c r="A328" s="364"/>
      <c r="B328" s="332" t="s">
        <v>522</v>
      </c>
      <c r="C328" s="332" t="s">
        <v>531</v>
      </c>
      <c r="I328" s="332" t="s">
        <v>13</v>
      </c>
      <c r="J328" s="364">
        <v>1</v>
      </c>
      <c r="K328" s="332"/>
      <c r="L328" s="332"/>
      <c r="M328" s="332"/>
    </row>
    <row r="329" spans="1:13" ht="12.75">
      <c r="A329" s="364"/>
      <c r="B329" s="332" t="s">
        <v>522</v>
      </c>
      <c r="C329" s="332" t="s">
        <v>532</v>
      </c>
      <c r="I329" s="332" t="s">
        <v>13</v>
      </c>
      <c r="J329" s="364">
        <v>1</v>
      </c>
      <c r="K329" s="332"/>
      <c r="L329" s="332"/>
      <c r="M329" s="332"/>
    </row>
    <row r="330" spans="1:13" ht="12.75">
      <c r="A330" s="364"/>
      <c r="B330" s="332" t="s">
        <v>522</v>
      </c>
      <c r="C330" s="332" t="s">
        <v>533</v>
      </c>
      <c r="I330" s="332" t="s">
        <v>13</v>
      </c>
      <c r="J330" s="364">
        <v>4</v>
      </c>
      <c r="K330" s="332"/>
      <c r="L330" s="332"/>
      <c r="M330" s="332"/>
    </row>
    <row r="331" spans="1:10" ht="12.75">
      <c r="A331" s="364"/>
      <c r="B331" s="332" t="s">
        <v>522</v>
      </c>
      <c r="C331" s="332" t="s">
        <v>534</v>
      </c>
      <c r="I331" s="332" t="s">
        <v>13</v>
      </c>
      <c r="J331" s="364">
        <v>4</v>
      </c>
    </row>
    <row r="332" spans="1:10" ht="12.75">
      <c r="A332" s="364"/>
      <c r="B332" s="332" t="s">
        <v>522</v>
      </c>
      <c r="C332" s="332" t="s">
        <v>535</v>
      </c>
      <c r="E332" s="332" t="s">
        <v>536</v>
      </c>
      <c r="I332" s="332" t="s">
        <v>13</v>
      </c>
      <c r="J332" s="364">
        <v>2</v>
      </c>
    </row>
    <row r="333" spans="1:10" ht="12.75">
      <c r="A333" s="364"/>
      <c r="B333" s="332" t="s">
        <v>522</v>
      </c>
      <c r="C333" s="332" t="s">
        <v>535</v>
      </c>
      <c r="E333" s="332" t="s">
        <v>537</v>
      </c>
      <c r="I333" s="332" t="s">
        <v>13</v>
      </c>
      <c r="J333" s="364">
        <v>1</v>
      </c>
    </row>
    <row r="334" spans="1:13" s="348" customFormat="1" ht="12.75">
      <c r="A334" s="364"/>
      <c r="B334" s="332" t="s">
        <v>522</v>
      </c>
      <c r="C334" s="332" t="s">
        <v>538</v>
      </c>
      <c r="D334" s="364"/>
      <c r="E334" s="332"/>
      <c r="F334" s="332"/>
      <c r="G334" s="332"/>
      <c r="H334" s="332"/>
      <c r="I334" s="332" t="s">
        <v>13</v>
      </c>
      <c r="J334" s="364">
        <v>5</v>
      </c>
      <c r="K334" s="365"/>
      <c r="L334" s="365"/>
      <c r="M334" s="366"/>
    </row>
    <row r="335" spans="1:13" s="348" customFormat="1" ht="12.75">
      <c r="A335" s="364"/>
      <c r="B335" s="332" t="s">
        <v>522</v>
      </c>
      <c r="C335" s="332" t="s">
        <v>539</v>
      </c>
      <c r="D335" s="364"/>
      <c r="E335" s="332"/>
      <c r="F335" s="332"/>
      <c r="G335" s="332"/>
      <c r="H335" s="332"/>
      <c r="I335" s="332" t="s">
        <v>13</v>
      </c>
      <c r="J335" s="364">
        <v>1</v>
      </c>
      <c r="K335" s="365"/>
      <c r="L335" s="365"/>
      <c r="M335" s="366"/>
    </row>
    <row r="336" spans="1:13" s="348" customFormat="1" ht="12.75">
      <c r="A336" s="364"/>
      <c r="B336" s="332" t="s">
        <v>522</v>
      </c>
      <c r="C336" s="332" t="s">
        <v>540</v>
      </c>
      <c r="D336" s="364"/>
      <c r="E336" s="332"/>
      <c r="F336" s="332"/>
      <c r="G336" s="332"/>
      <c r="H336" s="332"/>
      <c r="I336" s="332" t="s">
        <v>13</v>
      </c>
      <c r="J336" s="364">
        <v>2</v>
      </c>
      <c r="K336" s="365"/>
      <c r="L336" s="365"/>
      <c r="M336" s="366"/>
    </row>
    <row r="337" spans="1:13" s="348" customFormat="1" ht="12.75">
      <c r="A337" s="364"/>
      <c r="B337" s="332" t="s">
        <v>522</v>
      </c>
      <c r="C337" s="332" t="s">
        <v>541</v>
      </c>
      <c r="D337" s="364"/>
      <c r="E337" s="332"/>
      <c r="F337" s="332"/>
      <c r="G337" s="332"/>
      <c r="H337" s="332"/>
      <c r="I337" s="332" t="s">
        <v>435</v>
      </c>
      <c r="J337" s="392">
        <v>7.5</v>
      </c>
      <c r="K337" s="365"/>
      <c r="L337" s="365"/>
      <c r="M337" s="366"/>
    </row>
    <row r="338" spans="1:13" s="348" customFormat="1" ht="12.75">
      <c r="A338" s="364"/>
      <c r="B338" s="332" t="s">
        <v>522</v>
      </c>
      <c r="C338" s="332" t="s">
        <v>542</v>
      </c>
      <c r="D338" s="364"/>
      <c r="E338" s="332"/>
      <c r="F338" s="332"/>
      <c r="G338" s="332"/>
      <c r="H338" s="332"/>
      <c r="I338" s="332"/>
      <c r="J338" s="364"/>
      <c r="K338" s="365"/>
      <c r="L338" s="365"/>
      <c r="M338" s="366"/>
    </row>
    <row r="339" spans="1:3" ht="12.75">
      <c r="A339" s="364"/>
      <c r="C339" s="332" t="s">
        <v>543</v>
      </c>
    </row>
    <row r="340" spans="1:13" ht="12.75">
      <c r="A340" s="364"/>
      <c r="C340" s="332" t="s">
        <v>418</v>
      </c>
      <c r="D340" s="364">
        <v>1</v>
      </c>
      <c r="K340" s="365">
        <v>0</v>
      </c>
      <c r="M340" s="366">
        <f>D340*K340</f>
        <v>0</v>
      </c>
    </row>
    <row r="341" spans="1:3" ht="12.75" hidden="1">
      <c r="A341" s="364"/>
      <c r="C341" s="332" t="s">
        <v>544</v>
      </c>
    </row>
    <row r="342" spans="1:3" ht="12.75" hidden="1">
      <c r="A342" s="364"/>
      <c r="C342" s="332" t="s">
        <v>545</v>
      </c>
    </row>
    <row r="343" ht="12.75">
      <c r="A343" s="364"/>
    </row>
    <row r="344" spans="1:13" s="348" customFormat="1" ht="12.75">
      <c r="A344" s="363">
        <v>75631</v>
      </c>
      <c r="B344" s="332"/>
      <c r="C344" s="332" t="s">
        <v>546</v>
      </c>
      <c r="D344" s="364"/>
      <c r="E344" s="332"/>
      <c r="F344" s="332"/>
      <c r="G344" s="332"/>
      <c r="H344" s="332"/>
      <c r="I344" s="332"/>
      <c r="J344" s="364"/>
      <c r="K344" s="365"/>
      <c r="L344" s="365"/>
      <c r="M344" s="366"/>
    </row>
    <row r="345" spans="1:13" s="348" customFormat="1" ht="12.75">
      <c r="A345" s="364"/>
      <c r="B345" s="332"/>
      <c r="C345" s="332" t="s">
        <v>547</v>
      </c>
      <c r="D345" s="364"/>
      <c r="E345" s="332"/>
      <c r="F345" s="332"/>
      <c r="G345" s="332"/>
      <c r="H345" s="332"/>
      <c r="I345" s="332"/>
      <c r="J345" s="364"/>
      <c r="K345" s="365"/>
      <c r="L345" s="365"/>
      <c r="M345" s="366"/>
    </row>
    <row r="346" spans="1:13" s="348" customFormat="1" ht="12.75">
      <c r="A346" s="364"/>
      <c r="B346" s="332"/>
      <c r="C346" s="332" t="s">
        <v>13</v>
      </c>
      <c r="D346" s="364">
        <v>27</v>
      </c>
      <c r="E346" s="332"/>
      <c r="F346" s="332"/>
      <c r="G346" s="332"/>
      <c r="H346" s="332"/>
      <c r="I346" s="332"/>
      <c r="J346" s="364"/>
      <c r="K346" s="365">
        <v>0</v>
      </c>
      <c r="L346" s="365"/>
      <c r="M346" s="366">
        <f>D346*K346</f>
        <v>0</v>
      </c>
    </row>
    <row r="347" spans="1:13" s="348" customFormat="1" ht="12.75">
      <c r="A347" s="364"/>
      <c r="B347" s="332"/>
      <c r="C347" s="332"/>
      <c r="D347" s="364"/>
      <c r="E347" s="332"/>
      <c r="F347" s="332"/>
      <c r="G347" s="332"/>
      <c r="H347" s="332"/>
      <c r="I347" s="332"/>
      <c r="J347" s="364"/>
      <c r="K347" s="365"/>
      <c r="L347" s="365"/>
      <c r="M347" s="366"/>
    </row>
    <row r="348" spans="1:13" s="348" customFormat="1" ht="12.75">
      <c r="A348" s="363">
        <v>75641</v>
      </c>
      <c r="B348" s="332"/>
      <c r="C348" s="332" t="s">
        <v>548</v>
      </c>
      <c r="D348" s="364"/>
      <c r="E348" s="332"/>
      <c r="F348" s="332"/>
      <c r="G348" s="332"/>
      <c r="H348" s="332"/>
      <c r="I348" s="332"/>
      <c r="J348" s="364"/>
      <c r="K348" s="365"/>
      <c r="L348" s="365"/>
      <c r="M348" s="366"/>
    </row>
    <row r="349" spans="1:13" s="348" customFormat="1" ht="12.75">
      <c r="A349" s="363"/>
      <c r="B349" s="332"/>
      <c r="C349" s="332" t="s">
        <v>549</v>
      </c>
      <c r="D349" s="364"/>
      <c r="E349" s="332"/>
      <c r="F349" s="332"/>
      <c r="G349" s="332"/>
      <c r="H349" s="332"/>
      <c r="I349" s="332"/>
      <c r="J349" s="364"/>
      <c r="K349" s="365"/>
      <c r="L349" s="365"/>
      <c r="M349" s="366"/>
    </row>
    <row r="350" spans="1:13" s="348" customFormat="1" ht="12.75">
      <c r="A350" s="363"/>
      <c r="B350" s="332"/>
      <c r="C350" s="332" t="s">
        <v>550</v>
      </c>
      <c r="D350" s="364"/>
      <c r="E350" s="332"/>
      <c r="F350" s="332"/>
      <c r="G350" s="332"/>
      <c r="H350" s="332"/>
      <c r="I350" s="332"/>
      <c r="J350" s="364"/>
      <c r="K350" s="365"/>
      <c r="L350" s="365"/>
      <c r="M350" s="366"/>
    </row>
    <row r="351" spans="1:13" s="348" customFormat="1" ht="12.75">
      <c r="A351" s="363"/>
      <c r="B351" s="332"/>
      <c r="C351" s="332" t="s">
        <v>435</v>
      </c>
      <c r="D351" s="364">
        <v>1223</v>
      </c>
      <c r="E351" s="332"/>
      <c r="F351" s="332"/>
      <c r="G351" s="332"/>
      <c r="H351" s="332"/>
      <c r="I351" s="332"/>
      <c r="J351" s="364"/>
      <c r="K351" s="365">
        <v>0</v>
      </c>
      <c r="L351" s="365"/>
      <c r="M351" s="366">
        <f>D351*K351</f>
        <v>0</v>
      </c>
    </row>
    <row r="352" ht="12.75">
      <c r="A352" s="364"/>
    </row>
    <row r="353" spans="1:13" s="348" customFormat="1" ht="12.75">
      <c r="A353" s="363">
        <v>75813</v>
      </c>
      <c r="B353" s="332"/>
      <c r="C353" s="332" t="s">
        <v>551</v>
      </c>
      <c r="D353" s="364"/>
      <c r="E353" s="332"/>
      <c r="F353" s="332"/>
      <c r="G353" s="332"/>
      <c r="H353" s="332"/>
      <c r="I353" s="332"/>
      <c r="J353" s="364"/>
      <c r="K353" s="365"/>
      <c r="L353" s="365"/>
      <c r="M353" s="366"/>
    </row>
    <row r="354" spans="1:13" s="348" customFormat="1" ht="12.75">
      <c r="A354" s="363"/>
      <c r="B354" s="332"/>
      <c r="C354" s="332" t="s">
        <v>418</v>
      </c>
      <c r="D354" s="364">
        <v>1</v>
      </c>
      <c r="E354" s="332"/>
      <c r="F354" s="332"/>
      <c r="G354" s="332"/>
      <c r="H354" s="332"/>
      <c r="I354" s="332"/>
      <c r="J354" s="364"/>
      <c r="K354" s="365">
        <v>0</v>
      </c>
      <c r="L354" s="365"/>
      <c r="M354" s="366">
        <f>D354*K354</f>
        <v>0</v>
      </c>
    </row>
    <row r="355" ht="13.5" thickBot="1"/>
    <row r="356" spans="3:13" ht="13.5" thickTop="1">
      <c r="C356" s="387"/>
      <c r="D356" s="388"/>
      <c r="E356" s="387"/>
      <c r="F356" s="387"/>
      <c r="G356" s="387"/>
      <c r="H356" s="387"/>
      <c r="I356" s="387"/>
      <c r="J356" s="388"/>
      <c r="K356" s="389"/>
      <c r="L356" s="389"/>
      <c r="M356" s="390"/>
    </row>
    <row r="357" spans="2:13" ht="12.75">
      <c r="B357" s="348"/>
      <c r="C357" s="348" t="s">
        <v>552</v>
      </c>
      <c r="D357" s="363"/>
      <c r="E357" s="348"/>
      <c r="F357" s="348"/>
      <c r="G357" s="348"/>
      <c r="H357" s="348"/>
      <c r="I357" s="348"/>
      <c r="J357" s="363"/>
      <c r="K357" s="367"/>
      <c r="L357" s="367"/>
      <c r="M357" s="368">
        <f>SUM(M260:M354)</f>
        <v>0</v>
      </c>
    </row>
    <row r="358" spans="2:13" ht="12.75">
      <c r="B358" s="348"/>
      <c r="C358" s="348"/>
      <c r="D358" s="363"/>
      <c r="E358" s="348"/>
      <c r="F358" s="348"/>
      <c r="G358" s="348"/>
      <c r="H358" s="348"/>
      <c r="I358" s="348"/>
      <c r="J358" s="363"/>
      <c r="K358" s="367"/>
      <c r="L358" s="367"/>
      <c r="M358" s="368"/>
    </row>
    <row r="359" spans="2:13" ht="12.75">
      <c r="B359" s="348"/>
      <c r="C359" s="348"/>
      <c r="D359" s="363"/>
      <c r="E359" s="348"/>
      <c r="F359" s="348"/>
      <c r="G359" s="348"/>
      <c r="H359" s="348"/>
      <c r="I359" s="348"/>
      <c r="J359" s="363"/>
      <c r="K359" s="367"/>
      <c r="L359" s="367"/>
      <c r="M359" s="368"/>
    </row>
    <row r="360" spans="3:13" ht="12.75">
      <c r="C360" s="369"/>
      <c r="D360" s="370"/>
      <c r="E360" s="371"/>
      <c r="F360" s="371"/>
      <c r="G360" s="371"/>
      <c r="H360" s="371"/>
      <c r="I360" s="371"/>
      <c r="J360" s="370"/>
      <c r="K360" s="372"/>
      <c r="L360" s="372"/>
      <c r="M360" s="373" t="s">
        <v>553</v>
      </c>
    </row>
    <row r="361" spans="3:13" ht="12.75">
      <c r="C361" s="374"/>
      <c r="D361" s="375"/>
      <c r="E361" s="374"/>
      <c r="F361" s="374"/>
      <c r="G361" s="374"/>
      <c r="H361" s="374"/>
      <c r="I361" s="374"/>
      <c r="J361" s="375"/>
      <c r="K361" s="376"/>
      <c r="L361" s="376"/>
      <c r="M361" s="377"/>
    </row>
    <row r="362" spans="1:13" ht="13.5" thickBot="1">
      <c r="A362" s="328"/>
      <c r="B362" s="378"/>
      <c r="C362" s="378"/>
      <c r="D362" s="379"/>
      <c r="E362" s="378"/>
      <c r="F362" s="378"/>
      <c r="G362" s="378"/>
      <c r="H362" s="378"/>
      <c r="I362" s="378"/>
      <c r="J362" s="378"/>
      <c r="K362" s="380"/>
      <c r="L362" s="380"/>
      <c r="M362" s="381"/>
    </row>
    <row r="363" spans="1:13" ht="13.5" thickTop="1">
      <c r="A363" s="382"/>
      <c r="B363" s="383"/>
      <c r="C363" s="383"/>
      <c r="D363" s="384"/>
      <c r="E363" s="383"/>
      <c r="F363" s="383"/>
      <c r="G363" s="383"/>
      <c r="H363" s="383"/>
      <c r="I363" s="383"/>
      <c r="J363" s="383"/>
      <c r="K363" s="385"/>
      <c r="L363" s="385"/>
      <c r="M363" s="386"/>
    </row>
    <row r="364" spans="1:13" s="348" customFormat="1" ht="12.75">
      <c r="A364" s="363" t="s">
        <v>554</v>
      </c>
      <c r="C364" s="348" t="s">
        <v>555</v>
      </c>
      <c r="D364" s="363"/>
      <c r="J364" s="363"/>
      <c r="K364" s="367"/>
      <c r="L364" s="367"/>
      <c r="M364" s="368"/>
    </row>
    <row r="365" spans="1:13" s="348" customFormat="1" ht="12.75">
      <c r="A365" s="363"/>
      <c r="D365" s="363"/>
      <c r="J365" s="363"/>
      <c r="K365" s="367"/>
      <c r="L365" s="367"/>
      <c r="M365" s="368"/>
    </row>
    <row r="366" spans="1:13" s="348" customFormat="1" ht="12.75">
      <c r="A366" s="363">
        <v>78111</v>
      </c>
      <c r="B366" s="332"/>
      <c r="C366" s="332" t="s">
        <v>556</v>
      </c>
      <c r="D366" s="364"/>
      <c r="E366" s="332"/>
      <c r="F366" s="332"/>
      <c r="G366" s="332"/>
      <c r="H366" s="332"/>
      <c r="I366" s="332"/>
      <c r="J366" s="364"/>
      <c r="K366" s="365"/>
      <c r="L366" s="365"/>
      <c r="M366" s="366"/>
    </row>
    <row r="367" spans="1:13" s="337" customFormat="1" ht="12.75">
      <c r="A367" s="363"/>
      <c r="B367" s="332"/>
      <c r="C367" s="332" t="s">
        <v>687</v>
      </c>
      <c r="D367" s="364"/>
      <c r="E367" s="332"/>
      <c r="F367" s="332"/>
      <c r="G367" s="332"/>
      <c r="H367" s="332"/>
      <c r="I367" s="332"/>
      <c r="J367" s="364"/>
      <c r="K367" s="365"/>
      <c r="L367" s="365"/>
      <c r="M367" s="366"/>
    </row>
    <row r="368" spans="1:13" s="337" customFormat="1" ht="12.75">
      <c r="A368" s="363"/>
      <c r="B368" s="332"/>
      <c r="C368" s="332" t="s">
        <v>39</v>
      </c>
      <c r="D368" s="364">
        <v>15</v>
      </c>
      <c r="E368" s="332"/>
      <c r="F368" s="332"/>
      <c r="G368" s="332"/>
      <c r="H368" s="332"/>
      <c r="I368" s="332"/>
      <c r="J368" s="364"/>
      <c r="K368" s="365">
        <v>0</v>
      </c>
      <c r="L368" s="365"/>
      <c r="M368" s="366">
        <f>D368*K368</f>
        <v>0</v>
      </c>
    </row>
    <row r="369" spans="1:13" s="339" customFormat="1" ht="15.75">
      <c r="A369" s="363"/>
      <c r="B369" s="332"/>
      <c r="C369" s="332"/>
      <c r="D369" s="364"/>
      <c r="E369" s="332"/>
      <c r="F369" s="332"/>
      <c r="G369" s="332"/>
      <c r="H369" s="332"/>
      <c r="I369" s="332"/>
      <c r="J369" s="364"/>
      <c r="K369" s="365"/>
      <c r="L369" s="365"/>
      <c r="M369" s="366"/>
    </row>
    <row r="370" spans="1:13" s="415" customFormat="1" ht="15">
      <c r="A370" s="363">
        <v>78112</v>
      </c>
      <c r="B370" s="332"/>
      <c r="C370" s="332" t="s">
        <v>557</v>
      </c>
      <c r="D370" s="364"/>
      <c r="E370" s="332"/>
      <c r="F370" s="332"/>
      <c r="G370" s="332"/>
      <c r="H370" s="332"/>
      <c r="I370" s="332"/>
      <c r="J370" s="364"/>
      <c r="K370" s="365"/>
      <c r="L370" s="365"/>
      <c r="M370" s="366"/>
    </row>
    <row r="371" spans="1:13" s="349" customFormat="1" ht="15">
      <c r="A371" s="363"/>
      <c r="B371" s="332"/>
      <c r="C371" s="332" t="s">
        <v>688</v>
      </c>
      <c r="D371" s="364"/>
      <c r="E371" s="332"/>
      <c r="F371" s="332"/>
      <c r="G371" s="332"/>
      <c r="H371" s="332"/>
      <c r="I371" s="332"/>
      <c r="J371" s="364"/>
      <c r="K371" s="365"/>
      <c r="L371" s="365"/>
      <c r="M371" s="366"/>
    </row>
    <row r="372" spans="3:13" ht="12.75">
      <c r="C372" s="332" t="s">
        <v>39</v>
      </c>
      <c r="D372" s="364">
        <v>10</v>
      </c>
      <c r="K372" s="365">
        <v>0</v>
      </c>
      <c r="M372" s="366">
        <f>D372*K372</f>
        <v>0</v>
      </c>
    </row>
    <row r="373" spans="1:13" s="348" customFormat="1" ht="12.75">
      <c r="A373" s="363"/>
      <c r="B373" s="332"/>
      <c r="C373" s="332"/>
      <c r="D373" s="364"/>
      <c r="E373" s="332"/>
      <c r="F373" s="332"/>
      <c r="G373" s="332"/>
      <c r="H373" s="332"/>
      <c r="I373" s="332"/>
      <c r="J373" s="364"/>
      <c r="K373" s="365"/>
      <c r="L373" s="365"/>
      <c r="M373" s="366"/>
    </row>
    <row r="374" spans="1:13" s="415" customFormat="1" ht="15">
      <c r="A374" s="363">
        <v>78113</v>
      </c>
      <c r="B374" s="332"/>
      <c r="C374" s="332" t="s">
        <v>558</v>
      </c>
      <c r="D374" s="364"/>
      <c r="E374" s="332"/>
      <c r="F374" s="332"/>
      <c r="G374" s="332"/>
      <c r="H374" s="332"/>
      <c r="I374" s="332"/>
      <c r="J374" s="364"/>
      <c r="K374" s="365"/>
      <c r="L374" s="365"/>
      <c r="M374" s="366"/>
    </row>
    <row r="375" spans="1:13" s="349" customFormat="1" ht="15">
      <c r="A375" s="363"/>
      <c r="B375" s="332"/>
      <c r="C375" s="332" t="s">
        <v>688</v>
      </c>
      <c r="D375" s="364"/>
      <c r="E375" s="332"/>
      <c r="F375" s="332"/>
      <c r="G375" s="332"/>
      <c r="H375" s="332"/>
      <c r="I375" s="332"/>
      <c r="J375" s="364"/>
      <c r="K375" s="365"/>
      <c r="L375" s="365"/>
      <c r="M375" s="366"/>
    </row>
    <row r="376" spans="3:13" ht="12.75">
      <c r="C376" s="332" t="s">
        <v>39</v>
      </c>
      <c r="D376" s="364">
        <v>15</v>
      </c>
      <c r="K376" s="365">
        <v>0</v>
      </c>
      <c r="M376" s="366">
        <f>D376*K376</f>
        <v>0</v>
      </c>
    </row>
    <row r="377" spans="1:13" s="348" customFormat="1" ht="12.75">
      <c r="A377" s="363"/>
      <c r="B377" s="332"/>
      <c r="C377" s="332"/>
      <c r="D377" s="364"/>
      <c r="E377" s="332"/>
      <c r="F377" s="332"/>
      <c r="G377" s="332"/>
      <c r="H377" s="332"/>
      <c r="I377" s="332"/>
      <c r="J377" s="364"/>
      <c r="K377" s="365"/>
      <c r="L377" s="365"/>
      <c r="M377" s="366"/>
    </row>
    <row r="378" spans="1:13" s="348" customFormat="1" ht="12.75">
      <c r="A378" s="416" t="s">
        <v>559</v>
      </c>
      <c r="B378" s="332"/>
      <c r="C378" s="332" t="s">
        <v>560</v>
      </c>
      <c r="D378" s="364"/>
      <c r="E378" s="332"/>
      <c r="F378" s="332"/>
      <c r="G378" s="332"/>
      <c r="H378" s="332"/>
      <c r="I378" s="332"/>
      <c r="J378" s="364"/>
      <c r="K378" s="365"/>
      <c r="L378" s="365"/>
      <c r="M378" s="366"/>
    </row>
    <row r="379" spans="1:13" s="348" customFormat="1" ht="12.75">
      <c r="A379" s="363"/>
      <c r="B379" s="332"/>
      <c r="C379" s="332" t="s">
        <v>561</v>
      </c>
      <c r="D379" s="364"/>
      <c r="E379" s="332"/>
      <c r="F379" s="332"/>
      <c r="G379" s="332"/>
      <c r="H379" s="332"/>
      <c r="I379" s="332"/>
      <c r="J379" s="364"/>
      <c r="K379" s="365"/>
      <c r="L379" s="365"/>
      <c r="M379" s="366"/>
    </row>
    <row r="380" spans="1:13" s="348" customFormat="1" ht="12.75">
      <c r="A380" s="363"/>
      <c r="B380" s="332"/>
      <c r="C380" s="332"/>
      <c r="D380" s="364"/>
      <c r="E380" s="332"/>
      <c r="F380" s="332"/>
      <c r="G380" s="332"/>
      <c r="H380" s="332"/>
      <c r="I380" s="332"/>
      <c r="J380" s="364"/>
      <c r="K380" s="365"/>
      <c r="L380" s="365"/>
      <c r="M380" s="366"/>
    </row>
    <row r="381" spans="1:13" s="348" customFormat="1" ht="12.75">
      <c r="A381" s="363"/>
      <c r="B381" s="332"/>
      <c r="C381" s="332" t="s">
        <v>688</v>
      </c>
      <c r="D381" s="364"/>
      <c r="E381" s="332"/>
      <c r="F381" s="332"/>
      <c r="G381" s="332"/>
      <c r="H381" s="332"/>
      <c r="I381" s="332"/>
      <c r="J381" s="364"/>
      <c r="K381" s="365">
        <v>0</v>
      </c>
      <c r="L381" s="365"/>
      <c r="M381" s="366">
        <f>SUM(K381)</f>
        <v>0</v>
      </c>
    </row>
    <row r="382" spans="1:13" s="348" customFormat="1" ht="13.5" thickBot="1">
      <c r="A382" s="363"/>
      <c r="B382" s="332"/>
      <c r="C382" s="332"/>
      <c r="D382" s="364"/>
      <c r="E382" s="332"/>
      <c r="F382" s="332"/>
      <c r="G382" s="332"/>
      <c r="H382" s="332"/>
      <c r="I382" s="332"/>
      <c r="J382" s="364"/>
      <c r="K382" s="365"/>
      <c r="L382" s="365"/>
      <c r="M382" s="366"/>
    </row>
    <row r="383" spans="1:13" s="348" customFormat="1" ht="13.5" thickTop="1">
      <c r="A383" s="363"/>
      <c r="B383" s="332"/>
      <c r="C383" s="387"/>
      <c r="D383" s="388"/>
      <c r="E383" s="387"/>
      <c r="F383" s="387"/>
      <c r="G383" s="387"/>
      <c r="H383" s="387"/>
      <c r="I383" s="387"/>
      <c r="J383" s="388"/>
      <c r="K383" s="389"/>
      <c r="L383" s="389"/>
      <c r="M383" s="390"/>
    </row>
    <row r="384" spans="2:13" ht="12.75">
      <c r="B384" s="348"/>
      <c r="C384" s="348" t="s">
        <v>562</v>
      </c>
      <c r="D384" s="363"/>
      <c r="E384" s="348"/>
      <c r="F384" s="348"/>
      <c r="G384" s="348"/>
      <c r="H384" s="348"/>
      <c r="I384" s="348"/>
      <c r="J384" s="363"/>
      <c r="K384" s="367"/>
      <c r="L384" s="367"/>
      <c r="M384" s="368">
        <f>SUM(M364:M381)</f>
        <v>0</v>
      </c>
    </row>
    <row r="385" spans="2:13" ht="12.75">
      <c r="B385" s="348"/>
      <c r="C385" s="348"/>
      <c r="D385" s="363"/>
      <c r="E385" s="348"/>
      <c r="F385" s="348"/>
      <c r="G385" s="348"/>
      <c r="H385" s="348"/>
      <c r="I385" s="348"/>
      <c r="J385" s="363"/>
      <c r="K385" s="367"/>
      <c r="L385" s="367"/>
      <c r="M385" s="368"/>
    </row>
    <row r="386" spans="1:13" s="348" customFormat="1" ht="12.75">
      <c r="A386" s="363"/>
      <c r="D386" s="363"/>
      <c r="J386" s="363"/>
      <c r="K386" s="367"/>
      <c r="L386" s="367"/>
      <c r="M386" s="368"/>
    </row>
    <row r="387" spans="1:13" s="348" customFormat="1" ht="12.75">
      <c r="A387" s="363" t="s">
        <v>563</v>
      </c>
      <c r="C387" s="348" t="s">
        <v>564</v>
      </c>
      <c r="D387" s="363"/>
      <c r="J387" s="363"/>
      <c r="K387" s="367"/>
      <c r="L387" s="367"/>
      <c r="M387" s="368"/>
    </row>
    <row r="388" spans="1:13" s="348" customFormat="1" ht="12.75">
      <c r="A388" s="363"/>
      <c r="D388" s="363"/>
      <c r="J388" s="363"/>
      <c r="K388" s="367"/>
      <c r="L388" s="367"/>
      <c r="M388" s="368"/>
    </row>
    <row r="389" spans="1:13" s="348" customFormat="1" ht="12.75">
      <c r="A389" s="363">
        <v>79111</v>
      </c>
      <c r="B389" s="332"/>
      <c r="C389" s="332" t="s">
        <v>565</v>
      </c>
      <c r="D389" s="364"/>
      <c r="E389" s="332"/>
      <c r="F389" s="332"/>
      <c r="G389" s="332"/>
      <c r="H389" s="332"/>
      <c r="I389" s="332"/>
      <c r="J389" s="364"/>
      <c r="K389" s="365"/>
      <c r="L389" s="365"/>
      <c r="M389" s="366"/>
    </row>
    <row r="390" spans="1:13" s="348" customFormat="1" ht="12.75">
      <c r="A390" s="363"/>
      <c r="B390" s="332"/>
      <c r="C390" s="332" t="s">
        <v>688</v>
      </c>
      <c r="D390" s="364"/>
      <c r="E390" s="332"/>
      <c r="F390" s="332"/>
      <c r="G390" s="332"/>
      <c r="H390" s="332"/>
      <c r="I390" s="332"/>
      <c r="J390" s="364"/>
      <c r="K390" s="365"/>
      <c r="L390" s="365"/>
      <c r="M390" s="366"/>
    </row>
    <row r="391" spans="1:13" s="348" customFormat="1" ht="12.75">
      <c r="A391" s="363"/>
      <c r="B391" s="332"/>
      <c r="C391" s="332" t="s">
        <v>418</v>
      </c>
      <c r="D391" s="364">
        <v>1</v>
      </c>
      <c r="E391" s="332"/>
      <c r="F391" s="332"/>
      <c r="G391" s="332"/>
      <c r="H391" s="332"/>
      <c r="I391" s="332"/>
      <c r="J391" s="364"/>
      <c r="K391" s="365">
        <v>0</v>
      </c>
      <c r="L391" s="365"/>
      <c r="M391" s="366">
        <f>D391*K391</f>
        <v>0</v>
      </c>
    </row>
    <row r="392" spans="1:13" s="348" customFormat="1" ht="12.75">
      <c r="A392" s="363"/>
      <c r="D392" s="363"/>
      <c r="J392" s="363"/>
      <c r="K392" s="367"/>
      <c r="L392" s="367"/>
      <c r="M392" s="368"/>
    </row>
    <row r="393" spans="1:13" s="348" customFormat="1" ht="12.75">
      <c r="A393" s="363">
        <v>79112</v>
      </c>
      <c r="B393" s="332"/>
      <c r="C393" s="332" t="s">
        <v>566</v>
      </c>
      <c r="D393" s="364"/>
      <c r="E393" s="332"/>
      <c r="F393" s="332"/>
      <c r="G393" s="332"/>
      <c r="H393" s="332"/>
      <c r="I393" s="332"/>
      <c r="J393" s="364"/>
      <c r="K393" s="365"/>
      <c r="L393" s="365"/>
      <c r="M393" s="366"/>
    </row>
    <row r="394" spans="1:13" s="348" customFormat="1" ht="12.75">
      <c r="A394" s="363"/>
      <c r="B394" s="332"/>
      <c r="C394" s="332" t="s">
        <v>688</v>
      </c>
      <c r="D394" s="364"/>
      <c r="E394" s="332"/>
      <c r="F394" s="332"/>
      <c r="G394" s="332"/>
      <c r="H394" s="332"/>
      <c r="I394" s="332"/>
      <c r="J394" s="364"/>
      <c r="K394" s="365"/>
      <c r="L394" s="365"/>
      <c r="M394" s="366"/>
    </row>
    <row r="395" spans="1:13" s="348" customFormat="1" ht="12.75">
      <c r="A395" s="363"/>
      <c r="B395" s="332"/>
      <c r="C395" s="332" t="s">
        <v>418</v>
      </c>
      <c r="D395" s="364">
        <v>1</v>
      </c>
      <c r="E395" s="332"/>
      <c r="F395" s="332"/>
      <c r="G395" s="332"/>
      <c r="H395" s="332"/>
      <c r="I395" s="332"/>
      <c r="J395" s="364"/>
      <c r="K395" s="365">
        <v>0</v>
      </c>
      <c r="L395" s="365"/>
      <c r="M395" s="366">
        <f>D395*K395</f>
        <v>0</v>
      </c>
    </row>
    <row r="396" spans="1:13" s="348" customFormat="1" ht="13.5" thickBot="1">
      <c r="A396" s="363"/>
      <c r="B396" s="332"/>
      <c r="C396" s="332"/>
      <c r="D396" s="364"/>
      <c r="E396" s="332"/>
      <c r="F396" s="332"/>
      <c r="G396" s="332"/>
      <c r="H396" s="332"/>
      <c r="I396" s="332"/>
      <c r="J396" s="364"/>
      <c r="K396" s="365"/>
      <c r="L396" s="365"/>
      <c r="M396" s="366"/>
    </row>
    <row r="397" spans="1:13" s="348" customFormat="1" ht="13.5" thickTop="1">
      <c r="A397" s="363"/>
      <c r="B397" s="332"/>
      <c r="C397" s="387"/>
      <c r="D397" s="388"/>
      <c r="E397" s="387"/>
      <c r="F397" s="387"/>
      <c r="G397" s="387"/>
      <c r="H397" s="387"/>
      <c r="I397" s="387"/>
      <c r="J397" s="388"/>
      <c r="K397" s="389"/>
      <c r="L397" s="389"/>
      <c r="M397" s="390"/>
    </row>
    <row r="398" spans="2:13" ht="12.75">
      <c r="B398" s="348"/>
      <c r="C398" s="348" t="s">
        <v>567</v>
      </c>
      <c r="D398" s="363"/>
      <c r="E398" s="348"/>
      <c r="F398" s="348"/>
      <c r="G398" s="348"/>
      <c r="H398" s="348"/>
      <c r="I398" s="348"/>
      <c r="J398" s="363"/>
      <c r="K398" s="367"/>
      <c r="L398" s="367"/>
      <c r="M398" s="368">
        <f>SUM(M391:M395)</f>
        <v>0</v>
      </c>
    </row>
    <row r="399" spans="1:13" s="339" customFormat="1" ht="15.75">
      <c r="A399" s="363"/>
      <c r="B399" s="348"/>
      <c r="C399" s="348"/>
      <c r="D399" s="363"/>
      <c r="E399" s="348"/>
      <c r="F399" s="348"/>
      <c r="G399" s="348"/>
      <c r="H399" s="348"/>
      <c r="I399" s="348"/>
      <c r="J399" s="363"/>
      <c r="K399" s="367"/>
      <c r="L399" s="367"/>
      <c r="M399" s="368"/>
    </row>
    <row r="400" spans="1:13" s="348" customFormat="1" ht="13.5" thickBot="1">
      <c r="A400" s="363"/>
      <c r="B400" s="332"/>
      <c r="C400" s="332"/>
      <c r="D400" s="364"/>
      <c r="E400" s="332"/>
      <c r="F400" s="332"/>
      <c r="G400" s="332"/>
      <c r="H400" s="332"/>
      <c r="I400" s="332"/>
      <c r="J400" s="364"/>
      <c r="K400" s="365"/>
      <c r="L400" s="365"/>
      <c r="M400" s="366"/>
    </row>
    <row r="401" spans="1:13" s="348" customFormat="1" ht="14.25" thickBot="1" thickTop="1">
      <c r="A401" s="363"/>
      <c r="B401" s="332"/>
      <c r="C401" s="387"/>
      <c r="D401" s="388"/>
      <c r="E401" s="387"/>
      <c r="F401" s="387"/>
      <c r="G401" s="387"/>
      <c r="H401" s="387"/>
      <c r="I401" s="387"/>
      <c r="J401" s="388"/>
      <c r="K401" s="389"/>
      <c r="L401" s="389"/>
      <c r="M401" s="390"/>
    </row>
    <row r="402" spans="1:13" s="348" customFormat="1" ht="16.5" thickBot="1">
      <c r="A402" s="338" t="s">
        <v>568</v>
      </c>
      <c r="B402" s="339"/>
      <c r="C402" s="343" t="s">
        <v>569</v>
      </c>
      <c r="D402" s="344"/>
      <c r="E402" s="345"/>
      <c r="F402" s="345"/>
      <c r="G402" s="345"/>
      <c r="H402" s="345"/>
      <c r="I402" s="345"/>
      <c r="J402" s="344"/>
      <c r="K402" s="346"/>
      <c r="L402" s="346"/>
      <c r="M402" s="347">
        <f>SUM(M398+M384+M357)</f>
        <v>0</v>
      </c>
    </row>
    <row r="403" spans="1:13" s="348" customFormat="1" ht="12.75">
      <c r="A403" s="363"/>
      <c r="D403" s="363"/>
      <c r="J403" s="363"/>
      <c r="K403" s="367"/>
      <c r="L403" s="367"/>
      <c r="M403" s="368"/>
    </row>
    <row r="404" spans="1:13" s="348" customFormat="1" ht="12.75">
      <c r="A404" s="363"/>
      <c r="D404" s="363"/>
      <c r="J404" s="363"/>
      <c r="K404" s="367"/>
      <c r="L404" s="367"/>
      <c r="M404" s="368"/>
    </row>
    <row r="405" spans="1:13" s="348" customFormat="1" ht="12.75">
      <c r="A405" s="363"/>
      <c r="D405" s="363"/>
      <c r="J405" s="363"/>
      <c r="K405" s="367"/>
      <c r="L405" s="367"/>
      <c r="M405" s="368"/>
    </row>
    <row r="406" spans="1:13" s="348" customFormat="1" ht="12.75">
      <c r="A406" s="363"/>
      <c r="D406" s="363"/>
      <c r="J406" s="363"/>
      <c r="K406" s="367"/>
      <c r="L406" s="367"/>
      <c r="M406" s="368"/>
    </row>
    <row r="407" spans="1:13" s="348" customFormat="1" ht="12.75">
      <c r="A407" s="363"/>
      <c r="D407" s="363"/>
      <c r="J407" s="363"/>
      <c r="K407" s="367"/>
      <c r="L407" s="367"/>
      <c r="M407" s="368"/>
    </row>
    <row r="408" spans="1:13" s="348" customFormat="1" ht="12.75">
      <c r="A408" s="363"/>
      <c r="D408" s="363"/>
      <c r="J408" s="363"/>
      <c r="K408" s="367"/>
      <c r="L408" s="367"/>
      <c r="M408" s="368"/>
    </row>
    <row r="409" spans="1:13" s="348" customFormat="1" ht="12.75">
      <c r="A409" s="363"/>
      <c r="D409" s="363"/>
      <c r="J409" s="363"/>
      <c r="K409" s="367"/>
      <c r="L409" s="367"/>
      <c r="M409" s="368"/>
    </row>
    <row r="410" spans="1:13" s="348" customFormat="1" ht="12.75">
      <c r="A410" s="363"/>
      <c r="D410" s="363"/>
      <c r="J410" s="363"/>
      <c r="K410" s="367"/>
      <c r="L410" s="367"/>
      <c r="M410" s="368"/>
    </row>
    <row r="411" spans="2:13" ht="12.75">
      <c r="B411" s="348"/>
      <c r="C411" s="369"/>
      <c r="D411" s="370"/>
      <c r="E411" s="371"/>
      <c r="F411" s="371"/>
      <c r="G411" s="371"/>
      <c r="H411" s="371"/>
      <c r="I411" s="371"/>
      <c r="J411" s="370"/>
      <c r="K411" s="372"/>
      <c r="L411" s="372"/>
      <c r="M411" s="373" t="s">
        <v>570</v>
      </c>
    </row>
    <row r="412" spans="2:13" ht="12.75">
      <c r="B412" s="348"/>
      <c r="C412" s="374"/>
      <c r="D412" s="375"/>
      <c r="E412" s="374"/>
      <c r="F412" s="374"/>
      <c r="G412" s="374"/>
      <c r="H412" s="374"/>
      <c r="I412" s="374"/>
      <c r="J412" s="375"/>
      <c r="K412" s="376"/>
      <c r="L412" s="376"/>
      <c r="M412" s="377"/>
    </row>
    <row r="413" spans="1:13" ht="13.5" thickBot="1">
      <c r="A413" s="328"/>
      <c r="B413" s="378"/>
      <c r="C413" s="378"/>
      <c r="D413" s="379"/>
      <c r="E413" s="378"/>
      <c r="F413" s="378"/>
      <c r="G413" s="378"/>
      <c r="H413" s="378"/>
      <c r="I413" s="378"/>
      <c r="J413" s="380"/>
      <c r="K413" s="380"/>
      <c r="L413" s="380"/>
      <c r="M413" s="381"/>
    </row>
    <row r="414" spans="1:13" s="348" customFormat="1" ht="13.5" thickTop="1">
      <c r="A414" s="382"/>
      <c r="B414" s="383"/>
      <c r="C414" s="383"/>
      <c r="D414" s="384"/>
      <c r="E414" s="383"/>
      <c r="F414" s="383"/>
      <c r="G414" s="383"/>
      <c r="H414" s="383"/>
      <c r="I414" s="383"/>
      <c r="J414" s="385"/>
      <c r="K414" s="385"/>
      <c r="L414" s="385"/>
      <c r="M414" s="386"/>
    </row>
    <row r="415" spans="1:13" s="348" customFormat="1" ht="15.75">
      <c r="A415" s="338"/>
      <c r="B415" s="339"/>
      <c r="C415" s="340" t="s">
        <v>404</v>
      </c>
      <c r="D415" s="338"/>
      <c r="E415" s="339"/>
      <c r="F415" s="339"/>
      <c r="G415" s="339"/>
      <c r="H415" s="339"/>
      <c r="I415" s="339"/>
      <c r="J415" s="338"/>
      <c r="K415" s="341"/>
      <c r="L415" s="341"/>
      <c r="M415" s="342"/>
    </row>
    <row r="416" spans="1:13" s="348" customFormat="1" ht="15">
      <c r="A416" s="417"/>
      <c r="B416" s="415"/>
      <c r="C416" s="418"/>
      <c r="D416" s="417"/>
      <c r="E416" s="415"/>
      <c r="F416" s="415"/>
      <c r="G416" s="415"/>
      <c r="H416" s="415"/>
      <c r="I416" s="415"/>
      <c r="J416" s="417"/>
      <c r="K416" s="419"/>
      <c r="L416" s="419"/>
      <c r="M416" s="420"/>
    </row>
    <row r="417" spans="1:13" s="348" customFormat="1" ht="15.75">
      <c r="A417" s="338" t="s">
        <v>571</v>
      </c>
      <c r="B417" s="349"/>
      <c r="C417" s="358"/>
      <c r="D417" s="421"/>
      <c r="E417" s="358"/>
      <c r="F417" s="358"/>
      <c r="G417" s="358"/>
      <c r="H417" s="358"/>
      <c r="I417" s="358"/>
      <c r="J417" s="421"/>
      <c r="K417" s="422"/>
      <c r="L417" s="422"/>
      <c r="M417" s="423"/>
    </row>
    <row r="418" spans="1:13" s="348" customFormat="1" ht="12.75">
      <c r="A418" s="363"/>
      <c r="B418" s="332"/>
      <c r="C418" s="374"/>
      <c r="D418" s="375"/>
      <c r="E418" s="374"/>
      <c r="F418" s="374"/>
      <c r="G418" s="374"/>
      <c r="H418" s="374"/>
      <c r="I418" s="374"/>
      <c r="J418" s="375"/>
      <c r="K418" s="376"/>
      <c r="L418" s="376"/>
      <c r="M418" s="405"/>
    </row>
    <row r="419" spans="1:13" s="348" customFormat="1" ht="12.75">
      <c r="A419" s="363"/>
      <c r="C419" s="348" t="s">
        <v>572</v>
      </c>
      <c r="D419" s="363"/>
      <c r="J419" s="363"/>
      <c r="K419" s="367"/>
      <c r="L419" s="367"/>
      <c r="M419" s="368">
        <f>SUM(M76)</f>
        <v>0</v>
      </c>
    </row>
    <row r="420" spans="1:13" s="349" customFormat="1" ht="15">
      <c r="A420" s="363"/>
      <c r="B420" s="348"/>
      <c r="C420" s="348"/>
      <c r="D420" s="363"/>
      <c r="E420" s="348"/>
      <c r="F420" s="348"/>
      <c r="G420" s="348"/>
      <c r="H420" s="348"/>
      <c r="I420" s="348"/>
      <c r="J420" s="363"/>
      <c r="K420" s="367"/>
      <c r="L420" s="367"/>
      <c r="M420" s="368"/>
    </row>
    <row r="421" spans="1:13" s="348" customFormat="1" ht="12.75">
      <c r="A421" s="363"/>
      <c r="C421" s="348" t="s">
        <v>573</v>
      </c>
      <c r="D421" s="363"/>
      <c r="J421" s="363"/>
      <c r="K421" s="367"/>
      <c r="L421" s="367"/>
      <c r="M421" s="368">
        <f>SUM(M164)</f>
        <v>0</v>
      </c>
    </row>
    <row r="422" spans="1:13" s="348" customFormat="1" ht="12.75">
      <c r="A422" s="363"/>
      <c r="D422" s="363"/>
      <c r="J422" s="363"/>
      <c r="K422" s="367"/>
      <c r="L422" s="367"/>
      <c r="M422" s="368"/>
    </row>
    <row r="423" spans="1:13" s="348" customFormat="1" ht="12.75">
      <c r="A423" s="363"/>
      <c r="C423" s="348" t="s">
        <v>574</v>
      </c>
      <c r="D423" s="363"/>
      <c r="J423" s="363"/>
      <c r="K423" s="367"/>
      <c r="L423" s="367"/>
      <c r="M423" s="368">
        <f>SUM(M213)</f>
        <v>0</v>
      </c>
    </row>
    <row r="424" spans="1:13" s="348" customFormat="1" ht="12.75">
      <c r="A424" s="363"/>
      <c r="D424" s="363"/>
      <c r="J424" s="363"/>
      <c r="K424" s="367"/>
      <c r="L424" s="367"/>
      <c r="M424" s="368"/>
    </row>
    <row r="425" spans="1:13" s="348" customFormat="1" ht="12.75">
      <c r="A425" s="363"/>
      <c r="C425" s="348" t="s">
        <v>575</v>
      </c>
      <c r="D425" s="363"/>
      <c r="J425" s="363"/>
      <c r="K425" s="367"/>
      <c r="L425" s="367"/>
      <c r="M425" s="368">
        <f>SUM(M234)</f>
        <v>0</v>
      </c>
    </row>
    <row r="426" spans="1:13" s="348" customFormat="1" ht="13.5" thickBot="1">
      <c r="A426" s="363"/>
      <c r="B426" s="332"/>
      <c r="C426" s="332"/>
      <c r="D426" s="364"/>
      <c r="E426" s="332"/>
      <c r="F426" s="332"/>
      <c r="G426" s="332"/>
      <c r="H426" s="332"/>
      <c r="I426" s="332"/>
      <c r="J426" s="364"/>
      <c r="K426" s="365"/>
      <c r="L426" s="365"/>
      <c r="M426" s="366"/>
    </row>
    <row r="427" spans="1:13" s="348" customFormat="1" ht="13.5" thickTop="1">
      <c r="A427" s="363"/>
      <c r="B427" s="332"/>
      <c r="C427" s="387"/>
      <c r="D427" s="388"/>
      <c r="E427" s="387"/>
      <c r="F427" s="387"/>
      <c r="G427" s="387"/>
      <c r="H427" s="387"/>
      <c r="I427" s="387"/>
      <c r="J427" s="388"/>
      <c r="K427" s="389"/>
      <c r="L427" s="389"/>
      <c r="M427" s="390"/>
    </row>
    <row r="428" spans="1:13" s="348" customFormat="1" ht="12.75">
      <c r="A428" s="363"/>
      <c r="C428" s="348" t="s">
        <v>55</v>
      </c>
      <c r="D428" s="363"/>
      <c r="J428" s="363"/>
      <c r="K428" s="367"/>
      <c r="L428" s="367"/>
      <c r="M428" s="368">
        <f>SUM(M418:M425)</f>
        <v>0</v>
      </c>
    </row>
    <row r="429" spans="1:13" s="348" customFormat="1" ht="12.75">
      <c r="A429" s="363"/>
      <c r="D429" s="363"/>
      <c r="J429" s="363"/>
      <c r="K429" s="367"/>
      <c r="L429" s="367"/>
      <c r="M429" s="368"/>
    </row>
    <row r="430" spans="1:13" s="348" customFormat="1" ht="12.75">
      <c r="A430" s="416"/>
      <c r="C430" s="348" t="s">
        <v>696</v>
      </c>
      <c r="D430" s="363"/>
      <c r="J430" s="363"/>
      <c r="K430" s="367"/>
      <c r="L430" s="367"/>
      <c r="M430" s="368"/>
    </row>
    <row r="431" spans="1:13" s="348" customFormat="1" ht="12.75">
      <c r="A431" s="363"/>
      <c r="C431" s="348" t="s">
        <v>576</v>
      </c>
      <c r="D431" s="363"/>
      <c r="J431" s="363"/>
      <c r="K431" s="367"/>
      <c r="L431" s="367"/>
      <c r="M431" s="368"/>
    </row>
    <row r="432" spans="1:13" s="348" customFormat="1" ht="12.75">
      <c r="A432" s="363"/>
      <c r="C432" s="348" t="s">
        <v>577</v>
      </c>
      <c r="D432" s="363"/>
      <c r="J432" s="363"/>
      <c r="K432" s="367"/>
      <c r="L432" s="367"/>
      <c r="M432" s="368"/>
    </row>
    <row r="433" spans="2:13" ht="12.75">
      <c r="B433" s="348"/>
      <c r="C433" s="416" t="s">
        <v>681</v>
      </c>
      <c r="D433" s="363"/>
      <c r="E433" s="348"/>
      <c r="F433" s="348"/>
      <c r="G433" s="348"/>
      <c r="H433" s="348"/>
      <c r="I433" s="348"/>
      <c r="J433" s="363"/>
      <c r="K433" s="367"/>
      <c r="L433" s="367"/>
      <c r="M433" s="368"/>
    </row>
    <row r="434" spans="2:13" ht="12.75">
      <c r="B434" s="348"/>
      <c r="C434" s="348" t="s">
        <v>578</v>
      </c>
      <c r="D434" s="363">
        <v>1</v>
      </c>
      <c r="E434" s="348"/>
      <c r="F434" s="348"/>
      <c r="G434" s="348"/>
      <c r="H434" s="348"/>
      <c r="I434" s="348"/>
      <c r="J434" s="363"/>
      <c r="K434" s="367"/>
      <c r="L434" s="367"/>
      <c r="M434" s="368">
        <f>SUM(M428*0.05)</f>
        <v>0</v>
      </c>
    </row>
    <row r="435" spans="1:13" s="348" customFormat="1" ht="13.5" thickBot="1">
      <c r="A435" s="363"/>
      <c r="D435" s="363"/>
      <c r="J435" s="363"/>
      <c r="K435" s="367"/>
      <c r="L435" s="367"/>
      <c r="M435" s="368"/>
    </row>
    <row r="436" spans="1:13" s="348" customFormat="1" ht="14.25" thickBot="1" thickTop="1">
      <c r="A436" s="363"/>
      <c r="B436" s="332"/>
      <c r="C436" s="387"/>
      <c r="D436" s="388"/>
      <c r="E436" s="387"/>
      <c r="F436" s="387"/>
      <c r="G436" s="387"/>
      <c r="H436" s="387"/>
      <c r="I436" s="387"/>
      <c r="J436" s="388"/>
      <c r="K436" s="389"/>
      <c r="L436" s="389"/>
      <c r="M436" s="390"/>
    </row>
    <row r="437" spans="1:13" s="348" customFormat="1" ht="16.5" thickBot="1">
      <c r="A437" s="338"/>
      <c r="B437" s="339"/>
      <c r="C437" s="343" t="s">
        <v>340</v>
      </c>
      <c r="D437" s="344"/>
      <c r="E437" s="345"/>
      <c r="F437" s="345"/>
      <c r="G437" s="345"/>
      <c r="H437" s="345"/>
      <c r="I437" s="345"/>
      <c r="J437" s="344"/>
      <c r="K437" s="346"/>
      <c r="L437" s="346"/>
      <c r="M437" s="347">
        <f>SUM(M428:M434)</f>
        <v>0</v>
      </c>
    </row>
    <row r="438" spans="1:13" s="348" customFormat="1" ht="12.75">
      <c r="A438" s="363"/>
      <c r="D438" s="363"/>
      <c r="J438" s="363"/>
      <c r="K438" s="367"/>
      <c r="L438" s="367"/>
      <c r="M438" s="368"/>
    </row>
    <row r="439" spans="1:13" s="348" customFormat="1" ht="12.75">
      <c r="A439" s="363"/>
      <c r="D439" s="363"/>
      <c r="J439" s="363"/>
      <c r="K439" s="367"/>
      <c r="L439" s="367"/>
      <c r="M439" s="368"/>
    </row>
    <row r="440" spans="1:13" s="348" customFormat="1" ht="12.75">
      <c r="A440" s="363"/>
      <c r="D440" s="363"/>
      <c r="J440" s="363"/>
      <c r="K440" s="367"/>
      <c r="L440" s="367"/>
      <c r="M440" s="368"/>
    </row>
    <row r="441" spans="1:13" s="348" customFormat="1" ht="12.75">
      <c r="A441" s="363"/>
      <c r="D441" s="363"/>
      <c r="J441" s="363"/>
      <c r="K441" s="367"/>
      <c r="L441" s="367"/>
      <c r="M441" s="368"/>
    </row>
    <row r="442" spans="2:13" ht="12.75">
      <c r="B442" s="348"/>
      <c r="C442" s="348"/>
      <c r="D442" s="363"/>
      <c r="E442" s="348"/>
      <c r="F442" s="348"/>
      <c r="G442" s="348"/>
      <c r="H442" s="348"/>
      <c r="I442" s="348"/>
      <c r="J442" s="363"/>
      <c r="K442" s="367"/>
      <c r="L442" s="367"/>
      <c r="M442" s="368"/>
    </row>
    <row r="443" spans="1:13" s="348" customFormat="1" ht="12.75">
      <c r="A443" s="363"/>
      <c r="D443" s="363"/>
      <c r="J443" s="363"/>
      <c r="K443" s="367"/>
      <c r="L443" s="367"/>
      <c r="M443" s="368"/>
    </row>
    <row r="444" spans="1:13" s="339" customFormat="1" ht="15.75">
      <c r="A444" s="363"/>
      <c r="B444" s="348"/>
      <c r="C444" s="348"/>
      <c r="D444" s="363"/>
      <c r="E444" s="348"/>
      <c r="F444" s="348"/>
      <c r="G444" s="348"/>
      <c r="H444" s="348"/>
      <c r="I444" s="348"/>
      <c r="J444" s="363"/>
      <c r="K444" s="367"/>
      <c r="L444" s="367"/>
      <c r="M444" s="368"/>
    </row>
    <row r="445" spans="1:13" s="348" customFormat="1" ht="12.75">
      <c r="A445" s="363"/>
      <c r="D445" s="363"/>
      <c r="J445" s="363"/>
      <c r="K445" s="367"/>
      <c r="L445" s="367"/>
      <c r="M445" s="368"/>
    </row>
    <row r="446" spans="1:13" s="348" customFormat="1" ht="12.75">
      <c r="A446" s="363"/>
      <c r="D446" s="363"/>
      <c r="J446" s="363"/>
      <c r="K446" s="367"/>
      <c r="L446" s="367"/>
      <c r="M446" s="368"/>
    </row>
    <row r="447" spans="1:13" s="348" customFormat="1" ht="12.75">
      <c r="A447" s="363"/>
      <c r="D447" s="363"/>
      <c r="J447" s="363"/>
      <c r="K447" s="367"/>
      <c r="L447" s="367"/>
      <c r="M447" s="368"/>
    </row>
    <row r="448" spans="1:13" s="348" customFormat="1" ht="12.75">
      <c r="A448" s="363"/>
      <c r="D448" s="363"/>
      <c r="J448" s="363"/>
      <c r="K448" s="367"/>
      <c r="L448" s="367"/>
      <c r="M448" s="368"/>
    </row>
    <row r="449" spans="1:13" s="348" customFormat="1" ht="12.75">
      <c r="A449" s="363"/>
      <c r="D449" s="363"/>
      <c r="J449" s="363"/>
      <c r="K449" s="367"/>
      <c r="L449" s="367"/>
      <c r="M449" s="368"/>
    </row>
    <row r="450" spans="1:13" s="348" customFormat="1" ht="12.75">
      <c r="A450" s="363"/>
      <c r="D450" s="363"/>
      <c r="J450" s="363"/>
      <c r="K450" s="367"/>
      <c r="L450" s="367"/>
      <c r="M450" s="368"/>
    </row>
    <row r="451" spans="1:13" s="348" customFormat="1" ht="12.75">
      <c r="A451" s="363"/>
      <c r="D451" s="363"/>
      <c r="J451" s="363"/>
      <c r="K451" s="367"/>
      <c r="L451" s="367"/>
      <c r="M451" s="368"/>
    </row>
    <row r="452" spans="1:13" s="348" customFormat="1" ht="12.75">
      <c r="A452" s="363"/>
      <c r="D452" s="363"/>
      <c r="J452" s="363"/>
      <c r="K452" s="367"/>
      <c r="L452" s="367"/>
      <c r="M452" s="368"/>
    </row>
    <row r="453" spans="1:13" s="348" customFormat="1" ht="12.75">
      <c r="A453" s="363"/>
      <c r="D453" s="363"/>
      <c r="J453" s="363"/>
      <c r="K453" s="367"/>
      <c r="L453" s="367"/>
      <c r="M453" s="368"/>
    </row>
    <row r="454" spans="1:13" s="348" customFormat="1" ht="12.75">
      <c r="A454" s="363"/>
      <c r="D454" s="363"/>
      <c r="J454" s="363"/>
      <c r="K454" s="367"/>
      <c r="L454" s="367"/>
      <c r="M454" s="368"/>
    </row>
    <row r="455" spans="1:13" s="348" customFormat="1" ht="12.75">
      <c r="A455" s="363"/>
      <c r="D455" s="363"/>
      <c r="J455" s="363"/>
      <c r="K455" s="367"/>
      <c r="L455" s="367"/>
      <c r="M455" s="368"/>
    </row>
    <row r="456" spans="1:13" s="348" customFormat="1" ht="12.75">
      <c r="A456" s="363"/>
      <c r="D456" s="363"/>
      <c r="J456" s="363"/>
      <c r="K456" s="367"/>
      <c r="L456" s="367"/>
      <c r="M456" s="368"/>
    </row>
    <row r="457" spans="1:13" s="348" customFormat="1" ht="12.75">
      <c r="A457" s="363"/>
      <c r="D457" s="363"/>
      <c r="J457" s="363"/>
      <c r="K457" s="367"/>
      <c r="L457" s="367"/>
      <c r="M457" s="368"/>
    </row>
    <row r="458" spans="1:13" s="348" customFormat="1" ht="12.75">
      <c r="A458" s="363"/>
      <c r="B458" s="332"/>
      <c r="C458" s="332"/>
      <c r="D458" s="364"/>
      <c r="E458" s="332"/>
      <c r="F458" s="332"/>
      <c r="G458" s="332"/>
      <c r="H458" s="332"/>
      <c r="I458" s="332"/>
      <c r="J458" s="364"/>
      <c r="K458" s="365"/>
      <c r="L458" s="365"/>
      <c r="M458" s="366"/>
    </row>
    <row r="459" spans="1:13" s="348" customFormat="1" ht="12.75">
      <c r="A459" s="363"/>
      <c r="B459" s="332"/>
      <c r="C459" s="332"/>
      <c r="D459" s="364"/>
      <c r="E459" s="332"/>
      <c r="F459" s="332"/>
      <c r="G459" s="332"/>
      <c r="H459" s="332"/>
      <c r="I459" s="332"/>
      <c r="J459" s="364"/>
      <c r="K459" s="365"/>
      <c r="L459" s="365"/>
      <c r="M459" s="366"/>
    </row>
    <row r="460" spans="1:13" s="348" customFormat="1" ht="12.75">
      <c r="A460" s="363"/>
      <c r="M460" s="424"/>
    </row>
    <row r="461" spans="1:13" s="348" customFormat="1" ht="12.75">
      <c r="A461" s="363"/>
      <c r="M461" s="424"/>
    </row>
    <row r="462" spans="1:13" s="348" customFormat="1" ht="12.75">
      <c r="A462" s="363"/>
      <c r="C462" s="369"/>
      <c r="D462" s="370"/>
      <c r="E462" s="371"/>
      <c r="F462" s="371"/>
      <c r="G462" s="371"/>
      <c r="H462" s="371"/>
      <c r="I462" s="371"/>
      <c r="J462" s="370"/>
      <c r="K462" s="372"/>
      <c r="L462" s="372"/>
      <c r="M462" s="373" t="s">
        <v>579</v>
      </c>
    </row>
    <row r="463" spans="1:13" s="348" customFormat="1" ht="12.75">
      <c r="A463" s="363"/>
      <c r="D463" s="363"/>
      <c r="J463" s="363"/>
      <c r="K463" s="367"/>
      <c r="L463" s="367"/>
      <c r="M463" s="368"/>
    </row>
    <row r="464" spans="1:13" s="348" customFormat="1" ht="13.5" thickBot="1">
      <c r="A464" s="425"/>
      <c r="B464" s="426"/>
      <c r="C464" s="426"/>
      <c r="D464" s="425"/>
      <c r="E464" s="426"/>
      <c r="F464" s="426"/>
      <c r="G464" s="426"/>
      <c r="H464" s="426"/>
      <c r="I464" s="426"/>
      <c r="J464" s="425"/>
      <c r="K464" s="427"/>
      <c r="L464" s="427"/>
      <c r="M464" s="428"/>
    </row>
    <row r="465" spans="1:13" s="348" customFormat="1" ht="13.5" thickTop="1">
      <c r="A465" s="363"/>
      <c r="D465" s="363"/>
      <c r="J465" s="363"/>
      <c r="K465" s="367"/>
      <c r="L465" s="367"/>
      <c r="M465" s="368"/>
    </row>
    <row r="466" spans="1:13" s="348" customFormat="1" ht="15.75">
      <c r="A466" s="338" t="s">
        <v>580</v>
      </c>
      <c r="B466" s="349"/>
      <c r="C466" s="358"/>
      <c r="D466" s="421"/>
      <c r="E466" s="358"/>
      <c r="F466" s="358"/>
      <c r="G466" s="358"/>
      <c r="H466" s="358"/>
      <c r="I466" s="358"/>
      <c r="J466" s="421"/>
      <c r="K466" s="422"/>
      <c r="L466" s="422"/>
      <c r="M466" s="423"/>
    </row>
    <row r="467" spans="1:13" s="348" customFormat="1" ht="12.75">
      <c r="A467" s="363"/>
      <c r="D467" s="363"/>
      <c r="J467" s="363"/>
      <c r="K467" s="367"/>
      <c r="L467" s="367"/>
      <c r="M467" s="368"/>
    </row>
    <row r="468" spans="1:13" s="348" customFormat="1" ht="12.75">
      <c r="A468" s="363"/>
      <c r="C468" s="348" t="s">
        <v>581</v>
      </c>
      <c r="D468" s="363"/>
      <c r="J468" s="363"/>
      <c r="K468" s="367"/>
      <c r="L468" s="367"/>
      <c r="M468" s="368"/>
    </row>
    <row r="469" spans="2:13" ht="12.75">
      <c r="B469" s="348"/>
      <c r="C469" s="348"/>
      <c r="D469" s="363"/>
      <c r="E469" s="348"/>
      <c r="F469" s="348"/>
      <c r="G469" s="348"/>
      <c r="H469" s="348"/>
      <c r="I469" s="348"/>
      <c r="J469" s="363"/>
      <c r="K469" s="367"/>
      <c r="L469" s="367"/>
      <c r="M469" s="368"/>
    </row>
    <row r="470" spans="2:13" ht="12.75">
      <c r="B470" s="348"/>
      <c r="C470" s="348" t="s">
        <v>582</v>
      </c>
      <c r="D470" s="363"/>
      <c r="E470" s="348"/>
      <c r="F470" s="348"/>
      <c r="G470" s="348"/>
      <c r="H470" s="348"/>
      <c r="I470" s="348"/>
      <c r="J470" s="363"/>
      <c r="K470" s="367"/>
      <c r="L470" s="367"/>
      <c r="M470" s="368">
        <f>SUM(M357)</f>
        <v>0</v>
      </c>
    </row>
    <row r="471" spans="2:13" ht="12.75">
      <c r="B471" s="348"/>
      <c r="C471" s="348"/>
      <c r="D471" s="363"/>
      <c r="E471" s="348"/>
      <c r="F471" s="348"/>
      <c r="G471" s="348"/>
      <c r="H471" s="348"/>
      <c r="I471" s="348"/>
      <c r="J471" s="363"/>
      <c r="K471" s="367"/>
      <c r="L471" s="367"/>
      <c r="M471" s="368"/>
    </row>
    <row r="472" spans="2:13" ht="12.75">
      <c r="B472" s="348"/>
      <c r="C472" s="348" t="s">
        <v>583</v>
      </c>
      <c r="D472" s="363"/>
      <c r="E472" s="348"/>
      <c r="F472" s="348"/>
      <c r="G472" s="348"/>
      <c r="H472" s="348"/>
      <c r="I472" s="348"/>
      <c r="J472" s="363"/>
      <c r="K472" s="367"/>
      <c r="L472" s="367"/>
      <c r="M472" s="368">
        <f>SUM(M384)</f>
        <v>0</v>
      </c>
    </row>
    <row r="473" spans="2:13" ht="12.75">
      <c r="B473" s="348"/>
      <c r="C473" s="348"/>
      <c r="D473" s="363"/>
      <c r="E473" s="348"/>
      <c r="F473" s="348"/>
      <c r="G473" s="348"/>
      <c r="H473" s="348"/>
      <c r="I473" s="348"/>
      <c r="J473" s="363"/>
      <c r="K473" s="367"/>
      <c r="L473" s="367"/>
      <c r="M473" s="368"/>
    </row>
    <row r="474" spans="2:13" ht="12.75">
      <c r="B474" s="348"/>
      <c r="C474" s="348" t="s">
        <v>584</v>
      </c>
      <c r="D474" s="363"/>
      <c r="E474" s="348"/>
      <c r="F474" s="348"/>
      <c r="G474" s="348"/>
      <c r="H474" s="348"/>
      <c r="I474" s="348"/>
      <c r="J474" s="363"/>
      <c r="K474" s="367"/>
      <c r="L474" s="367"/>
      <c r="M474" s="368">
        <f>SUM(M398)</f>
        <v>0</v>
      </c>
    </row>
    <row r="475" ht="13.5" thickBot="1"/>
    <row r="476" spans="3:13" ht="13.5" thickTop="1">
      <c r="C476" s="387"/>
      <c r="D476" s="388"/>
      <c r="E476" s="387"/>
      <c r="F476" s="387"/>
      <c r="G476" s="387"/>
      <c r="H476" s="387"/>
      <c r="I476" s="387"/>
      <c r="J476" s="388"/>
      <c r="K476" s="389"/>
      <c r="L476" s="389"/>
      <c r="M476" s="390"/>
    </row>
    <row r="477" spans="2:13" ht="12.75">
      <c r="B477" s="348"/>
      <c r="C477" s="348" t="s">
        <v>55</v>
      </c>
      <c r="D477" s="363"/>
      <c r="E477" s="348"/>
      <c r="F477" s="348"/>
      <c r="G477" s="348"/>
      <c r="H477" s="348"/>
      <c r="I477" s="348"/>
      <c r="J477" s="363"/>
      <c r="K477" s="367"/>
      <c r="L477" s="367"/>
      <c r="M477" s="368">
        <f>SUM(M470:M474)</f>
        <v>0</v>
      </c>
    </row>
    <row r="478" spans="2:13" ht="12.75">
      <c r="B478" s="348"/>
      <c r="C478" s="348"/>
      <c r="D478" s="363"/>
      <c r="E478" s="348"/>
      <c r="F478" s="348"/>
      <c r="G478" s="348"/>
      <c r="H478" s="348"/>
      <c r="I478" s="348"/>
      <c r="J478" s="363"/>
      <c r="K478" s="367"/>
      <c r="L478" s="367"/>
      <c r="M478" s="368"/>
    </row>
    <row r="479" spans="2:13" ht="12.75">
      <c r="B479" s="348"/>
      <c r="C479" s="348" t="s">
        <v>697</v>
      </c>
      <c r="D479" s="363"/>
      <c r="E479" s="348"/>
      <c r="F479" s="348"/>
      <c r="G479" s="348"/>
      <c r="H479" s="348"/>
      <c r="I479" s="348"/>
      <c r="J479" s="363"/>
      <c r="K479" s="367"/>
      <c r="L479" s="367"/>
      <c r="M479" s="368"/>
    </row>
    <row r="480" spans="2:13" ht="12.75">
      <c r="B480" s="348"/>
      <c r="C480" s="348" t="s">
        <v>585</v>
      </c>
      <c r="D480" s="363"/>
      <c r="E480" s="348"/>
      <c r="F480" s="348"/>
      <c r="G480" s="348"/>
      <c r="H480" s="348"/>
      <c r="I480" s="348"/>
      <c r="J480" s="363"/>
      <c r="K480" s="367"/>
      <c r="L480" s="367"/>
      <c r="M480" s="368"/>
    </row>
    <row r="481" spans="2:13" ht="12.75">
      <c r="B481" s="348"/>
      <c r="C481" s="348" t="s">
        <v>586</v>
      </c>
      <c r="D481" s="363"/>
      <c r="E481" s="348"/>
      <c r="F481" s="348"/>
      <c r="G481" s="348"/>
      <c r="H481" s="348"/>
      <c r="I481" s="348"/>
      <c r="J481" s="363"/>
      <c r="K481" s="367"/>
      <c r="L481" s="367"/>
      <c r="M481" s="368"/>
    </row>
    <row r="482" spans="2:13" ht="12.75">
      <c r="B482" s="348"/>
      <c r="C482" s="348" t="s">
        <v>682</v>
      </c>
      <c r="D482" s="363"/>
      <c r="E482" s="348"/>
      <c r="F482" s="348"/>
      <c r="G482" s="348"/>
      <c r="H482" s="348"/>
      <c r="I482" s="348"/>
      <c r="J482" s="363"/>
      <c r="K482" s="367"/>
      <c r="L482" s="367"/>
      <c r="M482" s="368"/>
    </row>
    <row r="483" spans="2:13" ht="12.75">
      <c r="B483" s="348"/>
      <c r="C483" s="348" t="s">
        <v>587</v>
      </c>
      <c r="D483" s="363">
        <v>1</v>
      </c>
      <c r="E483" s="348"/>
      <c r="F483" s="348"/>
      <c r="G483" s="348"/>
      <c r="H483" s="348"/>
      <c r="I483" s="348"/>
      <c r="J483" s="363"/>
      <c r="K483" s="367"/>
      <c r="L483" s="367"/>
      <c r="M483" s="368">
        <f>SUM(M477*0.05)</f>
        <v>0</v>
      </c>
    </row>
    <row r="485" spans="2:13" ht="13.5" thickBot="1">
      <c r="B485" s="348"/>
      <c r="C485" s="348"/>
      <c r="D485" s="363"/>
      <c r="E485" s="348"/>
      <c r="F485" s="348"/>
      <c r="G485" s="348"/>
      <c r="H485" s="348"/>
      <c r="I485" s="348"/>
      <c r="J485" s="363"/>
      <c r="K485" s="367"/>
      <c r="L485" s="367"/>
      <c r="M485" s="368"/>
    </row>
    <row r="486" spans="1:13" ht="16.5" thickBot="1">
      <c r="A486" s="338"/>
      <c r="B486" s="339"/>
      <c r="C486" s="343" t="s">
        <v>405</v>
      </c>
      <c r="D486" s="344"/>
      <c r="E486" s="345"/>
      <c r="F486" s="345"/>
      <c r="G486" s="345"/>
      <c r="H486" s="345"/>
      <c r="I486" s="345"/>
      <c r="J486" s="344"/>
      <c r="K486" s="346"/>
      <c r="L486" s="346"/>
      <c r="M486" s="347">
        <f>SUM(M476:M484)</f>
        <v>0</v>
      </c>
    </row>
    <row r="487" spans="2:13" ht="12.75">
      <c r="B487" s="348"/>
      <c r="C487" s="429"/>
      <c r="D487" s="430"/>
      <c r="E487" s="429"/>
      <c r="F487" s="429"/>
      <c r="G487" s="429"/>
      <c r="H487" s="429"/>
      <c r="I487" s="429"/>
      <c r="J487" s="430"/>
      <c r="K487" s="431"/>
      <c r="L487" s="431"/>
      <c r="M487" s="432"/>
    </row>
    <row r="488" spans="1:13" ht="12.75">
      <c r="A488" s="332"/>
      <c r="B488" s="348"/>
      <c r="C488" s="429"/>
      <c r="D488" s="430"/>
      <c r="E488" s="429"/>
      <c r="F488" s="429"/>
      <c r="G488" s="429"/>
      <c r="H488" s="429"/>
      <c r="I488" s="429"/>
      <c r="J488" s="430"/>
      <c r="K488" s="431"/>
      <c r="L488" s="431"/>
      <c r="M488" s="432"/>
    </row>
    <row r="489" spans="1:13" ht="12.75">
      <c r="A489" s="332"/>
      <c r="B489" s="348"/>
      <c r="C489" s="429"/>
      <c r="D489" s="430"/>
      <c r="E489" s="429"/>
      <c r="F489" s="429"/>
      <c r="G489" s="429"/>
      <c r="H489" s="429"/>
      <c r="I489" s="429"/>
      <c r="J489" s="430"/>
      <c r="K489" s="431"/>
      <c r="L489" s="431"/>
      <c r="M489" s="432"/>
    </row>
    <row r="490" spans="1:13" ht="12.75">
      <c r="A490" s="332"/>
      <c r="B490" s="348"/>
      <c r="C490" s="429"/>
      <c r="D490" s="430"/>
      <c r="E490" s="429"/>
      <c r="F490" s="429"/>
      <c r="G490" s="429"/>
      <c r="H490" s="429"/>
      <c r="I490" s="429"/>
      <c r="J490" s="430"/>
      <c r="K490" s="431"/>
      <c r="L490" s="431"/>
      <c r="M490" s="432"/>
    </row>
    <row r="491" spans="1:13" ht="12.75">
      <c r="A491" s="332"/>
      <c r="B491" s="348"/>
      <c r="C491" s="429"/>
      <c r="D491" s="430"/>
      <c r="E491" s="429"/>
      <c r="F491" s="429"/>
      <c r="G491" s="429"/>
      <c r="H491" s="429"/>
      <c r="I491" s="429"/>
      <c r="J491" s="430"/>
      <c r="K491" s="431"/>
      <c r="L491" s="431"/>
      <c r="M491" s="432"/>
    </row>
    <row r="492" spans="1:13" ht="12.75">
      <c r="A492" s="332"/>
      <c r="B492" s="348"/>
      <c r="C492" s="429"/>
      <c r="D492" s="430"/>
      <c r="E492" s="429"/>
      <c r="F492" s="429"/>
      <c r="G492" s="429"/>
      <c r="H492" s="429"/>
      <c r="I492" s="429"/>
      <c r="J492" s="430"/>
      <c r="K492" s="431"/>
      <c r="L492" s="431"/>
      <c r="M492" s="432"/>
    </row>
    <row r="493" spans="1:13" ht="12.75">
      <c r="A493" s="332"/>
      <c r="B493" s="348"/>
      <c r="C493" s="429"/>
      <c r="D493" s="430"/>
      <c r="E493" s="429"/>
      <c r="F493" s="429"/>
      <c r="G493" s="429"/>
      <c r="H493" s="429"/>
      <c r="I493" s="429"/>
      <c r="J493" s="430"/>
      <c r="K493" s="431"/>
      <c r="L493" s="431"/>
      <c r="M493" s="432"/>
    </row>
    <row r="494" spans="1:13" ht="12.75">
      <c r="A494" s="332"/>
      <c r="B494" s="348"/>
      <c r="C494" s="429"/>
      <c r="D494" s="430"/>
      <c r="E494" s="429"/>
      <c r="F494" s="429"/>
      <c r="G494" s="429"/>
      <c r="H494" s="429"/>
      <c r="I494" s="429"/>
      <c r="J494" s="430"/>
      <c r="K494" s="431"/>
      <c r="L494" s="431"/>
      <c r="M494" s="432"/>
    </row>
    <row r="495" spans="1:13" ht="12.75">
      <c r="A495" s="332"/>
      <c r="B495" s="348"/>
      <c r="C495" s="429"/>
      <c r="D495" s="430"/>
      <c r="E495" s="429"/>
      <c r="F495" s="429"/>
      <c r="G495" s="429"/>
      <c r="H495" s="429"/>
      <c r="I495" s="429"/>
      <c r="J495" s="430"/>
      <c r="K495" s="431"/>
      <c r="L495" s="431"/>
      <c r="M495" s="432"/>
    </row>
    <row r="496" spans="1:13" ht="12.75">
      <c r="A496" s="332"/>
      <c r="B496" s="348"/>
      <c r="C496" s="429"/>
      <c r="D496" s="430"/>
      <c r="E496" s="429"/>
      <c r="F496" s="429"/>
      <c r="G496" s="429"/>
      <c r="H496" s="429"/>
      <c r="I496" s="429"/>
      <c r="J496" s="430"/>
      <c r="K496" s="431"/>
      <c r="L496" s="431"/>
      <c r="M496" s="432"/>
    </row>
    <row r="497" spans="1:13" ht="12.75">
      <c r="A497" s="332"/>
      <c r="B497" s="348"/>
      <c r="C497" s="429"/>
      <c r="D497" s="430"/>
      <c r="E497" s="429"/>
      <c r="F497" s="429"/>
      <c r="G497" s="429"/>
      <c r="H497" s="429"/>
      <c r="I497" s="429"/>
      <c r="J497" s="430"/>
      <c r="K497" s="431"/>
      <c r="L497" s="431"/>
      <c r="M497" s="432"/>
    </row>
    <row r="498" spans="1:13" ht="12.75">
      <c r="A498" s="332"/>
      <c r="B498" s="348"/>
      <c r="C498" s="429"/>
      <c r="D498" s="430"/>
      <c r="E498" s="429"/>
      <c r="F498" s="429"/>
      <c r="G498" s="429"/>
      <c r="H498" s="429"/>
      <c r="I498" s="429"/>
      <c r="J498" s="430"/>
      <c r="K498" s="431"/>
      <c r="L498" s="431"/>
      <c r="M498" s="432"/>
    </row>
    <row r="499" spans="1:13" ht="12.75">
      <c r="A499" s="332"/>
      <c r="B499" s="348"/>
      <c r="C499" s="429"/>
      <c r="D499" s="430"/>
      <c r="E499" s="429"/>
      <c r="F499" s="429"/>
      <c r="G499" s="429"/>
      <c r="H499" s="429"/>
      <c r="I499" s="429"/>
      <c r="J499" s="430"/>
      <c r="K499" s="431"/>
      <c r="L499" s="431"/>
      <c r="M499" s="432"/>
    </row>
    <row r="500" spans="1:13" ht="12.75">
      <c r="A500" s="332"/>
      <c r="B500" s="348"/>
      <c r="C500" s="429"/>
      <c r="D500" s="430"/>
      <c r="E500" s="429"/>
      <c r="F500" s="429"/>
      <c r="G500" s="429"/>
      <c r="H500" s="429"/>
      <c r="I500" s="429"/>
      <c r="J500" s="430"/>
      <c r="K500" s="431"/>
      <c r="L500" s="431"/>
      <c r="M500" s="432"/>
    </row>
    <row r="501" spans="1:13" ht="12.75">
      <c r="A501" s="332"/>
      <c r="B501" s="348"/>
      <c r="C501" s="429"/>
      <c r="D501" s="430"/>
      <c r="E501" s="429"/>
      <c r="F501" s="429"/>
      <c r="G501" s="429"/>
      <c r="H501" s="429"/>
      <c r="I501" s="429"/>
      <c r="J501" s="430"/>
      <c r="K501" s="431"/>
      <c r="L501" s="431"/>
      <c r="M501" s="432"/>
    </row>
    <row r="502" spans="1:13" ht="12.75">
      <c r="A502" s="332"/>
      <c r="B502" s="348"/>
      <c r="C502" s="429"/>
      <c r="D502" s="430"/>
      <c r="E502" s="429"/>
      <c r="F502" s="429"/>
      <c r="G502" s="429"/>
      <c r="H502" s="429"/>
      <c r="I502" s="429"/>
      <c r="J502" s="430"/>
      <c r="K502" s="431"/>
      <c r="L502" s="431"/>
      <c r="M502" s="432"/>
    </row>
    <row r="503" spans="1:13" ht="12.75">
      <c r="A503" s="332"/>
      <c r="B503" s="348"/>
      <c r="C503" s="429"/>
      <c r="D503" s="430"/>
      <c r="E503" s="429"/>
      <c r="F503" s="429"/>
      <c r="G503" s="429"/>
      <c r="H503" s="429"/>
      <c r="I503" s="429"/>
      <c r="J503" s="430"/>
      <c r="K503" s="431"/>
      <c r="L503" s="431"/>
      <c r="M503" s="432"/>
    </row>
    <row r="504" spans="2:13" ht="12.75">
      <c r="B504" s="348"/>
      <c r="C504" s="429"/>
      <c r="D504" s="430"/>
      <c r="E504" s="429"/>
      <c r="F504" s="429"/>
      <c r="G504" s="429"/>
      <c r="H504" s="429"/>
      <c r="I504" s="429"/>
      <c r="J504" s="430"/>
      <c r="K504" s="431"/>
      <c r="L504" s="431"/>
      <c r="M504" s="432"/>
    </row>
    <row r="505" spans="2:13" ht="12.75">
      <c r="B505" s="348"/>
      <c r="C505" s="429"/>
      <c r="D505" s="430"/>
      <c r="E505" s="429"/>
      <c r="F505" s="429"/>
      <c r="G505" s="429"/>
      <c r="H505" s="429"/>
      <c r="I505" s="429"/>
      <c r="J505" s="430"/>
      <c r="K505" s="431"/>
      <c r="L505" s="431"/>
      <c r="M505" s="432"/>
    </row>
    <row r="506" spans="2:13" ht="12.75">
      <c r="B506" s="348"/>
      <c r="C506" s="429"/>
      <c r="D506" s="430"/>
      <c r="E506" s="429"/>
      <c r="F506" s="429"/>
      <c r="G506" s="429"/>
      <c r="H506" s="429"/>
      <c r="I506" s="429"/>
      <c r="J506" s="430"/>
      <c r="K506" s="431"/>
      <c r="L506" s="431"/>
      <c r="M506" s="432"/>
    </row>
    <row r="507" spans="2:13" ht="12.75">
      <c r="B507" s="348"/>
      <c r="C507" s="429"/>
      <c r="D507" s="430"/>
      <c r="E507" s="429"/>
      <c r="F507" s="429"/>
      <c r="G507" s="429"/>
      <c r="H507" s="429"/>
      <c r="I507" s="429"/>
      <c r="J507" s="430"/>
      <c r="K507" s="431"/>
      <c r="L507" s="431"/>
      <c r="M507" s="432"/>
    </row>
    <row r="508" spans="2:13" ht="12.75">
      <c r="B508" s="348"/>
      <c r="C508" s="429"/>
      <c r="D508" s="430"/>
      <c r="E508" s="429"/>
      <c r="F508" s="429"/>
      <c r="G508" s="429"/>
      <c r="H508" s="429"/>
      <c r="I508" s="429"/>
      <c r="J508" s="430"/>
      <c r="K508" s="431"/>
      <c r="L508" s="431"/>
      <c r="M508" s="432"/>
    </row>
    <row r="509" spans="2:13" ht="12.75">
      <c r="B509" s="348"/>
      <c r="C509" s="429"/>
      <c r="D509" s="430"/>
      <c r="E509" s="429"/>
      <c r="F509" s="429"/>
      <c r="G509" s="429"/>
      <c r="H509" s="429"/>
      <c r="I509" s="429"/>
      <c r="J509" s="430"/>
      <c r="K509" s="431"/>
      <c r="L509" s="431"/>
      <c r="M509" s="432"/>
    </row>
    <row r="510" spans="2:13" ht="12.75">
      <c r="B510" s="348"/>
      <c r="C510" s="429"/>
      <c r="D510" s="430"/>
      <c r="E510" s="429"/>
      <c r="F510" s="429"/>
      <c r="G510" s="429"/>
      <c r="H510" s="429"/>
      <c r="I510" s="429"/>
      <c r="J510" s="430"/>
      <c r="K510" s="431"/>
      <c r="L510" s="431"/>
      <c r="M510" s="432"/>
    </row>
    <row r="511" spans="2:13" ht="12.75">
      <c r="B511" s="348"/>
      <c r="C511" s="429"/>
      <c r="D511" s="430"/>
      <c r="E511" s="429"/>
      <c r="F511" s="429"/>
      <c r="G511" s="429"/>
      <c r="H511" s="429"/>
      <c r="I511" s="429"/>
      <c r="J511" s="430"/>
      <c r="K511" s="431"/>
      <c r="L511" s="431"/>
      <c r="M511" s="432"/>
    </row>
    <row r="512" spans="2:13" ht="12.75">
      <c r="B512" s="348"/>
      <c r="C512" s="429"/>
      <c r="D512" s="430"/>
      <c r="E512" s="429"/>
      <c r="F512" s="429"/>
      <c r="G512" s="429"/>
      <c r="H512" s="429"/>
      <c r="I512" s="429"/>
      <c r="J512" s="430"/>
      <c r="K512" s="431"/>
      <c r="L512" s="431"/>
      <c r="M512" s="432"/>
    </row>
    <row r="513" spans="2:13" ht="12.75">
      <c r="B513" s="348"/>
      <c r="C513" s="429"/>
      <c r="D513" s="430"/>
      <c r="E513" s="429"/>
      <c r="F513" s="429"/>
      <c r="G513" s="429"/>
      <c r="H513" s="429"/>
      <c r="I513" s="429"/>
      <c r="J513" s="430"/>
      <c r="K513" s="431"/>
      <c r="L513" s="431"/>
      <c r="M513" s="432"/>
    </row>
    <row r="514" spans="2:13" ht="12.75">
      <c r="B514" s="348"/>
      <c r="C514" s="369"/>
      <c r="D514" s="370"/>
      <c r="E514" s="371"/>
      <c r="F514" s="371"/>
      <c r="G514" s="371"/>
      <c r="H514" s="371"/>
      <c r="I514" s="371"/>
      <c r="J514" s="370"/>
      <c r="K514" s="372"/>
      <c r="L514" s="372"/>
      <c r="M514" s="373" t="s">
        <v>588</v>
      </c>
    </row>
    <row r="516" spans="1:13" ht="13.5" thickBot="1">
      <c r="A516" s="328"/>
      <c r="B516" s="378"/>
      <c r="C516" s="378"/>
      <c r="D516" s="379"/>
      <c r="E516" s="378"/>
      <c r="F516" s="378"/>
      <c r="G516" s="378"/>
      <c r="H516" s="378"/>
      <c r="I516" s="378"/>
      <c r="J516" s="380"/>
      <c r="K516" s="380"/>
      <c r="L516" s="380"/>
      <c r="M516" s="381"/>
    </row>
    <row r="517" spans="1:13" s="348" customFormat="1" ht="13.5" thickTop="1">
      <c r="A517" s="382"/>
      <c r="B517" s="383"/>
      <c r="C517" s="383"/>
      <c r="D517" s="384"/>
      <c r="E517" s="383"/>
      <c r="F517" s="383"/>
      <c r="G517" s="383"/>
      <c r="H517" s="383"/>
      <c r="I517" s="383"/>
      <c r="J517" s="385"/>
      <c r="K517" s="385"/>
      <c r="L517" s="385"/>
      <c r="M517" s="386"/>
    </row>
    <row r="518" spans="1:13" s="348" customFormat="1" ht="15.75">
      <c r="A518" s="338" t="s">
        <v>568</v>
      </c>
      <c r="B518" s="339"/>
      <c r="C518" s="340" t="s">
        <v>569</v>
      </c>
      <c r="D518" s="338"/>
      <c r="E518" s="339"/>
      <c r="F518" s="339"/>
      <c r="G518" s="339"/>
      <c r="H518" s="339"/>
      <c r="I518" s="339"/>
      <c r="J518" s="338"/>
      <c r="K518" s="341"/>
      <c r="L518" s="341"/>
      <c r="M518" s="342"/>
    </row>
    <row r="519" spans="2:13" ht="12.75">
      <c r="B519" s="348"/>
      <c r="C519" s="348"/>
      <c r="D519" s="363"/>
      <c r="E519" s="348"/>
      <c r="F519" s="348"/>
      <c r="G519" s="348"/>
      <c r="H519" s="348"/>
      <c r="I519" s="348"/>
      <c r="J519" s="363"/>
      <c r="K519" s="367"/>
      <c r="L519" s="367"/>
      <c r="M519" s="368"/>
    </row>
    <row r="520" spans="1:13" ht="12.75">
      <c r="A520" s="363" t="s">
        <v>589</v>
      </c>
      <c r="B520" s="348"/>
      <c r="C520" s="348" t="s">
        <v>590</v>
      </c>
      <c r="D520" s="363"/>
      <c r="E520" s="348"/>
      <c r="F520" s="348"/>
      <c r="G520" s="348"/>
      <c r="H520" s="348"/>
      <c r="I520" s="348"/>
      <c r="J520" s="363"/>
      <c r="K520" s="367"/>
      <c r="L520" s="367"/>
      <c r="M520" s="368"/>
    </row>
    <row r="522" spans="1:13" s="337" customFormat="1" ht="12.75">
      <c r="A522" s="363"/>
      <c r="B522" s="348"/>
      <c r="C522" s="433" t="s">
        <v>591</v>
      </c>
      <c r="D522" s="363"/>
      <c r="E522" s="348"/>
      <c r="F522" s="348"/>
      <c r="G522" s="348"/>
      <c r="H522" s="348"/>
      <c r="I522" s="348"/>
      <c r="J522" s="363"/>
      <c r="K522" s="367"/>
      <c r="L522" s="367"/>
      <c r="M522" s="368"/>
    </row>
    <row r="523" spans="1:13" s="337" customFormat="1" ht="12.75">
      <c r="A523" s="363"/>
      <c r="B523" s="332"/>
      <c r="C523" s="332"/>
      <c r="D523" s="364"/>
      <c r="E523" s="332"/>
      <c r="F523" s="332"/>
      <c r="G523" s="332"/>
      <c r="H523" s="332"/>
      <c r="I523" s="332"/>
      <c r="J523" s="364"/>
      <c r="K523" s="365"/>
      <c r="L523" s="365"/>
      <c r="M523" s="366"/>
    </row>
    <row r="524" spans="1:13" s="348" customFormat="1" ht="12.75">
      <c r="A524" s="430">
        <v>71121</v>
      </c>
      <c r="B524" s="374"/>
      <c r="C524" s="374" t="s">
        <v>592</v>
      </c>
      <c r="D524" s="375"/>
      <c r="E524" s="374"/>
      <c r="F524" s="374"/>
      <c r="G524" s="374"/>
      <c r="H524" s="374"/>
      <c r="I524" s="374"/>
      <c r="J524" s="375"/>
      <c r="K524" s="376"/>
      <c r="L524" s="376"/>
      <c r="M524" s="405"/>
    </row>
    <row r="525" spans="3:13" ht="12.75">
      <c r="C525" s="332" t="s">
        <v>418</v>
      </c>
      <c r="D525" s="364">
        <v>1</v>
      </c>
      <c r="K525" s="365">
        <v>0</v>
      </c>
      <c r="M525" s="366">
        <f>D525*K525</f>
        <v>0</v>
      </c>
    </row>
    <row r="527" spans="1:13" s="348" customFormat="1" ht="12.75">
      <c r="A527" s="430">
        <v>71122</v>
      </c>
      <c r="B527" s="374"/>
      <c r="C527" s="374" t="s">
        <v>593</v>
      </c>
      <c r="D527" s="375"/>
      <c r="E527" s="374"/>
      <c r="F527" s="374"/>
      <c r="G527" s="374"/>
      <c r="H527" s="374"/>
      <c r="I527" s="374"/>
      <c r="J527" s="375"/>
      <c r="K527" s="376"/>
      <c r="L527" s="376"/>
      <c r="M527" s="405"/>
    </row>
    <row r="528" spans="3:13" ht="12.75">
      <c r="C528" s="375" t="s">
        <v>594</v>
      </c>
      <c r="D528" s="332"/>
      <c r="E528" s="374"/>
      <c r="F528" s="374"/>
      <c r="G528" s="374"/>
      <c r="H528" s="374"/>
      <c r="I528" s="374"/>
      <c r="J528" s="375"/>
      <c r="K528" s="376"/>
      <c r="L528" s="376"/>
      <c r="M528" s="405"/>
    </row>
    <row r="529" spans="1:13" s="348" customFormat="1" ht="12.75">
      <c r="A529" s="363"/>
      <c r="B529" s="332"/>
      <c r="C529" s="375" t="s">
        <v>595</v>
      </c>
      <c r="D529" s="332"/>
      <c r="E529" s="374"/>
      <c r="F529" s="374"/>
      <c r="G529" s="374"/>
      <c r="H529" s="374"/>
      <c r="I529" s="374"/>
      <c r="J529" s="375"/>
      <c r="K529" s="376"/>
      <c r="L529" s="376"/>
      <c r="M529" s="405"/>
    </row>
    <row r="530" spans="3:13" ht="12.75">
      <c r="C530" s="375" t="s">
        <v>427</v>
      </c>
      <c r="D530" s="332"/>
      <c r="E530" s="374"/>
      <c r="F530" s="374"/>
      <c r="G530" s="374"/>
      <c r="H530" s="374"/>
      <c r="I530" s="374"/>
      <c r="J530" s="375"/>
      <c r="K530" s="376"/>
      <c r="L530" s="376"/>
      <c r="M530" s="405"/>
    </row>
    <row r="531" spans="1:13" s="374" customFormat="1" ht="12.75">
      <c r="A531" s="363"/>
      <c r="B531" s="332"/>
      <c r="C531" s="375" t="s">
        <v>596</v>
      </c>
      <c r="D531" s="332"/>
      <c r="J531" s="375"/>
      <c r="K531" s="376"/>
      <c r="L531" s="376"/>
      <c r="M531" s="405"/>
    </row>
    <row r="532" ht="12.75">
      <c r="C532" s="332" t="s">
        <v>597</v>
      </c>
    </row>
    <row r="533" ht="12.75">
      <c r="C533" s="332" t="s">
        <v>598</v>
      </c>
    </row>
    <row r="534" spans="3:13" ht="12.75">
      <c r="C534" s="332" t="s">
        <v>688</v>
      </c>
      <c r="K534" s="365">
        <v>0</v>
      </c>
      <c r="M534" s="366">
        <f>SUM(K534)</f>
        <v>0</v>
      </c>
    </row>
    <row r="536" spans="1:3" ht="12.75">
      <c r="A536" s="430">
        <v>71123</v>
      </c>
      <c r="C536" s="332" t="s">
        <v>599</v>
      </c>
    </row>
    <row r="537" spans="1:3" ht="12.75">
      <c r="A537" s="364"/>
      <c r="C537" s="332" t="s">
        <v>600</v>
      </c>
    </row>
    <row r="538" spans="1:13" ht="12.75">
      <c r="A538" s="364"/>
      <c r="C538" s="332" t="s">
        <v>435</v>
      </c>
      <c r="D538" s="364">
        <v>15</v>
      </c>
      <c r="K538" s="365">
        <v>0</v>
      </c>
      <c r="M538" s="366">
        <f>D538*K538</f>
        <v>0</v>
      </c>
    </row>
    <row r="539" ht="12.75">
      <c r="A539" s="364"/>
    </row>
    <row r="540" spans="1:3" ht="12.75">
      <c r="A540" s="430">
        <v>72124</v>
      </c>
      <c r="C540" s="332" t="s">
        <v>601</v>
      </c>
    </row>
    <row r="541" spans="1:3" ht="12.75">
      <c r="A541" s="364"/>
      <c r="C541" s="332" t="s">
        <v>602</v>
      </c>
    </row>
    <row r="542" spans="1:13" ht="12.75">
      <c r="A542" s="364"/>
      <c r="C542" s="332" t="s">
        <v>418</v>
      </c>
      <c r="D542" s="364">
        <v>1</v>
      </c>
      <c r="K542" s="365">
        <v>0</v>
      </c>
      <c r="M542" s="366">
        <f>D542*K542</f>
        <v>0</v>
      </c>
    </row>
    <row r="543" ht="12.75">
      <c r="A543" s="364"/>
    </row>
    <row r="544" spans="1:3" ht="12.75">
      <c r="A544" s="430">
        <v>72125</v>
      </c>
      <c r="C544" s="332" t="s">
        <v>548</v>
      </c>
    </row>
    <row r="545" spans="1:3" ht="12.75">
      <c r="A545" s="364"/>
      <c r="C545" s="332" t="s">
        <v>549</v>
      </c>
    </row>
    <row r="546" spans="1:3" ht="12.75">
      <c r="A546" s="364"/>
      <c r="C546" s="332" t="s">
        <v>550</v>
      </c>
    </row>
    <row r="547" spans="1:13" ht="12.75">
      <c r="A547" s="364"/>
      <c r="C547" s="332" t="s">
        <v>435</v>
      </c>
      <c r="D547" s="364">
        <v>10</v>
      </c>
      <c r="K547" s="365">
        <v>0</v>
      </c>
      <c r="M547" s="366">
        <f>D547*K547</f>
        <v>0</v>
      </c>
    </row>
    <row r="548" ht="12.75">
      <c r="A548" s="364"/>
    </row>
    <row r="549" spans="1:3" ht="12.75">
      <c r="A549" s="430">
        <v>72126</v>
      </c>
      <c r="C549" s="332" t="s">
        <v>603</v>
      </c>
    </row>
    <row r="550" ht="12.75">
      <c r="A550" s="364"/>
    </row>
    <row r="551" spans="1:13" ht="12.75">
      <c r="A551" s="364"/>
      <c r="C551" s="332" t="s">
        <v>435</v>
      </c>
      <c r="D551" s="364">
        <v>10</v>
      </c>
      <c r="K551" s="365">
        <v>0</v>
      </c>
      <c r="M551" s="366">
        <f>D551*K551</f>
        <v>0</v>
      </c>
    </row>
    <row r="552" ht="12.75">
      <c r="A552" s="364"/>
    </row>
    <row r="553" spans="1:3" ht="12.75">
      <c r="A553" s="430">
        <v>72127</v>
      </c>
      <c r="C553" s="332" t="s">
        <v>604</v>
      </c>
    </row>
    <row r="554" spans="1:3" ht="12.75">
      <c r="A554" s="364"/>
      <c r="C554" s="332" t="s">
        <v>510</v>
      </c>
    </row>
    <row r="555" ht="12.75">
      <c r="A555" s="364"/>
    </row>
    <row r="556" spans="1:13" ht="12.75">
      <c r="A556" s="364"/>
      <c r="C556" s="332" t="s">
        <v>435</v>
      </c>
      <c r="D556" s="364">
        <v>13</v>
      </c>
      <c r="K556" s="365">
        <v>0</v>
      </c>
      <c r="M556" s="366">
        <f>D556*K556</f>
        <v>0</v>
      </c>
    </row>
    <row r="557" ht="12.75">
      <c r="A557" s="364"/>
    </row>
    <row r="558" spans="1:3" ht="12.75">
      <c r="A558" s="434">
        <v>72128</v>
      </c>
      <c r="C558" s="332" t="s">
        <v>512</v>
      </c>
    </row>
    <row r="559" spans="1:3" ht="12.75">
      <c r="A559" s="364"/>
      <c r="C559" s="332" t="s">
        <v>605</v>
      </c>
    </row>
    <row r="560" spans="1:3" ht="12.75">
      <c r="A560" s="364"/>
      <c r="C560" s="332" t="s">
        <v>606</v>
      </c>
    </row>
    <row r="561" spans="1:13" ht="12.75">
      <c r="A561" s="364"/>
      <c r="C561" s="332" t="s">
        <v>13</v>
      </c>
      <c r="D561" s="364">
        <v>2</v>
      </c>
      <c r="K561" s="365">
        <v>0</v>
      </c>
      <c r="M561" s="366">
        <f>D561*K561</f>
        <v>0</v>
      </c>
    </row>
    <row r="562" ht="13.5" thickBot="1"/>
    <row r="563" spans="3:13" ht="13.5" thickTop="1">
      <c r="C563" s="387"/>
      <c r="D563" s="388"/>
      <c r="E563" s="387"/>
      <c r="F563" s="387"/>
      <c r="G563" s="387"/>
      <c r="H563" s="387"/>
      <c r="I563" s="387"/>
      <c r="J563" s="388"/>
      <c r="K563" s="389"/>
      <c r="L563" s="389"/>
      <c r="M563" s="390"/>
    </row>
    <row r="564" spans="2:13" ht="12.75">
      <c r="B564" s="348"/>
      <c r="C564" s="348" t="s">
        <v>607</v>
      </c>
      <c r="D564" s="363"/>
      <c r="E564" s="348"/>
      <c r="F564" s="348"/>
      <c r="G564" s="348"/>
      <c r="H564" s="348"/>
      <c r="I564" s="348"/>
      <c r="J564" s="363"/>
      <c r="K564" s="367"/>
      <c r="L564" s="367"/>
      <c r="M564" s="368">
        <f>SUM(M523:M561)</f>
        <v>0</v>
      </c>
    </row>
    <row r="565" spans="2:13" ht="12.75">
      <c r="B565" s="348"/>
      <c r="C565" s="429"/>
      <c r="D565" s="430"/>
      <c r="E565" s="429"/>
      <c r="F565" s="429"/>
      <c r="G565" s="429"/>
      <c r="H565" s="429"/>
      <c r="I565" s="429"/>
      <c r="J565" s="430"/>
      <c r="K565" s="431"/>
      <c r="L565" s="431"/>
      <c r="M565" s="432"/>
    </row>
    <row r="566" spans="2:13" ht="12.75">
      <c r="B566" s="348"/>
      <c r="C566" s="369"/>
      <c r="D566" s="370"/>
      <c r="E566" s="371"/>
      <c r="F566" s="371"/>
      <c r="G566" s="371"/>
      <c r="H566" s="371"/>
      <c r="I566" s="371"/>
      <c r="J566" s="370"/>
      <c r="K566" s="372"/>
      <c r="L566" s="372"/>
      <c r="M566" s="373" t="s">
        <v>608</v>
      </c>
    </row>
    <row r="567" spans="2:13" ht="12.75">
      <c r="B567" s="348"/>
      <c r="C567" s="348"/>
      <c r="D567" s="363"/>
      <c r="E567" s="348"/>
      <c r="F567" s="348"/>
      <c r="G567" s="348"/>
      <c r="H567" s="348"/>
      <c r="I567" s="348"/>
      <c r="J567" s="363"/>
      <c r="K567" s="367"/>
      <c r="L567" s="367"/>
      <c r="M567" s="368"/>
    </row>
    <row r="568" spans="1:13" s="348" customFormat="1" ht="12.75">
      <c r="A568" s="363"/>
      <c r="B568" s="332"/>
      <c r="C568" s="374"/>
      <c r="D568" s="375"/>
      <c r="E568" s="374"/>
      <c r="F568" s="374"/>
      <c r="G568" s="374"/>
      <c r="H568" s="374"/>
      <c r="I568" s="374"/>
      <c r="J568" s="375"/>
      <c r="K568" s="376"/>
      <c r="L568" s="376"/>
      <c r="M568" s="377"/>
    </row>
  </sheetData>
  <sheetProtection/>
  <printOptions horizontalCentered="1"/>
  <pageMargins left="0.6299212598425197" right="0.03937007874015748" top="0.7480314960629921" bottom="0.7480314960629921" header="0.5118110236220472" footer="0.5118110236220472"/>
  <pageSetup firstPageNumber="5" useFirstPageNumber="1" horizontalDpi="300" verticalDpi="300" orientation="portrait" r:id="rId1"/>
  <headerFooter alignWithMargins="0">
    <oddHeader>&amp;L&amp;"Arial,Navadno"&amp;8FORM d.o.o., PE NOVO MESTO, Ljubljanska cesta 26, 8000 NOVO MESTO&amp;C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49"/>
  <sheetViews>
    <sheetView tabSelected="1" workbookViewId="0" topLeftCell="A109">
      <selection activeCell="C127" sqref="C127"/>
    </sheetView>
  </sheetViews>
  <sheetFormatPr defaultColWidth="13.7109375" defaultRowHeight="12.75"/>
  <cols>
    <col min="1" max="1" width="3.8515625" style="440" customWidth="1"/>
    <col min="2" max="2" width="1.421875" style="439" customWidth="1"/>
    <col min="3" max="3" width="27.00390625" style="439" customWidth="1"/>
    <col min="4" max="4" width="9.140625" style="440" customWidth="1"/>
    <col min="5" max="5" width="11.00390625" style="439" customWidth="1"/>
    <col min="6" max="6" width="12.8515625" style="441" customWidth="1"/>
    <col min="7" max="7" width="19.00390625" style="442" customWidth="1"/>
    <col min="8" max="16384" width="13.7109375" style="439" customWidth="1"/>
  </cols>
  <sheetData>
    <row r="1" spans="1:7" ht="13.5" thickBot="1">
      <c r="A1" s="435"/>
      <c r="B1" s="436"/>
      <c r="C1" s="436"/>
      <c r="D1" s="435"/>
      <c r="E1" s="436"/>
      <c r="F1" s="437"/>
      <c r="G1" s="438"/>
    </row>
    <row r="2" ht="13.5" thickTop="1"/>
    <row r="3" spans="1:7" s="282" customFormat="1" ht="12.75">
      <c r="A3" s="440"/>
      <c r="C3" s="443" t="s">
        <v>404</v>
      </c>
      <c r="D3" s="444"/>
      <c r="F3" s="445"/>
      <c r="G3" s="446"/>
    </row>
    <row r="4" spans="1:7" s="282" customFormat="1" ht="12.75">
      <c r="A4" s="440"/>
      <c r="C4" s="443"/>
      <c r="D4" s="444"/>
      <c r="F4" s="445"/>
      <c r="G4" s="446"/>
    </row>
    <row r="5" spans="1:7" s="282" customFormat="1" ht="13.5" thickBot="1">
      <c r="A5" s="440"/>
      <c r="C5" s="443"/>
      <c r="D5" s="444"/>
      <c r="F5" s="445"/>
      <c r="G5" s="446"/>
    </row>
    <row r="6" spans="1:7" s="282" customFormat="1" ht="13.5" thickBot="1">
      <c r="A6" s="444"/>
      <c r="C6" s="447" t="s">
        <v>610</v>
      </c>
      <c r="D6" s="448"/>
      <c r="E6" s="449"/>
      <c r="F6" s="450"/>
      <c r="G6" s="451">
        <f>SUM(G68)</f>
        <v>0</v>
      </c>
    </row>
    <row r="7" spans="1:7" s="282" customFormat="1" ht="13.5" thickBot="1">
      <c r="A7" s="444"/>
      <c r="C7" s="443"/>
      <c r="D7" s="444"/>
      <c r="F7" s="445"/>
      <c r="G7" s="446"/>
    </row>
    <row r="8" spans="1:7" s="282" customFormat="1" ht="13.5" thickBot="1">
      <c r="A8" s="440"/>
      <c r="C8" s="447" t="s">
        <v>611</v>
      </c>
      <c r="D8" s="448"/>
      <c r="E8" s="449"/>
      <c r="F8" s="450"/>
      <c r="G8" s="451">
        <f>SUM(G252)</f>
        <v>0</v>
      </c>
    </row>
    <row r="9" spans="1:7" s="282" customFormat="1" ht="12.75">
      <c r="A9" s="440"/>
      <c r="C9" s="452"/>
      <c r="D9" s="453"/>
      <c r="E9" s="452"/>
      <c r="F9" s="454"/>
      <c r="G9" s="455"/>
    </row>
    <row r="10" ht="13.5" thickBot="1"/>
    <row r="11" spans="3:7" ht="14.25" thickBot="1" thickTop="1">
      <c r="C11" s="456"/>
      <c r="D11" s="457"/>
      <c r="E11" s="456"/>
      <c r="F11" s="458"/>
      <c r="G11" s="459"/>
    </row>
    <row r="12" spans="1:8" s="282" customFormat="1" ht="13.5" thickBot="1">
      <c r="A12" s="440"/>
      <c r="C12" s="447" t="s">
        <v>55</v>
      </c>
      <c r="D12" s="460"/>
      <c r="F12" s="445"/>
      <c r="G12" s="446">
        <f>SUM(G3:G9)</f>
        <v>0</v>
      </c>
      <c r="H12" s="461"/>
    </row>
    <row r="13" spans="1:7" s="282" customFormat="1" ht="12.75">
      <c r="A13" s="440"/>
      <c r="C13" s="452"/>
      <c r="D13" s="453"/>
      <c r="F13" s="445"/>
      <c r="G13" s="446"/>
    </row>
    <row r="14" spans="1:7" s="282" customFormat="1" ht="12.75">
      <c r="A14" s="440"/>
      <c r="C14" s="452"/>
      <c r="D14" s="453"/>
      <c r="F14" s="445"/>
      <c r="G14" s="446"/>
    </row>
    <row r="15" spans="1:7" s="282" customFormat="1" ht="12.75">
      <c r="A15" s="440"/>
      <c r="C15" s="282" t="s">
        <v>612</v>
      </c>
      <c r="D15" s="444"/>
      <c r="F15" s="445"/>
      <c r="G15" s="446">
        <f>G12*0.22</f>
        <v>0</v>
      </c>
    </row>
    <row r="16" spans="1:7" s="463" customFormat="1" ht="13.5" thickBot="1">
      <c r="A16" s="462"/>
      <c r="C16" s="436"/>
      <c r="D16" s="435"/>
      <c r="E16" s="436"/>
      <c r="F16" s="437"/>
      <c r="G16" s="438"/>
    </row>
    <row r="17" spans="1:7" s="282" customFormat="1" ht="13.5" thickTop="1">
      <c r="A17" s="440"/>
      <c r="C17" s="282" t="s">
        <v>55</v>
      </c>
      <c r="D17" s="444"/>
      <c r="F17" s="445"/>
      <c r="G17" s="446">
        <f>G12+G15</f>
        <v>0</v>
      </c>
    </row>
    <row r="18" spans="1:7" ht="12.75">
      <c r="A18" s="462"/>
      <c r="B18" s="463"/>
      <c r="C18" s="463"/>
      <c r="D18" s="462"/>
      <c r="E18" s="463"/>
      <c r="F18" s="464"/>
      <c r="G18" s="465"/>
    </row>
    <row r="19" spans="1:7" ht="12.75">
      <c r="A19" s="462"/>
      <c r="B19" s="463"/>
      <c r="C19" s="463"/>
      <c r="D19" s="462"/>
      <c r="E19" s="463"/>
      <c r="F19" s="464"/>
      <c r="G19" s="465"/>
    </row>
    <row r="20" spans="1:7" ht="12.75">
      <c r="A20" s="462"/>
      <c r="B20" s="463"/>
      <c r="C20" s="463"/>
      <c r="D20" s="462"/>
      <c r="E20" s="463"/>
      <c r="F20" s="464"/>
      <c r="G20" s="465"/>
    </row>
    <row r="21" spans="1:7" ht="12.75">
      <c r="A21" s="462"/>
      <c r="B21" s="463"/>
      <c r="C21" s="463"/>
      <c r="D21" s="462"/>
      <c r="E21" s="463"/>
      <c r="F21" s="464"/>
      <c r="G21" s="465"/>
    </row>
    <row r="22" spans="1:7" ht="12.75">
      <c r="A22" s="462"/>
      <c r="B22" s="463"/>
      <c r="C22" s="463"/>
      <c r="D22" s="462"/>
      <c r="E22" s="463"/>
      <c r="F22" s="464"/>
      <c r="G22" s="465"/>
    </row>
    <row r="23" spans="1:7" ht="12.75">
      <c r="A23" s="462"/>
      <c r="B23" s="463"/>
      <c r="C23" s="463"/>
      <c r="D23" s="462"/>
      <c r="E23" s="463"/>
      <c r="F23" s="464"/>
      <c r="G23" s="465"/>
    </row>
    <row r="24" spans="1:7" ht="12.75">
      <c r="A24" s="462"/>
      <c r="B24" s="463"/>
      <c r="C24" s="463"/>
      <c r="D24" s="462"/>
      <c r="E24" s="463"/>
      <c r="F24" s="464"/>
      <c r="G24" s="465"/>
    </row>
    <row r="25" spans="1:7" ht="12.75">
      <c r="A25" s="462"/>
      <c r="B25" s="463"/>
      <c r="C25" s="463"/>
      <c r="D25" s="462"/>
      <c r="E25" s="463"/>
      <c r="F25" s="464"/>
      <c r="G25" s="465"/>
    </row>
    <row r="26" spans="1:7" ht="12.75">
      <c r="A26" s="462"/>
      <c r="B26" s="463"/>
      <c r="C26" s="463"/>
      <c r="D26" s="462"/>
      <c r="E26" s="463"/>
      <c r="F26" s="464"/>
      <c r="G26" s="465"/>
    </row>
    <row r="27" spans="1:7" ht="12.75">
      <c r="A27" s="462"/>
      <c r="B27" s="463"/>
      <c r="C27" s="463"/>
      <c r="D27" s="462"/>
      <c r="E27" s="463"/>
      <c r="F27" s="464"/>
      <c r="G27" s="465"/>
    </row>
    <row r="28" spans="1:7" ht="12.75">
      <c r="A28" s="462"/>
      <c r="B28" s="463"/>
      <c r="C28" s="463"/>
      <c r="D28" s="462"/>
      <c r="E28" s="463"/>
      <c r="F28" s="464"/>
      <c r="G28" s="465"/>
    </row>
    <row r="29" spans="1:7" ht="12.75">
      <c r="A29" s="462"/>
      <c r="B29" s="463"/>
      <c r="C29" s="463"/>
      <c r="D29" s="462"/>
      <c r="E29" s="463"/>
      <c r="F29" s="464"/>
      <c r="G29" s="465"/>
    </row>
    <row r="30" spans="1:7" ht="12.75">
      <c r="A30" s="462"/>
      <c r="B30" s="463"/>
      <c r="C30" s="463"/>
      <c r="D30" s="462"/>
      <c r="E30" s="463"/>
      <c r="F30" s="464"/>
      <c r="G30" s="465"/>
    </row>
    <row r="31" spans="1:7" ht="12.75">
      <c r="A31" s="462"/>
      <c r="B31" s="463"/>
      <c r="C31" s="463"/>
      <c r="D31" s="462"/>
      <c r="E31" s="463"/>
      <c r="F31" s="464"/>
      <c r="G31" s="465"/>
    </row>
    <row r="32" spans="1:7" ht="12.75">
      <c r="A32" s="462"/>
      <c r="B32" s="463"/>
      <c r="C32" s="463"/>
      <c r="D32" s="462"/>
      <c r="E32" s="463"/>
      <c r="F32" s="464"/>
      <c r="G32" s="465"/>
    </row>
    <row r="33" spans="1:7" ht="12.75">
      <c r="A33" s="462"/>
      <c r="B33" s="463"/>
      <c r="C33" s="463"/>
      <c r="D33" s="462"/>
      <c r="E33" s="463"/>
      <c r="F33" s="464"/>
      <c r="G33" s="465"/>
    </row>
    <row r="34" spans="1:7" ht="12.75">
      <c r="A34" s="462"/>
      <c r="B34" s="463"/>
      <c r="C34" s="463"/>
      <c r="D34" s="462"/>
      <c r="E34" s="463"/>
      <c r="F34" s="464"/>
      <c r="G34" s="465"/>
    </row>
    <row r="35" spans="1:7" ht="12.75">
      <c r="A35" s="462"/>
      <c r="B35" s="463"/>
      <c r="C35" s="463"/>
      <c r="D35" s="462"/>
      <c r="E35" s="463"/>
      <c r="F35" s="464"/>
      <c r="G35" s="465"/>
    </row>
    <row r="36" spans="1:7" ht="12.75">
      <c r="A36" s="462"/>
      <c r="B36" s="463"/>
      <c r="C36" s="463"/>
      <c r="D36" s="462"/>
      <c r="E36" s="463"/>
      <c r="F36" s="464"/>
      <c r="G36" s="465"/>
    </row>
    <row r="37" spans="1:7" ht="12.75">
      <c r="A37" s="462"/>
      <c r="B37" s="463"/>
      <c r="C37" s="463"/>
      <c r="D37" s="462"/>
      <c r="E37" s="463"/>
      <c r="F37" s="464"/>
      <c r="G37" s="465"/>
    </row>
    <row r="38" spans="1:7" ht="12.75">
      <c r="A38" s="462"/>
      <c r="B38" s="463"/>
      <c r="C38" s="463"/>
      <c r="D38" s="462"/>
      <c r="E38" s="463"/>
      <c r="F38" s="464"/>
      <c r="G38" s="465"/>
    </row>
    <row r="39" spans="1:7" s="282" customFormat="1" ht="12.75">
      <c r="A39" s="440"/>
      <c r="D39" s="444"/>
      <c r="F39" s="445"/>
      <c r="G39" s="446"/>
    </row>
    <row r="40" spans="1:7" s="282" customFormat="1" ht="12.75">
      <c r="A40" s="440"/>
      <c r="D40" s="444"/>
      <c r="F40" s="445"/>
      <c r="G40" s="446"/>
    </row>
    <row r="41" spans="1:7" s="282" customFormat="1" ht="12.75">
      <c r="A41" s="440"/>
      <c r="D41" s="444"/>
      <c r="F41" s="445"/>
      <c r="G41" s="446"/>
    </row>
    <row r="42" spans="1:7" s="282" customFormat="1" ht="12.75">
      <c r="A42" s="440"/>
      <c r="D42" s="444"/>
      <c r="F42" s="445"/>
      <c r="G42" s="446"/>
    </row>
    <row r="43" spans="1:7" s="282" customFormat="1" ht="12.75">
      <c r="A43" s="440"/>
      <c r="D43" s="444"/>
      <c r="F43" s="445"/>
      <c r="G43" s="446"/>
    </row>
    <row r="44" spans="1:7" s="282" customFormat="1" ht="12.75">
      <c r="A44" s="440"/>
      <c r="D44" s="444"/>
      <c r="F44" s="445"/>
      <c r="G44" s="446"/>
    </row>
    <row r="45" spans="1:7" s="282" customFormat="1" ht="12.75">
      <c r="A45" s="440"/>
      <c r="D45" s="444"/>
      <c r="F45" s="445"/>
      <c r="G45" s="446"/>
    </row>
    <row r="46" spans="1:7" s="282" customFormat="1" ht="12.75">
      <c r="A46" s="440"/>
      <c r="D46" s="444"/>
      <c r="F46" s="445"/>
      <c r="G46" s="446"/>
    </row>
    <row r="47" spans="1:7" s="282" customFormat="1" ht="12.75">
      <c r="A47" s="440"/>
      <c r="D47" s="444"/>
      <c r="F47" s="445"/>
      <c r="G47" s="446"/>
    </row>
    <row r="48" spans="1:7" s="282" customFormat="1" ht="12.75">
      <c r="A48" s="440"/>
      <c r="D48" s="444"/>
      <c r="F48" s="445"/>
      <c r="G48" s="446"/>
    </row>
    <row r="49" spans="1:7" s="282" customFormat="1" ht="12.75">
      <c r="A49" s="440"/>
      <c r="D49" s="444"/>
      <c r="F49" s="445"/>
      <c r="G49" s="446"/>
    </row>
    <row r="50" spans="1:7" s="282" customFormat="1" ht="12.75">
      <c r="A50" s="440"/>
      <c r="D50" s="444"/>
      <c r="F50" s="445"/>
      <c r="G50" s="446"/>
    </row>
    <row r="51" spans="1:7" s="282" customFormat="1" ht="12.75">
      <c r="A51" s="440"/>
      <c r="D51" s="444"/>
      <c r="F51" s="445"/>
      <c r="G51" s="446"/>
    </row>
    <row r="52" spans="1:7" s="282" customFormat="1" ht="12.75">
      <c r="A52" s="440"/>
      <c r="D52" s="444"/>
      <c r="F52" s="445"/>
      <c r="G52" s="446"/>
    </row>
    <row r="53" spans="1:7" s="282" customFormat="1" ht="12.75">
      <c r="A53" s="440"/>
      <c r="D53" s="444"/>
      <c r="F53" s="445"/>
      <c r="G53" s="446"/>
    </row>
    <row r="54" spans="1:7" s="282" customFormat="1" ht="12.75">
      <c r="A54" s="440"/>
      <c r="D54" s="444"/>
      <c r="F54" s="445"/>
      <c r="G54" s="446"/>
    </row>
    <row r="55" spans="1:7" s="282" customFormat="1" ht="12.75">
      <c r="A55" s="440"/>
      <c r="D55" s="444"/>
      <c r="F55" s="445"/>
      <c r="G55" s="446"/>
    </row>
    <row r="56" spans="1:7" s="282" customFormat="1" ht="12.75">
      <c r="A56" s="440"/>
      <c r="D56" s="444"/>
      <c r="F56" s="445"/>
      <c r="G56" s="446"/>
    </row>
    <row r="57" spans="3:4" ht="12.75">
      <c r="C57" s="439" t="s">
        <v>613</v>
      </c>
      <c r="D57" s="439"/>
    </row>
    <row r="58" spans="1:4" ht="12.75">
      <c r="A58" s="439"/>
      <c r="C58" s="439" t="s">
        <v>412</v>
      </c>
      <c r="D58" s="439"/>
    </row>
    <row r="59" ht="12.75">
      <c r="A59" s="439"/>
    </row>
    <row r="60" ht="12.75">
      <c r="C60" s="439" t="s">
        <v>610</v>
      </c>
    </row>
    <row r="62" spans="1:3" ht="12.75">
      <c r="A62" s="440">
        <v>1</v>
      </c>
      <c r="C62" s="439" t="s">
        <v>614</v>
      </c>
    </row>
    <row r="63" ht="12.75">
      <c r="C63" s="439" t="s">
        <v>615</v>
      </c>
    </row>
    <row r="64" ht="12.75">
      <c r="C64" s="439" t="s">
        <v>616</v>
      </c>
    </row>
    <row r="66" spans="3:7" ht="12.75">
      <c r="C66" s="439" t="s">
        <v>689</v>
      </c>
      <c r="D66" s="440">
        <v>8</v>
      </c>
      <c r="E66" s="439" t="s">
        <v>39</v>
      </c>
      <c r="F66" s="441">
        <v>0</v>
      </c>
      <c r="G66" s="442">
        <f>D66*F66</f>
        <v>0</v>
      </c>
    </row>
    <row r="67" spans="1:7" ht="13.5" thickBot="1">
      <c r="A67" s="435"/>
      <c r="B67" s="436"/>
      <c r="C67" s="436"/>
      <c r="D67" s="435"/>
      <c r="E67" s="436"/>
      <c r="F67" s="437"/>
      <c r="G67" s="438"/>
    </row>
    <row r="68" spans="1:7" s="282" customFormat="1" ht="13.5" thickTop="1">
      <c r="A68" s="444"/>
      <c r="C68" s="282" t="s">
        <v>55</v>
      </c>
      <c r="D68" s="444"/>
      <c r="F68" s="445"/>
      <c r="G68" s="446">
        <f>SUM(G66:G66)</f>
        <v>0</v>
      </c>
    </row>
    <row r="69" spans="1:7" s="282" customFormat="1" ht="12.75">
      <c r="A69" s="444"/>
      <c r="D69" s="444"/>
      <c r="F69" s="445"/>
      <c r="G69" s="446"/>
    </row>
    <row r="70" spans="1:7" ht="12.75">
      <c r="A70" s="439"/>
      <c r="D70" s="439"/>
      <c r="F70" s="439"/>
      <c r="G70" s="466"/>
    </row>
    <row r="71" spans="1:7" s="282" customFormat="1" ht="12.75">
      <c r="A71" s="440"/>
      <c r="C71" s="282" t="s">
        <v>617</v>
      </c>
      <c r="D71" s="444"/>
      <c r="F71" s="445"/>
      <c r="G71" s="446"/>
    </row>
    <row r="73" spans="1:3" ht="12.75">
      <c r="A73" s="440">
        <v>1</v>
      </c>
      <c r="C73" s="439" t="s">
        <v>415</v>
      </c>
    </row>
    <row r="74" ht="12.75">
      <c r="C74" s="439" t="s">
        <v>416</v>
      </c>
    </row>
    <row r="75" ht="12.75">
      <c r="C75" s="439" t="s">
        <v>417</v>
      </c>
    </row>
    <row r="77" spans="3:7" ht="12.75">
      <c r="C77" s="439" t="s">
        <v>435</v>
      </c>
      <c r="D77" s="467">
        <v>915</v>
      </c>
      <c r="F77" s="441">
        <v>0</v>
      </c>
      <c r="G77" s="442">
        <f>D77*F77</f>
        <v>0</v>
      </c>
    </row>
    <row r="79" spans="1:13" s="469" customFormat="1" ht="12.75">
      <c r="A79" s="468">
        <v>2</v>
      </c>
      <c r="C79" s="469" t="s">
        <v>618</v>
      </c>
      <c r="D79" s="468"/>
      <c r="J79" s="468"/>
      <c r="K79" s="470"/>
      <c r="L79" s="470"/>
      <c r="M79" s="471"/>
    </row>
    <row r="80" spans="1:13" s="469" customFormat="1" ht="12.75">
      <c r="A80" s="468"/>
      <c r="C80" s="469" t="s">
        <v>619</v>
      </c>
      <c r="D80" s="468"/>
      <c r="J80" s="468"/>
      <c r="K80" s="470"/>
      <c r="L80" s="470"/>
      <c r="M80" s="471"/>
    </row>
    <row r="81" spans="1:13" s="469" customFormat="1" ht="12.75">
      <c r="A81" s="468"/>
      <c r="C81" s="469" t="s">
        <v>620</v>
      </c>
      <c r="D81" s="468"/>
      <c r="J81" s="468"/>
      <c r="K81" s="470"/>
      <c r="L81" s="470"/>
      <c r="M81" s="471"/>
    </row>
    <row r="82" spans="1:13" s="469" customFormat="1" ht="12.75">
      <c r="A82" s="468"/>
      <c r="C82" s="469" t="s">
        <v>621</v>
      </c>
      <c r="D82" s="468"/>
      <c r="J82" s="468"/>
      <c r="K82" s="470"/>
      <c r="L82" s="470"/>
      <c r="M82" s="471"/>
    </row>
    <row r="83" spans="1:13" s="469" customFormat="1" ht="12.75">
      <c r="A83" s="468"/>
      <c r="C83" s="469" t="s">
        <v>622</v>
      </c>
      <c r="D83" s="468"/>
      <c r="J83" s="468"/>
      <c r="K83" s="470"/>
      <c r="L83" s="470"/>
      <c r="M83" s="471"/>
    </row>
    <row r="84" spans="1:13" s="469" customFormat="1" ht="12.75">
      <c r="A84" s="468"/>
      <c r="C84" s="469" t="s">
        <v>623</v>
      </c>
      <c r="D84" s="468"/>
      <c r="J84" s="468"/>
      <c r="K84" s="470"/>
      <c r="L84" s="470"/>
      <c r="M84" s="471"/>
    </row>
    <row r="85" spans="1:13" s="469" customFormat="1" ht="12.75">
      <c r="A85" s="468"/>
      <c r="C85" s="469" t="s">
        <v>624</v>
      </c>
      <c r="D85" s="468"/>
      <c r="J85" s="468"/>
      <c r="K85" s="470"/>
      <c r="L85" s="470"/>
      <c r="M85" s="471"/>
    </row>
    <row r="86" spans="1:13" s="469" customFormat="1" ht="12.75">
      <c r="A86" s="468"/>
      <c r="C86" s="469" t="s">
        <v>625</v>
      </c>
      <c r="D86" s="468"/>
      <c r="J86" s="468"/>
      <c r="K86" s="470"/>
      <c r="L86" s="470"/>
      <c r="M86" s="471"/>
    </row>
    <row r="87" spans="1:13" s="469" customFormat="1" ht="12.75">
      <c r="A87" s="468"/>
      <c r="C87" s="469" t="s">
        <v>626</v>
      </c>
      <c r="D87" s="468"/>
      <c r="J87" s="468"/>
      <c r="K87" s="470"/>
      <c r="L87" s="470"/>
      <c r="M87" s="471"/>
    </row>
    <row r="88" spans="1:13" s="469" customFormat="1" ht="12.75">
      <c r="A88" s="468"/>
      <c r="C88" s="469" t="s">
        <v>627</v>
      </c>
      <c r="D88" s="468"/>
      <c r="J88" s="468"/>
      <c r="K88" s="470"/>
      <c r="L88" s="470"/>
      <c r="M88" s="471"/>
    </row>
    <row r="89" spans="1:13" s="469" customFormat="1" ht="12.75">
      <c r="A89" s="468"/>
      <c r="C89" s="469" t="s">
        <v>628</v>
      </c>
      <c r="D89" s="468"/>
      <c r="J89" s="468"/>
      <c r="K89" s="470"/>
      <c r="L89" s="470"/>
      <c r="M89" s="471"/>
    </row>
    <row r="90" spans="1:10" s="469" customFormat="1" ht="12.75">
      <c r="A90" s="468"/>
      <c r="C90" s="469" t="s">
        <v>435</v>
      </c>
      <c r="D90" s="468">
        <v>102</v>
      </c>
      <c r="F90" s="470">
        <v>0</v>
      </c>
      <c r="G90" s="442">
        <f>D90*F90</f>
        <v>0</v>
      </c>
      <c r="J90" s="468"/>
    </row>
    <row r="91" spans="1:10" s="469" customFormat="1" ht="12.75">
      <c r="A91" s="468"/>
      <c r="D91" s="468"/>
      <c r="F91" s="470"/>
      <c r="G91" s="471"/>
      <c r="J91" s="468"/>
    </row>
    <row r="92" spans="1:10" s="469" customFormat="1" ht="12.75">
      <c r="A92" s="468">
        <v>3</v>
      </c>
      <c r="C92" s="469" t="s">
        <v>618</v>
      </c>
      <c r="D92" s="468"/>
      <c r="F92" s="470"/>
      <c r="G92" s="471"/>
      <c r="J92" s="468"/>
    </row>
    <row r="93" spans="1:10" s="469" customFormat="1" ht="12.75">
      <c r="A93" s="468"/>
      <c r="C93" s="469" t="s">
        <v>619</v>
      </c>
      <c r="D93" s="468"/>
      <c r="F93" s="470"/>
      <c r="G93" s="471"/>
      <c r="J93" s="468"/>
    </row>
    <row r="94" spans="1:10" s="469" customFormat="1" ht="12.75">
      <c r="A94" s="468"/>
      <c r="C94" s="469" t="s">
        <v>620</v>
      </c>
      <c r="D94" s="468"/>
      <c r="F94" s="470"/>
      <c r="G94" s="471"/>
      <c r="J94" s="468"/>
    </row>
    <row r="95" spans="1:13" s="469" customFormat="1" ht="12.75">
      <c r="A95" s="468"/>
      <c r="C95" s="469" t="s">
        <v>621</v>
      </c>
      <c r="D95" s="468"/>
      <c r="J95" s="468"/>
      <c r="K95" s="470"/>
      <c r="L95" s="470"/>
      <c r="M95" s="471"/>
    </row>
    <row r="96" spans="1:13" s="469" customFormat="1" ht="12.75">
      <c r="A96" s="468"/>
      <c r="C96" s="469" t="s">
        <v>622</v>
      </c>
      <c r="D96" s="468"/>
      <c r="J96" s="468"/>
      <c r="K96" s="470"/>
      <c r="L96" s="470"/>
      <c r="M96" s="471"/>
    </row>
    <row r="97" spans="1:10" s="469" customFormat="1" ht="12.75">
      <c r="A97" s="468"/>
      <c r="C97" s="469" t="s">
        <v>623</v>
      </c>
      <c r="D97" s="468"/>
      <c r="F97" s="470"/>
      <c r="G97" s="471"/>
      <c r="J97" s="468"/>
    </row>
    <row r="98" spans="1:10" s="469" customFormat="1" ht="12.75">
      <c r="A98" s="468"/>
      <c r="C98" s="469" t="s">
        <v>624</v>
      </c>
      <c r="D98" s="468"/>
      <c r="F98" s="470"/>
      <c r="G98" s="471"/>
      <c r="J98" s="468"/>
    </row>
    <row r="99" spans="1:10" s="469" customFormat="1" ht="12.75">
      <c r="A99" s="468"/>
      <c r="C99" s="469" t="s">
        <v>625</v>
      </c>
      <c r="D99" s="468"/>
      <c r="F99" s="470"/>
      <c r="G99" s="471"/>
      <c r="J99" s="468"/>
    </row>
    <row r="100" spans="1:10" s="469" customFormat="1" ht="12.75">
      <c r="A100" s="468"/>
      <c r="C100" s="469" t="s">
        <v>626</v>
      </c>
      <c r="D100" s="468"/>
      <c r="F100" s="470"/>
      <c r="G100" s="471"/>
      <c r="J100" s="468"/>
    </row>
    <row r="101" spans="1:10" s="469" customFormat="1" ht="12.75">
      <c r="A101" s="468"/>
      <c r="C101" s="469" t="s">
        <v>629</v>
      </c>
      <c r="D101" s="468"/>
      <c r="F101" s="470"/>
      <c r="G101" s="471"/>
      <c r="J101" s="468"/>
    </row>
    <row r="102" spans="1:10" s="469" customFormat="1" ht="12.75">
      <c r="A102" s="468"/>
      <c r="C102" s="469" t="s">
        <v>628</v>
      </c>
      <c r="D102" s="468"/>
      <c r="F102" s="470"/>
      <c r="G102" s="471"/>
      <c r="J102" s="468"/>
    </row>
    <row r="103" spans="1:10" s="469" customFormat="1" ht="12.75">
      <c r="A103" s="468"/>
      <c r="C103" s="469" t="s">
        <v>435</v>
      </c>
      <c r="D103" s="468">
        <v>44</v>
      </c>
      <c r="F103" s="470">
        <v>0</v>
      </c>
      <c r="G103" s="442">
        <f>D103*F103</f>
        <v>0</v>
      </c>
      <c r="J103" s="468"/>
    </row>
    <row r="105" spans="1:13" s="469" customFormat="1" ht="12.75">
      <c r="A105" s="468">
        <v>4</v>
      </c>
      <c r="C105" s="469" t="s">
        <v>618</v>
      </c>
      <c r="D105" s="468"/>
      <c r="J105" s="468"/>
      <c r="K105" s="470"/>
      <c r="L105" s="470"/>
      <c r="M105" s="471"/>
    </row>
    <row r="106" spans="1:13" s="469" customFormat="1" ht="12.75">
      <c r="A106" s="468"/>
      <c r="C106" s="469" t="s">
        <v>630</v>
      </c>
      <c r="D106" s="468"/>
      <c r="J106" s="468"/>
      <c r="K106" s="470"/>
      <c r="L106" s="470"/>
      <c r="M106" s="471"/>
    </row>
    <row r="107" spans="1:13" s="469" customFormat="1" ht="12.75">
      <c r="A107" s="468"/>
      <c r="C107" s="469" t="s">
        <v>631</v>
      </c>
      <c r="D107" s="468"/>
      <c r="J107" s="468"/>
      <c r="K107" s="470"/>
      <c r="L107" s="470"/>
      <c r="M107" s="471"/>
    </row>
    <row r="108" spans="1:13" s="469" customFormat="1" ht="12.75">
      <c r="A108" s="468"/>
      <c r="C108" s="469" t="s">
        <v>632</v>
      </c>
      <c r="D108" s="468"/>
      <c r="J108" s="468"/>
      <c r="K108" s="470"/>
      <c r="L108" s="470"/>
      <c r="M108" s="471"/>
    </row>
    <row r="109" spans="1:13" s="469" customFormat="1" ht="12.75">
      <c r="A109" s="468"/>
      <c r="C109" s="469" t="s">
        <v>623</v>
      </c>
      <c r="D109" s="468"/>
      <c r="J109" s="468"/>
      <c r="K109" s="470"/>
      <c r="L109" s="470"/>
      <c r="M109" s="471"/>
    </row>
    <row r="110" spans="1:13" s="469" customFormat="1" ht="12.75">
      <c r="A110" s="468"/>
      <c r="C110" s="469" t="s">
        <v>624</v>
      </c>
      <c r="D110" s="468"/>
      <c r="J110" s="468"/>
      <c r="K110" s="470"/>
      <c r="L110" s="470"/>
      <c r="M110" s="471"/>
    </row>
    <row r="111" spans="1:13" s="469" customFormat="1" ht="12.75">
      <c r="A111" s="468"/>
      <c r="C111" s="469" t="s">
        <v>625</v>
      </c>
      <c r="D111" s="468"/>
      <c r="J111" s="468"/>
      <c r="K111" s="470"/>
      <c r="L111" s="470"/>
      <c r="M111" s="471"/>
    </row>
    <row r="112" spans="1:13" s="469" customFormat="1" ht="12.75">
      <c r="A112" s="468"/>
      <c r="C112" s="469" t="s">
        <v>626</v>
      </c>
      <c r="D112" s="468"/>
      <c r="J112" s="468"/>
      <c r="K112" s="470"/>
      <c r="L112" s="470"/>
      <c r="M112" s="471"/>
    </row>
    <row r="113" spans="1:13" s="469" customFormat="1" ht="12.75">
      <c r="A113" s="468"/>
      <c r="C113" s="469" t="s">
        <v>627</v>
      </c>
      <c r="D113" s="468"/>
      <c r="J113" s="468"/>
      <c r="K113" s="470"/>
      <c r="L113" s="470"/>
      <c r="M113" s="471"/>
    </row>
    <row r="114" spans="1:13" s="469" customFormat="1" ht="12.75">
      <c r="A114" s="468"/>
      <c r="C114" s="469" t="s">
        <v>628</v>
      </c>
      <c r="D114" s="468"/>
      <c r="J114" s="468"/>
      <c r="K114" s="470"/>
      <c r="L114" s="470"/>
      <c r="M114" s="471"/>
    </row>
    <row r="115" spans="1:10" s="469" customFormat="1" ht="12.75">
      <c r="A115" s="468"/>
      <c r="C115" s="469" t="s">
        <v>435</v>
      </c>
      <c r="D115" s="468">
        <v>50</v>
      </c>
      <c r="F115" s="470">
        <v>0</v>
      </c>
      <c r="G115" s="442">
        <f>D115*F115</f>
        <v>0</v>
      </c>
      <c r="J115" s="468"/>
    </row>
    <row r="116" spans="1:10" s="469" customFormat="1" ht="12.75">
      <c r="A116" s="468"/>
      <c r="D116" s="468"/>
      <c r="F116" s="470"/>
      <c r="G116" s="471"/>
      <c r="J116" s="468"/>
    </row>
    <row r="117" spans="1:10" s="469" customFormat="1" ht="12.75">
      <c r="A117" s="468">
        <v>5</v>
      </c>
      <c r="C117" s="469" t="s">
        <v>618</v>
      </c>
      <c r="D117" s="468"/>
      <c r="F117" s="470"/>
      <c r="G117" s="471"/>
      <c r="J117" s="468"/>
    </row>
    <row r="118" spans="1:13" s="469" customFormat="1" ht="12.75">
      <c r="A118" s="468"/>
      <c r="C118" s="469" t="s">
        <v>630</v>
      </c>
      <c r="D118" s="468"/>
      <c r="J118" s="468"/>
      <c r="K118" s="470"/>
      <c r="L118" s="470"/>
      <c r="M118" s="471"/>
    </row>
    <row r="119" spans="1:13" s="469" customFormat="1" ht="12.75">
      <c r="A119" s="468"/>
      <c r="C119" s="469" t="s">
        <v>631</v>
      </c>
      <c r="D119" s="468"/>
      <c r="J119" s="468"/>
      <c r="K119" s="470"/>
      <c r="L119" s="470"/>
      <c r="M119" s="471"/>
    </row>
    <row r="120" spans="1:13" s="469" customFormat="1" ht="12.75">
      <c r="A120" s="468"/>
      <c r="C120" s="469" t="s">
        <v>632</v>
      </c>
      <c r="D120" s="468"/>
      <c r="J120" s="468"/>
      <c r="K120" s="470"/>
      <c r="L120" s="470"/>
      <c r="M120" s="471"/>
    </row>
    <row r="121" spans="1:10" s="469" customFormat="1" ht="12.75">
      <c r="A121" s="468"/>
      <c r="C121" s="469" t="s">
        <v>623</v>
      </c>
      <c r="D121" s="468"/>
      <c r="F121" s="470"/>
      <c r="G121" s="471"/>
      <c r="J121" s="468"/>
    </row>
    <row r="122" spans="1:10" s="469" customFormat="1" ht="12.75">
      <c r="A122" s="468"/>
      <c r="C122" s="469" t="s">
        <v>624</v>
      </c>
      <c r="D122" s="468"/>
      <c r="F122" s="470"/>
      <c r="G122" s="471"/>
      <c r="J122" s="468"/>
    </row>
    <row r="123" spans="1:10" s="469" customFormat="1" ht="12.75">
      <c r="A123" s="468"/>
      <c r="C123" s="469" t="s">
        <v>625</v>
      </c>
      <c r="D123" s="468"/>
      <c r="F123" s="470"/>
      <c r="G123" s="471"/>
      <c r="J123" s="468"/>
    </row>
    <row r="124" spans="1:10" s="469" customFormat="1" ht="12.75">
      <c r="A124" s="468"/>
      <c r="C124" s="469" t="s">
        <v>626</v>
      </c>
      <c r="D124" s="468"/>
      <c r="F124" s="470"/>
      <c r="G124" s="471"/>
      <c r="J124" s="468"/>
    </row>
    <row r="125" spans="1:10" s="469" customFormat="1" ht="12.75">
      <c r="A125" s="468"/>
      <c r="C125" s="469" t="s">
        <v>629</v>
      </c>
      <c r="D125" s="468"/>
      <c r="F125" s="470"/>
      <c r="G125" s="471"/>
      <c r="J125" s="468"/>
    </row>
    <row r="126" spans="1:10" s="469" customFormat="1" ht="12.75">
      <c r="A126" s="468"/>
      <c r="C126" s="469" t="s">
        <v>628</v>
      </c>
      <c r="D126" s="468"/>
      <c r="F126" s="470"/>
      <c r="G126" s="471"/>
      <c r="J126" s="468"/>
    </row>
    <row r="127" spans="1:10" s="469" customFormat="1" ht="12.75">
      <c r="A127" s="468"/>
      <c r="C127" s="469" t="s">
        <v>435</v>
      </c>
      <c r="D127" s="468">
        <v>20</v>
      </c>
      <c r="F127" s="470">
        <v>0</v>
      </c>
      <c r="G127" s="442">
        <f>D127*F127</f>
        <v>0</v>
      </c>
      <c r="J127" s="468"/>
    </row>
    <row r="128" spans="4:12" s="472" customFormat="1" ht="12.75">
      <c r="D128" s="473"/>
      <c r="G128" s="474"/>
      <c r="I128" s="475"/>
      <c r="J128" s="476"/>
      <c r="K128" s="476"/>
      <c r="L128" s="476"/>
    </row>
    <row r="129" spans="1:12" s="472" customFormat="1" ht="12.75">
      <c r="A129" s="475">
        <v>6</v>
      </c>
      <c r="C129" s="472" t="s">
        <v>633</v>
      </c>
      <c r="D129" s="473"/>
      <c r="G129" s="477"/>
      <c r="I129" s="475"/>
      <c r="J129" s="476"/>
      <c r="K129" s="476"/>
      <c r="L129" s="476"/>
    </row>
    <row r="130" spans="1:12" s="472" customFormat="1" ht="12.75">
      <c r="A130" s="475"/>
      <c r="C130" s="472" t="s">
        <v>634</v>
      </c>
      <c r="D130" s="473"/>
      <c r="G130" s="477"/>
      <c r="I130" s="475"/>
      <c r="J130" s="476"/>
      <c r="K130" s="476"/>
      <c r="L130" s="476"/>
    </row>
    <row r="131" spans="1:12" s="472" customFormat="1" ht="12.75">
      <c r="A131" s="475"/>
      <c r="D131" s="473"/>
      <c r="G131" s="477"/>
      <c r="I131" s="475"/>
      <c r="J131" s="476"/>
      <c r="K131" s="476"/>
      <c r="L131" s="476"/>
    </row>
    <row r="132" spans="3:12" s="472" customFormat="1" ht="12.75">
      <c r="C132" s="472" t="s">
        <v>435</v>
      </c>
      <c r="D132" s="473">
        <v>215</v>
      </c>
      <c r="F132" s="441">
        <v>0</v>
      </c>
      <c r="G132" s="474">
        <f>D132*F132</f>
        <v>0</v>
      </c>
      <c r="I132" s="475"/>
      <c r="J132" s="476"/>
      <c r="K132" s="476"/>
      <c r="L132" s="476"/>
    </row>
    <row r="133" spans="4:12" s="472" customFormat="1" ht="12.75">
      <c r="D133" s="473"/>
      <c r="G133" s="474"/>
      <c r="I133" s="475"/>
      <c r="J133" s="476"/>
      <c r="K133" s="476"/>
      <c r="L133" s="476"/>
    </row>
    <row r="134" spans="1:13" s="469" customFormat="1" ht="12.75">
      <c r="A134" s="468">
        <v>7</v>
      </c>
      <c r="C134" s="469" t="s">
        <v>635</v>
      </c>
      <c r="D134" s="468"/>
      <c r="J134" s="468"/>
      <c r="K134" s="470"/>
      <c r="L134" s="470"/>
      <c r="M134" s="471"/>
    </row>
    <row r="135" spans="1:13" s="469" customFormat="1" ht="12.75">
      <c r="A135" s="468"/>
      <c r="C135" s="469" t="s">
        <v>636</v>
      </c>
      <c r="D135" s="468"/>
      <c r="J135" s="468"/>
      <c r="K135" s="470"/>
      <c r="L135" s="470"/>
      <c r="M135" s="471"/>
    </row>
    <row r="136" spans="1:13" s="469" customFormat="1" ht="12.75">
      <c r="A136" s="468"/>
      <c r="C136" s="469" t="s">
        <v>637</v>
      </c>
      <c r="D136" s="468"/>
      <c r="J136" s="468"/>
      <c r="K136" s="470"/>
      <c r="L136" s="470"/>
      <c r="M136" s="471"/>
    </row>
    <row r="137" spans="1:10" s="469" customFormat="1" ht="12.75">
      <c r="A137" s="468"/>
      <c r="C137" s="469" t="s">
        <v>638</v>
      </c>
      <c r="D137" s="468"/>
      <c r="F137" s="470"/>
      <c r="G137" s="471"/>
      <c r="J137" s="468"/>
    </row>
    <row r="138" spans="1:13" s="469" customFormat="1" ht="12.75">
      <c r="A138" s="468"/>
      <c r="C138" s="469" t="s">
        <v>639</v>
      </c>
      <c r="D138" s="468"/>
      <c r="J138" s="468"/>
      <c r="K138" s="470"/>
      <c r="L138" s="470"/>
      <c r="M138" s="471"/>
    </row>
    <row r="139" spans="1:13" s="469" customFormat="1" ht="12.75">
      <c r="A139" s="468"/>
      <c r="C139" s="469" t="s">
        <v>624</v>
      </c>
      <c r="D139" s="468"/>
      <c r="J139" s="468"/>
      <c r="K139" s="470"/>
      <c r="L139" s="470"/>
      <c r="M139" s="471"/>
    </row>
    <row r="140" spans="1:13" s="469" customFormat="1" ht="12.75">
      <c r="A140" s="468"/>
      <c r="C140" s="469" t="s">
        <v>625</v>
      </c>
      <c r="D140" s="468"/>
      <c r="J140" s="468"/>
      <c r="K140" s="470"/>
      <c r="L140" s="470"/>
      <c r="M140" s="471"/>
    </row>
    <row r="141" spans="1:13" s="469" customFormat="1" ht="12.75">
      <c r="A141" s="468"/>
      <c r="C141" s="469" t="s">
        <v>626</v>
      </c>
      <c r="D141" s="468"/>
      <c r="J141" s="468"/>
      <c r="K141" s="470"/>
      <c r="L141" s="470"/>
      <c r="M141" s="471"/>
    </row>
    <row r="142" spans="1:13" s="469" customFormat="1" ht="12.75">
      <c r="A142" s="468"/>
      <c r="C142" s="469" t="s">
        <v>627</v>
      </c>
      <c r="D142" s="468"/>
      <c r="J142" s="468"/>
      <c r="K142" s="470"/>
      <c r="L142" s="470"/>
      <c r="M142" s="471"/>
    </row>
    <row r="143" spans="1:13" s="469" customFormat="1" ht="12.75">
      <c r="A143" s="468"/>
      <c r="C143" s="469" t="s">
        <v>628</v>
      </c>
      <c r="D143" s="468"/>
      <c r="J143" s="468"/>
      <c r="K143" s="470"/>
      <c r="L143" s="470"/>
      <c r="M143" s="471"/>
    </row>
    <row r="144" spans="1:10" s="469" customFormat="1" ht="12.75">
      <c r="A144" s="468"/>
      <c r="C144" s="469" t="s">
        <v>435</v>
      </c>
      <c r="D144" s="468">
        <v>640</v>
      </c>
      <c r="F144" s="470">
        <v>0</v>
      </c>
      <c r="G144" s="442">
        <f>D144*F144</f>
        <v>0</v>
      </c>
      <c r="J144" s="468"/>
    </row>
    <row r="145" spans="1:10" s="469" customFormat="1" ht="12.75">
      <c r="A145" s="468"/>
      <c r="D145" s="468"/>
      <c r="F145" s="470"/>
      <c r="G145" s="471"/>
      <c r="J145" s="468"/>
    </row>
    <row r="146" spans="1:13" s="469" customFormat="1" ht="12.75">
      <c r="A146" s="468">
        <v>8</v>
      </c>
      <c r="C146" s="469" t="s">
        <v>635</v>
      </c>
      <c r="D146" s="468"/>
      <c r="J146" s="468"/>
      <c r="K146" s="470"/>
      <c r="L146" s="470"/>
      <c r="M146" s="471"/>
    </row>
    <row r="147" spans="1:13" s="469" customFormat="1" ht="12.75">
      <c r="A147" s="468"/>
      <c r="C147" s="469" t="s">
        <v>640</v>
      </c>
      <c r="D147" s="468"/>
      <c r="J147" s="468"/>
      <c r="K147" s="470"/>
      <c r="L147" s="470"/>
      <c r="M147" s="471"/>
    </row>
    <row r="148" spans="1:13" s="469" customFormat="1" ht="12.75">
      <c r="A148" s="468"/>
      <c r="C148" s="469" t="s">
        <v>637</v>
      </c>
      <c r="D148" s="468"/>
      <c r="J148" s="468"/>
      <c r="K148" s="470"/>
      <c r="L148" s="470"/>
      <c r="M148" s="471"/>
    </row>
    <row r="149" spans="1:10" s="469" customFormat="1" ht="12.75">
      <c r="A149" s="468"/>
      <c r="C149" s="469" t="s">
        <v>638</v>
      </c>
      <c r="D149" s="468"/>
      <c r="F149" s="470"/>
      <c r="G149" s="471"/>
      <c r="J149" s="468"/>
    </row>
    <row r="150" spans="1:13" s="469" customFormat="1" ht="12.75">
      <c r="A150" s="468"/>
      <c r="C150" s="469" t="s">
        <v>639</v>
      </c>
      <c r="D150" s="468"/>
      <c r="J150" s="468"/>
      <c r="K150" s="470"/>
      <c r="L150" s="470"/>
      <c r="M150" s="471"/>
    </row>
    <row r="151" spans="1:10" s="469" customFormat="1" ht="12.75">
      <c r="A151" s="468"/>
      <c r="C151" s="469" t="s">
        <v>624</v>
      </c>
      <c r="D151" s="468"/>
      <c r="F151" s="470"/>
      <c r="G151" s="471"/>
      <c r="J151" s="468"/>
    </row>
    <row r="152" spans="1:10" s="469" customFormat="1" ht="12.75">
      <c r="A152" s="468"/>
      <c r="C152" s="469" t="s">
        <v>625</v>
      </c>
      <c r="D152" s="468"/>
      <c r="F152" s="470"/>
      <c r="G152" s="471"/>
      <c r="J152" s="468"/>
    </row>
    <row r="153" spans="1:10" s="469" customFormat="1" ht="12.75">
      <c r="A153" s="468"/>
      <c r="C153" s="469" t="s">
        <v>626</v>
      </c>
      <c r="D153" s="468"/>
      <c r="F153" s="470"/>
      <c r="G153" s="471"/>
      <c r="J153" s="468"/>
    </row>
    <row r="154" spans="1:10" s="469" customFormat="1" ht="12.75">
      <c r="A154" s="468"/>
      <c r="C154" s="469" t="s">
        <v>629</v>
      </c>
      <c r="D154" s="468"/>
      <c r="F154" s="470"/>
      <c r="G154" s="471"/>
      <c r="J154" s="468"/>
    </row>
    <row r="155" spans="1:10" s="469" customFormat="1" ht="12.75">
      <c r="A155" s="468"/>
      <c r="C155" s="469" t="s">
        <v>628</v>
      </c>
      <c r="D155" s="468"/>
      <c r="F155" s="470"/>
      <c r="G155" s="471"/>
      <c r="J155" s="468"/>
    </row>
    <row r="156" spans="1:10" s="469" customFormat="1" ht="12.75">
      <c r="A156" s="468"/>
      <c r="C156" s="469" t="s">
        <v>435</v>
      </c>
      <c r="D156" s="468">
        <v>275</v>
      </c>
      <c r="F156" s="470">
        <v>0</v>
      </c>
      <c r="G156" s="442">
        <f>D156*F156</f>
        <v>0</v>
      </c>
      <c r="J156" s="468"/>
    </row>
    <row r="157" spans="1:7" s="472" customFormat="1" ht="12.75">
      <c r="A157" s="475"/>
      <c r="D157" s="475"/>
      <c r="F157" s="478"/>
      <c r="G157" s="476"/>
    </row>
    <row r="158" spans="1:15" s="479" customFormat="1" ht="12.75">
      <c r="A158" s="468">
        <v>9</v>
      </c>
      <c r="C158" s="479" t="s">
        <v>641</v>
      </c>
      <c r="D158" s="480"/>
      <c r="F158" s="481"/>
      <c r="G158" s="482"/>
      <c r="J158" s="468"/>
      <c r="N158" s="481"/>
      <c r="O158" s="481"/>
    </row>
    <row r="159" spans="1:15" s="479" customFormat="1" ht="12.75">
      <c r="A159" s="468"/>
      <c r="C159" s="479" t="s">
        <v>642</v>
      </c>
      <c r="D159" s="480"/>
      <c r="F159" s="481"/>
      <c r="G159" s="482"/>
      <c r="J159" s="468"/>
      <c r="N159" s="481"/>
      <c r="O159" s="481"/>
    </row>
    <row r="160" spans="1:15" s="479" customFormat="1" ht="12.75">
      <c r="A160" s="468"/>
      <c r="C160" s="479" t="s">
        <v>643</v>
      </c>
      <c r="D160" s="480"/>
      <c r="F160" s="481"/>
      <c r="G160" s="482"/>
      <c r="J160" s="468"/>
      <c r="N160" s="481"/>
      <c r="O160" s="481"/>
    </row>
    <row r="161" spans="1:15" s="479" customFormat="1" ht="12.75">
      <c r="A161" s="468"/>
      <c r="C161" s="479" t="s">
        <v>644</v>
      </c>
      <c r="D161" s="480"/>
      <c r="F161" s="481"/>
      <c r="G161" s="482"/>
      <c r="J161" s="468"/>
      <c r="N161" s="481"/>
      <c r="O161" s="481"/>
    </row>
    <row r="162" spans="1:15" s="479" customFormat="1" ht="12.75">
      <c r="A162" s="468"/>
      <c r="C162" s="479" t="s">
        <v>645</v>
      </c>
      <c r="D162" s="480"/>
      <c r="F162" s="481"/>
      <c r="G162" s="482"/>
      <c r="J162" s="468"/>
      <c r="N162" s="481"/>
      <c r="O162" s="481"/>
    </row>
    <row r="163" spans="1:15" s="479" customFormat="1" ht="12.75">
      <c r="A163" s="468"/>
      <c r="C163" s="479" t="s">
        <v>646</v>
      </c>
      <c r="D163" s="480"/>
      <c r="F163" s="481"/>
      <c r="G163" s="482"/>
      <c r="J163" s="468"/>
      <c r="N163" s="481"/>
      <c r="O163" s="481"/>
    </row>
    <row r="164" spans="1:15" s="479" customFormat="1" ht="12.75">
      <c r="A164" s="468"/>
      <c r="C164" s="479" t="s">
        <v>647</v>
      </c>
      <c r="D164" s="480"/>
      <c r="F164" s="481"/>
      <c r="G164" s="482"/>
      <c r="J164" s="468"/>
      <c r="N164" s="481"/>
      <c r="O164" s="481"/>
    </row>
    <row r="165" spans="1:15" s="479" customFormat="1" ht="12.75">
      <c r="A165" s="468"/>
      <c r="C165" s="479" t="s">
        <v>648</v>
      </c>
      <c r="D165" s="480"/>
      <c r="F165" s="481"/>
      <c r="G165" s="482"/>
      <c r="J165" s="468"/>
      <c r="N165" s="481"/>
      <c r="O165" s="481"/>
    </row>
    <row r="166" spans="1:15" s="479" customFormat="1" ht="12.75">
      <c r="A166" s="468"/>
      <c r="D166" s="480"/>
      <c r="F166" s="481"/>
      <c r="G166" s="482"/>
      <c r="J166" s="468"/>
      <c r="N166" s="481"/>
      <c r="O166" s="481"/>
    </row>
    <row r="167" spans="1:10" s="479" customFormat="1" ht="12.75">
      <c r="A167" s="468"/>
      <c r="C167" s="479" t="s">
        <v>443</v>
      </c>
      <c r="D167" s="480">
        <v>15</v>
      </c>
      <c r="F167" s="441">
        <v>0</v>
      </c>
      <c r="G167" s="483">
        <f>D167*F167</f>
        <v>0</v>
      </c>
      <c r="J167" s="468"/>
    </row>
    <row r="168" spans="1:4" s="472" customFormat="1" ht="12.75">
      <c r="A168" s="475"/>
      <c r="D168" s="475"/>
    </row>
    <row r="169" spans="1:15" s="479" customFormat="1" ht="12.75">
      <c r="A169" s="468">
        <v>10</v>
      </c>
      <c r="C169" s="479" t="s">
        <v>649</v>
      </c>
      <c r="D169" s="480"/>
      <c r="J169" s="468"/>
      <c r="N169" s="481"/>
      <c r="O169" s="481"/>
    </row>
    <row r="170" spans="1:15" s="479" customFormat="1" ht="12.75">
      <c r="A170" s="468"/>
      <c r="C170" s="479" t="s">
        <v>642</v>
      </c>
      <c r="D170" s="480"/>
      <c r="J170" s="468"/>
      <c r="N170" s="481"/>
      <c r="O170" s="481"/>
    </row>
    <row r="171" spans="1:15" s="479" customFormat="1" ht="12.75">
      <c r="A171" s="468"/>
      <c r="C171" s="479" t="s">
        <v>643</v>
      </c>
      <c r="D171" s="480"/>
      <c r="J171" s="468"/>
      <c r="N171" s="481"/>
      <c r="O171" s="481"/>
    </row>
    <row r="172" spans="1:15" s="479" customFormat="1" ht="12.75">
      <c r="A172" s="468"/>
      <c r="C172" s="479" t="s">
        <v>644</v>
      </c>
      <c r="D172" s="480"/>
      <c r="J172" s="468"/>
      <c r="N172" s="481"/>
      <c r="O172" s="481"/>
    </row>
    <row r="173" spans="1:15" s="479" customFormat="1" ht="12.75">
      <c r="A173" s="468"/>
      <c r="C173" s="479" t="s">
        <v>645</v>
      </c>
      <c r="D173" s="480"/>
      <c r="J173" s="468"/>
      <c r="N173" s="481"/>
      <c r="O173" s="481"/>
    </row>
    <row r="174" spans="1:15" s="479" customFormat="1" ht="12.75">
      <c r="A174" s="468"/>
      <c r="C174" s="479" t="s">
        <v>646</v>
      </c>
      <c r="D174" s="480"/>
      <c r="J174" s="468"/>
      <c r="N174" s="481"/>
      <c r="O174" s="481"/>
    </row>
    <row r="175" spans="1:15" s="479" customFormat="1" ht="12.75">
      <c r="A175" s="468"/>
      <c r="C175" s="479" t="s">
        <v>647</v>
      </c>
      <c r="D175" s="480"/>
      <c r="J175" s="468"/>
      <c r="N175" s="481"/>
      <c r="O175" s="481"/>
    </row>
    <row r="176" spans="1:15" s="479" customFormat="1" ht="12.75">
      <c r="A176" s="468"/>
      <c r="C176" s="479" t="s">
        <v>650</v>
      </c>
      <c r="D176" s="480"/>
      <c r="J176" s="468"/>
      <c r="N176" s="481"/>
      <c r="O176" s="481"/>
    </row>
    <row r="177" spans="1:15" s="479" customFormat="1" ht="12.75">
      <c r="A177" s="468"/>
      <c r="D177" s="480"/>
      <c r="J177" s="468"/>
      <c r="N177" s="481"/>
      <c r="O177" s="481"/>
    </row>
    <row r="178" spans="1:10" s="479" customFormat="1" ht="12.75">
      <c r="A178" s="468"/>
      <c r="C178" s="479" t="s">
        <v>443</v>
      </c>
      <c r="D178" s="480">
        <v>7</v>
      </c>
      <c r="F178" s="441">
        <v>0</v>
      </c>
      <c r="G178" s="483">
        <f>D178*F178</f>
        <v>0</v>
      </c>
      <c r="J178" s="468"/>
    </row>
    <row r="179" spans="1:10" s="479" customFormat="1" ht="12.75">
      <c r="A179" s="468"/>
      <c r="D179" s="480"/>
      <c r="F179" s="482"/>
      <c r="J179" s="468"/>
    </row>
    <row r="180" spans="1:10" s="469" customFormat="1" ht="12.75">
      <c r="A180" s="468">
        <v>11</v>
      </c>
      <c r="C180" s="469" t="s">
        <v>651</v>
      </c>
      <c r="D180" s="468"/>
      <c r="G180" s="470"/>
      <c r="J180" s="468"/>
    </row>
    <row r="181" spans="1:10" s="469" customFormat="1" ht="12.75">
      <c r="A181" s="468"/>
      <c r="C181" s="469" t="s">
        <v>652</v>
      </c>
      <c r="D181" s="468"/>
      <c r="G181" s="470"/>
      <c r="J181" s="468"/>
    </row>
    <row r="182" spans="1:10" s="469" customFormat="1" ht="12.75">
      <c r="A182" s="468"/>
      <c r="C182" s="469" t="s">
        <v>653</v>
      </c>
      <c r="D182" s="468"/>
      <c r="G182" s="470"/>
      <c r="J182" s="468"/>
    </row>
    <row r="183" spans="1:10" s="469" customFormat="1" ht="12.75">
      <c r="A183" s="468"/>
      <c r="C183" s="469" t="s">
        <v>654</v>
      </c>
      <c r="D183" s="468"/>
      <c r="G183" s="470"/>
      <c r="J183" s="468"/>
    </row>
    <row r="184" spans="1:10" s="469" customFormat="1" ht="12.75">
      <c r="A184" s="468"/>
      <c r="C184" s="469" t="s">
        <v>655</v>
      </c>
      <c r="D184" s="468"/>
      <c r="G184" s="470"/>
      <c r="J184" s="468"/>
    </row>
    <row r="185" spans="1:10" s="469" customFormat="1" ht="12.75">
      <c r="A185" s="468"/>
      <c r="C185" s="469" t="s">
        <v>656</v>
      </c>
      <c r="D185" s="468"/>
      <c r="G185" s="470"/>
      <c r="J185" s="468"/>
    </row>
    <row r="186" spans="1:10" s="469" customFormat="1" ht="12.75">
      <c r="A186" s="468"/>
      <c r="C186" s="469" t="s">
        <v>657</v>
      </c>
      <c r="D186" s="468"/>
      <c r="G186" s="470"/>
      <c r="J186" s="468"/>
    </row>
    <row r="187" spans="1:10" s="479" customFormat="1" ht="12.75">
      <c r="A187" s="468"/>
      <c r="C187" s="479" t="s">
        <v>658</v>
      </c>
      <c r="D187" s="480"/>
      <c r="F187" s="482"/>
      <c r="J187" s="468"/>
    </row>
    <row r="188" spans="1:10" s="479" customFormat="1" ht="12.75">
      <c r="A188" s="468"/>
      <c r="C188" s="479" t="s">
        <v>13</v>
      </c>
      <c r="D188" s="480">
        <v>12</v>
      </c>
      <c r="F188" s="441">
        <v>0</v>
      </c>
      <c r="G188" s="483">
        <f>D188*F188</f>
        <v>0</v>
      </c>
      <c r="J188" s="468"/>
    </row>
    <row r="189" spans="1:10" s="485" customFormat="1" ht="12.75">
      <c r="A189" s="484"/>
      <c r="D189" s="484"/>
      <c r="F189" s="476"/>
      <c r="G189" s="483"/>
      <c r="J189" s="484"/>
    </row>
    <row r="190" spans="1:12" s="472" customFormat="1" ht="12.75">
      <c r="A190" s="475">
        <v>12</v>
      </c>
      <c r="C190" s="472" t="s">
        <v>659</v>
      </c>
      <c r="D190" s="473"/>
      <c r="G190" s="477"/>
      <c r="I190" s="475"/>
      <c r="J190" s="476"/>
      <c r="K190" s="476"/>
      <c r="L190" s="476"/>
    </row>
    <row r="191" spans="1:12" s="472" customFormat="1" ht="12.75">
      <c r="A191" s="475"/>
      <c r="C191" s="472" t="s">
        <v>660</v>
      </c>
      <c r="D191" s="473"/>
      <c r="G191" s="477"/>
      <c r="I191" s="475"/>
      <c r="J191" s="476"/>
      <c r="K191" s="476"/>
      <c r="L191" s="476"/>
    </row>
    <row r="192" spans="1:7" s="472" customFormat="1" ht="12.75">
      <c r="A192" s="475"/>
      <c r="C192" s="472" t="s">
        <v>661</v>
      </c>
      <c r="D192" s="473"/>
      <c r="F192" s="478"/>
      <c r="G192" s="474"/>
    </row>
    <row r="193" spans="1:4" s="472" customFormat="1" ht="12.75">
      <c r="A193" s="475"/>
      <c r="D193" s="473"/>
    </row>
    <row r="194" spans="1:7" s="472" customFormat="1" ht="12.75">
      <c r="A194" s="475"/>
      <c r="C194" s="472" t="s">
        <v>13</v>
      </c>
      <c r="D194" s="473">
        <v>7</v>
      </c>
      <c r="F194" s="441">
        <v>0</v>
      </c>
      <c r="G194" s="474">
        <f>D194*F194</f>
        <v>0</v>
      </c>
    </row>
    <row r="195" spans="1:7" s="472" customFormat="1" ht="12.75">
      <c r="A195" s="475"/>
      <c r="D195" s="473"/>
      <c r="F195" s="478"/>
      <c r="G195" s="474"/>
    </row>
    <row r="196" spans="1:12" s="472" customFormat="1" ht="12.75">
      <c r="A196" s="475">
        <v>13</v>
      </c>
      <c r="C196" s="472" t="s">
        <v>662</v>
      </c>
      <c r="D196" s="473"/>
      <c r="G196" s="477"/>
      <c r="I196" s="475"/>
      <c r="J196" s="476"/>
      <c r="K196" s="476"/>
      <c r="L196" s="476"/>
    </row>
    <row r="197" spans="1:12" s="472" customFormat="1" ht="12.75">
      <c r="A197" s="475"/>
      <c r="C197" s="472" t="s">
        <v>663</v>
      </c>
      <c r="D197" s="473"/>
      <c r="G197" s="477"/>
      <c r="I197" s="475"/>
      <c r="J197" s="476"/>
      <c r="K197" s="476"/>
      <c r="L197" s="476"/>
    </row>
    <row r="198" spans="1:12" s="472" customFormat="1" ht="12.75">
      <c r="A198" s="475"/>
      <c r="D198" s="473"/>
      <c r="G198" s="477"/>
      <c r="I198" s="475"/>
      <c r="J198" s="476"/>
      <c r="K198" s="476"/>
      <c r="L198" s="476"/>
    </row>
    <row r="199" spans="3:12" s="472" customFormat="1" ht="12.75">
      <c r="C199" s="472" t="s">
        <v>443</v>
      </c>
      <c r="D199" s="473">
        <v>15</v>
      </c>
      <c r="F199" s="441">
        <v>0</v>
      </c>
      <c r="G199" s="474">
        <f>D199*F199</f>
        <v>0</v>
      </c>
      <c r="I199" s="475"/>
      <c r="J199" s="476"/>
      <c r="K199" s="476"/>
      <c r="L199" s="476"/>
    </row>
    <row r="200" spans="1:7" s="472" customFormat="1" ht="12.75">
      <c r="A200" s="475"/>
      <c r="D200" s="473"/>
      <c r="F200" s="478"/>
      <c r="G200" s="474"/>
    </row>
    <row r="201" spans="1:12" s="472" customFormat="1" ht="12.75">
      <c r="A201" s="475">
        <v>14</v>
      </c>
      <c r="C201" s="472" t="s">
        <v>664</v>
      </c>
      <c r="D201" s="473"/>
      <c r="G201" s="477"/>
      <c r="I201" s="475"/>
      <c r="J201" s="476"/>
      <c r="K201" s="476"/>
      <c r="L201" s="476"/>
    </row>
    <row r="202" spans="1:12" s="472" customFormat="1" ht="12.75">
      <c r="A202" s="475"/>
      <c r="C202" s="472" t="s">
        <v>665</v>
      </c>
      <c r="D202" s="473"/>
      <c r="G202" s="477"/>
      <c r="I202" s="475"/>
      <c r="J202" s="476"/>
      <c r="K202" s="476"/>
      <c r="L202" s="476"/>
    </row>
    <row r="203" spans="1:12" s="472" customFormat="1" ht="12.75">
      <c r="A203" s="475"/>
      <c r="D203" s="473"/>
      <c r="G203" s="477"/>
      <c r="I203" s="475"/>
      <c r="J203" s="476"/>
      <c r="K203" s="476"/>
      <c r="L203" s="476"/>
    </row>
    <row r="204" spans="3:12" s="472" customFormat="1" ht="12.75">
      <c r="C204" s="472" t="s">
        <v>435</v>
      </c>
      <c r="D204" s="473">
        <v>1185</v>
      </c>
      <c r="F204" s="441">
        <v>0</v>
      </c>
      <c r="G204" s="474">
        <f>D204*F204</f>
        <v>0</v>
      </c>
      <c r="I204" s="475"/>
      <c r="J204" s="476"/>
      <c r="K204" s="476"/>
      <c r="L204" s="476"/>
    </row>
    <row r="205" spans="1:10" s="469" customFormat="1" ht="12.75">
      <c r="A205" s="468"/>
      <c r="D205" s="468"/>
      <c r="G205" s="486"/>
      <c r="J205" s="468"/>
    </row>
    <row r="206" spans="1:15" s="488" customFormat="1" ht="12.75">
      <c r="A206" s="487">
        <v>15</v>
      </c>
      <c r="C206" s="488" t="s">
        <v>666</v>
      </c>
      <c r="D206" s="487"/>
      <c r="F206" s="489"/>
      <c r="G206" s="490"/>
      <c r="J206" s="487"/>
      <c r="N206" s="489"/>
      <c r="O206" s="489"/>
    </row>
    <row r="207" spans="1:15" s="488" customFormat="1" ht="12.75">
      <c r="A207" s="487"/>
      <c r="C207" s="488" t="s">
        <v>667</v>
      </c>
      <c r="D207" s="487"/>
      <c r="F207" s="489"/>
      <c r="G207" s="490"/>
      <c r="J207" s="487"/>
      <c r="N207" s="489"/>
      <c r="O207" s="489"/>
    </row>
    <row r="208" spans="1:15" s="488" customFormat="1" ht="12.75">
      <c r="A208" s="487"/>
      <c r="C208" s="488" t="s">
        <v>668</v>
      </c>
      <c r="D208" s="487"/>
      <c r="F208" s="489"/>
      <c r="G208" s="490"/>
      <c r="J208" s="487"/>
      <c r="N208" s="489"/>
      <c r="O208" s="489"/>
    </row>
    <row r="209" spans="1:15" s="488" customFormat="1" ht="12.75">
      <c r="A209" s="487"/>
      <c r="C209" s="488" t="s">
        <v>644</v>
      </c>
      <c r="D209" s="487"/>
      <c r="F209" s="489"/>
      <c r="G209" s="490"/>
      <c r="J209" s="487"/>
      <c r="N209" s="489"/>
      <c r="O209" s="489"/>
    </row>
    <row r="210" spans="1:15" s="488" customFormat="1" ht="12.75">
      <c r="A210" s="487"/>
      <c r="C210" s="488" t="s">
        <v>645</v>
      </c>
      <c r="D210" s="487"/>
      <c r="F210" s="489"/>
      <c r="G210" s="490"/>
      <c r="J210" s="487"/>
      <c r="N210" s="489"/>
      <c r="O210" s="489"/>
    </row>
    <row r="211" spans="1:13" s="488" customFormat="1" ht="12.75">
      <c r="A211" s="487"/>
      <c r="C211" s="488" t="s">
        <v>669</v>
      </c>
      <c r="D211" s="487"/>
      <c r="F211" s="489"/>
      <c r="G211" s="490"/>
      <c r="J211" s="487"/>
      <c r="M211" s="489"/>
    </row>
    <row r="212" spans="1:13" s="491" customFormat="1" ht="12.75">
      <c r="A212" s="484"/>
      <c r="D212" s="484"/>
      <c r="J212" s="484"/>
      <c r="K212" s="492"/>
      <c r="L212" s="493"/>
      <c r="M212" s="494"/>
    </row>
    <row r="213" spans="1:13" s="491" customFormat="1" ht="12.75">
      <c r="A213" s="484"/>
      <c r="C213" s="491" t="s">
        <v>443</v>
      </c>
      <c r="D213" s="484">
        <v>275</v>
      </c>
      <c r="F213" s="441">
        <v>0</v>
      </c>
      <c r="G213" s="442">
        <f>D213*F213</f>
        <v>0</v>
      </c>
      <c r="J213" s="484"/>
      <c r="K213" s="492"/>
      <c r="L213" s="493"/>
      <c r="M213" s="495"/>
    </row>
    <row r="215" spans="1:7" s="472" customFormat="1" ht="12.75">
      <c r="A215" s="475">
        <v>16</v>
      </c>
      <c r="C215" s="472" t="s">
        <v>670</v>
      </c>
      <c r="D215" s="473"/>
      <c r="F215" s="476"/>
      <c r="G215" s="476"/>
    </row>
    <row r="216" spans="1:7" s="472" customFormat="1" ht="12.75">
      <c r="A216" s="475"/>
      <c r="D216" s="473"/>
      <c r="F216" s="476"/>
      <c r="G216" s="476"/>
    </row>
    <row r="217" spans="1:7" s="472" customFormat="1" ht="12.75">
      <c r="A217" s="475"/>
      <c r="C217" s="472" t="s">
        <v>435</v>
      </c>
      <c r="D217" s="473">
        <v>1830</v>
      </c>
      <c r="F217" s="476">
        <v>0</v>
      </c>
      <c r="G217" s="476">
        <f>D217*F217</f>
        <v>0</v>
      </c>
    </row>
    <row r="218" spans="1:13" s="488" customFormat="1" ht="12.75">
      <c r="A218" s="487"/>
      <c r="D218" s="487"/>
      <c r="F218" s="489"/>
      <c r="G218" s="490"/>
      <c r="J218" s="487"/>
      <c r="M218" s="489"/>
    </row>
    <row r="219" spans="1:7" s="472" customFormat="1" ht="12.75">
      <c r="A219" s="475">
        <v>17</v>
      </c>
      <c r="C219" s="472" t="s">
        <v>671</v>
      </c>
      <c r="D219" s="473"/>
      <c r="F219" s="476"/>
      <c r="G219" s="476"/>
    </row>
    <row r="220" spans="1:7" s="472" customFormat="1" ht="12.75">
      <c r="A220" s="475"/>
      <c r="D220" s="473"/>
      <c r="F220" s="476"/>
      <c r="G220" s="476"/>
    </row>
    <row r="221" spans="1:7" s="472" customFormat="1" ht="12.75">
      <c r="A221" s="475"/>
      <c r="C221" s="472" t="s">
        <v>13</v>
      </c>
      <c r="D221" s="473">
        <v>12</v>
      </c>
      <c r="F221" s="476">
        <v>0</v>
      </c>
      <c r="G221" s="476">
        <f>D221*F221</f>
        <v>0</v>
      </c>
    </row>
    <row r="222" spans="1:13" s="488" customFormat="1" ht="12.75">
      <c r="A222" s="487"/>
      <c r="D222" s="487"/>
      <c r="F222" s="489"/>
      <c r="G222" s="490"/>
      <c r="J222" s="487"/>
      <c r="M222" s="489"/>
    </row>
    <row r="223" spans="1:3" ht="12.75">
      <c r="A223" s="440">
        <v>18</v>
      </c>
      <c r="C223" s="439" t="s">
        <v>672</v>
      </c>
    </row>
    <row r="225" spans="3:7" ht="12.75">
      <c r="C225" s="439" t="s">
        <v>11</v>
      </c>
      <c r="D225" s="440">
        <v>40</v>
      </c>
      <c r="F225" s="441">
        <v>0</v>
      </c>
      <c r="G225" s="442">
        <f>D225*F225</f>
        <v>0</v>
      </c>
    </row>
    <row r="226" spans="1:7" s="472" customFormat="1" ht="12.75">
      <c r="A226" s="496"/>
      <c r="B226" s="497"/>
      <c r="C226" s="497"/>
      <c r="D226" s="496"/>
      <c r="E226" s="497"/>
      <c r="F226" s="498"/>
      <c r="G226" s="498"/>
    </row>
    <row r="227" spans="1:3" ht="12.75">
      <c r="A227" s="440">
        <v>19</v>
      </c>
      <c r="C227" s="439" t="s">
        <v>673</v>
      </c>
    </row>
    <row r="228" spans="3:7" ht="12.75">
      <c r="C228" s="439" t="s">
        <v>13</v>
      </c>
      <c r="D228" s="440">
        <v>1</v>
      </c>
      <c r="F228" s="441">
        <v>0</v>
      </c>
      <c r="G228" s="442">
        <f>D228*F228</f>
        <v>0</v>
      </c>
    </row>
    <row r="230" spans="1:3" ht="12.75">
      <c r="A230" s="440">
        <v>20</v>
      </c>
      <c r="C230" s="439" t="s">
        <v>674</v>
      </c>
    </row>
    <row r="231" ht="12.75">
      <c r="C231" s="439" t="s">
        <v>675</v>
      </c>
    </row>
    <row r="232" spans="3:7" ht="12.75">
      <c r="C232" s="439" t="s">
        <v>13</v>
      </c>
      <c r="D232" s="440">
        <v>1</v>
      </c>
      <c r="F232" s="441">
        <v>0</v>
      </c>
      <c r="G232" s="442">
        <f>D232*F232</f>
        <v>0</v>
      </c>
    </row>
    <row r="234" spans="1:3" ht="12.75">
      <c r="A234" s="440">
        <v>21</v>
      </c>
      <c r="C234" s="439" t="s">
        <v>676</v>
      </c>
    </row>
    <row r="235" spans="3:7" ht="12.75">
      <c r="C235" s="439" t="s">
        <v>677</v>
      </c>
      <c r="D235" s="440">
        <v>24</v>
      </c>
      <c r="F235" s="441">
        <v>0</v>
      </c>
      <c r="G235" s="442">
        <f>D235*F235</f>
        <v>0</v>
      </c>
    </row>
    <row r="237" spans="1:3" ht="12.75">
      <c r="A237" s="440">
        <v>22</v>
      </c>
      <c r="C237" s="439" t="s">
        <v>678</v>
      </c>
    </row>
    <row r="238" spans="3:7" ht="12.75">
      <c r="C238" s="439" t="s">
        <v>13</v>
      </c>
      <c r="D238" s="440">
        <v>1</v>
      </c>
      <c r="F238" s="441">
        <v>0</v>
      </c>
      <c r="G238" s="442">
        <f>D238*F238</f>
        <v>0</v>
      </c>
    </row>
    <row r="240" spans="1:3" ht="12.75">
      <c r="A240" s="440">
        <v>23</v>
      </c>
      <c r="C240" s="439" t="s">
        <v>679</v>
      </c>
    </row>
    <row r="242" spans="3:7" ht="12.75">
      <c r="C242" s="439" t="s">
        <v>677</v>
      </c>
      <c r="D242" s="440">
        <v>18</v>
      </c>
      <c r="F242" s="441">
        <v>0</v>
      </c>
      <c r="G242" s="442">
        <f>D242*F242</f>
        <v>0</v>
      </c>
    </row>
    <row r="244" spans="1:3" ht="12.75">
      <c r="A244" s="440">
        <v>24</v>
      </c>
      <c r="C244" s="439" t="s">
        <v>680</v>
      </c>
    </row>
    <row r="246" spans="3:7" ht="12.75">
      <c r="C246" s="439" t="s">
        <v>13</v>
      </c>
      <c r="D246" s="440">
        <v>1</v>
      </c>
      <c r="F246" s="441">
        <v>0</v>
      </c>
      <c r="G246" s="442">
        <f>D246*F246</f>
        <v>0</v>
      </c>
    </row>
    <row r="248" spans="1:3" ht="12.75">
      <c r="A248" s="440">
        <v>25</v>
      </c>
      <c r="C248" s="439" t="s">
        <v>690</v>
      </c>
    </row>
    <row r="250" spans="3:7" ht="12.75">
      <c r="C250" s="439" t="s">
        <v>13</v>
      </c>
      <c r="D250" s="440">
        <v>1</v>
      </c>
      <c r="F250" s="441">
        <v>0</v>
      </c>
      <c r="G250" s="442">
        <f>D250*F250</f>
        <v>0</v>
      </c>
    </row>
    <row r="251" spans="1:7" ht="13.5" thickBot="1">
      <c r="A251" s="435"/>
      <c r="B251" s="436"/>
      <c r="C251" s="436"/>
      <c r="D251" s="435"/>
      <c r="E251" s="436"/>
      <c r="F251" s="437"/>
      <c r="G251" s="438"/>
    </row>
    <row r="252" spans="1:7" s="282" customFormat="1" ht="13.5" thickTop="1">
      <c r="A252" s="440"/>
      <c r="C252" s="282" t="s">
        <v>55</v>
      </c>
      <c r="D252" s="444"/>
      <c r="F252" s="445"/>
      <c r="G252" s="446">
        <f>SUM(G74:G250)</f>
        <v>0</v>
      </c>
    </row>
    <row r="253" spans="1:7" ht="12.75">
      <c r="A253" s="439"/>
      <c r="D253" s="439"/>
      <c r="F253" s="439"/>
      <c r="G253" s="466"/>
    </row>
    <row r="254" spans="1:7" ht="12.75">
      <c r="A254" s="439"/>
      <c r="D254" s="439"/>
      <c r="F254" s="439"/>
      <c r="G254" s="466"/>
    </row>
    <row r="255" spans="1:7" ht="12.75">
      <c r="A255" s="439"/>
      <c r="D255" s="439"/>
      <c r="F255" s="439"/>
      <c r="G255" s="466"/>
    </row>
    <row r="256" spans="1:7" ht="12.75">
      <c r="A256" s="439"/>
      <c r="D256" s="439"/>
      <c r="F256" s="439"/>
      <c r="G256" s="466"/>
    </row>
    <row r="257" spans="1:7" ht="12.75">
      <c r="A257" s="439"/>
      <c r="D257" s="439"/>
      <c r="F257" s="439"/>
      <c r="G257" s="466"/>
    </row>
    <row r="258" spans="1:7" ht="12.75">
      <c r="A258" s="439"/>
      <c r="D258" s="439"/>
      <c r="F258" s="439"/>
      <c r="G258" s="466"/>
    </row>
    <row r="259" spans="1:7" ht="12.75">
      <c r="A259" s="439"/>
      <c r="D259" s="439"/>
      <c r="F259" s="439"/>
      <c r="G259" s="466"/>
    </row>
    <row r="260" spans="1:7" ht="12.75">
      <c r="A260" s="439"/>
      <c r="D260" s="439"/>
      <c r="F260" s="439"/>
      <c r="G260" s="466"/>
    </row>
    <row r="261" spans="1:7" ht="12.75">
      <c r="A261" s="439"/>
      <c r="D261" s="439"/>
      <c r="F261" s="439"/>
      <c r="G261" s="466"/>
    </row>
    <row r="262" spans="1:7" ht="12.75">
      <c r="A262" s="439"/>
      <c r="D262" s="439"/>
      <c r="F262" s="439"/>
      <c r="G262" s="466"/>
    </row>
    <row r="263" spans="1:7" ht="12.75">
      <c r="A263" s="439"/>
      <c r="D263" s="439"/>
      <c r="F263" s="439"/>
      <c r="G263" s="466"/>
    </row>
    <row r="264" spans="1:7" ht="12.75">
      <c r="A264" s="439"/>
      <c r="D264" s="439"/>
      <c r="F264" s="439"/>
      <c r="G264" s="466"/>
    </row>
    <row r="265" spans="1:7" ht="12.75">
      <c r="A265" s="439"/>
      <c r="D265" s="439"/>
      <c r="F265" s="439"/>
      <c r="G265" s="466"/>
    </row>
    <row r="266" spans="1:7" ht="12.75">
      <c r="A266" s="439"/>
      <c r="D266" s="439"/>
      <c r="F266" s="439"/>
      <c r="G266" s="466"/>
    </row>
    <row r="267" spans="1:7" ht="12.75">
      <c r="A267" s="439"/>
      <c r="D267" s="439"/>
      <c r="F267" s="439"/>
      <c r="G267" s="466"/>
    </row>
    <row r="268" spans="1:7" ht="12.75">
      <c r="A268" s="439"/>
      <c r="D268" s="439"/>
      <c r="F268" s="439"/>
      <c r="G268" s="466"/>
    </row>
    <row r="269" spans="1:7" ht="12.75">
      <c r="A269" s="439"/>
      <c r="D269" s="439"/>
      <c r="F269" s="439"/>
      <c r="G269" s="466"/>
    </row>
    <row r="270" spans="1:7" ht="12.75">
      <c r="A270" s="439"/>
      <c r="D270" s="439"/>
      <c r="F270" s="439"/>
      <c r="G270" s="466"/>
    </row>
    <row r="271" spans="1:7" ht="12.75">
      <c r="A271" s="439"/>
      <c r="D271" s="439"/>
      <c r="F271" s="439"/>
      <c r="G271" s="466"/>
    </row>
    <row r="272" spans="1:7" ht="12.75">
      <c r="A272" s="439"/>
      <c r="D272" s="439"/>
      <c r="F272" s="439"/>
      <c r="G272" s="466"/>
    </row>
    <row r="273" spans="1:7" ht="12.75">
      <c r="A273" s="439"/>
      <c r="D273" s="439"/>
      <c r="F273" s="439"/>
      <c r="G273" s="466"/>
    </row>
    <row r="274" spans="1:7" ht="12.75">
      <c r="A274" s="439"/>
      <c r="D274" s="439"/>
      <c r="F274" s="439"/>
      <c r="G274" s="466"/>
    </row>
    <row r="275" spans="1:7" ht="12.75">
      <c r="A275" s="439"/>
      <c r="D275" s="439"/>
      <c r="F275" s="439"/>
      <c r="G275" s="466"/>
    </row>
    <row r="276" spans="1:7" ht="12.75">
      <c r="A276" s="439"/>
      <c r="D276" s="439"/>
      <c r="F276" s="439"/>
      <c r="G276" s="466"/>
    </row>
    <row r="277" spans="1:7" ht="12.75">
      <c r="A277" s="439"/>
      <c r="D277" s="439"/>
      <c r="F277" s="439"/>
      <c r="G277" s="466"/>
    </row>
    <row r="278" spans="1:7" ht="12.75">
      <c r="A278" s="439"/>
      <c r="D278" s="439"/>
      <c r="F278" s="439"/>
      <c r="G278" s="466"/>
    </row>
    <row r="279" spans="1:7" ht="12.75">
      <c r="A279" s="439"/>
      <c r="D279" s="439"/>
      <c r="F279" s="439"/>
      <c r="G279" s="466"/>
    </row>
    <row r="280" spans="1:7" ht="12.75">
      <c r="A280" s="439"/>
      <c r="D280" s="439"/>
      <c r="F280" s="439"/>
      <c r="G280" s="466"/>
    </row>
    <row r="281" spans="1:7" ht="12.75">
      <c r="A281" s="439"/>
      <c r="D281" s="439"/>
      <c r="F281" s="439"/>
      <c r="G281" s="466"/>
    </row>
    <row r="282" spans="1:7" ht="12.75">
      <c r="A282" s="439"/>
      <c r="D282" s="439"/>
      <c r="F282" s="439"/>
      <c r="G282" s="466"/>
    </row>
    <row r="283" spans="1:7" ht="12.75">
      <c r="A283" s="439"/>
      <c r="D283" s="439"/>
      <c r="F283" s="439"/>
      <c r="G283" s="466"/>
    </row>
    <row r="284" spans="1:7" ht="12.75">
      <c r="A284" s="439"/>
      <c r="D284" s="439"/>
      <c r="F284" s="439"/>
      <c r="G284" s="466"/>
    </row>
    <row r="285" spans="1:7" ht="12.75">
      <c r="A285" s="439"/>
      <c r="D285" s="439"/>
      <c r="F285" s="439"/>
      <c r="G285" s="466"/>
    </row>
    <row r="286" spans="1:7" ht="12.75">
      <c r="A286" s="439"/>
      <c r="D286" s="439"/>
      <c r="F286" s="439"/>
      <c r="G286" s="466"/>
    </row>
    <row r="287" spans="1:7" ht="12.75">
      <c r="A287" s="439"/>
      <c r="D287" s="439"/>
      <c r="F287" s="439"/>
      <c r="G287" s="466"/>
    </row>
    <row r="288" spans="1:7" ht="12.75">
      <c r="A288" s="439"/>
      <c r="D288" s="439"/>
      <c r="F288" s="439"/>
      <c r="G288" s="466"/>
    </row>
    <row r="289" spans="1:7" ht="12.75">
      <c r="A289" s="439"/>
      <c r="D289" s="439"/>
      <c r="F289" s="439"/>
      <c r="G289" s="466"/>
    </row>
    <row r="290" spans="1:7" ht="12.75">
      <c r="A290" s="439"/>
      <c r="D290" s="439"/>
      <c r="F290" s="439"/>
      <c r="G290" s="466"/>
    </row>
    <row r="291" spans="1:7" ht="12.75">
      <c r="A291" s="439"/>
      <c r="D291" s="439"/>
      <c r="F291" s="439"/>
      <c r="G291" s="466"/>
    </row>
    <row r="292" spans="1:7" ht="12.75">
      <c r="A292" s="439"/>
      <c r="D292" s="439"/>
      <c r="F292" s="439"/>
      <c r="G292" s="466"/>
    </row>
    <row r="293" spans="1:7" ht="12.75">
      <c r="A293" s="439"/>
      <c r="D293" s="439"/>
      <c r="F293" s="439"/>
      <c r="G293" s="466"/>
    </row>
    <row r="294" spans="1:7" ht="12.75">
      <c r="A294" s="439"/>
      <c r="D294" s="439"/>
      <c r="F294" s="439"/>
      <c r="G294" s="466"/>
    </row>
    <row r="295" spans="1:7" ht="12.75">
      <c r="A295" s="439"/>
      <c r="D295" s="439"/>
      <c r="F295" s="439"/>
      <c r="G295" s="466"/>
    </row>
    <row r="296" spans="1:7" ht="12.75">
      <c r="A296" s="439"/>
      <c r="D296" s="439"/>
      <c r="F296" s="439"/>
      <c r="G296" s="466"/>
    </row>
    <row r="297" spans="1:7" ht="12.75">
      <c r="A297" s="439"/>
      <c r="D297" s="439"/>
      <c r="F297" s="439"/>
      <c r="G297" s="466"/>
    </row>
    <row r="298" spans="1:7" ht="12.75">
      <c r="A298" s="439"/>
      <c r="D298" s="439"/>
      <c r="F298" s="439"/>
      <c r="G298" s="466"/>
    </row>
    <row r="299" spans="1:7" ht="12.75">
      <c r="A299" s="439"/>
      <c r="D299" s="439"/>
      <c r="F299" s="439"/>
      <c r="G299" s="466"/>
    </row>
    <row r="300" spans="1:7" ht="12.75">
      <c r="A300" s="439"/>
      <c r="D300" s="439"/>
      <c r="F300" s="439"/>
      <c r="G300" s="466"/>
    </row>
    <row r="301" spans="1:7" ht="12.75">
      <c r="A301" s="439"/>
      <c r="D301" s="439"/>
      <c r="F301" s="439"/>
      <c r="G301" s="466"/>
    </row>
    <row r="302" spans="1:7" ht="12.75">
      <c r="A302" s="439"/>
      <c r="D302" s="439"/>
      <c r="F302" s="439"/>
      <c r="G302" s="466"/>
    </row>
    <row r="303" spans="1:7" ht="12.75">
      <c r="A303" s="439"/>
      <c r="D303" s="439"/>
      <c r="F303" s="439"/>
      <c r="G303" s="466"/>
    </row>
    <row r="304" spans="1:7" ht="12.75">
      <c r="A304" s="439"/>
      <c r="D304" s="439"/>
      <c r="F304" s="439"/>
      <c r="G304" s="466"/>
    </row>
    <row r="305" spans="1:7" ht="12.75">
      <c r="A305" s="439"/>
      <c r="D305" s="439"/>
      <c r="F305" s="439"/>
      <c r="G305" s="466"/>
    </row>
    <row r="306" spans="1:7" ht="12.75">
      <c r="A306" s="439"/>
      <c r="D306" s="439"/>
      <c r="F306" s="439"/>
      <c r="G306" s="466"/>
    </row>
    <row r="307" spans="1:7" ht="12.75">
      <c r="A307" s="439"/>
      <c r="D307" s="439"/>
      <c r="F307" s="439"/>
      <c r="G307" s="466"/>
    </row>
    <row r="308" spans="1:7" ht="12.75">
      <c r="A308" s="439"/>
      <c r="D308" s="439"/>
      <c r="F308" s="439"/>
      <c r="G308" s="466"/>
    </row>
    <row r="309" spans="1:7" ht="12.75">
      <c r="A309" s="439"/>
      <c r="D309" s="439"/>
      <c r="F309" s="439"/>
      <c r="G309" s="466"/>
    </row>
    <row r="310" spans="1:7" ht="12.75">
      <c r="A310" s="439"/>
      <c r="D310" s="439"/>
      <c r="F310" s="439"/>
      <c r="G310" s="466"/>
    </row>
    <row r="311" spans="1:7" ht="12.75">
      <c r="A311" s="439"/>
      <c r="D311" s="439"/>
      <c r="F311" s="439"/>
      <c r="G311" s="466"/>
    </row>
    <row r="312" spans="1:7" ht="12.75">
      <c r="A312" s="439"/>
      <c r="D312" s="439"/>
      <c r="F312" s="439"/>
      <c r="G312" s="466"/>
    </row>
    <row r="313" spans="1:7" ht="12.75">
      <c r="A313" s="439"/>
      <c r="D313" s="439"/>
      <c r="F313" s="439"/>
      <c r="G313" s="466"/>
    </row>
    <row r="314" spans="1:7" ht="12.75">
      <c r="A314" s="439"/>
      <c r="D314" s="439"/>
      <c r="F314" s="439"/>
      <c r="G314" s="466"/>
    </row>
    <row r="315" spans="1:7" ht="12.75">
      <c r="A315" s="439"/>
      <c r="D315" s="439"/>
      <c r="F315" s="439"/>
      <c r="G315" s="466"/>
    </row>
    <row r="316" spans="1:7" ht="12.75">
      <c r="A316" s="439"/>
      <c r="D316" s="439"/>
      <c r="F316" s="439"/>
      <c r="G316" s="466"/>
    </row>
    <row r="317" spans="1:7" ht="12.75">
      <c r="A317" s="439"/>
      <c r="D317" s="439"/>
      <c r="F317" s="439"/>
      <c r="G317" s="466"/>
    </row>
    <row r="318" spans="1:7" ht="12.75">
      <c r="A318" s="439"/>
      <c r="D318" s="439"/>
      <c r="F318" s="439"/>
      <c r="G318" s="466"/>
    </row>
    <row r="319" spans="1:7" ht="12.75">
      <c r="A319" s="439"/>
      <c r="D319" s="439"/>
      <c r="F319" s="439"/>
      <c r="G319" s="466"/>
    </row>
    <row r="320" spans="1:7" ht="12.75">
      <c r="A320" s="439"/>
      <c r="D320" s="439"/>
      <c r="F320" s="439"/>
      <c r="G320" s="466"/>
    </row>
    <row r="321" spans="1:7" ht="12.75">
      <c r="A321" s="439"/>
      <c r="D321" s="439"/>
      <c r="F321" s="439"/>
      <c r="G321" s="466"/>
    </row>
    <row r="322" spans="1:7" ht="12.75">
      <c r="A322" s="439"/>
      <c r="D322" s="439"/>
      <c r="F322" s="439"/>
      <c r="G322" s="466"/>
    </row>
    <row r="323" spans="1:7" ht="12.75">
      <c r="A323" s="439"/>
      <c r="D323" s="439"/>
      <c r="F323" s="439"/>
      <c r="G323" s="466"/>
    </row>
    <row r="324" spans="1:7" ht="12.75">
      <c r="A324" s="439"/>
      <c r="D324" s="439"/>
      <c r="F324" s="439"/>
      <c r="G324" s="466"/>
    </row>
    <row r="325" spans="1:7" ht="12.75">
      <c r="A325" s="439"/>
      <c r="D325" s="439"/>
      <c r="F325" s="439"/>
      <c r="G325" s="466"/>
    </row>
    <row r="326" spans="1:7" ht="12.75">
      <c r="A326" s="439"/>
      <c r="D326" s="439"/>
      <c r="F326" s="439"/>
      <c r="G326" s="466"/>
    </row>
    <row r="327" spans="1:7" ht="12.75">
      <c r="A327" s="439"/>
      <c r="D327" s="439"/>
      <c r="F327" s="439"/>
      <c r="G327" s="466"/>
    </row>
    <row r="328" spans="1:7" ht="12.75">
      <c r="A328" s="439"/>
      <c r="D328" s="439"/>
      <c r="F328" s="439"/>
      <c r="G328" s="466"/>
    </row>
    <row r="329" spans="1:7" ht="12.75">
      <c r="A329" s="439"/>
      <c r="D329" s="439"/>
      <c r="F329" s="439"/>
      <c r="G329" s="466"/>
    </row>
    <row r="330" spans="1:7" ht="12.75">
      <c r="A330" s="439"/>
      <c r="D330" s="439"/>
      <c r="F330" s="439"/>
      <c r="G330" s="466"/>
    </row>
    <row r="331" spans="1:7" ht="12.75">
      <c r="A331" s="439"/>
      <c r="D331" s="439"/>
      <c r="F331" s="439"/>
      <c r="G331" s="466"/>
    </row>
    <row r="332" spans="1:7" ht="12.75">
      <c r="A332" s="439"/>
      <c r="D332" s="439"/>
      <c r="F332" s="439"/>
      <c r="G332" s="466"/>
    </row>
    <row r="333" spans="1:7" ht="12.75">
      <c r="A333" s="439"/>
      <c r="D333" s="439"/>
      <c r="F333" s="439"/>
      <c r="G333" s="466"/>
    </row>
    <row r="334" spans="1:7" ht="12.75">
      <c r="A334" s="439"/>
      <c r="D334" s="439"/>
      <c r="F334" s="439"/>
      <c r="G334" s="466"/>
    </row>
    <row r="335" spans="1:7" ht="12.75">
      <c r="A335" s="439"/>
      <c r="D335" s="439"/>
      <c r="F335" s="439"/>
      <c r="G335" s="466"/>
    </row>
    <row r="336" spans="1:7" ht="12.75">
      <c r="A336" s="439"/>
      <c r="D336" s="439"/>
      <c r="F336" s="439"/>
      <c r="G336" s="466"/>
    </row>
    <row r="337" spans="1:7" ht="12.75">
      <c r="A337" s="439"/>
      <c r="D337" s="439"/>
      <c r="F337" s="439"/>
      <c r="G337" s="466"/>
    </row>
    <row r="338" spans="1:7" ht="12.75">
      <c r="A338" s="439"/>
      <c r="D338" s="439"/>
      <c r="F338" s="439"/>
      <c r="G338" s="466"/>
    </row>
    <row r="339" spans="1:7" ht="12.75">
      <c r="A339" s="439"/>
      <c r="D339" s="439"/>
      <c r="F339" s="439"/>
      <c r="G339" s="466"/>
    </row>
    <row r="340" spans="1:7" ht="12.75">
      <c r="A340" s="439"/>
      <c r="D340" s="439"/>
      <c r="F340" s="439"/>
      <c r="G340" s="466"/>
    </row>
    <row r="341" spans="1:7" ht="12.75">
      <c r="A341" s="439"/>
      <c r="D341" s="439"/>
      <c r="F341" s="439"/>
      <c r="G341" s="466"/>
    </row>
    <row r="342" spans="1:7" ht="12.75">
      <c r="A342" s="439"/>
      <c r="D342" s="439"/>
      <c r="F342" s="439"/>
      <c r="G342" s="466"/>
    </row>
    <row r="343" spans="1:7" ht="12.75">
      <c r="A343" s="439"/>
      <c r="D343" s="439"/>
      <c r="F343" s="439"/>
      <c r="G343" s="466"/>
    </row>
    <row r="344" spans="1:7" ht="12.75">
      <c r="A344" s="439"/>
      <c r="D344" s="439"/>
      <c r="F344" s="439"/>
      <c r="G344" s="466"/>
    </row>
    <row r="345" spans="1:7" ht="12.75">
      <c r="A345" s="439"/>
      <c r="D345" s="439"/>
      <c r="F345" s="439"/>
      <c r="G345" s="466"/>
    </row>
    <row r="346" spans="1:7" ht="12.75">
      <c r="A346" s="439"/>
      <c r="D346" s="439"/>
      <c r="F346" s="439"/>
      <c r="G346" s="466"/>
    </row>
    <row r="347" spans="1:7" ht="12.75">
      <c r="A347" s="439"/>
      <c r="D347" s="439"/>
      <c r="F347" s="439"/>
      <c r="G347" s="466"/>
    </row>
    <row r="348" spans="1:7" ht="12.75">
      <c r="A348" s="439"/>
      <c r="D348" s="439"/>
      <c r="F348" s="439"/>
      <c r="G348" s="466"/>
    </row>
    <row r="349" spans="1:7" ht="12.75">
      <c r="A349" s="439"/>
      <c r="D349" s="439"/>
      <c r="F349" s="439"/>
      <c r="G349" s="466"/>
    </row>
  </sheetData>
  <sheetProtection/>
  <printOptions/>
  <pageMargins left="0.7480314960629921" right="0.7480314960629921" top="0.984251968503937" bottom="0.984251968503937" header="0" footer="0"/>
  <pageSetup firstPageNumber="1" useFirstPageNumber="1" horizontalDpi="600" verticalDpi="600" orientation="portrait" paperSize="9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SGP Pomgrad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Brankak</dc:creator>
  <cp:keywords/>
  <dc:description/>
  <cp:lastModifiedBy>Jožef Lebar</cp:lastModifiedBy>
  <cp:lastPrinted>2011-09-09T06:22:22Z</cp:lastPrinted>
  <dcterms:created xsi:type="dcterms:W3CDTF">2007-10-03T16:10:58Z</dcterms:created>
  <dcterms:modified xsi:type="dcterms:W3CDTF">2017-05-08T06:40:39Z</dcterms:modified>
  <cp:category/>
  <cp:version/>
  <cp:contentType/>
  <cp:contentStatus/>
</cp:coreProperties>
</file>