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bčina Dobje\Nova cesta Dobje\Objava\"/>
    </mc:Choice>
  </mc:AlternateContent>
  <bookViews>
    <workbookView xWindow="0" yWindow="0" windowWidth="15345" windowHeight="46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6" i="1" l="1"/>
  <c r="F74" i="1"/>
  <c r="F72" i="1"/>
  <c r="F71" i="1"/>
  <c r="F70" i="1"/>
  <c r="F69" i="1"/>
  <c r="F68" i="1"/>
  <c r="F67" i="1"/>
  <c r="F59" i="1"/>
  <c r="F51" i="1"/>
  <c r="F40" i="1"/>
  <c r="F30" i="1"/>
  <c r="F18" i="1"/>
  <c r="F17" i="1"/>
  <c r="F16" i="1"/>
  <c r="F15" i="1"/>
  <c r="F19" i="1"/>
  <c r="F8" i="1"/>
  <c r="F7" i="1"/>
  <c r="F6" i="1"/>
  <c r="F5" i="1"/>
  <c r="F47" i="1" l="1"/>
  <c r="F46" i="1"/>
  <c r="F55" i="1"/>
  <c r="F57" i="1"/>
  <c r="F56" i="1"/>
  <c r="F54" i="1"/>
  <c r="F50" i="1" l="1"/>
  <c r="F48" i="1"/>
  <c r="F45" i="1"/>
  <c r="F34" i="1"/>
  <c r="F25" i="1"/>
  <c r="F24" i="1"/>
  <c r="F49" i="1"/>
  <c r="F39" i="1"/>
  <c r="F38" i="1"/>
  <c r="F37" i="1"/>
  <c r="F36" i="1"/>
  <c r="F35" i="1"/>
  <c r="F33" i="1"/>
  <c r="F29" i="1"/>
  <c r="F28" i="1"/>
  <c r="F27" i="1"/>
  <c r="F26" i="1"/>
  <c r="F23" i="1"/>
  <c r="F22" i="1"/>
  <c r="F9" i="1"/>
  <c r="F10" i="1"/>
  <c r="E58" i="1" l="1"/>
  <c r="F58" i="1" s="1"/>
</calcChain>
</file>

<file path=xl/sharedStrings.xml><?xml version="1.0" encoding="utf-8"?>
<sst xmlns="http://schemas.openxmlformats.org/spreadsheetml/2006/main" count="144" uniqueCount="87">
  <si>
    <t>Zap. št</t>
  </si>
  <si>
    <t>POSTAVKA</t>
  </si>
  <si>
    <t>Enota</t>
  </si>
  <si>
    <t>Količina</t>
  </si>
  <si>
    <t>I./</t>
  </si>
  <si>
    <t>PREDDELA</t>
  </si>
  <si>
    <t>ur</t>
  </si>
  <si>
    <t>Obnova in zavarovanje zakoličbe osi trase ceste</t>
  </si>
  <si>
    <t>m</t>
  </si>
  <si>
    <t>Geomehanski nadzor z izdelavo poročila</t>
  </si>
  <si>
    <t>Postavitev in zavarovanje prečnih profilov</t>
  </si>
  <si>
    <t>kom</t>
  </si>
  <si>
    <t>m3</t>
  </si>
  <si>
    <t>m2</t>
  </si>
  <si>
    <t>Rezanje robov asfalta debeline do 10cm ter tesnjenje stikov s tesnilnim kitom za stičenje kot npr. MASFLEX ali ekvivalent v času izvajanja asfalterskih del</t>
  </si>
  <si>
    <t>Porušitev in odstranitev kanalizacije iz cevi s premerom do 40 cm</t>
  </si>
  <si>
    <t>PREDDELA SKUPAJ:</t>
  </si>
  <si>
    <t>II./</t>
  </si>
  <si>
    <t>ZEMELJSKA DELA</t>
  </si>
  <si>
    <t>OPOMBA: Za vse postavke, ki zajemajo material velja, da je potrebno v ceni za enoto vkalkulirati nabavno ceno, prevoz, razkladanje, prenos do mesta vgraditve ter vgrajevanje ali polaganje.</t>
  </si>
  <si>
    <t>OPOMBA: Za vse postavke, ki zajemajo izkop velja, da je potrebno v ceni za enoto izkopa vkalkulirati tudi strošek črpanja talne vode.</t>
  </si>
  <si>
    <t>Ureditev in utrditev planuma temeljnih tal (zemeljski planum) (cesta in priključki)</t>
  </si>
  <si>
    <t>Humusiranje brežin s poprej odrinjenim humusom v debelini do 15cm -ročno ter zasejanje s travnim semenom</t>
  </si>
  <si>
    <t>Nakladanje in odvoz viška materiala na stalno deponijo ter razprostiranje</t>
  </si>
  <si>
    <t>SKUPAJ ZEMELJSKA DELA</t>
  </si>
  <si>
    <t>III</t>
  </si>
  <si>
    <t>VOZIŠČNE KONSTRUKCIJE</t>
  </si>
  <si>
    <t>Dobava, prevoz in vgrajevanje gramoznega materiala v bankine širine od 0,50m do 0,75m</t>
  </si>
  <si>
    <t>SKUPAJ VOZIŠČNE KONSTRUKCIJE</t>
  </si>
  <si>
    <t>IV</t>
  </si>
  <si>
    <t>ODVODNJAVANJE</t>
  </si>
  <si>
    <t>Kompletna izdelava odvodnega obcestnega jarka širine 0,40m z nagibom brežin 1:1,5 in globine do 1,20m</t>
  </si>
  <si>
    <t>Dobava, prevoz in vgraditev peščene posteljice DN/10+10cm z obsipom 30cm nad temenom drenažnih cevi (8-16mm)</t>
  </si>
  <si>
    <t>Dobava, prevoz in vgraditev kanalizacijskih drenažnih cevi PE cevi kot npr Stidren cevi ali ekvavilet) (DIN 4262-1) s spojnim materialom                                                 DK DN 160 SN4</t>
  </si>
  <si>
    <t>Kompletna izdelava betonske iztočne glave na propustih DN 300</t>
  </si>
  <si>
    <t>ODVODNJAVANJE CESTE SKUPAJ:</t>
  </si>
  <si>
    <t>V.</t>
  </si>
  <si>
    <t>OPREMA CEST</t>
  </si>
  <si>
    <t>Izdelava tankoslojne vzdolžne označbe na vozišču z enokomponentno belo barvo, vključno 250g/m2 posipa z drobci/kroglicami stekla, strojno, debelina plasti suhe snovi 250, širina črte 12cm</t>
  </si>
  <si>
    <t>SKUPAJ OPREMA CEST</t>
  </si>
  <si>
    <t>5.</t>
  </si>
  <si>
    <t>SKUPNA REKAPITULACIJA:</t>
  </si>
  <si>
    <t>I./ PREDDELA</t>
  </si>
  <si>
    <t>II./ ZEMELJSKA DELA</t>
  </si>
  <si>
    <t>III./VOZIŠČNE KONSTRUKCIJE</t>
  </si>
  <si>
    <t>IV./ ODVODNJAVANJE CESTE</t>
  </si>
  <si>
    <t>Široki strojni izkop zemeljskega materiala III. do IV. ktg v debelini 40cm -60cm - območje obstoječa cesta in razširitve ceste- do planuma spodnjega ustroja CESTA</t>
  </si>
  <si>
    <t>m1</t>
  </si>
  <si>
    <t>1.</t>
  </si>
  <si>
    <t>2.</t>
  </si>
  <si>
    <t>3.</t>
  </si>
  <si>
    <t>4.</t>
  </si>
  <si>
    <t>6.</t>
  </si>
  <si>
    <t>7.</t>
  </si>
  <si>
    <t>8.</t>
  </si>
  <si>
    <t>Izdelava meritev zbitosti nasipa z izdelavo končnega poročila s strani pooblaščene organizacije</t>
  </si>
  <si>
    <t xml:space="preserve">Dobava, prevoz in asfaltiranje cestišča, po zahtevah upravljalca ceste - grobi asfalt AC16 surf v debelini 6 cm </t>
  </si>
  <si>
    <t>Nakladanje in odvoz viška materiala na stalno deponijo, ob trasi, vključno z planiranjem z deponije.</t>
  </si>
  <si>
    <t>Dobava, prevoz in izdelava peskolova iz BC DN 500 z LTŽ pokrovom B 250, H=1,50-1,70m</t>
  </si>
  <si>
    <t>Dobava in postavitev enostranske cestne varnostne ograje tip N2 W5 trasa, vsi elementi so vroče cinkani</t>
  </si>
  <si>
    <t>Dobava in postavitev vkopane zaključnice cestne varnostne ograje tip N2 W5 trasa, vsi elementi so vroče cinkani</t>
  </si>
  <si>
    <t>SKUPAJ z DDV:</t>
  </si>
  <si>
    <t>SKUPAJ brez DDV:</t>
  </si>
  <si>
    <t>Dobava, prevoz in vgraditev predfabriciranega betonskih robnikov prerezom 12/15/25, dolžine 100 cm</t>
  </si>
  <si>
    <t>POPIS DEL : CESTA REPUŠ - JEZERCE</t>
  </si>
  <si>
    <t>OBJEKT:  CESTA REPUŠ - JEZERCE</t>
  </si>
  <si>
    <t>V./OPREMA CEST</t>
  </si>
  <si>
    <t>Oblikovanje mulde na gramozni podlagi v dolžini 300 m in širini 0,5m do 0,75m (SAMO DELO)</t>
  </si>
  <si>
    <t>VI.</t>
  </si>
  <si>
    <t>TUJE STORITVE</t>
  </si>
  <si>
    <t>SKUPAJ TUJE STORITVE</t>
  </si>
  <si>
    <t>VI./TUJE STORITVE</t>
  </si>
  <si>
    <t>Projektantski nadzor in vsklajevanje projekta z dejansko ugotovljenim stanjem na terenu</t>
  </si>
  <si>
    <t>ocena</t>
  </si>
  <si>
    <t>Izdelava geodetskega posneteka rekonstruirane ceste. Investitorju je potrebno predati dokumentacijo v štirih izvodih in digitalni obliki.</t>
  </si>
  <si>
    <t>Izdelava temelja iz cementnega betona C12/15, globine 80 cm, premera 20 cm</t>
  </si>
  <si>
    <t>Dobava in vgraditev stebrička za prometni znak iz vroče cinkane jeklene cevi s premerom 64 mm, dolge 3000 mm</t>
  </si>
  <si>
    <t>Dobava in pritrditev prometnega znaka, podloga iz aluminijaste pločevine, znak z odsevno folijo 1. vrste, dolžina stranice a = 900 mm</t>
  </si>
  <si>
    <t>Dobava, prevoz in asfaltiranje cestišča, po zahtevah upravljalca ceste - grobi asfalt AC16 surf v debelini 5 cm (mulda v širini 0,50m)</t>
  </si>
  <si>
    <t>Dobava, prevoz in vgraditev kanalizacijskih drenažnih cevi PE cevi kot npr Stidren cevi ali ekvavilet) (DIN 4262-1) s spojnim materialom                                                 DD DN 100 SN4</t>
  </si>
  <si>
    <t>Frezanje obstoječega asfalta debeline 6 do 10 cm, nakladanje in odvoz  na začasno deponijo. (frezani asfalt se bo uporabil za vgradnjo v nasip v plasteh z tampnom ) 300m1 x 2,50=200m2</t>
  </si>
  <si>
    <t>Izdelava projekta izvedenih del -  PID projekt</t>
  </si>
  <si>
    <t>Nepredvidena dela v višini 3%</t>
  </si>
  <si>
    <t>Cena na enoto v €</t>
  </si>
  <si>
    <t>Cena skupaj v €</t>
  </si>
  <si>
    <r>
      <t xml:space="preserve">Dobava, prevoz in vgradnja gramoznega materiala frakcije 0-64 mm v debelini 0,40 m na območju povoznih površin, s komprimiranjem do zbitosti oziroma nosilnosti Me2 </t>
    </r>
    <r>
      <rPr>
        <sz val="11"/>
        <color theme="1"/>
        <rFont val="Calibri"/>
        <family val="2"/>
        <charset val="238"/>
        <scheme val="minor"/>
      </rPr>
      <t>≥</t>
    </r>
    <r>
      <rPr>
        <sz val="10"/>
        <rFont val="Calibri"/>
        <family val="2"/>
        <charset val="238"/>
        <scheme val="minor"/>
      </rPr>
      <t xml:space="preserve">100 Mpa. </t>
    </r>
  </si>
  <si>
    <r>
      <t xml:space="preserve">Dobava, prevoz in vgradnja gramoznega materiala frakcije 0-32 mm v debelini 0,20 do 0,30 m na območju povoznih površin, s komprimiranjem do zbitosti oziroma nosilnosti Me2 </t>
    </r>
    <r>
      <rPr>
        <sz val="11"/>
        <color theme="1"/>
        <rFont val="Calibri"/>
        <family val="2"/>
        <charset val="238"/>
        <scheme val="minor"/>
      </rPr>
      <t>≥</t>
    </r>
    <r>
      <rPr>
        <sz val="10"/>
        <rFont val="Calibri"/>
        <family val="2"/>
        <charset val="238"/>
        <scheme val="minor"/>
      </rPr>
      <t xml:space="preserve">100 Mpa. V ceni kalkulirati tudi zaklinjanje tampona in fino pripravo pred asfaltiranjem.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</si>
</sst>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[$€-1]"/>
    <numFmt numFmtId="165" formatCode="#,##0.00\ [$€-1];\-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rgb="FFFCD5B5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D99694"/>
        <bgColor rgb="FFD99795"/>
      </patternFill>
    </fill>
    <fill>
      <patternFill patternType="solid">
        <fgColor rgb="FFD99795"/>
        <bgColor rgb="FFD99694"/>
      </patternFill>
    </fill>
    <fill>
      <patternFill patternType="solid">
        <fgColor rgb="FFFFFF99"/>
        <bgColor rgb="FFF4FFB1"/>
      </patternFill>
    </fill>
    <fill>
      <patternFill patternType="solid">
        <fgColor rgb="FFCCFF99"/>
        <bgColor rgb="FFF4FFB1"/>
      </patternFill>
    </fill>
    <fill>
      <patternFill patternType="solid">
        <fgColor rgb="FFB7DEE8"/>
        <bgColor rgb="FFC6D9F1"/>
      </patternFill>
    </fill>
    <fill>
      <patternFill patternType="solid">
        <fgColor rgb="FFF4FFB1"/>
        <bgColor rgb="FFFFFF99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3" tint="0.59999389629810485"/>
        <bgColor rgb="FFD99795"/>
      </patternFill>
    </fill>
    <fill>
      <patternFill patternType="solid">
        <fgColor rgb="FF92D050"/>
        <bgColor rgb="FFC6D9F1"/>
      </patternFill>
    </fill>
    <fill>
      <patternFill patternType="solid">
        <fgColor theme="0"/>
        <bgColor rgb="FFD99795"/>
      </patternFill>
    </fill>
    <fill>
      <patternFill patternType="solid">
        <fgColor theme="0"/>
        <bgColor rgb="FFFFFFFF"/>
      </patternFill>
    </fill>
    <fill>
      <patternFill patternType="solid">
        <fgColor rgb="FFFFCCFF"/>
        <bgColor rgb="FFF2DCDB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4">
    <xf numFmtId="0" fontId="0" fillId="0" borderId="0" xfId="0"/>
    <xf numFmtId="0" fontId="0" fillId="0" borderId="10" xfId="0" applyFont="1" applyBorder="1" applyAlignment="1">
      <alignment horizontal="center"/>
    </xf>
    <xf numFmtId="164" fontId="0" fillId="0" borderId="10" xfId="1" applyNumberFormat="1" applyFont="1" applyBorder="1" applyAlignment="1" applyProtection="1">
      <alignment horizontal="right"/>
    </xf>
    <xf numFmtId="0" fontId="0" fillId="0" borderId="10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horizontal="center"/>
    </xf>
    <xf numFmtId="0" fontId="0" fillId="0" borderId="10" xfId="2" applyFont="1" applyBorder="1" applyAlignment="1">
      <alignment horizontal="center"/>
    </xf>
    <xf numFmtId="0" fontId="0" fillId="0" borderId="10" xfId="2" applyFont="1" applyBorder="1" applyAlignment="1">
      <alignment vertical="center" wrapText="1"/>
    </xf>
    <xf numFmtId="44" fontId="0" fillId="0" borderId="10" xfId="1" applyFont="1" applyBorder="1" applyAlignment="1" applyProtection="1">
      <alignment horizontal="right"/>
    </xf>
    <xf numFmtId="0" fontId="0" fillId="5" borderId="18" xfId="0" applyFont="1" applyFill="1" applyBorder="1" applyAlignment="1">
      <alignment horizontal="center" vertical="top" wrapText="1"/>
    </xf>
    <xf numFmtId="165" fontId="0" fillId="0" borderId="18" xfId="1" applyNumberFormat="1" applyFont="1" applyBorder="1" applyAlignment="1" applyProtection="1">
      <alignment horizontal="right"/>
    </xf>
    <xf numFmtId="164" fontId="0" fillId="0" borderId="18" xfId="1" applyNumberFormat="1" applyFont="1" applyBorder="1" applyAlignment="1" applyProtection="1"/>
    <xf numFmtId="164" fontId="0" fillId="5" borderId="0" xfId="1" applyNumberFormat="1" applyFont="1" applyFill="1" applyBorder="1" applyAlignment="1" applyProtection="1">
      <alignment horizontal="right"/>
    </xf>
    <xf numFmtId="0" fontId="0" fillId="0" borderId="11" xfId="2" applyFont="1" applyBorder="1" applyAlignment="1">
      <alignment vertical="center" wrapText="1"/>
    </xf>
    <xf numFmtId="165" fontId="0" fillId="19" borderId="3" xfId="1" applyNumberFormat="1" applyFont="1" applyFill="1" applyBorder="1" applyAlignment="1" applyProtection="1">
      <alignment horizontal="right"/>
    </xf>
    <xf numFmtId="164" fontId="0" fillId="10" borderId="8" xfId="1" applyNumberFormat="1" applyFont="1" applyFill="1" applyBorder="1" applyAlignment="1" applyProtection="1">
      <alignment horizontal="right"/>
    </xf>
    <xf numFmtId="164" fontId="0" fillId="10" borderId="9" xfId="1" applyNumberFormat="1" applyFont="1" applyFill="1" applyBorder="1" applyAlignment="1" applyProtection="1">
      <alignment horizontal="right"/>
    </xf>
    <xf numFmtId="164" fontId="0" fillId="19" borderId="8" xfId="1" applyNumberFormat="1" applyFont="1" applyFill="1" applyBorder="1" applyAlignment="1" applyProtection="1">
      <alignment horizontal="right"/>
    </xf>
    <xf numFmtId="164" fontId="0" fillId="19" borderId="9" xfId="1" applyNumberFormat="1" applyFont="1" applyFill="1" applyBorder="1" applyAlignment="1" applyProtection="1">
      <alignment horizontal="right"/>
    </xf>
    <xf numFmtId="164" fontId="0" fillId="18" borderId="0" xfId="2" applyNumberFormat="1" applyFont="1" applyFill="1" applyBorder="1" applyAlignment="1" applyProtection="1">
      <alignment horizontal="right"/>
    </xf>
    <xf numFmtId="0" fontId="0" fillId="0" borderId="11" xfId="0" applyFont="1" applyBorder="1" applyAlignment="1">
      <alignment horizontal="center"/>
    </xf>
    <xf numFmtId="164" fontId="0" fillId="18" borderId="27" xfId="1" applyNumberFormat="1" applyFont="1" applyFill="1" applyBorder="1" applyAlignment="1" applyProtection="1">
      <alignment horizontal="right"/>
    </xf>
    <xf numFmtId="164" fontId="0" fillId="8" borderId="8" xfId="2" applyNumberFormat="1" applyFont="1" applyFill="1" applyBorder="1" applyAlignment="1" applyProtection="1">
      <alignment horizontal="right"/>
    </xf>
    <xf numFmtId="164" fontId="0" fillId="8" borderId="9" xfId="1" applyNumberFormat="1" applyFont="1" applyFill="1" applyBorder="1" applyAlignment="1" applyProtection="1">
      <alignment horizontal="right"/>
    </xf>
    <xf numFmtId="164" fontId="0" fillId="7" borderId="8" xfId="2" applyNumberFormat="1" applyFont="1" applyFill="1" applyBorder="1" applyAlignment="1" applyProtection="1">
      <alignment horizontal="right"/>
    </xf>
    <xf numFmtId="164" fontId="0" fillId="7" borderId="9" xfId="1" applyNumberFormat="1" applyFont="1" applyFill="1" applyBorder="1" applyAlignment="1" applyProtection="1">
      <alignment horizontal="right"/>
    </xf>
    <xf numFmtId="165" fontId="0" fillId="10" borderId="8" xfId="1" applyNumberFormat="1" applyFont="1" applyFill="1" applyBorder="1" applyAlignment="1" applyProtection="1">
      <alignment horizontal="right"/>
    </xf>
    <xf numFmtId="164" fontId="0" fillId="10" borderId="9" xfId="1" applyNumberFormat="1" applyFont="1" applyFill="1" applyBorder="1" applyAlignment="1" applyProtection="1"/>
    <xf numFmtId="0" fontId="0" fillId="0" borderId="12" xfId="0" applyFont="1" applyBorder="1" applyAlignment="1">
      <alignment wrapText="1" shrinkToFit="1"/>
    </xf>
    <xf numFmtId="0" fontId="0" fillId="0" borderId="12" xfId="2" applyFont="1" applyBorder="1" applyAlignment="1">
      <alignment horizontal="center"/>
    </xf>
    <xf numFmtId="165" fontId="0" fillId="19" borderId="8" xfId="1" applyNumberFormat="1" applyFont="1" applyFill="1" applyBorder="1" applyAlignment="1" applyProtection="1">
      <alignment horizontal="right"/>
    </xf>
    <xf numFmtId="164" fontId="0" fillId="19" borderId="9" xfId="1" applyNumberFormat="1" applyFont="1" applyFill="1" applyBorder="1" applyAlignment="1" applyProtection="1"/>
    <xf numFmtId="0" fontId="3" fillId="0" borderId="2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28" xfId="2" applyFont="1" applyBorder="1" applyAlignment="1">
      <alignment horizontal="center"/>
    </xf>
    <xf numFmtId="0" fontId="0" fillId="13" borderId="26" xfId="2" applyFont="1" applyFill="1" applyBorder="1" applyAlignment="1">
      <alignment vertical="center" wrapText="1"/>
    </xf>
    <xf numFmtId="4" fontId="0" fillId="13" borderId="12" xfId="0" applyNumberFormat="1" applyFont="1" applyFill="1" applyBorder="1" applyAlignment="1">
      <alignment vertical="top" wrapText="1"/>
    </xf>
    <xf numFmtId="0" fontId="0" fillId="13" borderId="12" xfId="2" applyFont="1" applyFill="1" applyBorder="1" applyAlignment="1">
      <alignment horizontal="center"/>
    </xf>
    <xf numFmtId="0" fontId="0" fillId="0" borderId="14" xfId="0" applyFont="1" applyBorder="1" applyAlignment="1">
      <alignment vertical="top" wrapText="1"/>
    </xf>
    <xf numFmtId="4" fontId="0" fillId="0" borderId="1" xfId="0" applyNumberFormat="1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4" fontId="0" fillId="0" borderId="10" xfId="2" applyNumberFormat="1" applyFont="1" applyBorder="1" applyAlignment="1">
      <alignment horizontal="center"/>
    </xf>
    <xf numFmtId="4" fontId="0" fillId="13" borderId="12" xfId="2" applyNumberFormat="1" applyFont="1" applyFill="1" applyBorder="1" applyAlignment="1">
      <alignment horizontal="center"/>
    </xf>
    <xf numFmtId="4" fontId="0" fillId="5" borderId="10" xfId="2" applyNumberFormat="1" applyFont="1" applyFill="1" applyBorder="1" applyAlignment="1" applyProtection="1">
      <alignment horizontal="right"/>
    </xf>
    <xf numFmtId="4" fontId="0" fillId="0" borderId="10" xfId="1" applyNumberFormat="1" applyFont="1" applyBorder="1" applyAlignment="1" applyProtection="1">
      <alignment horizontal="right"/>
    </xf>
    <xf numFmtId="4" fontId="0" fillId="5" borderId="12" xfId="2" applyNumberFormat="1" applyFont="1" applyFill="1" applyBorder="1" applyAlignment="1" applyProtection="1">
      <alignment horizontal="right"/>
    </xf>
    <xf numFmtId="4" fontId="0" fillId="0" borderId="12" xfId="1" applyNumberFormat="1" applyFont="1" applyBorder="1" applyAlignment="1" applyProtection="1">
      <alignment horizontal="right"/>
    </xf>
    <xf numFmtId="4" fontId="0" fillId="5" borderId="10" xfId="1" applyNumberFormat="1" applyFont="1" applyFill="1" applyBorder="1" applyAlignment="1" applyProtection="1">
      <alignment horizontal="right"/>
    </xf>
    <xf numFmtId="4" fontId="0" fillId="14" borderId="12" xfId="1" applyNumberFormat="1" applyFont="1" applyFill="1" applyBorder="1" applyAlignment="1" applyProtection="1">
      <alignment horizontal="right"/>
    </xf>
    <xf numFmtId="4" fontId="0" fillId="13" borderId="12" xfId="1" applyNumberFormat="1" applyFont="1" applyFill="1" applyBorder="1" applyAlignment="1" applyProtection="1">
      <alignment horizontal="right"/>
    </xf>
    <xf numFmtId="4" fontId="0" fillId="0" borderId="11" xfId="0" applyNumberFormat="1" applyFont="1" applyBorder="1" applyAlignment="1">
      <alignment horizontal="center"/>
    </xf>
    <xf numFmtId="4" fontId="0" fillId="5" borderId="11" xfId="2" applyNumberFormat="1" applyFont="1" applyFill="1" applyBorder="1" applyAlignment="1" applyProtection="1">
      <alignment horizontal="right"/>
    </xf>
    <xf numFmtId="4" fontId="0" fillId="0" borderId="11" xfId="1" applyNumberFormat="1" applyFont="1" applyBorder="1" applyAlignment="1" applyProtection="1">
      <alignment horizontal="right"/>
    </xf>
    <xf numFmtId="4" fontId="0" fillId="0" borderId="10" xfId="0" applyNumberFormat="1" applyFont="1" applyBorder="1" applyAlignment="1">
      <alignment horizontal="center"/>
    </xf>
    <xf numFmtId="4" fontId="0" fillId="14" borderId="10" xfId="2" applyNumberFormat="1" applyFont="1" applyFill="1" applyBorder="1" applyAlignment="1" applyProtection="1">
      <alignment horizontal="right"/>
    </xf>
    <xf numFmtId="4" fontId="0" fillId="13" borderId="10" xfId="1" applyNumberFormat="1" applyFont="1" applyFill="1" applyBorder="1" applyAlignment="1" applyProtection="1">
      <alignment horizontal="right"/>
    </xf>
    <xf numFmtId="4" fontId="0" fillId="5" borderId="11" xfId="1" applyNumberFormat="1" applyFont="1" applyFill="1" applyBorder="1" applyAlignment="1" applyProtection="1">
      <alignment horizontal="right"/>
    </xf>
    <xf numFmtId="4" fontId="0" fillId="14" borderId="26" xfId="1" applyNumberFormat="1" applyFont="1" applyFill="1" applyBorder="1" applyAlignment="1" applyProtection="1">
      <alignment horizontal="right"/>
    </xf>
    <xf numFmtId="4" fontId="0" fillId="5" borderId="28" xfId="1" applyNumberFormat="1" applyFont="1" applyFill="1" applyBorder="1" applyAlignment="1" applyProtection="1">
      <alignment horizontal="right"/>
    </xf>
    <xf numFmtId="4" fontId="0" fillId="0" borderId="28" xfId="1" applyNumberFormat="1" applyFont="1" applyBorder="1" applyAlignment="1" applyProtection="1">
      <alignment horizontal="right"/>
    </xf>
    <xf numFmtId="4" fontId="0" fillId="5" borderId="26" xfId="1" applyNumberFormat="1" applyFont="1" applyFill="1" applyBorder="1" applyAlignment="1" applyProtection="1">
      <alignment horizontal="right"/>
    </xf>
    <xf numFmtId="4" fontId="0" fillId="0" borderId="26" xfId="1" applyNumberFormat="1" applyFont="1" applyBorder="1" applyAlignment="1" applyProtection="1">
      <alignment horizontal="right"/>
    </xf>
    <xf numFmtId="4" fontId="0" fillId="0" borderId="12" xfId="2" applyNumberFormat="1" applyFont="1" applyBorder="1" applyAlignment="1">
      <alignment horizontal="center"/>
    </xf>
    <xf numFmtId="4" fontId="0" fillId="5" borderId="12" xfId="1" applyNumberFormat="1" applyFont="1" applyFill="1" applyBorder="1" applyAlignment="1" applyProtection="1">
      <alignment horizontal="right"/>
    </xf>
    <xf numFmtId="4" fontId="0" fillId="19" borderId="10" xfId="1" applyNumberFormat="1" applyFont="1" applyFill="1" applyBorder="1" applyAlignment="1" applyProtection="1"/>
    <xf numFmtId="4" fontId="4" fillId="12" borderId="7" xfId="0" applyNumberFormat="1" applyFont="1" applyFill="1" applyBorder="1"/>
    <xf numFmtId="0" fontId="0" fillId="0" borderId="0" xfId="0" applyFont="1"/>
    <xf numFmtId="0" fontId="0" fillId="4" borderId="8" xfId="0" applyFont="1" applyFill="1" applyBorder="1" applyAlignment="1">
      <alignment horizontal="center"/>
    </xf>
    <xf numFmtId="2" fontId="0" fillId="4" borderId="8" xfId="0" applyNumberFormat="1" applyFont="1" applyFill="1" applyBorder="1" applyAlignment="1">
      <alignment horizontal="center"/>
    </xf>
    <xf numFmtId="0" fontId="0" fillId="4" borderId="8" xfId="0" applyFont="1" applyFill="1" applyBorder="1"/>
    <xf numFmtId="0" fontId="0" fillId="0" borderId="10" xfId="0" applyFont="1" applyBorder="1" applyAlignment="1">
      <alignment horizontal="center" vertical="top"/>
    </xf>
    <xf numFmtId="0" fontId="0" fillId="4" borderId="24" xfId="0" applyFont="1" applyFill="1" applyBorder="1" applyAlignment="1">
      <alignment horizontal="center"/>
    </xf>
    <xf numFmtId="2" fontId="0" fillId="4" borderId="24" xfId="0" applyNumberFormat="1" applyFont="1" applyFill="1" applyBorder="1" applyAlignment="1">
      <alignment horizontal="center"/>
    </xf>
    <xf numFmtId="0" fontId="0" fillId="4" borderId="24" xfId="0" applyFont="1" applyFill="1" applyBorder="1"/>
    <xf numFmtId="0" fontId="0" fillId="5" borderId="0" xfId="0" applyFont="1" applyFill="1" applyBorder="1" applyAlignment="1">
      <alignment horizontal="center"/>
    </xf>
    <xf numFmtId="2" fontId="0" fillId="5" borderId="0" xfId="0" applyNumberFormat="1" applyFont="1" applyFill="1" applyBorder="1" applyAlignment="1">
      <alignment horizontal="center"/>
    </xf>
    <xf numFmtId="0" fontId="0" fillId="5" borderId="0" xfId="0" applyFont="1" applyFill="1" applyBorder="1"/>
    <xf numFmtId="0" fontId="0" fillId="6" borderId="8" xfId="0" applyFont="1" applyFill="1" applyBorder="1" applyAlignment="1">
      <alignment horizontal="center"/>
    </xf>
    <xf numFmtId="2" fontId="0" fillId="6" borderId="8" xfId="0" applyNumberFormat="1" applyFont="1" applyFill="1" applyBorder="1" applyAlignment="1">
      <alignment horizontal="center"/>
    </xf>
    <xf numFmtId="0" fontId="0" fillId="6" borderId="8" xfId="0" applyFont="1" applyFill="1" applyBorder="1"/>
    <xf numFmtId="2" fontId="0" fillId="0" borderId="10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 vertical="top"/>
    </xf>
    <xf numFmtId="0" fontId="0" fillId="7" borderId="17" xfId="0" applyFont="1" applyFill="1" applyBorder="1" applyAlignment="1">
      <alignment horizontal="center" vertical="top"/>
    </xf>
    <xf numFmtId="2" fontId="0" fillId="7" borderId="8" xfId="0" applyNumberFormat="1" applyFont="1" applyFill="1" applyBorder="1" applyAlignment="1">
      <alignment horizontal="center"/>
    </xf>
    <xf numFmtId="0" fontId="0" fillId="18" borderId="31" xfId="0" applyFont="1" applyFill="1" applyBorder="1" applyAlignment="1">
      <alignment horizontal="center" vertical="top"/>
    </xf>
    <xf numFmtId="2" fontId="0" fillId="18" borderId="0" xfId="0" applyNumberFormat="1" applyFont="1" applyFill="1" applyBorder="1" applyAlignment="1">
      <alignment horizontal="center"/>
    </xf>
    <xf numFmtId="2" fontId="0" fillId="8" borderId="8" xfId="0" applyNumberFormat="1" applyFont="1" applyFill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4" fontId="0" fillId="13" borderId="10" xfId="0" applyNumberFormat="1" applyFont="1" applyFill="1" applyBorder="1" applyAlignment="1">
      <alignment horizontal="center"/>
    </xf>
    <xf numFmtId="2" fontId="0" fillId="0" borderId="1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26" xfId="0" applyFont="1" applyBorder="1" applyAlignment="1">
      <alignment horizontal="center" vertical="top"/>
    </xf>
    <xf numFmtId="2" fontId="0" fillId="10" borderId="8" xfId="0" applyNumberFormat="1" applyFont="1" applyFill="1" applyBorder="1" applyAlignment="1">
      <alignment horizontal="center"/>
    </xf>
    <xf numFmtId="0" fontId="0" fillId="0" borderId="28" xfId="0" applyFont="1" applyBorder="1" applyAlignment="1">
      <alignment horizontal="center" vertical="top"/>
    </xf>
    <xf numFmtId="2" fontId="0" fillId="19" borderId="8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4" borderId="2" xfId="0" applyFont="1" applyFill="1" applyBorder="1" applyAlignment="1">
      <alignment horizontal="center"/>
    </xf>
    <xf numFmtId="2" fontId="0" fillId="4" borderId="2" xfId="0" applyNumberFormat="1" applyFont="1" applyFill="1" applyBorder="1" applyAlignment="1">
      <alignment horizontal="center"/>
    </xf>
    <xf numFmtId="4" fontId="0" fillId="4" borderId="10" xfId="0" applyNumberFormat="1" applyFont="1" applyFill="1" applyBorder="1"/>
    <xf numFmtId="0" fontId="0" fillId="6" borderId="2" xfId="0" applyFont="1" applyFill="1" applyBorder="1" applyAlignment="1">
      <alignment horizontal="center"/>
    </xf>
    <xf numFmtId="2" fontId="0" fillId="6" borderId="2" xfId="0" applyNumberFormat="1" applyFont="1" applyFill="1" applyBorder="1" applyAlignment="1">
      <alignment horizontal="center"/>
    </xf>
    <xf numFmtId="4" fontId="0" fillId="6" borderId="10" xfId="0" applyNumberFormat="1" applyFont="1" applyFill="1" applyBorder="1"/>
    <xf numFmtId="0" fontId="0" fillId="11" borderId="2" xfId="0" applyFont="1" applyFill="1" applyBorder="1" applyAlignment="1">
      <alignment horizontal="center"/>
    </xf>
    <xf numFmtId="2" fontId="0" fillId="11" borderId="2" xfId="0" applyNumberFormat="1" applyFont="1" applyFill="1" applyBorder="1" applyAlignment="1">
      <alignment horizontal="center"/>
    </xf>
    <xf numFmtId="4" fontId="0" fillId="11" borderId="10" xfId="0" applyNumberFormat="1" applyFont="1" applyFill="1" applyBorder="1"/>
    <xf numFmtId="0" fontId="0" fillId="16" borderId="2" xfId="0" applyFont="1" applyFill="1" applyBorder="1" applyAlignment="1">
      <alignment horizontal="center"/>
    </xf>
    <xf numFmtId="2" fontId="0" fillId="16" borderId="2" xfId="0" applyNumberFormat="1" applyFont="1" applyFill="1" applyBorder="1" applyAlignment="1">
      <alignment horizontal="center"/>
    </xf>
    <xf numFmtId="4" fontId="0" fillId="16" borderId="10" xfId="0" applyNumberFormat="1" applyFont="1" applyFill="1" applyBorder="1"/>
    <xf numFmtId="0" fontId="0" fillId="15" borderId="25" xfId="0" applyFont="1" applyFill="1" applyBorder="1" applyAlignment="1">
      <alignment horizontal="center"/>
    </xf>
    <xf numFmtId="2" fontId="0" fillId="15" borderId="25" xfId="0" applyNumberFormat="1" applyFont="1" applyFill="1" applyBorder="1" applyAlignment="1">
      <alignment horizontal="center"/>
    </xf>
    <xf numFmtId="4" fontId="0" fillId="15" borderId="10" xfId="0" applyNumberFormat="1" applyFont="1" applyFill="1" applyBorder="1"/>
    <xf numFmtId="2" fontId="0" fillId="19" borderId="2" xfId="0" applyNumberFormat="1" applyFont="1" applyFill="1" applyBorder="1" applyAlignment="1">
      <alignment horizontal="center"/>
    </xf>
    <xf numFmtId="0" fontId="0" fillId="17" borderId="16" xfId="0" applyFont="1" applyFill="1" applyBorder="1" applyAlignment="1">
      <alignment horizontal="center"/>
    </xf>
    <xf numFmtId="2" fontId="0" fillId="17" borderId="16" xfId="0" applyNumberFormat="1" applyFont="1" applyFill="1" applyBorder="1" applyAlignment="1">
      <alignment horizontal="center"/>
    </xf>
    <xf numFmtId="4" fontId="0" fillId="17" borderId="0" xfId="0" applyNumberFormat="1" applyFont="1" applyFill="1" applyBorder="1"/>
    <xf numFmtId="0" fontId="0" fillId="12" borderId="16" xfId="0" applyFont="1" applyFill="1" applyBorder="1" applyAlignment="1">
      <alignment horizontal="center"/>
    </xf>
    <xf numFmtId="2" fontId="0" fillId="12" borderId="16" xfId="0" applyNumberFormat="1" applyFont="1" applyFill="1" applyBorder="1" applyAlignment="1">
      <alignment horizontal="center"/>
    </xf>
    <xf numFmtId="4" fontId="0" fillId="12" borderId="10" xfId="0" applyNumberFormat="1" applyFont="1" applyFill="1" applyBorder="1"/>
    <xf numFmtId="0" fontId="0" fillId="0" borderId="22" xfId="0" applyFont="1" applyBorder="1" applyAlignment="1">
      <alignment horizontal="center" vertical="top"/>
    </xf>
    <xf numFmtId="4" fontId="0" fillId="0" borderId="0" xfId="0" applyNumberFormat="1" applyFont="1" applyBorder="1"/>
    <xf numFmtId="0" fontId="0" fillId="12" borderId="8" xfId="0" applyFont="1" applyFill="1" applyBorder="1" applyAlignment="1">
      <alignment horizontal="center"/>
    </xf>
    <xf numFmtId="2" fontId="0" fillId="12" borderId="8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horizontal="center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44" fontId="6" fillId="3" borderId="5" xfId="1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164" fontId="6" fillId="4" borderId="9" xfId="0" applyNumberFormat="1" applyFont="1" applyFill="1" applyBorder="1"/>
    <xf numFmtId="0" fontId="6" fillId="4" borderId="1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164" fontId="6" fillId="4" borderId="30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64" fontId="6" fillId="5" borderId="0" xfId="0" applyNumberFormat="1" applyFont="1" applyFill="1" applyBorder="1"/>
    <xf numFmtId="0" fontId="6" fillId="6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164" fontId="6" fillId="6" borderId="9" xfId="0" applyNumberFormat="1" applyFont="1" applyFill="1" applyBorder="1"/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4" fontId="9" fillId="0" borderId="12" xfId="0" applyNumberFormat="1" applyFont="1" applyBorder="1" applyAlignment="1">
      <alignment horizontal="center"/>
    </xf>
    <xf numFmtId="0" fontId="7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/>
    </xf>
    <xf numFmtId="0" fontId="7" fillId="18" borderId="0" xfId="0" applyFont="1" applyFill="1" applyBorder="1" applyAlignment="1">
      <alignment horizontal="left" vertical="center" wrapText="1"/>
    </xf>
    <xf numFmtId="0" fontId="9" fillId="18" borderId="0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left" wrapText="1"/>
    </xf>
    <xf numFmtId="0" fontId="9" fillId="8" borderId="8" xfId="0" applyFont="1" applyFill="1" applyBorder="1" applyAlignment="1">
      <alignment horizontal="center"/>
    </xf>
    <xf numFmtId="0" fontId="9" fillId="0" borderId="11" xfId="2" applyFont="1" applyBorder="1" applyAlignment="1">
      <alignment vertical="center" wrapText="1"/>
    </xf>
    <xf numFmtId="0" fontId="9" fillId="0" borderId="10" xfId="2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9" fillId="0" borderId="10" xfId="2" applyFont="1" applyBorder="1" applyAlignment="1">
      <alignment horizontal="center"/>
    </xf>
    <xf numFmtId="4" fontId="9" fillId="0" borderId="3" xfId="2" applyNumberFormat="1" applyFont="1" applyBorder="1" applyAlignment="1">
      <alignment horizontal="center"/>
    </xf>
    <xf numFmtId="0" fontId="9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center"/>
    </xf>
    <xf numFmtId="0" fontId="9" fillId="0" borderId="10" xfId="0" applyFont="1" applyBorder="1" applyAlignment="1">
      <alignment wrapText="1"/>
    </xf>
    <xf numFmtId="0" fontId="9" fillId="13" borderId="10" xfId="0" applyFont="1" applyFill="1" applyBorder="1" applyAlignment="1">
      <alignment wrapText="1"/>
    </xf>
    <xf numFmtId="0" fontId="7" fillId="8" borderId="1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2" fontId="6" fillId="8" borderId="8" xfId="0" applyNumberFormat="1" applyFont="1" applyFill="1" applyBorder="1" applyAlignment="1">
      <alignment horizontal="center" vertical="center"/>
    </xf>
    <xf numFmtId="164" fontId="6" fillId="8" borderId="8" xfId="1" applyNumberFormat="1" applyFont="1" applyFill="1" applyBorder="1" applyAlignment="1" applyProtection="1">
      <alignment horizontal="right" vertical="center"/>
    </xf>
    <xf numFmtId="164" fontId="6" fillId="8" borderId="9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164" fontId="6" fillId="5" borderId="0" xfId="1" applyNumberFormat="1" applyFont="1" applyFill="1" applyBorder="1" applyAlignment="1" applyProtection="1">
      <alignment horizontal="right" vertical="center"/>
    </xf>
    <xf numFmtId="164" fontId="6" fillId="5" borderId="0" xfId="0" applyNumberFormat="1" applyFont="1" applyFill="1" applyBorder="1" applyAlignment="1">
      <alignment horizontal="right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horizontal="center" vertical="center"/>
    </xf>
    <xf numFmtId="2" fontId="6" fillId="9" borderId="8" xfId="0" applyNumberFormat="1" applyFont="1" applyFill="1" applyBorder="1" applyAlignment="1">
      <alignment horizontal="center" vertical="center"/>
    </xf>
    <xf numFmtId="164" fontId="6" fillId="9" borderId="8" xfId="1" applyNumberFormat="1" applyFont="1" applyFill="1" applyBorder="1" applyAlignment="1" applyProtection="1">
      <alignment horizontal="right" vertical="center"/>
    </xf>
    <xf numFmtId="164" fontId="6" fillId="9" borderId="9" xfId="0" applyNumberFormat="1" applyFont="1" applyFill="1" applyBorder="1" applyAlignment="1">
      <alignment horizontal="right" vertical="center"/>
    </xf>
    <xf numFmtId="44" fontId="6" fillId="9" borderId="8" xfId="1" applyFont="1" applyFill="1" applyBorder="1" applyAlignment="1" applyProtection="1">
      <alignment horizontal="right" vertical="center"/>
    </xf>
    <xf numFmtId="164" fontId="6" fillId="9" borderId="9" xfId="1" applyNumberFormat="1" applyFont="1" applyFill="1" applyBorder="1" applyAlignment="1" applyProtection="1">
      <alignment horizontal="right" vertical="center"/>
    </xf>
    <xf numFmtId="0" fontId="9" fillId="0" borderId="18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center"/>
    </xf>
    <xf numFmtId="0" fontId="7" fillId="5" borderId="0" xfId="2" applyFont="1" applyFill="1" applyBorder="1" applyAlignment="1">
      <alignment wrapText="1"/>
    </xf>
    <xf numFmtId="0" fontId="9" fillId="5" borderId="0" xfId="2" applyFont="1" applyFill="1" applyBorder="1" applyAlignment="1">
      <alignment horizontal="center"/>
    </xf>
    <xf numFmtId="2" fontId="9" fillId="5" borderId="0" xfId="2" applyNumberFormat="1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0" borderId="8" xfId="2" applyFont="1" applyFill="1" applyBorder="1" applyAlignment="1">
      <alignment wrapText="1"/>
    </xf>
    <xf numFmtId="0" fontId="9" fillId="10" borderId="8" xfId="2" applyFont="1" applyFill="1" applyBorder="1" applyAlignment="1">
      <alignment horizontal="center"/>
    </xf>
    <xf numFmtId="2" fontId="9" fillId="10" borderId="8" xfId="2" applyNumberFormat="1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4" fontId="9" fillId="0" borderId="19" xfId="2" applyNumberFormat="1" applyFont="1" applyBorder="1" applyAlignment="1">
      <alignment horizontal="center"/>
    </xf>
    <xf numFmtId="0" fontId="9" fillId="13" borderId="26" xfId="2" applyFont="1" applyFill="1" applyBorder="1" applyAlignment="1">
      <alignment horizontal="center"/>
    </xf>
    <xf numFmtId="4" fontId="9" fillId="13" borderId="27" xfId="2" applyNumberFormat="1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 wrapText="1"/>
    </xf>
    <xf numFmtId="0" fontId="7" fillId="10" borderId="8" xfId="0" applyFont="1" applyFill="1" applyBorder="1" applyAlignment="1">
      <alignment wrapText="1"/>
    </xf>
    <xf numFmtId="0" fontId="7" fillId="19" borderId="17" xfId="0" applyFont="1" applyFill="1" applyBorder="1" applyAlignment="1">
      <alignment horizontal="center"/>
    </xf>
    <xf numFmtId="0" fontId="7" fillId="19" borderId="8" xfId="2" applyFont="1" applyFill="1" applyBorder="1" applyAlignment="1">
      <alignment wrapText="1"/>
    </xf>
    <xf numFmtId="0" fontId="9" fillId="19" borderId="8" xfId="2" applyFont="1" applyFill="1" applyBorder="1" applyAlignment="1">
      <alignment horizontal="center"/>
    </xf>
    <xf numFmtId="2" fontId="9" fillId="19" borderId="8" xfId="2" applyNumberFormat="1" applyFont="1" applyFill="1" applyBorder="1" applyAlignment="1">
      <alignment horizontal="center"/>
    </xf>
    <xf numFmtId="0" fontId="0" fillId="0" borderId="28" xfId="0" applyFont="1" applyBorder="1" applyAlignment="1">
      <alignment vertical="top" wrapText="1"/>
    </xf>
    <xf numFmtId="4" fontId="9" fillId="0" borderId="29" xfId="2" applyNumberFormat="1" applyFont="1" applyBorder="1" applyAlignment="1">
      <alignment horizontal="center"/>
    </xf>
    <xf numFmtId="0" fontId="0" fillId="0" borderId="0" xfId="0" applyFont="1" applyAlignment="1">
      <alignment wrapText="1"/>
    </xf>
    <xf numFmtId="0" fontId="9" fillId="0" borderId="26" xfId="2" applyFont="1" applyBorder="1" applyAlignment="1">
      <alignment horizontal="center"/>
    </xf>
    <xf numFmtId="4" fontId="9" fillId="0" borderId="27" xfId="2" applyNumberFormat="1" applyFont="1" applyBorder="1" applyAlignment="1">
      <alignment horizontal="center"/>
    </xf>
    <xf numFmtId="0" fontId="7" fillId="19" borderId="17" xfId="0" applyFont="1" applyFill="1" applyBorder="1" applyAlignment="1">
      <alignment horizontal="center" wrapText="1"/>
    </xf>
    <xf numFmtId="0" fontId="7" fillId="19" borderId="8" xfId="0" applyFont="1" applyFill="1" applyBorder="1" applyAlignment="1">
      <alignment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4" borderId="1" xfId="0" applyFont="1" applyFill="1" applyBorder="1"/>
    <xf numFmtId="0" fontId="0" fillId="4" borderId="1" xfId="0" applyFont="1" applyFill="1" applyBorder="1" applyAlignment="1">
      <alignment horizontal="center" vertical="top"/>
    </xf>
    <xf numFmtId="0" fontId="7" fillId="4" borderId="2" xfId="0" applyFont="1" applyFill="1" applyBorder="1"/>
    <xf numFmtId="0" fontId="7" fillId="6" borderId="1" xfId="0" applyFont="1" applyFill="1" applyBorder="1"/>
    <xf numFmtId="0" fontId="0" fillId="6" borderId="1" xfId="0" applyFont="1" applyFill="1" applyBorder="1" applyAlignment="1">
      <alignment horizontal="center" vertical="top"/>
    </xf>
    <xf numFmtId="0" fontId="7" fillId="6" borderId="2" xfId="0" applyFont="1" applyFill="1" applyBorder="1"/>
    <xf numFmtId="0" fontId="7" fillId="11" borderId="1" xfId="0" applyFont="1" applyFill="1" applyBorder="1"/>
    <xf numFmtId="0" fontId="0" fillId="11" borderId="1" xfId="0" applyFont="1" applyFill="1" applyBorder="1" applyAlignment="1">
      <alignment horizontal="center" vertical="top"/>
    </xf>
    <xf numFmtId="0" fontId="7" fillId="11" borderId="2" xfId="0" applyFont="1" applyFill="1" applyBorder="1"/>
    <xf numFmtId="0" fontId="7" fillId="16" borderId="1" xfId="0" applyFont="1" applyFill="1" applyBorder="1"/>
    <xf numFmtId="0" fontId="0" fillId="16" borderId="1" xfId="0" applyFont="1" applyFill="1" applyBorder="1" applyAlignment="1">
      <alignment horizontal="center" vertical="top"/>
    </xf>
    <xf numFmtId="0" fontId="7" fillId="16" borderId="2" xfId="0" applyFont="1" applyFill="1" applyBorder="1"/>
    <xf numFmtId="0" fontId="7" fillId="15" borderId="13" xfId="0" applyFont="1" applyFill="1" applyBorder="1"/>
    <xf numFmtId="0" fontId="0" fillId="15" borderId="13" xfId="0" applyFont="1" applyFill="1" applyBorder="1" applyAlignment="1">
      <alignment horizontal="center" vertical="top"/>
    </xf>
    <xf numFmtId="0" fontId="7" fillId="15" borderId="25" xfId="0" applyFont="1" applyFill="1" applyBorder="1"/>
    <xf numFmtId="0" fontId="7" fillId="17" borderId="21" xfId="0" applyFont="1" applyFill="1" applyBorder="1"/>
    <xf numFmtId="0" fontId="0" fillId="17" borderId="16" xfId="0" applyFont="1" applyFill="1" applyBorder="1" applyAlignment="1">
      <alignment horizontal="center" vertical="top"/>
    </xf>
    <xf numFmtId="0" fontId="7" fillId="17" borderId="16" xfId="0" applyFont="1" applyFill="1" applyBorder="1"/>
    <xf numFmtId="0" fontId="7" fillId="12" borderId="21" xfId="0" applyFont="1" applyFill="1" applyBorder="1"/>
    <xf numFmtId="0" fontId="7" fillId="12" borderId="14" xfId="0" applyFont="1" applyFill="1" applyBorder="1" applyAlignment="1">
      <alignment horizontal="center"/>
    </xf>
    <xf numFmtId="0" fontId="7" fillId="12" borderId="16" xfId="0" applyFont="1" applyFill="1" applyBorder="1"/>
    <xf numFmtId="0" fontId="7" fillId="12" borderId="17" xfId="0" applyFont="1" applyFill="1" applyBorder="1"/>
    <xf numFmtId="0" fontId="7" fillId="12" borderId="20" xfId="0" applyFont="1" applyFill="1" applyBorder="1" applyAlignment="1">
      <alignment horizontal="center"/>
    </xf>
    <xf numFmtId="0" fontId="7" fillId="12" borderId="8" xfId="0" applyFont="1" applyFill="1" applyBorder="1"/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left" wrapText="1"/>
    </xf>
    <xf numFmtId="0" fontId="7" fillId="19" borderId="1" xfId="0" applyFont="1" applyFill="1" applyBorder="1" applyAlignment="1">
      <alignment horizontal="left" wrapText="1"/>
    </xf>
    <xf numFmtId="0" fontId="7" fillId="19" borderId="2" xfId="0" applyFont="1" applyFill="1" applyBorder="1" applyAlignment="1">
      <alignment horizontal="left" wrapText="1"/>
    </xf>
  </cellXfs>
  <cellStyles count="3">
    <cellStyle name="Navadno" xfId="0" builtinId="0"/>
    <cellStyle name="TableStyleLight1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BreakPreview" topLeftCell="A62" zoomScaleNormal="100" zoomScaleSheetLayoutView="100" workbookViewId="0">
      <selection activeCell="A28" sqref="A28"/>
    </sheetView>
  </sheetViews>
  <sheetFormatPr defaultColWidth="22.85546875" defaultRowHeight="15" x14ac:dyDescent="0.25"/>
  <cols>
    <col min="1" max="1" width="7.42578125" style="126" customWidth="1"/>
    <col min="2" max="2" width="32.140625" style="250" customWidth="1"/>
    <col min="3" max="3" width="6.140625" style="98" bestFit="1" customWidth="1"/>
    <col min="4" max="4" width="8.42578125" style="99" bestFit="1" customWidth="1"/>
    <col min="5" max="5" width="10.5703125" style="66" customWidth="1"/>
    <col min="6" max="6" width="15.42578125" style="66" bestFit="1" customWidth="1"/>
    <col min="7" max="16384" width="22.85546875" style="66"/>
  </cols>
  <sheetData>
    <row r="1" spans="1:6" ht="15.75" x14ac:dyDescent="0.25">
      <c r="A1" s="127"/>
      <c r="B1" s="128" t="s">
        <v>64</v>
      </c>
      <c r="C1" s="129"/>
      <c r="D1" s="130"/>
      <c r="E1" s="128"/>
      <c r="F1" s="131"/>
    </row>
    <row r="2" spans="1:6" ht="16.5" thickBot="1" x14ac:dyDescent="0.3">
      <c r="A2" s="132"/>
      <c r="B2" s="133"/>
      <c r="C2" s="132"/>
      <c r="D2" s="134"/>
      <c r="E2" s="133"/>
      <c r="F2" s="133"/>
    </row>
    <row r="3" spans="1:6" ht="29.25" customHeight="1" thickTop="1" thickBot="1" x14ac:dyDescent="0.3">
      <c r="A3" s="135" t="s">
        <v>0</v>
      </c>
      <c r="B3" s="136" t="s">
        <v>1</v>
      </c>
      <c r="C3" s="136" t="s">
        <v>2</v>
      </c>
      <c r="D3" s="137" t="s">
        <v>3</v>
      </c>
      <c r="E3" s="138" t="s">
        <v>83</v>
      </c>
      <c r="F3" s="139" t="s">
        <v>84</v>
      </c>
    </row>
    <row r="4" spans="1:6" ht="15.75" thickBot="1" x14ac:dyDescent="0.3">
      <c r="A4" s="140" t="s">
        <v>4</v>
      </c>
      <c r="B4" s="141" t="s">
        <v>5</v>
      </c>
      <c r="C4" s="67"/>
      <c r="D4" s="68"/>
      <c r="E4" s="69"/>
      <c r="F4" s="142"/>
    </row>
    <row r="5" spans="1:6" ht="30" x14ac:dyDescent="0.25">
      <c r="A5" s="70" t="s">
        <v>48</v>
      </c>
      <c r="B5" s="3" t="s">
        <v>7</v>
      </c>
      <c r="C5" s="1" t="s">
        <v>8</v>
      </c>
      <c r="D5" s="39">
        <v>1550</v>
      </c>
      <c r="E5" s="43">
        <v>0</v>
      </c>
      <c r="F5" s="44">
        <f>E5*D5</f>
        <v>0</v>
      </c>
    </row>
    <row r="6" spans="1:6" ht="30" x14ac:dyDescent="0.25">
      <c r="A6" s="70" t="s">
        <v>49</v>
      </c>
      <c r="B6" s="4" t="s">
        <v>10</v>
      </c>
      <c r="C6" s="5" t="s">
        <v>11</v>
      </c>
      <c r="D6" s="40">
        <v>65</v>
      </c>
      <c r="E6" s="45">
        <v>0</v>
      </c>
      <c r="F6" s="44">
        <f>E6*D6</f>
        <v>0</v>
      </c>
    </row>
    <row r="7" spans="1:6" ht="75" x14ac:dyDescent="0.25">
      <c r="A7" s="70" t="s">
        <v>50</v>
      </c>
      <c r="B7" s="3" t="s">
        <v>14</v>
      </c>
      <c r="C7" s="6" t="s">
        <v>8</v>
      </c>
      <c r="D7" s="41">
        <v>20</v>
      </c>
      <c r="E7" s="47">
        <v>0</v>
      </c>
      <c r="F7" s="44">
        <f>E7*D7</f>
        <v>0</v>
      </c>
    </row>
    <row r="8" spans="1:6" ht="90" x14ac:dyDescent="0.25">
      <c r="A8" s="70" t="s">
        <v>51</v>
      </c>
      <c r="B8" s="38" t="s">
        <v>80</v>
      </c>
      <c r="C8" s="5" t="s">
        <v>13</v>
      </c>
      <c r="D8" s="40">
        <v>750</v>
      </c>
      <c r="E8" s="45">
        <v>0</v>
      </c>
      <c r="F8" s="44">
        <f>E8*D8</f>
        <v>0</v>
      </c>
    </row>
    <row r="9" spans="1:6" ht="45" x14ac:dyDescent="0.25">
      <c r="A9" s="70" t="s">
        <v>40</v>
      </c>
      <c r="B9" s="36" t="s">
        <v>15</v>
      </c>
      <c r="C9" s="37" t="s">
        <v>8</v>
      </c>
      <c r="D9" s="42">
        <v>1</v>
      </c>
      <c r="E9" s="48">
        <v>0</v>
      </c>
      <c r="F9" s="49">
        <f t="shared" ref="F9" si="0">E9*D9</f>
        <v>0</v>
      </c>
    </row>
    <row r="10" spans="1:6" ht="15.75" thickBot="1" x14ac:dyDescent="0.3">
      <c r="A10" s="143" t="s">
        <v>4</v>
      </c>
      <c r="B10" s="144" t="s">
        <v>16</v>
      </c>
      <c r="C10" s="71"/>
      <c r="D10" s="72"/>
      <c r="E10" s="73"/>
      <c r="F10" s="145">
        <f>SUM(F5:F9)</f>
        <v>0</v>
      </c>
    </row>
    <row r="11" spans="1:6" ht="15.75" thickBot="1" x14ac:dyDescent="0.3">
      <c r="A11" s="146"/>
      <c r="B11" s="147"/>
      <c r="C11" s="74"/>
      <c r="D11" s="75"/>
      <c r="E11" s="76"/>
      <c r="F11" s="148"/>
    </row>
    <row r="12" spans="1:6" ht="15.75" thickBot="1" x14ac:dyDescent="0.3">
      <c r="A12" s="149" t="s">
        <v>17</v>
      </c>
      <c r="B12" s="150" t="s">
        <v>18</v>
      </c>
      <c r="C12" s="77"/>
      <c r="D12" s="78"/>
      <c r="E12" s="79"/>
      <c r="F12" s="151"/>
    </row>
    <row r="13" spans="1:6" ht="76.5" x14ac:dyDescent="0.25">
      <c r="A13" s="70"/>
      <c r="B13" s="152" t="s">
        <v>19</v>
      </c>
      <c r="C13" s="1"/>
      <c r="D13" s="80"/>
      <c r="E13" s="8"/>
      <c r="F13" s="2"/>
    </row>
    <row r="14" spans="1:6" ht="51" x14ac:dyDescent="0.25">
      <c r="A14" s="70"/>
      <c r="B14" s="153" t="s">
        <v>20</v>
      </c>
      <c r="C14" s="1"/>
      <c r="D14" s="80"/>
      <c r="E14" s="8"/>
      <c r="F14" s="2"/>
    </row>
    <row r="15" spans="1:6" ht="63.75" x14ac:dyDescent="0.25">
      <c r="A15" s="70" t="s">
        <v>48</v>
      </c>
      <c r="B15" s="154" t="s">
        <v>46</v>
      </c>
      <c r="C15" s="155" t="s">
        <v>12</v>
      </c>
      <c r="D15" s="156">
        <v>200</v>
      </c>
      <c r="E15" s="43">
        <v>0</v>
      </c>
      <c r="F15" s="44">
        <f>E15*D15</f>
        <v>0</v>
      </c>
    </row>
    <row r="16" spans="1:6" ht="38.25" x14ac:dyDescent="0.25">
      <c r="A16" s="70" t="s">
        <v>49</v>
      </c>
      <c r="B16" s="154" t="s">
        <v>21</v>
      </c>
      <c r="C16" s="155" t="s">
        <v>13</v>
      </c>
      <c r="D16" s="156">
        <v>100</v>
      </c>
      <c r="E16" s="43">
        <v>0</v>
      </c>
      <c r="F16" s="44">
        <f>E16*D16</f>
        <v>0</v>
      </c>
    </row>
    <row r="17" spans="1:8" ht="51" x14ac:dyDescent="0.25">
      <c r="A17" s="70" t="s">
        <v>50</v>
      </c>
      <c r="B17" s="154" t="s">
        <v>22</v>
      </c>
      <c r="C17" s="157" t="s">
        <v>13</v>
      </c>
      <c r="D17" s="156">
        <v>200</v>
      </c>
      <c r="E17" s="43">
        <v>0</v>
      </c>
      <c r="F17" s="44">
        <f>E17*D17</f>
        <v>0</v>
      </c>
    </row>
    <row r="18" spans="1:8" ht="26.25" thickBot="1" x14ac:dyDescent="0.3">
      <c r="A18" s="81" t="s">
        <v>51</v>
      </c>
      <c r="B18" s="158" t="s">
        <v>23</v>
      </c>
      <c r="C18" s="159" t="s">
        <v>12</v>
      </c>
      <c r="D18" s="160">
        <v>200</v>
      </c>
      <c r="E18" s="45">
        <v>0</v>
      </c>
      <c r="F18" s="46">
        <f>E18*D18</f>
        <v>0</v>
      </c>
    </row>
    <row r="19" spans="1:8" ht="15.75" thickBot="1" x14ac:dyDescent="0.3">
      <c r="A19" s="82"/>
      <c r="B19" s="161" t="s">
        <v>24</v>
      </c>
      <c r="C19" s="162"/>
      <c r="D19" s="83"/>
      <c r="E19" s="24"/>
      <c r="F19" s="25">
        <f>SUM(F15:F18)</f>
        <v>0</v>
      </c>
    </row>
    <row r="20" spans="1:8" ht="15.75" thickBot="1" x14ac:dyDescent="0.3">
      <c r="A20" s="84"/>
      <c r="B20" s="163"/>
      <c r="C20" s="164"/>
      <c r="D20" s="85"/>
      <c r="E20" s="19"/>
      <c r="F20" s="21"/>
    </row>
    <row r="21" spans="1:8" ht="15.75" thickBot="1" x14ac:dyDescent="0.3">
      <c r="A21" s="165" t="s">
        <v>25</v>
      </c>
      <c r="B21" s="166" t="s">
        <v>26</v>
      </c>
      <c r="C21" s="167"/>
      <c r="D21" s="86"/>
      <c r="E21" s="22"/>
      <c r="F21" s="23"/>
    </row>
    <row r="22" spans="1:8" ht="78.75" x14ac:dyDescent="0.25">
      <c r="A22" s="87" t="s">
        <v>48</v>
      </c>
      <c r="B22" s="168" t="s">
        <v>85</v>
      </c>
      <c r="C22" s="20" t="s">
        <v>12</v>
      </c>
      <c r="D22" s="50">
        <v>150</v>
      </c>
      <c r="E22" s="51">
        <v>0</v>
      </c>
      <c r="F22" s="52">
        <f t="shared" ref="F22:F29" si="1">E22*D22</f>
        <v>0</v>
      </c>
    </row>
    <row r="23" spans="1:8" ht="104.25" x14ac:dyDescent="0.25">
      <c r="A23" s="70" t="s">
        <v>49</v>
      </c>
      <c r="B23" s="169" t="s">
        <v>86</v>
      </c>
      <c r="C23" s="1" t="s">
        <v>12</v>
      </c>
      <c r="D23" s="53">
        <v>1800</v>
      </c>
      <c r="E23" s="43">
        <v>0</v>
      </c>
      <c r="F23" s="44">
        <f t="shared" si="1"/>
        <v>0</v>
      </c>
      <c r="H23" s="170"/>
    </row>
    <row r="24" spans="1:8" ht="38.25" x14ac:dyDescent="0.25">
      <c r="A24" s="70" t="s">
        <v>50</v>
      </c>
      <c r="B24" s="169" t="s">
        <v>55</v>
      </c>
      <c r="C24" s="171" t="s">
        <v>8</v>
      </c>
      <c r="D24" s="172">
        <v>1550</v>
      </c>
      <c r="E24" s="47">
        <v>0</v>
      </c>
      <c r="F24" s="44">
        <f t="shared" si="1"/>
        <v>0</v>
      </c>
    </row>
    <row r="25" spans="1:8" ht="51" x14ac:dyDescent="0.25">
      <c r="A25" s="70" t="s">
        <v>51</v>
      </c>
      <c r="B25" s="173" t="s">
        <v>56</v>
      </c>
      <c r="C25" s="174" t="s">
        <v>13</v>
      </c>
      <c r="D25" s="88">
        <v>6700</v>
      </c>
      <c r="E25" s="54">
        <v>0</v>
      </c>
      <c r="F25" s="55">
        <f t="shared" ref="F25" si="2">E25*D25</f>
        <v>0</v>
      </c>
    </row>
    <row r="26" spans="1:8" ht="51.75" x14ac:dyDescent="0.25">
      <c r="A26" s="70" t="s">
        <v>40</v>
      </c>
      <c r="B26" s="175" t="s">
        <v>78</v>
      </c>
      <c r="C26" s="157" t="s">
        <v>47</v>
      </c>
      <c r="D26" s="53">
        <v>300</v>
      </c>
      <c r="E26" s="43">
        <v>0</v>
      </c>
      <c r="F26" s="44">
        <f t="shared" si="1"/>
        <v>0</v>
      </c>
    </row>
    <row r="27" spans="1:8" ht="39" x14ac:dyDescent="0.25">
      <c r="A27" s="70" t="s">
        <v>52</v>
      </c>
      <c r="B27" s="175" t="s">
        <v>27</v>
      </c>
      <c r="C27" s="157" t="s">
        <v>12</v>
      </c>
      <c r="D27" s="53">
        <v>300</v>
      </c>
      <c r="E27" s="43">
        <v>0</v>
      </c>
      <c r="F27" s="44">
        <f t="shared" si="1"/>
        <v>0</v>
      </c>
    </row>
    <row r="28" spans="1:8" ht="38.25" x14ac:dyDescent="0.25">
      <c r="A28" s="70" t="s">
        <v>53</v>
      </c>
      <c r="B28" s="169" t="s">
        <v>67</v>
      </c>
      <c r="C28" s="1" t="s">
        <v>47</v>
      </c>
      <c r="D28" s="53">
        <v>300</v>
      </c>
      <c r="E28" s="43">
        <v>0</v>
      </c>
      <c r="F28" s="44">
        <f t="shared" si="1"/>
        <v>0</v>
      </c>
    </row>
    <row r="29" spans="1:8" ht="39.75" thickBot="1" x14ac:dyDescent="0.3">
      <c r="A29" s="70" t="s">
        <v>54</v>
      </c>
      <c r="B29" s="176" t="s">
        <v>63</v>
      </c>
      <c r="C29" s="174" t="s">
        <v>47</v>
      </c>
      <c r="D29" s="88">
        <v>30</v>
      </c>
      <c r="E29" s="54">
        <v>0</v>
      </c>
      <c r="F29" s="55">
        <f t="shared" si="1"/>
        <v>0</v>
      </c>
    </row>
    <row r="30" spans="1:8" ht="15.75" thickBot="1" x14ac:dyDescent="0.3">
      <c r="A30" s="177" t="s">
        <v>25</v>
      </c>
      <c r="B30" s="178" t="s">
        <v>28</v>
      </c>
      <c r="C30" s="179"/>
      <c r="D30" s="180"/>
      <c r="E30" s="181"/>
      <c r="F30" s="182">
        <f>SUM(F22:F29)</f>
        <v>0</v>
      </c>
    </row>
    <row r="31" spans="1:8" ht="15.75" thickBot="1" x14ac:dyDescent="0.3">
      <c r="A31" s="183"/>
      <c r="B31" s="147"/>
      <c r="C31" s="146"/>
      <c r="D31" s="184"/>
      <c r="E31" s="185"/>
      <c r="F31" s="186"/>
    </row>
    <row r="32" spans="1:8" ht="15.75" thickBot="1" x14ac:dyDescent="0.3">
      <c r="A32" s="187" t="s">
        <v>29</v>
      </c>
      <c r="B32" s="188" t="s">
        <v>30</v>
      </c>
      <c r="C32" s="189"/>
      <c r="D32" s="190"/>
      <c r="E32" s="191"/>
      <c r="F32" s="192"/>
    </row>
    <row r="33" spans="1:6" ht="60" x14ac:dyDescent="0.25">
      <c r="A33" s="70" t="s">
        <v>48</v>
      </c>
      <c r="B33" s="7" t="s">
        <v>31</v>
      </c>
      <c r="C33" s="171" t="s">
        <v>47</v>
      </c>
      <c r="D33" s="172">
        <v>600</v>
      </c>
      <c r="E33" s="47">
        <v>0</v>
      </c>
      <c r="F33" s="44">
        <f t="shared" ref="F33:F39" si="3">E33*D33</f>
        <v>0</v>
      </c>
    </row>
    <row r="34" spans="1:6" ht="38.25" x14ac:dyDescent="0.25">
      <c r="A34" s="70" t="s">
        <v>49</v>
      </c>
      <c r="B34" s="169" t="s">
        <v>57</v>
      </c>
      <c r="C34" s="171" t="s">
        <v>12</v>
      </c>
      <c r="D34" s="172">
        <v>150</v>
      </c>
      <c r="E34" s="47">
        <v>0</v>
      </c>
      <c r="F34" s="44">
        <f t="shared" ref="F34" si="4">E34*D34</f>
        <v>0</v>
      </c>
    </row>
    <row r="35" spans="1:6" ht="60" x14ac:dyDescent="0.25">
      <c r="A35" s="70" t="s">
        <v>50</v>
      </c>
      <c r="B35" s="7" t="s">
        <v>32</v>
      </c>
      <c r="C35" s="171" t="s">
        <v>12</v>
      </c>
      <c r="D35" s="172">
        <v>30</v>
      </c>
      <c r="E35" s="47">
        <v>0</v>
      </c>
      <c r="F35" s="44">
        <f t="shared" si="3"/>
        <v>0</v>
      </c>
    </row>
    <row r="36" spans="1:6" ht="90" x14ac:dyDescent="0.25">
      <c r="A36" s="70" t="s">
        <v>51</v>
      </c>
      <c r="B36" s="7" t="s">
        <v>79</v>
      </c>
      <c r="C36" s="171" t="s">
        <v>47</v>
      </c>
      <c r="D36" s="172">
        <v>150</v>
      </c>
      <c r="E36" s="47">
        <v>0</v>
      </c>
      <c r="F36" s="44">
        <f t="shared" si="3"/>
        <v>0</v>
      </c>
    </row>
    <row r="37" spans="1:6" ht="90" x14ac:dyDescent="0.25">
      <c r="A37" s="70" t="s">
        <v>40</v>
      </c>
      <c r="B37" s="7" t="s">
        <v>33</v>
      </c>
      <c r="C37" s="171" t="s">
        <v>47</v>
      </c>
      <c r="D37" s="172">
        <v>20</v>
      </c>
      <c r="E37" s="47">
        <v>0</v>
      </c>
      <c r="F37" s="44">
        <f t="shared" si="3"/>
        <v>0</v>
      </c>
    </row>
    <row r="38" spans="1:6" ht="45" x14ac:dyDescent="0.25">
      <c r="A38" s="70" t="s">
        <v>52</v>
      </c>
      <c r="B38" s="7" t="s">
        <v>58</v>
      </c>
      <c r="C38" s="171" t="s">
        <v>11</v>
      </c>
      <c r="D38" s="172">
        <v>2</v>
      </c>
      <c r="E38" s="47">
        <v>0</v>
      </c>
      <c r="F38" s="44">
        <f t="shared" si="3"/>
        <v>0</v>
      </c>
    </row>
    <row r="39" spans="1:6" ht="30.75" thickBot="1" x14ac:dyDescent="0.3">
      <c r="A39" s="70" t="s">
        <v>53</v>
      </c>
      <c r="B39" s="7" t="s">
        <v>34</v>
      </c>
      <c r="C39" s="171" t="s">
        <v>11</v>
      </c>
      <c r="D39" s="172">
        <v>1</v>
      </c>
      <c r="E39" s="47">
        <v>0</v>
      </c>
      <c r="F39" s="44">
        <f t="shared" si="3"/>
        <v>0</v>
      </c>
    </row>
    <row r="40" spans="1:6" ht="15.75" thickBot="1" x14ac:dyDescent="0.3">
      <c r="A40" s="187"/>
      <c r="B40" s="188" t="s">
        <v>35</v>
      </c>
      <c r="C40" s="189"/>
      <c r="D40" s="190"/>
      <c r="E40" s="193"/>
      <c r="F40" s="194">
        <f>SUM(F33:F39)</f>
        <v>0</v>
      </c>
    </row>
    <row r="41" spans="1:6" x14ac:dyDescent="0.25">
      <c r="A41" s="9"/>
      <c r="B41" s="195"/>
      <c r="C41" s="89"/>
      <c r="D41" s="89"/>
      <c r="E41" s="10"/>
      <c r="F41" s="11"/>
    </row>
    <row r="42" spans="1:6" ht="16.5" customHeight="1" thickBot="1" x14ac:dyDescent="0.3">
      <c r="A42" s="90"/>
      <c r="B42" s="196"/>
      <c r="C42" s="91"/>
      <c r="D42" s="92"/>
      <c r="E42" s="93"/>
      <c r="F42" s="93"/>
    </row>
    <row r="43" spans="1:6" ht="15.75" hidden="1" thickBot="1" x14ac:dyDescent="0.3">
      <c r="A43" s="197"/>
      <c r="B43" s="198"/>
      <c r="C43" s="199"/>
      <c r="D43" s="200"/>
      <c r="E43" s="12"/>
      <c r="F43" s="12"/>
    </row>
    <row r="44" spans="1:6" ht="15.75" thickBot="1" x14ac:dyDescent="0.3">
      <c r="A44" s="201" t="s">
        <v>36</v>
      </c>
      <c r="B44" s="202" t="s">
        <v>37</v>
      </c>
      <c r="C44" s="203"/>
      <c r="D44" s="204"/>
      <c r="E44" s="15"/>
      <c r="F44" s="16"/>
    </row>
    <row r="45" spans="1:6" ht="45" x14ac:dyDescent="0.25">
      <c r="A45" s="87" t="s">
        <v>48</v>
      </c>
      <c r="B45" s="32" t="s">
        <v>75</v>
      </c>
      <c r="C45" s="205" t="s">
        <v>11</v>
      </c>
      <c r="D45" s="206">
        <v>2</v>
      </c>
      <c r="E45" s="56">
        <v>0</v>
      </c>
      <c r="F45" s="52">
        <f t="shared" ref="F45:F50" si="5">E45*D45</f>
        <v>0</v>
      </c>
    </row>
    <row r="46" spans="1:6" ht="60" x14ac:dyDescent="0.25">
      <c r="A46" s="87" t="s">
        <v>49</v>
      </c>
      <c r="B46" s="33" t="s">
        <v>76</v>
      </c>
      <c r="C46" s="205" t="s">
        <v>11</v>
      </c>
      <c r="D46" s="206">
        <v>2</v>
      </c>
      <c r="E46" s="56">
        <v>0</v>
      </c>
      <c r="F46" s="52">
        <f t="shared" si="5"/>
        <v>0</v>
      </c>
    </row>
    <row r="47" spans="1:6" ht="60" x14ac:dyDescent="0.25">
      <c r="A47" s="87" t="s">
        <v>50</v>
      </c>
      <c r="B47" s="33" t="s">
        <v>77</v>
      </c>
      <c r="C47" s="205" t="s">
        <v>11</v>
      </c>
      <c r="D47" s="206">
        <v>2</v>
      </c>
      <c r="E47" s="56">
        <v>0</v>
      </c>
      <c r="F47" s="52">
        <f t="shared" si="5"/>
        <v>0</v>
      </c>
    </row>
    <row r="48" spans="1:6" ht="51.75" customHeight="1" x14ac:dyDescent="0.25">
      <c r="A48" s="87" t="s">
        <v>51</v>
      </c>
      <c r="B48" s="13" t="s">
        <v>59</v>
      </c>
      <c r="C48" s="205" t="s">
        <v>47</v>
      </c>
      <c r="D48" s="206">
        <v>280</v>
      </c>
      <c r="E48" s="56">
        <v>0</v>
      </c>
      <c r="F48" s="44">
        <f t="shared" si="5"/>
        <v>0</v>
      </c>
    </row>
    <row r="49" spans="1:6" ht="60" x14ac:dyDescent="0.25">
      <c r="A49" s="87" t="s">
        <v>40</v>
      </c>
      <c r="B49" s="13" t="s">
        <v>60</v>
      </c>
      <c r="C49" s="205" t="s">
        <v>11</v>
      </c>
      <c r="D49" s="206">
        <v>8</v>
      </c>
      <c r="E49" s="56">
        <v>0</v>
      </c>
      <c r="F49" s="44">
        <f t="shared" si="5"/>
        <v>0</v>
      </c>
    </row>
    <row r="50" spans="1:6" ht="105.75" thickBot="1" x14ac:dyDescent="0.3">
      <c r="A50" s="94" t="s">
        <v>52</v>
      </c>
      <c r="B50" s="35" t="s">
        <v>38</v>
      </c>
      <c r="C50" s="207" t="s">
        <v>47</v>
      </c>
      <c r="D50" s="208">
        <v>100</v>
      </c>
      <c r="E50" s="57">
        <v>0</v>
      </c>
      <c r="F50" s="49">
        <f t="shared" si="5"/>
        <v>0</v>
      </c>
    </row>
    <row r="51" spans="1:6" ht="15.75" thickBot="1" x14ac:dyDescent="0.3">
      <c r="A51" s="209"/>
      <c r="B51" s="210" t="s">
        <v>39</v>
      </c>
      <c r="C51" s="95"/>
      <c r="D51" s="95"/>
      <c r="E51" s="26"/>
      <c r="F51" s="27">
        <f>SUM(F45:F49)</f>
        <v>0</v>
      </c>
    </row>
    <row r="52" spans="1:6" ht="15.75" thickBot="1" x14ac:dyDescent="0.3">
      <c r="A52" s="66"/>
      <c r="B52" s="66"/>
      <c r="C52" s="66"/>
      <c r="D52" s="66"/>
    </row>
    <row r="53" spans="1:6" ht="15.75" thickBot="1" x14ac:dyDescent="0.3">
      <c r="A53" s="211" t="s">
        <v>68</v>
      </c>
      <c r="B53" s="212" t="s">
        <v>69</v>
      </c>
      <c r="C53" s="213"/>
      <c r="D53" s="214"/>
      <c r="E53" s="17"/>
      <c r="F53" s="18"/>
    </row>
    <row r="54" spans="1:6" ht="45" x14ac:dyDescent="0.25">
      <c r="A54" s="96" t="s">
        <v>48</v>
      </c>
      <c r="B54" s="215" t="s">
        <v>72</v>
      </c>
      <c r="C54" s="34" t="s">
        <v>6</v>
      </c>
      <c r="D54" s="216">
        <v>20</v>
      </c>
      <c r="E54" s="58">
        <v>0</v>
      </c>
      <c r="F54" s="59">
        <f>E54*D54</f>
        <v>0</v>
      </c>
    </row>
    <row r="55" spans="1:6" ht="30" x14ac:dyDescent="0.25">
      <c r="A55" s="70" t="s">
        <v>49</v>
      </c>
      <c r="B55" s="4" t="s">
        <v>9</v>
      </c>
      <c r="C55" s="1" t="s">
        <v>6</v>
      </c>
      <c r="D55" s="39">
        <v>5</v>
      </c>
      <c r="E55" s="43">
        <v>0</v>
      </c>
      <c r="F55" s="44">
        <f t="shared" ref="F55" si="6">E55*D55</f>
        <v>0</v>
      </c>
    </row>
    <row r="56" spans="1:6" ht="30" x14ac:dyDescent="0.25">
      <c r="A56" s="94" t="s">
        <v>50</v>
      </c>
      <c r="B56" s="217" t="s">
        <v>81</v>
      </c>
      <c r="C56" s="218" t="s">
        <v>11</v>
      </c>
      <c r="D56" s="219">
        <v>1</v>
      </c>
      <c r="E56" s="60">
        <v>0</v>
      </c>
      <c r="F56" s="61">
        <f>E56*D56</f>
        <v>0</v>
      </c>
    </row>
    <row r="57" spans="1:6" ht="62.25" customHeight="1" x14ac:dyDescent="0.25">
      <c r="A57" s="81" t="s">
        <v>51</v>
      </c>
      <c r="B57" s="28" t="s">
        <v>74</v>
      </c>
      <c r="C57" s="29" t="s">
        <v>11</v>
      </c>
      <c r="D57" s="62">
        <v>1</v>
      </c>
      <c r="E57" s="63">
        <v>0</v>
      </c>
      <c r="F57" s="46">
        <f t="shared" ref="F57" si="7">E57*D57</f>
        <v>0</v>
      </c>
    </row>
    <row r="58" spans="1:6" ht="15.75" thickBot="1" x14ac:dyDescent="0.3">
      <c r="A58" s="81" t="s">
        <v>40</v>
      </c>
      <c r="B58" s="28" t="s">
        <v>82</v>
      </c>
      <c r="C58" s="29" t="s">
        <v>73</v>
      </c>
      <c r="D58" s="62">
        <v>0.03</v>
      </c>
      <c r="E58" s="63">
        <f>F10+F19+F30+F40+F51</f>
        <v>0</v>
      </c>
      <c r="F58" s="46">
        <f t="shared" ref="F58" si="8">E58*D58</f>
        <v>0</v>
      </c>
    </row>
    <row r="59" spans="1:6" ht="15.75" thickBot="1" x14ac:dyDescent="0.3">
      <c r="A59" s="220"/>
      <c r="B59" s="221" t="s">
        <v>70</v>
      </c>
      <c r="C59" s="97"/>
      <c r="D59" s="97"/>
      <c r="E59" s="30"/>
      <c r="F59" s="31">
        <f>SUM(F54:F58)</f>
        <v>0</v>
      </c>
    </row>
    <row r="60" spans="1:6" x14ac:dyDescent="0.25">
      <c r="A60" s="66"/>
      <c r="B60" s="66"/>
      <c r="C60" s="66"/>
      <c r="D60" s="66"/>
    </row>
    <row r="61" spans="1:6" x14ac:dyDescent="0.25">
      <c r="A61" s="66"/>
      <c r="B61" s="66"/>
      <c r="C61" s="66"/>
      <c r="D61" s="66"/>
    </row>
    <row r="62" spans="1:6" ht="18.75" x14ac:dyDescent="0.3">
      <c r="A62" s="222"/>
      <c r="B62" s="223" t="s">
        <v>41</v>
      </c>
      <c r="C62" s="224"/>
      <c r="D62" s="224"/>
      <c r="E62" s="98"/>
      <c r="F62" s="98"/>
    </row>
    <row r="63" spans="1:6" ht="17.25" x14ac:dyDescent="0.3">
      <c r="A63" s="66"/>
      <c r="B63" s="126"/>
      <c r="C63" s="225"/>
      <c r="D63" s="98"/>
      <c r="E63" s="99"/>
    </row>
    <row r="64" spans="1:6" ht="17.25" x14ac:dyDescent="0.3">
      <c r="A64" s="66"/>
      <c r="B64" s="251" t="s">
        <v>65</v>
      </c>
      <c r="C64" s="251"/>
      <c r="D64" s="251"/>
      <c r="E64" s="251"/>
      <c r="F64" s="251"/>
    </row>
    <row r="65" spans="1:7" ht="17.25" x14ac:dyDescent="0.3">
      <c r="A65" s="66"/>
      <c r="B65" s="224"/>
      <c r="C65" s="99"/>
      <c r="D65" s="66"/>
    </row>
    <row r="66" spans="1:7" x14ac:dyDescent="0.25">
      <c r="A66" s="66"/>
      <c r="B66" s="98"/>
      <c r="C66" s="99"/>
      <c r="D66" s="66"/>
    </row>
    <row r="67" spans="1:7" ht="19.5" customHeight="1" x14ac:dyDescent="0.25">
      <c r="A67" s="226" t="s">
        <v>42</v>
      </c>
      <c r="B67" s="227"/>
      <c r="C67" s="228"/>
      <c r="D67" s="100"/>
      <c r="E67" s="101"/>
      <c r="F67" s="102">
        <f>+F10</f>
        <v>0</v>
      </c>
    </row>
    <row r="68" spans="1:7" ht="19.5" customHeight="1" x14ac:dyDescent="0.25">
      <c r="A68" s="229" t="s">
        <v>43</v>
      </c>
      <c r="B68" s="230"/>
      <c r="C68" s="231"/>
      <c r="D68" s="103"/>
      <c r="E68" s="104"/>
      <c r="F68" s="105">
        <f>+F19</f>
        <v>0</v>
      </c>
    </row>
    <row r="69" spans="1:7" ht="19.5" customHeight="1" x14ac:dyDescent="0.25">
      <c r="A69" s="232" t="s">
        <v>44</v>
      </c>
      <c r="B69" s="233"/>
      <c r="C69" s="234"/>
      <c r="D69" s="106"/>
      <c r="E69" s="107"/>
      <c r="F69" s="108">
        <f>+F30</f>
        <v>0</v>
      </c>
    </row>
    <row r="70" spans="1:7" ht="19.5" customHeight="1" x14ac:dyDescent="0.25">
      <c r="A70" s="235" t="s">
        <v>45</v>
      </c>
      <c r="B70" s="236"/>
      <c r="C70" s="237"/>
      <c r="D70" s="109"/>
      <c r="E70" s="110"/>
      <c r="F70" s="111">
        <f>+F40</f>
        <v>0</v>
      </c>
    </row>
    <row r="71" spans="1:7" ht="19.5" customHeight="1" x14ac:dyDescent="0.25">
      <c r="A71" s="238" t="s">
        <v>66</v>
      </c>
      <c r="B71" s="239"/>
      <c r="C71" s="240"/>
      <c r="D71" s="112"/>
      <c r="E71" s="113"/>
      <c r="F71" s="114">
        <f>+F51</f>
        <v>0</v>
      </c>
    </row>
    <row r="72" spans="1:7" ht="19.5" customHeight="1" x14ac:dyDescent="0.25">
      <c r="A72" s="252" t="s">
        <v>71</v>
      </c>
      <c r="B72" s="253"/>
      <c r="C72" s="115"/>
      <c r="D72" s="115"/>
      <c r="E72" s="14"/>
      <c r="F72" s="64">
        <f>F59</f>
        <v>0</v>
      </c>
    </row>
    <row r="73" spans="1:7" ht="9" customHeight="1" x14ac:dyDescent="0.25">
      <c r="A73" s="241"/>
      <c r="B73" s="242"/>
      <c r="C73" s="243"/>
      <c r="D73" s="116"/>
      <c r="E73" s="117"/>
      <c r="F73" s="118"/>
      <c r="G73" s="93"/>
    </row>
    <row r="74" spans="1:7" ht="19.5" customHeight="1" x14ac:dyDescent="0.25">
      <c r="A74" s="244" t="s">
        <v>62</v>
      </c>
      <c r="B74" s="245"/>
      <c r="C74" s="246"/>
      <c r="D74" s="119"/>
      <c r="E74" s="120"/>
      <c r="F74" s="121">
        <f>SUM(F67:F72)</f>
        <v>0</v>
      </c>
    </row>
    <row r="75" spans="1:7" ht="15" customHeight="1" thickBot="1" x14ac:dyDescent="0.3">
      <c r="A75" s="122"/>
      <c r="B75" s="196"/>
      <c r="C75" s="91"/>
      <c r="D75" s="92"/>
      <c r="E75" s="93"/>
      <c r="F75" s="123"/>
      <c r="G75" s="93"/>
    </row>
    <row r="76" spans="1:7" ht="25.5" customHeight="1" thickBot="1" x14ac:dyDescent="0.3">
      <c r="A76" s="247" t="s">
        <v>61</v>
      </c>
      <c r="B76" s="248"/>
      <c r="C76" s="249"/>
      <c r="D76" s="124"/>
      <c r="E76" s="125"/>
      <c r="F76" s="65">
        <f>1.22*F74</f>
        <v>0</v>
      </c>
    </row>
  </sheetData>
  <mergeCells count="2">
    <mergeCell ref="B64:F64"/>
    <mergeCell ref="A72:B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Janez Leskovšek</cp:lastModifiedBy>
  <cp:lastPrinted>2016-02-26T11:52:50Z</cp:lastPrinted>
  <dcterms:created xsi:type="dcterms:W3CDTF">2016-02-26T08:19:54Z</dcterms:created>
  <dcterms:modified xsi:type="dcterms:W3CDTF">2016-06-02T19:57:24Z</dcterms:modified>
</cp:coreProperties>
</file>