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5" yWindow="-15" windowWidth="14520" windowHeight="12855"/>
  </bookViews>
  <sheets>
    <sheet name="Kanalizacija Zaka Za gradom" sheetId="1" r:id="rId1"/>
    <sheet name="List3" sheetId="3" r:id="rId2"/>
  </sheets>
  <definedNames>
    <definedName name="_xlnm.Print_Area" localSheetId="0">'Kanalizacija Zaka Za gradom'!$A$1:$H$1485</definedName>
    <definedName name="_xlnm.Print_Area" localSheetId="1">List3!#REF!</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32" i="1" l="1"/>
  <c r="H33" i="1"/>
  <c r="H31" i="1"/>
  <c r="G15" i="1"/>
  <c r="G20" i="1"/>
  <c r="G34" i="1" l="1"/>
  <c r="G35" i="1" s="1"/>
  <c r="G1147" i="1"/>
  <c r="G919" i="1"/>
  <c r="G79" i="1"/>
  <c r="G415" i="1"/>
  <c r="G414" i="1"/>
  <c r="G1004" i="1" l="1"/>
  <c r="G950" i="1"/>
  <c r="G703" i="1"/>
  <c r="G698" i="1"/>
  <c r="G189" i="1" l="1"/>
  <c r="G1458" i="1" l="1"/>
  <c r="G1456" i="1"/>
  <c r="G1454" i="1"/>
  <c r="G1452" i="1"/>
  <c r="G1450" i="1"/>
  <c r="G1447" i="1"/>
  <c r="G1445" i="1"/>
  <c r="G1443" i="1"/>
  <c r="G1441" i="1"/>
  <c r="G1439" i="1"/>
  <c r="G1437" i="1"/>
  <c r="G1434" i="1"/>
  <c r="G1431" i="1"/>
  <c r="G1428" i="1"/>
  <c r="G1425" i="1"/>
  <c r="G1423" i="1"/>
  <c r="G1414" i="1"/>
  <c r="G1417" i="1"/>
  <c r="G1411" i="1"/>
  <c r="G1408" i="1"/>
  <c r="G1406" i="1"/>
  <c r="G1404" i="1"/>
  <c r="G1402" i="1"/>
  <c r="G1399" i="1"/>
  <c r="G1396" i="1"/>
  <c r="G1393" i="1"/>
  <c r="G1390" i="1"/>
  <c r="G1387" i="1"/>
  <c r="G1384" i="1"/>
  <c r="G1381" i="1"/>
  <c r="G1378" i="1"/>
  <c r="G1375" i="1"/>
  <c r="G1373" i="1"/>
  <c r="G1359" i="1"/>
  <c r="G1354" i="1"/>
  <c r="G1351" i="1"/>
  <c r="G1346" i="1"/>
  <c r="G1322" i="1"/>
  <c r="G1304" i="1"/>
  <c r="G1329" i="1"/>
  <c r="G1326" i="1"/>
  <c r="G1319" i="1"/>
  <c r="G1316" i="1"/>
  <c r="G1313" i="1"/>
  <c r="G1308" i="1"/>
  <c r="G1294" i="1"/>
  <c r="G1292" i="1"/>
  <c r="G1290" i="1"/>
  <c r="G1288" i="1"/>
  <c r="G1284" i="1"/>
  <c r="G1282" i="1"/>
  <c r="G1279" i="1"/>
  <c r="G1275" i="1"/>
  <c r="G1272" i="1"/>
  <c r="G1270" i="1"/>
  <c r="G1268" i="1"/>
  <c r="G1266" i="1"/>
  <c r="G1264" i="1"/>
  <c r="G1262" i="1"/>
  <c r="G1256" i="1"/>
  <c r="G1258" i="1"/>
  <c r="G1254" i="1"/>
  <c r="G1252" i="1"/>
  <c r="G1250" i="1"/>
  <c r="G1248" i="1"/>
  <c r="G1246" i="1"/>
  <c r="G1236" i="1"/>
  <c r="G1233" i="1"/>
  <c r="G1177" i="1"/>
  <c r="G1174" i="1"/>
  <c r="G1171" i="1"/>
  <c r="G1168" i="1"/>
  <c r="G1165" i="1"/>
  <c r="G1161" i="1"/>
  <c r="G1157" i="1"/>
  <c r="G1230" i="1"/>
  <c r="G1227" i="1"/>
  <c r="G1224" i="1"/>
  <c r="G1221" i="1"/>
  <c r="G1218" i="1"/>
  <c r="G1215" i="1"/>
  <c r="G1212" i="1"/>
  <c r="G1210" i="1"/>
  <c r="G1207" i="1"/>
  <c r="G1204" i="1"/>
  <c r="G1201" i="1"/>
  <c r="G1198" i="1"/>
  <c r="G1140" i="1"/>
  <c r="G1121" i="1"/>
  <c r="G1109" i="1"/>
  <c r="G1112" i="1"/>
  <c r="G1092" i="1"/>
  <c r="G1089" i="1"/>
  <c r="G1071" i="1"/>
  <c r="G1031" i="1"/>
  <c r="G1143" i="1"/>
  <c r="G1137" i="1"/>
  <c r="G1134" i="1"/>
  <c r="G1131" i="1"/>
  <c r="G1125" i="1"/>
  <c r="G1118" i="1"/>
  <c r="G1115" i="1"/>
  <c r="G1104" i="1"/>
  <c r="G1101" i="1"/>
  <c r="G1098" i="1"/>
  <c r="G1095" i="1"/>
  <c r="G1069" i="1"/>
  <c r="G1067" i="1"/>
  <c r="G1065" i="1"/>
  <c r="G1052" i="1"/>
  <c r="G1050" i="1"/>
  <c r="G1048" i="1"/>
  <c r="G961" i="1"/>
  <c r="G960" i="1"/>
  <c r="G957" i="1"/>
  <c r="G955" i="1"/>
  <c r="G946" i="1"/>
  <c r="G858" i="1"/>
  <c r="G846" i="1"/>
  <c r="G847" i="1"/>
  <c r="G848" i="1"/>
  <c r="G849" i="1"/>
  <c r="G850" i="1"/>
  <c r="G851" i="1"/>
  <c r="G852" i="1"/>
  <c r="G853" i="1"/>
  <c r="G854" i="1"/>
  <c r="G855" i="1"/>
  <c r="G856" i="1"/>
  <c r="G857" i="1"/>
  <c r="G845" i="1"/>
  <c r="G1037" i="1"/>
  <c r="G1035" i="1"/>
  <c r="G1033" i="1"/>
  <c r="G937" i="1"/>
  <c r="G938" i="1"/>
  <c r="G939" i="1"/>
  <c r="G934" i="1"/>
  <c r="G929" i="1"/>
  <c r="G930" i="1"/>
  <c r="G931" i="1"/>
  <c r="G932" i="1"/>
  <c r="G933" i="1"/>
  <c r="G926" i="1"/>
  <c r="G1026" i="1"/>
  <c r="G1024" i="1"/>
  <c r="G1021" i="1"/>
  <c r="G1018" i="1"/>
  <c r="G1016" i="1"/>
  <c r="G1014" i="1"/>
  <c r="G1007" i="1"/>
  <c r="G1005" i="1"/>
  <c r="G995" i="1"/>
  <c r="G991" i="1"/>
  <c r="G989" i="1"/>
  <c r="G984" i="1"/>
  <c r="G979" i="1"/>
  <c r="G973" i="1"/>
  <c r="G970" i="1"/>
  <c r="G965" i="1"/>
  <c r="G936" i="1"/>
  <c r="G928" i="1"/>
  <c r="G915" i="1"/>
  <c r="G913" i="1"/>
  <c r="G914" i="1"/>
  <c r="G908" i="1"/>
  <c r="G909" i="1"/>
  <c r="G907" i="1"/>
  <c r="G903" i="1"/>
  <c r="G904" i="1"/>
  <c r="G897" i="1"/>
  <c r="G898" i="1"/>
  <c r="G891" i="1"/>
  <c r="G892" i="1"/>
  <c r="G890" i="1"/>
  <c r="G886" i="1"/>
  <c r="G884" i="1"/>
  <c r="G921" i="1" s="1"/>
  <c r="G885" i="1"/>
  <c r="G902" i="1"/>
  <c r="G896" i="1"/>
  <c r="G692" i="1"/>
  <c r="G694" i="1"/>
  <c r="G695" i="1"/>
  <c r="G699" i="1"/>
  <c r="G697" i="1"/>
  <c r="G712" i="1"/>
  <c r="G713" i="1"/>
  <c r="G725" i="1"/>
  <c r="G724" i="1"/>
  <c r="G751" i="1"/>
  <c r="G746" i="1"/>
  <c r="G747" i="1"/>
  <c r="G748" i="1"/>
  <c r="G749" i="1"/>
  <c r="G750" i="1"/>
  <c r="G752" i="1"/>
  <c r="G753" i="1"/>
  <c r="G756" i="1"/>
  <c r="G757" i="1"/>
  <c r="G758" i="1"/>
  <c r="G759" i="1"/>
  <c r="G761" i="1"/>
  <c r="G762" i="1"/>
  <c r="G763" i="1"/>
  <c r="G764" i="1"/>
  <c r="G765" i="1"/>
  <c r="G777" i="1"/>
  <c r="G775" i="1"/>
  <c r="G776" i="1"/>
  <c r="G781" i="1"/>
  <c r="G782" i="1"/>
  <c r="G783" i="1"/>
  <c r="G787" i="1"/>
  <c r="G790" i="1"/>
  <c r="G821" i="1"/>
  <c r="G809" i="1"/>
  <c r="G808" i="1"/>
  <c r="G800" i="1"/>
  <c r="G804" i="1"/>
  <c r="G803" i="1"/>
  <c r="G799" i="1"/>
  <c r="G810" i="1"/>
  <c r="G826" i="1"/>
  <c r="G825" i="1"/>
  <c r="G822" i="1"/>
  <c r="G815" i="1"/>
  <c r="G816" i="1"/>
  <c r="G835" i="1"/>
  <c r="G872" i="1"/>
  <c r="G862" i="1"/>
  <c r="G863" i="1"/>
  <c r="G864" i="1"/>
  <c r="G865" i="1"/>
  <c r="G866" i="1"/>
  <c r="G867" i="1"/>
  <c r="G868" i="1"/>
  <c r="G869" i="1"/>
  <c r="G870" i="1"/>
  <c r="G871" i="1"/>
  <c r="G873" i="1"/>
  <c r="G874" i="1"/>
  <c r="G875" i="1"/>
  <c r="G861" i="1"/>
  <c r="G834" i="1"/>
  <c r="G824" i="1"/>
  <c r="G820" i="1"/>
  <c r="G814" i="1"/>
  <c r="G802" i="1"/>
  <c r="G798" i="1"/>
  <c r="G723" i="1"/>
  <c r="G711" i="1"/>
  <c r="G702" i="1"/>
  <c r="G672" i="1"/>
  <c r="G657" i="1"/>
  <c r="G658" i="1"/>
  <c r="G646" i="1"/>
  <c r="G647" i="1"/>
  <c r="G636" i="1"/>
  <c r="G637" i="1"/>
  <c r="G626" i="1"/>
  <c r="G627" i="1"/>
  <c r="G620" i="1"/>
  <c r="G621" i="1"/>
  <c r="G609" i="1"/>
  <c r="G610" i="1"/>
  <c r="G603" i="1"/>
  <c r="G600" i="1"/>
  <c r="G597" i="1"/>
  <c r="G594" i="1"/>
  <c r="G591" i="1"/>
  <c r="G583" i="1"/>
  <c r="G584" i="1"/>
  <c r="G579" i="1"/>
  <c r="G580" i="1"/>
  <c r="G575" i="1"/>
  <c r="G576" i="1"/>
  <c r="G571" i="1"/>
  <c r="G572" i="1"/>
  <c r="G567" i="1"/>
  <c r="G568" i="1"/>
  <c r="G555" i="1"/>
  <c r="G553" i="1"/>
  <c r="G554" i="1"/>
  <c r="G535" i="1"/>
  <c r="G530" i="1"/>
  <c r="G544" i="1"/>
  <c r="G543" i="1"/>
  <c r="G537" i="1"/>
  <c r="G538" i="1"/>
  <c r="G539" i="1"/>
  <c r="G540" i="1"/>
  <c r="G534" i="1"/>
  <c r="G531" i="1"/>
  <c r="G526" i="1"/>
  <c r="G527" i="1"/>
  <c r="G515" i="1"/>
  <c r="G514" i="1"/>
  <c r="G504" i="1"/>
  <c r="G503" i="1"/>
  <c r="G496" i="1"/>
  <c r="G494" i="1"/>
  <c r="G495" i="1"/>
  <c r="G671" i="1"/>
  <c r="G664" i="1"/>
  <c r="G665" i="1"/>
  <c r="G670" i="1"/>
  <c r="G663" i="1"/>
  <c r="G656" i="1"/>
  <c r="G645" i="1"/>
  <c r="G635" i="1"/>
  <c r="G625" i="1"/>
  <c r="G619" i="1"/>
  <c r="G602" i="1"/>
  <c r="G599" i="1"/>
  <c r="G596" i="1"/>
  <c r="G593" i="1"/>
  <c r="G590" i="1"/>
  <c r="G582" i="1"/>
  <c r="G578" i="1"/>
  <c r="G574" i="1"/>
  <c r="G570" i="1"/>
  <c r="G566" i="1"/>
  <c r="G552" i="1"/>
  <c r="G542" i="1"/>
  <c r="G533" i="1"/>
  <c r="G529" i="1"/>
  <c r="G525" i="1"/>
  <c r="G513" i="1"/>
  <c r="G502" i="1"/>
  <c r="G493" i="1"/>
  <c r="G381" i="1"/>
  <c r="G382" i="1"/>
  <c r="G388" i="1"/>
  <c r="G389" i="1"/>
  <c r="G390" i="1"/>
  <c r="G400" i="1"/>
  <c r="G401" i="1"/>
  <c r="G416" i="1"/>
  <c r="G430" i="1"/>
  <c r="G431" i="1"/>
  <c r="G423" i="1"/>
  <c r="G424" i="1"/>
  <c r="G438" i="1"/>
  <c r="G439" i="1"/>
  <c r="G448" i="1"/>
  <c r="G449" i="1"/>
  <c r="G455" i="1"/>
  <c r="G456" i="1"/>
  <c r="G463" i="1"/>
  <c r="G464" i="1"/>
  <c r="G471" i="1"/>
  <c r="G472" i="1"/>
  <c r="G481" i="1"/>
  <c r="G482" i="1"/>
  <c r="G480" i="1"/>
  <c r="G470" i="1"/>
  <c r="G454" i="1"/>
  <c r="G447" i="1"/>
  <c r="G437" i="1"/>
  <c r="G429" i="1"/>
  <c r="G422" i="1"/>
  <c r="G399" i="1"/>
  <c r="G387" i="1"/>
  <c r="G380" i="1"/>
  <c r="G115" i="1"/>
  <c r="G219" i="1"/>
  <c r="G220" i="1"/>
  <c r="G225" i="1"/>
  <c r="G234" i="1"/>
  <c r="G235" i="1"/>
  <c r="G236" i="1"/>
  <c r="G237" i="1"/>
  <c r="G238" i="1"/>
  <c r="G239" i="1"/>
  <c r="G240" i="1"/>
  <c r="G241" i="1"/>
  <c r="G242" i="1"/>
  <c r="G243" i="1"/>
  <c r="G244" i="1"/>
  <c r="G231" i="1"/>
  <c r="G247" i="1"/>
  <c r="G300" i="1"/>
  <c r="G279" i="1"/>
  <c r="G280" i="1"/>
  <c r="G281" i="1"/>
  <c r="G282" i="1"/>
  <c r="G283" i="1"/>
  <c r="G284" i="1"/>
  <c r="G285" i="1"/>
  <c r="G286" i="1"/>
  <c r="G287" i="1"/>
  <c r="G288" i="1"/>
  <c r="G289" i="1"/>
  <c r="G290" i="1"/>
  <c r="G291" i="1"/>
  <c r="G292" i="1"/>
  <c r="G293" i="1"/>
  <c r="G294" i="1"/>
  <c r="G295" i="1"/>
  <c r="G296" i="1"/>
  <c r="G297" i="1"/>
  <c r="G298" i="1"/>
  <c r="G299" i="1"/>
  <c r="G269" i="1"/>
  <c r="G270" i="1"/>
  <c r="G271" i="1"/>
  <c r="G272" i="1"/>
  <c r="G273" i="1"/>
  <c r="G274" i="1"/>
  <c r="G275" i="1"/>
  <c r="G276" i="1"/>
  <c r="G308" i="1"/>
  <c r="G305" i="1"/>
  <c r="G306" i="1"/>
  <c r="G307" i="1"/>
  <c r="G309" i="1"/>
  <c r="G310" i="1"/>
  <c r="G319" i="1"/>
  <c r="G320" i="1"/>
  <c r="G322" i="1"/>
  <c r="G323" i="1"/>
  <c r="G326" i="1"/>
  <c r="G327" i="1"/>
  <c r="G328" i="1"/>
  <c r="G329" i="1"/>
  <c r="G330" i="1"/>
  <c r="G335" i="1"/>
  <c r="G336" i="1"/>
  <c r="G337" i="1"/>
  <c r="G338" i="1"/>
  <c r="G339" i="1"/>
  <c r="G340" i="1"/>
  <c r="G341" i="1"/>
  <c r="G342" i="1"/>
  <c r="G343" i="1"/>
  <c r="G350" i="1"/>
  <c r="G346" i="1"/>
  <c r="G347" i="1"/>
  <c r="G348" i="1"/>
  <c r="G349" i="1"/>
  <c r="G355" i="1"/>
  <c r="G356" i="1"/>
  <c r="G363" i="1"/>
  <c r="G364" i="1"/>
  <c r="G369" i="1"/>
  <c r="G370" i="1"/>
  <c r="G368" i="1"/>
  <c r="G362" i="1"/>
  <c r="G354" i="1"/>
  <c r="G345" i="1"/>
  <c r="G334" i="1"/>
  <c r="G325" i="1"/>
  <c r="G304" i="1"/>
  <c r="G278" i="1"/>
  <c r="G268" i="1"/>
  <c r="G257" i="1"/>
  <c r="G252" i="1"/>
  <c r="G246" i="1"/>
  <c r="G233" i="1"/>
  <c r="G230" i="1"/>
  <c r="G224" i="1"/>
  <c r="G218" i="1"/>
  <c r="G206" i="1"/>
  <c r="G213" i="1"/>
  <c r="G212" i="1"/>
  <c r="G214" i="1"/>
  <c r="G209" i="1"/>
  <c r="G211" i="1"/>
  <c r="G208" i="1"/>
  <c r="G204" i="1"/>
  <c r="G203" i="1"/>
  <c r="G199" i="1"/>
  <c r="G198" i="1"/>
  <c r="G194" i="1"/>
  <c r="G183" i="1"/>
  <c r="G184" i="1"/>
  <c r="G185" i="1"/>
  <c r="G186" i="1"/>
  <c r="G187" i="1"/>
  <c r="G188" i="1"/>
  <c r="G190" i="1"/>
  <c r="G191" i="1"/>
  <c r="G192" i="1"/>
  <c r="G193" i="1"/>
  <c r="G182" i="1"/>
  <c r="G180" i="1"/>
  <c r="G179" i="1"/>
  <c r="G170" i="1"/>
  <c r="G175" i="1"/>
  <c r="G163" i="1"/>
  <c r="G164" i="1"/>
  <c r="G165" i="1"/>
  <c r="G166" i="1"/>
  <c r="G167" i="1"/>
  <c r="G168" i="1"/>
  <c r="G169" i="1"/>
  <c r="G171" i="1"/>
  <c r="G172" i="1"/>
  <c r="G173" i="1"/>
  <c r="G174" i="1"/>
  <c r="G162" i="1"/>
  <c r="G160" i="1"/>
  <c r="G158" i="1"/>
  <c r="G159" i="1"/>
  <c r="G157" i="1"/>
  <c r="G149" i="1"/>
  <c r="G148" i="1"/>
  <c r="G144" i="1"/>
  <c r="G145" i="1"/>
  <c r="G146" i="1"/>
  <c r="G147" i="1"/>
  <c r="G143" i="1"/>
  <c r="G140" i="1"/>
  <c r="G139" i="1"/>
  <c r="G132" i="1"/>
  <c r="G131" i="1"/>
  <c r="G123" i="1"/>
  <c r="G116" i="1"/>
  <c r="G114" i="1"/>
  <c r="G97" i="1"/>
  <c r="G90" i="1"/>
  <c r="F1081" i="1" l="1"/>
  <c r="F1077" i="1"/>
  <c r="F1046" i="1"/>
  <c r="F1062" i="1"/>
  <c r="F1058" i="1"/>
  <c r="G1058" i="1" s="1"/>
  <c r="G484" i="1"/>
  <c r="G1046" i="1"/>
  <c r="F1043" i="1"/>
  <c r="G1043" i="1" s="1"/>
  <c r="G674" i="1"/>
  <c r="G21" i="1" s="1"/>
  <c r="G23" i="1"/>
  <c r="G372" i="1"/>
  <c r="G16" i="1" s="1"/>
  <c r="G877" i="1"/>
  <c r="G22" i="1" s="1"/>
  <c r="F1332" i="1"/>
  <c r="G1332" i="1" s="1"/>
  <c r="G1334" i="1" s="1"/>
  <c r="G1460" i="1"/>
  <c r="G27" i="1" s="1"/>
  <c r="F1362" i="1"/>
  <c r="G1362" i="1" s="1"/>
  <c r="G1364" i="1" s="1"/>
  <c r="G1238" i="1"/>
  <c r="F1297" i="1"/>
  <c r="G1297" i="1" s="1"/>
  <c r="G1299" i="1" s="1"/>
  <c r="G1366" i="1" l="1"/>
  <c r="G26" i="1" s="1"/>
  <c r="G17" i="1"/>
  <c r="G25" i="1" l="1"/>
  <c r="G1081" i="1" l="1"/>
  <c r="G1149" i="1" s="1"/>
  <c r="G1062" i="1"/>
  <c r="G1077" i="1"/>
  <c r="G24" i="1" l="1"/>
</calcChain>
</file>

<file path=xl/sharedStrings.xml><?xml version="1.0" encoding="utf-8"?>
<sst xmlns="http://schemas.openxmlformats.org/spreadsheetml/2006/main" count="1334" uniqueCount="432">
  <si>
    <t>V primeru, da se gradi celoten objekt oziroma vsi odseki kanalov naenkrat se prijava in zavarovanje gradbišča, foto dokumentacija obstoječega stanja, postavitev in demontaža začasnih gradbiščnih objektov, zapora cest, zavarovanje meja, objektov ob kanalu, drevja, mejnih kamnov in zakoličba zemeljskih kamnov pri pripravljalnih delih in izdelava geodetskega posnetka izvedenih del in izdelava PID projektov pri zaključnih delih obračunajo pri gradnji prvega odseka v celoti. Ob vsakokratni prekinitvi gradnje po krivdi naročnika ali zaradi višje sile se obračunajo stroški tistih pripravljalnih in zaključnih del, ki so bila po prekinitvi ponovno izvedena. Prekinitev gradnje po krivdi izvajalca ali prekinitev zaradi ali v času zamude izvajalca gradnje ni razlog za večkraten obračun navedenih del.</t>
  </si>
  <si>
    <t>Postavitev linijskih pomičnih zaščitnih ograj pri gradnji skozi naselje ali vzporedno z glavno cesto z vso potrebno opremo za zavarovanje gradbene jame in postavitvijo signalizacije in svetlobnih teles za nočno osvetlitev ovire. Zavarovanje je fiksno in stabilno za ves čas trajanja gradnje odseka. V ceni je zajeta tudi večkratna prestavitev ograje skladno z napredovanjem del.</t>
  </si>
  <si>
    <t>globina do 1,00m:</t>
  </si>
  <si>
    <t>Kombiniran izkop ( 10% ročni izkop in 90% strojni izkop ) kanala III.ktg, IV.ktg in V.ktg in VI.ktg na mestih, kjer trasa kanalizacije poteka vzporedno s komunalnimi vodi v  horizontalnem odmiku do 1,50m od osi kanala. Izkopni material se deponira min. 0,60m od roba izkopa. V ceni so upoštevani tudi transporti materiala v začasno deponijo ali v ponoven zasip in nakladanje materiala na mestih, kjer zaradi omejenega prostora deponiranje ob izkopu ni mogoče. Kombiniran izkop je predviden tudi pri vzporednem poteku komunalnih vodov do globine napeljave. Raščen računski volumen.</t>
  </si>
  <si>
    <t>Odstranitev žive meje iz dreves, posek grmovja in drevja v koridorju kanalizacije s sekanjem vej, razrezom drevesnih debel in zlaganjem lesa na mesto, ki ga določi lastnik zemljišča. Živa meja iz grmovnic in okrasno grmičevje se odkopljejo in prestavijo v začasno deponijo, kjer se negujejo do ponovne vgraditve na prvotno mesto.</t>
  </si>
  <si>
    <t>mejniki, kamni</t>
  </si>
  <si>
    <t>Po odobritvi nadzornika in z vpisom utemeljitve v gradbeno dokumentacijo: Ročni obsip cevi z nevezanim izkopnim materialom do skupne višine 30cm nad cevjo in utrjevanje. Pred in med zasipanjem je potrebno odstraniti večje kamne premera nad 80mm. Zasipanje po slojih do 15cm se izvede sočasno na obeh straneh cevi, da se prepreči premik cevi z ležišča. Zasip se utrjuje do 95% trdnosti po Proktorju.</t>
  </si>
  <si>
    <t>JR</t>
  </si>
  <si>
    <t>Fotografiranje cestnih, krajinskih, stavbnih in drugih detajlov, pomembnih za ugotavljanje stanja pred gradnjo. Foto elaborat se dela v najmanj dveh izvodih. En izvod prejme naročnik oziroma njegov nadzornik. V primeru, da foto dokumentacija ne bo izdelana stroške uveljavljanja odškodnine nosi izvajalec del, ki je dolžan zagotoviti podroben pregled trase objekta. Razpoke na objektih, poškodbe in druge neobičajne podrobnosti morajo biti fotografirane s priloženim metrom, da je mogoče naknadno ugotoviti morebitno spremenjeno stanje na materialu, objektu ali napravi.</t>
  </si>
  <si>
    <t>Pridobitev lokacije za začasne gradbiščne objekte in za priročno skladiščenje materiala, uporaba za ves čas gradnje kanalizacije, vzpostavitev prvotnega stanja po zaključku gradbenih del, morebitna prestavitev objektov in najemnina zemljišča za gradbišne objekte in priročno skladišče materiala.</t>
  </si>
  <si>
    <t>Prijava in zavarovanje gradbišča z organizacijo gradnje. V ceno so vključeni tudi stroški zavarovanja, stroški varstva pri delu, stroški opreme gradbišča z obvestilnimi in signalnimi tablami, prometno opremo, zaščitno ograjo in sanitarnimi objekti.</t>
  </si>
  <si>
    <t>Postavitev enostranskih ali večstranskih (po vpisu v dnevnik) cestnih zapor z vso potrebno opremo za zavarovanje gradbene jame, postavitvijo prometne signalizacije in svetlobnih teles za nočno osvetlitev gradbišča. Zavarovanje je fiksno in stabilno ves čas trajanja gradnje. Pri delnih zaporah ceste mora dnevni promet urejati za ta dela usposobljena oseba tako, da promet poteka tekoče. V nočnem času mora biti prometni režim semaforiziran. Ob delni zapori prometa mora biti med delom cestišča, kjer potekajo gradbena dela in cestiščem, kjer poteka omejen promet postavljena fiksna ograja. Pred postavitvijo polnih zapor ceste morajo biti predvideni in vidno označeni obvozi na vseh križiščih in odcepih. Uporaba obvozov za transporte materiala do gradbišča mora biti označena s prometnimi znaki. V ceni je tudi obveščanje krajanov o prometnem režimu in morebitna organizacija začasnega parkirišča za lokalne prebivalce za čas polne zapore dovoznih poti.</t>
  </si>
  <si>
    <t>drevje do 50cm</t>
  </si>
  <si>
    <t>Strojni izkop kanala III.ktg, IV.ktg (spodnji ustroj ceste), V.ktg in VI. ktg (skale samice) z delnim odmetom materiala ob rob kanala z upoštevanjem predpisanega odmika in pogojev soglasodajalcev. V ceni upoštevati tudi nalaganje materiala na kamione in delni krožni odvoz izkopanega materiala na razdaljo do 1,00km v ponoven zasip. Cena zajema tudi morebitno ločeno deponiranje uporabnega tamponskega materiala v začasni deponiji in ponoven dovoz v vgrajevanje. Volumen materiala se računa v raščenem stanju.</t>
  </si>
  <si>
    <t xml:space="preserve">Ročni izkop kanala v zemljišču III. do IV ktg. Odmet materiala ob rob izkopa z upoštevanjem predpisanega odmika. Ročni izkop se predvideva na mestih križanja kanalizacije s komunalnimi ali energetskimi vodi do 20cm nižje od globine inštalacij. Globina napeljav je med 0,80 in 1,30m. </t>
  </si>
  <si>
    <t>Nabava, dobava in vgrajevanje 2x sejanega peska za posteljico in obsip cevi (cevi DN 150: 0,16m3/m1 - 0,18m3/m1; cevi DN 200: 0,20m3/m1 - 0,22m3/m1 cevi DN 250: 0,23m3/m1 - 0,25m3/m1; cevi DN 300: 0,27m3/m1 - 0,31m3/m1; cevi DN 400: 0,36m3/m1 - 0,40m3/m1 in cevi DN 500: 0,42m3/m1 - 0,45m3/m1). Nasip in obsip se utrjujeta do 95% trdnosti po standardnem Proktorjevem postopku.</t>
  </si>
  <si>
    <t>globina 2,50m- 3,00m:</t>
  </si>
  <si>
    <t>Zasipanje jarka z razgrinjanjem zasipnega materiala v sloje do 30 cm in komprimiranjem. (Obračun v raščenem stanju. V ceni je upoštevan povprečni faktor stalne razrahljivosti 1,03).</t>
  </si>
  <si>
    <t>grmovje</t>
  </si>
  <si>
    <t>REKAPITUALCIJA STROŠKOV</t>
  </si>
  <si>
    <t>preddela:</t>
  </si>
  <si>
    <t>ZAKLJUČNA DELA:</t>
  </si>
  <si>
    <t>PRIPRAVLJALNA DELA:</t>
  </si>
  <si>
    <t>gradbeno-montažna dela:</t>
  </si>
  <si>
    <t>ZEMELJSKA DELA:</t>
  </si>
  <si>
    <t>MONTAŽNA DELA:</t>
  </si>
  <si>
    <t>VREDNOST GRADBENIH DEL Z DDV:</t>
  </si>
  <si>
    <t>kom</t>
  </si>
  <si>
    <t>specifikacija:</t>
  </si>
  <si>
    <t>grupa del:</t>
  </si>
  <si>
    <t>cena:</t>
  </si>
  <si>
    <t>vodovod:</t>
  </si>
  <si>
    <t>telekom:</t>
  </si>
  <si>
    <t>elektrika NN:</t>
  </si>
  <si>
    <r>
      <t>m</t>
    </r>
    <r>
      <rPr>
        <vertAlign val="superscript"/>
        <sz val="10"/>
        <rFont val="Arial CE"/>
        <family val="2"/>
        <charset val="238"/>
      </rPr>
      <t>1</t>
    </r>
  </si>
  <si>
    <r>
      <t>m</t>
    </r>
    <r>
      <rPr>
        <vertAlign val="superscript"/>
        <sz val="10"/>
        <rFont val="Arial CE"/>
        <family val="2"/>
        <charset val="238"/>
      </rPr>
      <t>2</t>
    </r>
  </si>
  <si>
    <r>
      <t>m</t>
    </r>
    <r>
      <rPr>
        <vertAlign val="superscript"/>
        <sz val="10"/>
        <rFont val="Arial CE"/>
        <family val="2"/>
        <charset val="238"/>
      </rPr>
      <t>3</t>
    </r>
  </si>
  <si>
    <t>Geodetska obnova zakoličene osi kanalizacije z določitvijo lomnih kotov in pozicij jaškov v Gauss-Krüger sistemu.</t>
  </si>
  <si>
    <t>PRIPRAVLJALNA DELA SKUPAJ:</t>
  </si>
  <si>
    <t>Čiščenje terena na celotnem odseku, kjer so se izvajala gradbena dela z odstranitvijo gradbenega, izkopnega in drugega materiala, grabljenjem in odstranjevanjem kamenja. V obračunu se upošteva površina, namenjena deponiranju izkopnega materiala in manipulativna površina za transporte materiala.</t>
  </si>
  <si>
    <t>ZAKLJUČNA DELA SKUPAJ:</t>
  </si>
  <si>
    <t>gradbeno - montažna dela:</t>
  </si>
  <si>
    <t>gl. 0,00m-2,00m III. ktg</t>
  </si>
  <si>
    <t>gl. 0,00m-2,00m IV. ktg</t>
  </si>
  <si>
    <t>gl. 0,00m-2,00m V. ktg</t>
  </si>
  <si>
    <t>gl. 2,00m-4,00m III. ktg</t>
  </si>
  <si>
    <t>gl. 2,00m-4,00m IV. ktg</t>
  </si>
  <si>
    <t>gl. 2,00m-4,00m V. ktg</t>
  </si>
  <si>
    <t>Delno ali polno razpiranje kanala v izkopu v globinah nad 2,00m na mestih, kjer zaradi sipkega in nestabilnega terena v omejenem prostoru ni mogoče drugače varno izvesti potrebna dela in kjer predpisani izkopni kot zaradi drsnega kota zemljine ne zadošča.</t>
  </si>
  <si>
    <t>ZEMELJSKA DELA SKUPAJ:</t>
  </si>
  <si>
    <t>globina 1,00m- 1,50m:</t>
  </si>
  <si>
    <t>globina 1,50m-2,00m:</t>
  </si>
  <si>
    <t>globina 2,00m- 2,50m:</t>
  </si>
  <si>
    <t>MONTAŽNA DELA SKUPAJ:</t>
  </si>
  <si>
    <t>Zakoličba zemeljskih kablov in instalacij na in ob trasi kanala.</t>
  </si>
  <si>
    <t>Izvedba preizkusa tesnosti novozgrajene kanalizacije, odcepov in revizijskih jaškov po standardu SIST EN 1610 oziroma po navodilih proizvajalca vgrajenega materiala. Preizkus je možno izvesti tudi etapno. V primeru drugačne izvedbe preizkusa, ki jo zahteva naročnik oziroma nadzorni organ se uporabi slednji. Pri etapnem preizkušanju se odseki določijo z nadzornikom. Poraba vode in najem opreme za preizkus je v ceni preizkusa.</t>
  </si>
  <si>
    <t>Geodetski posnetek novozgrajene kanalizacije, križanj in odmikov vzporedno potekajočih inštalacij, revizijskih jaškov in hišnih odcepov, objektov komunalne infrastrukture na trasi kanalizacije v Gauss - Kruegerju, z izdelavo geodetskega načrta in digitalnega zapisa z možnostjo prenosa zapisa v kataster komunalnih naprav.</t>
  </si>
  <si>
    <t>Obešanje zemeljskih inštalacij z zavarovanjem pred poškodbami in zdrsom v izkop na mestih, kjer kanal poteka vzporedno z drugimi vodi komunalne infrastrukture pri horizontalnem odmiku 1,00m ali manj od osi kanala oziroma je inštalacija v profilu izkopa. Točkovno obešanje ni dovoljeno. Izdela se korito iz desk, vanj se namesti komunalni vod in vse skupaj stabilno pritrdi na nosilno konstrukcijo. Več vzporednih infrastrukturnih vodov se položi na isto konstrukcijo.</t>
  </si>
  <si>
    <t>Čiščenje novozgrajene kanalizacije, odcepov in hišnih priključkov, novih jaškov in priklopnega jaška po končani gradnji kanala z odstranitvijo nanosov materiala iz kanalizacije.</t>
  </si>
  <si>
    <t>Ročna izravnava dna izkopa v širini do 0,30m od osi kanala s točnostjo planiranja +- 3 cm v predpisani širini posteljice.</t>
  </si>
  <si>
    <t>Nakladanje na kamione in odvoz preostalega materiala na stalno deponijo gradbenih odpadkov z razgrinjanjem. (obračun v raščenem stanju, faktor razrahljivosti je upoštevan v ceni/enoto).</t>
  </si>
  <si>
    <t>drevje do 10cm</t>
  </si>
  <si>
    <t>drevje do 20cm</t>
  </si>
  <si>
    <t>drevje do 30cm</t>
  </si>
  <si>
    <t>drevje do 40cm</t>
  </si>
  <si>
    <t>POPIS DEL S PREDIZMERAMI IN OCENO STROŠKOV:</t>
  </si>
  <si>
    <t>Postavitev fiksnih začasnih prehodov za pešce preko jarkov do posameznih objektov ob gradbišču z varovalno ograjo, sprotnim čiščenjem in vzdrževanjem prehodov tekom gradnje in stalnim vzdrževanjem dostopov nanje. V ceni je zajeta tudi prestavitv prehodov na nove lokacije.</t>
  </si>
  <si>
    <t>Zavarovanje zakoličene osi kanalizacije in lomnih točk na kanalizaciji in odcepih sekundarne kanalizacije in hišnih priključkov.</t>
  </si>
  <si>
    <t xml:space="preserve">Strojni odkop asfalta, nakladanje na kamione in odvoz v stalno deponijo nevarnih odpadkov. S soglasjem naročnika del, ki ga potrdi nadzornik z vpisom v gradbeno knjigo se odstranjen asfalt lahko reciklira in vgradi v nekategorizirano cesto namesto bitudrobirja.  </t>
  </si>
  <si>
    <t>Strojno rezanje asfalta v d= 10 cm. V ceni je tudi ponovno zarezovanje poškodovanih delov asfalta po zaključku gradbenih del.</t>
  </si>
  <si>
    <t xml:space="preserve">Zavarovanje energetskih zemeljskih kablov in obstoječe kanalizacije in vodovoda pred poškodbami zaradi prečkanja zemeljskih inštalacij s kanalizacijo. Upošteva se celotna širina izkopa. </t>
  </si>
  <si>
    <t>Nabava, dobava in vgrajevanje peščenega zaključnega sloja d= do 5cm pod asfaltom, s finim vzdolžnim in prečnim planiranjem naklona ceste, z utrjevanjem in valjanjem celotne cestne površine, kontrolo padcev in z morebitnimi manjšimi popravili nivelete ceste pred asfaltiranjem in pred primopredajo objekta v obratovanje.</t>
  </si>
  <si>
    <t>drevje do 60cm</t>
  </si>
  <si>
    <t>TKK</t>
  </si>
  <si>
    <t>plin</t>
  </si>
  <si>
    <t>vodovod</t>
  </si>
  <si>
    <t>kanal</t>
  </si>
  <si>
    <t>Izdelava podlage za uvaljano muldo ob robu vozišča, oblikovanje mulde s peskom, izdelava vzdolžnega sklona mulde s preverjanjem padcev, izdelava in utrjevanje izpusta mulde v obcestni jarek na lokaciji, ki jo določi nadzornik. Mulda š do 40cm, globina 0 - 8cm.</t>
  </si>
  <si>
    <t>Izdelava uvaljane mulde na prej pripravljeno podlago z vsemi pripadajočimi deli. Zunanji rob mulde mora biti v liniji vozišča. Debelina zunanjega robu mora biti min. 10cm, ravno odsekana.</t>
  </si>
  <si>
    <t>PVC DN 150 SN8:</t>
  </si>
  <si>
    <t>PVC DN 200 SN8:</t>
  </si>
  <si>
    <t>Priklop nove kanalizacije na obstoječi jašek javne kanalizacije.</t>
  </si>
  <si>
    <t>Ponovno asfaltiranje prekopanih cestnih površin z bitumenskim gramozom (bitudrobir AC 16 base B50/70 A4) v povprečni debelini 6cm in z obrabnim slojem iz asfaltbetona AC 8 surf B70/100 A5 v debelini 4cm. Pred asfaltiranjem se vse stike s starim asfaltom in pokrove revizijskih jaškov očisti in premaže z bitumensko emulzijo. Prečni sklon asfaltnega cestišča se izdela v padcu min 2,5%.</t>
  </si>
  <si>
    <t>Komplet izdelava kanalizacijskega odcepa dolžine nad 2,00m do 4,00m za sekundarno kanalizacijo ali hišne priključke.</t>
  </si>
  <si>
    <t>robniki</t>
  </si>
  <si>
    <r>
      <t>m</t>
    </r>
    <r>
      <rPr>
        <vertAlign val="superscript"/>
        <sz val="10"/>
        <rFont val="Arial CE"/>
        <charset val="238"/>
      </rPr>
      <t>1</t>
    </r>
  </si>
  <si>
    <t>PVC DN 200 SN8</t>
  </si>
  <si>
    <t>stigmaflex 110 UK</t>
  </si>
  <si>
    <t>PVC DN 300 SN8</t>
  </si>
  <si>
    <r>
      <t>m</t>
    </r>
    <r>
      <rPr>
        <vertAlign val="superscript"/>
        <sz val="10"/>
        <rFont val="Arial CE"/>
        <charset val="238"/>
      </rPr>
      <t>2</t>
    </r>
  </si>
  <si>
    <t>živa meja z ograjo</t>
  </si>
  <si>
    <t>hidrant</t>
  </si>
  <si>
    <t>drog JR</t>
  </si>
  <si>
    <t>PVC DN 250 SN8</t>
  </si>
  <si>
    <t>sočasna gradnja celotne faze in vseh odsekov</t>
  </si>
  <si>
    <t>Sanitarna kanalizacija Za gradom Mala Zaka</t>
  </si>
  <si>
    <t>s črpališčem Č2 Zaka in tlačnim kanalom</t>
  </si>
  <si>
    <t>do sanitarnega kanala Zupančičeve ulice</t>
  </si>
  <si>
    <t>tlačni kanal T1 s črpališčem Č2 Zaka</t>
  </si>
  <si>
    <t>kanalizacija Za gradom Mala Zaka</t>
  </si>
  <si>
    <t>I. in II. faza/ odsek 1 in 2</t>
  </si>
  <si>
    <t>I. faza</t>
  </si>
  <si>
    <t>/ odsek 1:</t>
  </si>
  <si>
    <t>kanal T1:</t>
  </si>
  <si>
    <t>kanal P1:</t>
  </si>
  <si>
    <t>kanal P2:</t>
  </si>
  <si>
    <t>Točkovno ali linijsko zavarovanje mejnih kamnov, temeljev, betonskih ograj in drugih objektov na ali ob trasi kanalizacije pred poškodbami ali pred zdrsom zaradi minimalnih horizontalnih odmikov s sanacijo poškodb po zaključku gradnje (stanovanjska in gospodarska poslopja ipd). V postavki so zajeta tudi zavarovanja in stabilizacija obstoječih cestnih in vrtnih škarp, plotov, drogov, jaškov, armatur in drugih objektov v koridorju kanala. Zavarovanje pomeni tudi začasni premik posameznih elementov iz območja izkopov in ponovna vgradnja na prvotno mesto po končani gradnji.</t>
  </si>
  <si>
    <t>cestna odbojna ograja</t>
  </si>
  <si>
    <t>rušenje</t>
  </si>
  <si>
    <t>beton C25/30</t>
  </si>
  <si>
    <t>kg</t>
  </si>
  <si>
    <t>armaturna mreža Q335</t>
  </si>
  <si>
    <t>odstranitev</t>
  </si>
  <si>
    <t>ponovna montaža</t>
  </si>
  <si>
    <t>bet. robniki12/15/25 L=1,00m, linijsko obbetonirani, fugirani, 30% novih</t>
  </si>
  <si>
    <t>poglobljeni bet. robniki12/15/25 L=1,00m, linijsko obbetonirani, fugirani, 30% novih</t>
  </si>
  <si>
    <t>demontaža in montaža</t>
  </si>
  <si>
    <t>nov peskolov</t>
  </si>
  <si>
    <t>prevezave</t>
  </si>
  <si>
    <t>RJ 80/80 gl. 1,50m z LTŽ pokrov 60/60  45t v AB glavi d=20cm in prevezavami</t>
  </si>
  <si>
    <t>nov BC jašek DN800</t>
  </si>
  <si>
    <t>nabava, dobava in vgrajevanje dodatnih granitnih robnikov 12/25 L=1,00m, linijsko obbetonirani, fugirani s posnetim zunanjim robom</t>
  </si>
  <si>
    <t>12/25/100</t>
  </si>
  <si>
    <t>BC DN500 obbetonirane</t>
  </si>
  <si>
    <t>lomljenec v betonu</t>
  </si>
  <si>
    <t>dodaten izkop v vodi</t>
  </si>
  <si>
    <t>betonska plošča</t>
  </si>
  <si>
    <t>RUŠENJA:</t>
  </si>
  <si>
    <t>VGRADNJA:</t>
  </si>
  <si>
    <t>ur</t>
  </si>
  <si>
    <t>planum</t>
  </si>
  <si>
    <t>izravnalni beton 5cm</t>
  </si>
  <si>
    <t>opaž temelja, zidov</t>
  </si>
  <si>
    <t>opaž plošče, venca</t>
  </si>
  <si>
    <t>beton C20/25</t>
  </si>
  <si>
    <t>beton C35/45</t>
  </si>
  <si>
    <t>pesek16-32mm v svež beton</t>
  </si>
  <si>
    <t>armaturna mreža Q785</t>
  </si>
  <si>
    <r>
      <t xml:space="preserve">armaturne palice </t>
    </r>
    <r>
      <rPr>
        <sz val="8"/>
        <rFont val="Calibri"/>
        <family val="2"/>
        <charset val="238"/>
      </rPr>
      <t>Ø</t>
    </r>
    <r>
      <rPr>
        <sz val="8"/>
        <rFont val="Arial CE"/>
        <charset val="238"/>
      </rPr>
      <t>12-16</t>
    </r>
  </si>
  <si>
    <t>obsib frakcija 0-16mm</t>
  </si>
  <si>
    <t>propust 3 * BC500 L=5,00m, obbetonirano:</t>
  </si>
  <si>
    <t>propust BC500 L=4,00m, obbetonirano:</t>
  </si>
  <si>
    <t>varnostna ograja LVO CIDNEO N2W4</t>
  </si>
  <si>
    <t>propust BC300 L=6,00m, obbetoniran - izvir:</t>
  </si>
  <si>
    <t>BC DN300 obbetonirane</t>
  </si>
  <si>
    <t>propust BC700 L=2*3,00m, obbetoniran - Mišca V5:</t>
  </si>
  <si>
    <t>BC DN700 obbetonirane</t>
  </si>
  <si>
    <t>žična ograja</t>
  </si>
  <si>
    <t>žična ograja, živa meja</t>
  </si>
  <si>
    <r>
      <t xml:space="preserve">drevesa </t>
    </r>
    <r>
      <rPr>
        <sz val="8"/>
        <rFont val="Calibri"/>
        <family val="2"/>
        <charset val="238"/>
      </rPr>
      <t>Ø</t>
    </r>
    <r>
      <rPr>
        <sz val="8"/>
        <rFont val="Arial CE"/>
        <charset val="238"/>
      </rPr>
      <t>30-50</t>
    </r>
  </si>
  <si>
    <r>
      <t xml:space="preserve">drevesa </t>
    </r>
    <r>
      <rPr>
        <sz val="8"/>
        <rFont val="Calibri"/>
        <family val="2"/>
        <charset val="238"/>
      </rPr>
      <t>Ø1</t>
    </r>
    <r>
      <rPr>
        <sz val="8"/>
        <rFont val="Arial CE"/>
        <charset val="238"/>
      </rPr>
      <t>0-30</t>
    </r>
  </si>
  <si>
    <t>kontejner, smetnjak</t>
  </si>
  <si>
    <t>TKK omarica</t>
  </si>
  <si>
    <t>prometni znaki</t>
  </si>
  <si>
    <t>garaža</t>
  </si>
  <si>
    <t>drog JR, EL, TK</t>
  </si>
  <si>
    <t>klop</t>
  </si>
  <si>
    <t>obvestilna tabla</t>
  </si>
  <si>
    <t>kapelica</t>
  </si>
  <si>
    <t>škarpa z žicčno ograjo</t>
  </si>
  <si>
    <t>PVC topla greda</t>
  </si>
  <si>
    <t>kozolec</t>
  </si>
  <si>
    <t>plinska omarica</t>
  </si>
  <si>
    <t>škarpa v lomljencu</t>
  </si>
  <si>
    <t>ruševine, odpadni mat.</t>
  </si>
  <si>
    <t>kanalizacija</t>
  </si>
  <si>
    <t>kanal T1: kanal P1: kanal P2:</t>
  </si>
  <si>
    <t>telekom</t>
  </si>
  <si>
    <t>EL NN</t>
  </si>
  <si>
    <t>Izkop jarka za kanalete (0,21m3/m1), planum v naklonu terena (0,50m2/m1), vgrajevanje peščene posteljice v debelini 10cm do 15cm (0,08m3/m1), nabava, dobava in vgrajevanje betonskih kanalet 640/360, obsip kanalet z izkopanim materialom (0,10m3/m1) in humusiranje v deb=10cm (0,04m3/m1), grabljenje in odvoz odvečnega materiala (0,03m3/m1)na stalno deponijo .</t>
  </si>
  <si>
    <t>nadomestni meteorni kanal</t>
  </si>
  <si>
    <t>rušenje obstoječega meteornega kanala iz BC v koridorju načrtovanega kanala z odvozom ruševin v stalno deponijo</t>
  </si>
  <si>
    <t>BC DN300</t>
  </si>
  <si>
    <t>nadomestni meteorec</t>
  </si>
  <si>
    <t>Odkop humusa povprečne debeline 10cm z odrivom ali odmetom v začasno deponijo in ponoven nariv na prejšnje mesto, razgrinjanje, ravnanje in mletje strjenih kosov zemlje z brano, odstranitvijo kamenja, grabljenjem, gnojenjem in zasejanjem travnega semena s trosenjem avtohtonega drobirja, nabavljena na lokalnih kmetijah. Drobir  se prekrije in rahlo uvalja v zemljo. V ceni je zajeta tudi dobava (20%)dodatne zemlje pred sejanjem za kvalitetno zatravitev.</t>
  </si>
  <si>
    <t>Nabava, dobava in vgrajevanje ločilne vodopropustne polipropilenske ali poliestrske geotekstilne membrane za ločevanje zemeljskih plasti in filtracijo zemljine za vgrajevanje v cestne površine (TenCate Polyfelt TS 50 ali podoben) z natezno vzdolžno in prečno trdnostjo 14kN/m ali več, dinamičnim prebodom pod 30mm i prebojne trdnosti CBR 200N ali več. Geotekstil se vgradi na min. 95% utrjeno površino po Proctorju na koti -0,5m kot podlaga tamonu.</t>
  </si>
  <si>
    <t>PE SDR17 DN90 PN10</t>
  </si>
  <si>
    <t>PE SDR17 DN75 PN10</t>
  </si>
  <si>
    <t>PVC DN 150 SN8</t>
  </si>
  <si>
    <t>nadomestni meteorni kanali:</t>
  </si>
  <si>
    <t>M1:</t>
  </si>
  <si>
    <t>M2:</t>
  </si>
  <si>
    <t>Nabava, dobava in vgrajevanje gibljivih upogljivih zaščitnih cevi v kolutu za kablovode DN 100 v izkopni jarek pri prečkanju ali vzporednem poteku kanala s TK ali NN elektro napeljavo, z obsipom cevi z 2x sejanim peskom - 012m3/m1 - spajanjem cevi, pripravo in utrjevanjem podlage cevi in izdelavo zaščite na prostem koncu cevi. Razmik med dvema vzporednima vodoma cevi mora biti min. 60cm.</t>
  </si>
  <si>
    <t>Nabava, dobava in vgrajevanje betonskih cevi DN600 za peskolove globine do 1,50m z LTŽ cestno rešetko 40/40 v AB obroču, vgrajevanjem vtočne in iztočne cevi 0,50m nad dnom peskolova v padcu I=10%o, stičenjem cevi in plašča peskolova, dodatnim izkopom za peskolov (2,17m3), izdelavo posteljice peskolova, obsipom dotočne in odtočne cevi s frakcijo 0-16mm (0,31m3/kom), zasipom okoli peskolova (0,97m3/kom) in utrjevanjem do 95% po Proktorju.</t>
  </si>
  <si>
    <t>globina do 1,50m:</t>
  </si>
  <si>
    <t>PE DN200 DD (2/3perf)</t>
  </si>
  <si>
    <t>Komplet izdelava kanalizacijskega odcepa dolžine 1,00 do 2,00m za sekundarno kanalizacijo ali hišni priključek.</t>
  </si>
  <si>
    <t>Nabava, dobava in montaža garniture za vrtanje ali podbijanje vključno z nabavo in dobavo obratovalne in jeklene zaščitne cevi, fiksiranje garniture v projektiranem padcu kanala, tesnenje med obratovalno in zaščitno cevjo, z demontažo opreme po vrtanju ali podbijanju z vsemi pomožnimi in pripravljalnimi deli za izvebo vrtanja ali podbijanja in čiščenjem cevi po končanih delih.</t>
  </si>
  <si>
    <t>V3- vrtanje pod Mišco:</t>
  </si>
  <si>
    <t>PE100 SDR17 DN90</t>
  </si>
  <si>
    <t>zaščitna cev jeklo 219mm*6,3mm</t>
  </si>
  <si>
    <t>V4- melioracijski kanal (opcija):</t>
  </si>
  <si>
    <t>V2, V2a - vrtanje vodni vir in Radovna:</t>
  </si>
  <si>
    <t>opcija:</t>
  </si>
  <si>
    <t>zaščitna cev jeklo 273mm*7,1mm</t>
  </si>
  <si>
    <t>V5 - vrtanje pod Mišco:</t>
  </si>
  <si>
    <t>skupno vrtanje za V6- Radovna in</t>
  </si>
  <si>
    <t>V7 pod Mišco</t>
  </si>
  <si>
    <t>PVC DN200 SN8</t>
  </si>
  <si>
    <t>PVC DN150 SN8</t>
  </si>
  <si>
    <t>V8 - vrtanje pod Mišco:</t>
  </si>
  <si>
    <t>Prevezava obstoječih podzemnih vodnih virov povezanih v porušen obstoječ betonski kanal v nadomestni meteorni kanal ali drenažo: dodaten izkop (0,97m3/kom), prevezava drenažne cevi DN200 (1,00m), obsip s frakcijo 8-32mm (0,42m3/kom), drenažni geotekstil (1,25m2/kom) in zasip izkopnega jarka (0,51m3/kom) z vsemi pripravljalnimi in zaključnimi deli.</t>
  </si>
  <si>
    <t>Nabava, dobava in vgradnja črpalne komore črpališča z vsemi pripravljalnimi, pomožnimi in zaključnimi deli, prevezavami in tesnenjem dovodnih in odvodnih cevi, planumom, opiranjem in razpiranjem gradbene jame, vgradnjo geotekstila po obodu in dnu izkopa, črpanjem podtalnice iz izkopne jame, filtrskim obsutjem črpalne komore, komprimacijo, montažo AB nosilnega obroča z vgrajenimi pokrovi, montažo zračnika in vgradnjo pokrovov LTŽ.</t>
  </si>
  <si>
    <t>dodaten izkop III. -IV. Ktg krožni presek</t>
  </si>
  <si>
    <t>dodatek za delo v vodi</t>
  </si>
  <si>
    <t>črpanje vode iz izkopnega jarka</t>
  </si>
  <si>
    <t>peskolov DN600 gl. 1,50m s cestno rešetko 40/40 in prevezavo cevi BC300 L=2,00m</t>
  </si>
  <si>
    <t>gospodarski objekt</t>
  </si>
  <si>
    <t>razpiranje jame po obodu gl. nad 2,00m</t>
  </si>
  <si>
    <t>tesnenje elastični stik</t>
  </si>
  <si>
    <t>Č2 Zaka:</t>
  </si>
  <si>
    <t>geotekstil drenažni</t>
  </si>
  <si>
    <t>drenažni obsip frakcije 8-32mm</t>
  </si>
  <si>
    <t>C35/45</t>
  </si>
  <si>
    <t>armaturna mreža Q 785</t>
  </si>
  <si>
    <t>zračnik DN114,3mm Fe s kapo</t>
  </si>
  <si>
    <t>pokrov G/G C 250</t>
  </si>
  <si>
    <t>HČ3Č2 Zaka:</t>
  </si>
  <si>
    <t>črpalna komora Abd-PW1600-1900/150</t>
  </si>
  <si>
    <t>AB plošča - opaž</t>
  </si>
  <si>
    <t>AB plošča opaž</t>
  </si>
  <si>
    <t>AB razbremenilni obroč d=15cm</t>
  </si>
  <si>
    <r>
      <t>m</t>
    </r>
    <r>
      <rPr>
        <vertAlign val="superscript"/>
        <sz val="10"/>
        <rFont val="Arial CE"/>
        <charset val="238"/>
      </rPr>
      <t>3</t>
    </r>
  </si>
  <si>
    <r>
      <t xml:space="preserve">Nabava, dobava in vgradnja tipskega temelja kompletno z jaškom </t>
    </r>
    <r>
      <rPr>
        <sz val="10"/>
        <rFont val="Calibri"/>
        <family val="2"/>
        <charset val="238"/>
      </rPr>
      <t>Ø</t>
    </r>
    <r>
      <rPr>
        <sz val="10"/>
        <rFont val="Arial CE"/>
        <charset val="238"/>
      </rPr>
      <t xml:space="preserve"> 30, izkopom gradbene jame za temelj, odvozom odvečnega materiala na deponijo in ureditvijo terena.</t>
    </r>
  </si>
  <si>
    <t>Nabava in dobava nadomestne PVC ali PE gladke cevi DN50 v izkopan jarek s pripravo podlage</t>
  </si>
  <si>
    <t>Nabava, dobava in polaganje pocinkanega valjanca FeZn 4x25 komplet z izdelavo spojev s križnimi spojkami</t>
  </si>
  <si>
    <t>Izkop in zasutje jarka 0,30 * 0,70 v cestišču in obsip položenih cevi s sejanim peskom frakcije 0,00 - 8,00.</t>
  </si>
  <si>
    <t>nadzor koncesionarja Petrol d.d.</t>
  </si>
  <si>
    <t>Nabava, dobava in vgrajevanje opozorilnega traku.</t>
  </si>
  <si>
    <t>%</t>
  </si>
  <si>
    <t>ocena</t>
  </si>
  <si>
    <t>PRESTAVITEV VODOVODA IZ KORIDORJA KANALA:</t>
  </si>
  <si>
    <t>Nabava, dobava in vgrajevanje fazonskih kosov v prestavljen vodovod.</t>
  </si>
  <si>
    <t>N - kos DN80</t>
  </si>
  <si>
    <t>FF kos DN 80/400</t>
  </si>
  <si>
    <t>FF kos DN 80/300</t>
  </si>
  <si>
    <t>T kos DN 200/80</t>
  </si>
  <si>
    <t>T kos DN 80/50</t>
  </si>
  <si>
    <r>
      <t>FFK - Q kos DN 50/90</t>
    </r>
    <r>
      <rPr>
        <sz val="8"/>
        <rFont val="Calibri"/>
        <family val="2"/>
        <charset val="238"/>
      </rPr>
      <t>°</t>
    </r>
  </si>
  <si>
    <r>
      <t>FFK - Q kos DN 80/90</t>
    </r>
    <r>
      <rPr>
        <sz val="8"/>
        <rFont val="Calibri"/>
        <family val="2"/>
        <charset val="238"/>
      </rPr>
      <t>°</t>
    </r>
  </si>
  <si>
    <t>Nabava, dobava in vgrajevanje vodovodnih armatur v prestavljen vodovod.</t>
  </si>
  <si>
    <t>ZSP DN90</t>
  </si>
  <si>
    <t>Drobni spojni material za PE cevi DN40</t>
  </si>
  <si>
    <t>MJ spojka 200,E</t>
  </si>
  <si>
    <t>Nabava, dobava in vgrajevanje vodovodnih cevi na že pripravljeno podlago z obsipom cevi z 2 x sejanim peskom 0,8mm.</t>
  </si>
  <si>
    <t>cev PE80 DN90 PN 12,5</t>
  </si>
  <si>
    <t>cev PE80 DN40 PN 12,5</t>
  </si>
  <si>
    <t>opozorilni indikator trak - VODA</t>
  </si>
  <si>
    <t>Nabava, dobava in vgrajevanje vodovodnega tesnilnega in vijačnega materiala.</t>
  </si>
  <si>
    <t>vijaki, matice s podložkami</t>
  </si>
  <si>
    <t>tesnila ploščata DN 200 ojačana</t>
  </si>
  <si>
    <t>tesnila ploščata DN 80 ojačana</t>
  </si>
  <si>
    <t>tesnila ploščata DN 50 ojačana</t>
  </si>
  <si>
    <t>Drobni in nepredviden material, spojni material za prevezave starega in nadomestnega vodovoda, material za prevezave obstoječih hišnih vodovodnih priključkov na nadomestni cevovod.   Ocena</t>
  </si>
  <si>
    <t>ZSP DN80</t>
  </si>
  <si>
    <t>FF kos DN 80/500</t>
  </si>
  <si>
    <r>
      <t>X kos DN 50/2</t>
    </r>
    <r>
      <rPr>
        <sz val="8"/>
        <rFont val="Calibri"/>
        <family val="2"/>
        <charset val="238"/>
      </rPr>
      <t>″</t>
    </r>
  </si>
  <si>
    <t>Hidrant nadzemni - lomljivi DN80 inox, vgradna dolžina 1000 tip Vodotehnik ali podobno</t>
  </si>
  <si>
    <t>(spojke, obojke, prirobnice, končnik)</t>
  </si>
  <si>
    <t>cev PE100 DN90 PN 12,5</t>
  </si>
  <si>
    <r>
      <t>FFK - Q kos DN 80/45</t>
    </r>
    <r>
      <rPr>
        <sz val="8"/>
        <rFont val="Calibri"/>
        <family val="2"/>
        <charset val="238"/>
      </rPr>
      <t>°</t>
    </r>
  </si>
  <si>
    <t>varjenje cevi s spojnim materialom: EF obojko PE 100 ES PLUS SDR11 90</t>
  </si>
  <si>
    <t>varjenje cevi s spojnim materialom: EF obojko PE100 ES PLUS SDR11 90, EF končnikom PE100 ES SDR17 90 in EF prirobnico PP ES d90 DN80 PN10/16</t>
  </si>
  <si>
    <t>Transportni stroški, stroški prenosov in drugi stroški pri pretovarjanju vodovodnega materiala in opreme.</t>
  </si>
  <si>
    <t>Pripravljalna in zaključna dela na prevezavah nadomestnega in obstoječega vodovoda z upravljalskim nadzorom</t>
  </si>
  <si>
    <t>zapiranje in odpiranje vodovoda, prevezave, začasne prevezave in obveščanje občanov o prekinitvah dobave vode.</t>
  </si>
  <si>
    <t>kpl</t>
  </si>
  <si>
    <t>izpiranje vodovoda s tlačnim preizkusom</t>
  </si>
  <si>
    <t>min. 12 urna dezinfekcija cevovoda z vzorčenjem</t>
  </si>
  <si>
    <t>upravljalski nadzor gradnje nadomestnega vodovoda in prevezav</t>
  </si>
  <si>
    <t>geodetski posnetek izvedenih del na nadomestnem vodovodu</t>
  </si>
  <si>
    <t>vnos izvedenih del na nadomestnem vodovodu v kataster komunalnih naprav</t>
  </si>
  <si>
    <t>PRESTAVITEV JAVNEGA VODOVODA</t>
  </si>
  <si>
    <t>DDV 22%:</t>
  </si>
  <si>
    <t>/ odsek 2:</t>
  </si>
  <si>
    <t>gravitacijsko - tlačni kanal P1</t>
  </si>
  <si>
    <t>gravitacijaki kanal P2</t>
  </si>
  <si>
    <t>kanal P2 in nadomestni meteorni:</t>
  </si>
  <si>
    <t>kanal P2 + prevezave meteorni:</t>
  </si>
  <si>
    <t>EV-F5 VAG DN80 ali enakovreden zasun PN10-16barov, s teleskopsko vgradno garnituro, cestno kapo DN200 TEL in podložnim betonom C20/25</t>
  </si>
  <si>
    <t>EV-F5 VAG DN50 ali enakovreden zasun PN10-16barov, s teleskopsko vgradno garnituro, cestno kapo DN200 TEL in podložnim betonom C20/25</t>
  </si>
  <si>
    <t>Odstranitev objektov in naprav iz območja izkopa, začasno deponiranje in ponovna vgradnja po končani gradnji: oporni zidovi, plotovi, ograje, jaški, armature, prometni znaki, cestni robniki, propusti ipd… V ceni je upoštevano tudi morebitno delo v razmočenem ali z vodo prepojenem zemljišču in črpanje vode iz izkopnega jarka.</t>
  </si>
  <si>
    <t>II. faza</t>
  </si>
  <si>
    <t>Stroški postavitev varovalnih ograj, njihova večkratna prestavitev z napredovanjem del, stroški delnih ali polnih zapor ceste, stroški prometne signalizacije za obvoze, čiščenje obvoznih poti in obveščanje prebivalcev niso nepredvideni stroški in so zajeti v ceni storitve.</t>
  </si>
  <si>
    <t>Dela, za katera bi izvajalec moral vedete glede na popis del, projektno in razpisno dokumentacijo, čas gradnje in terenske značilnosti (uporaba črpalk, začasna preusmeritev vodnega toka, zaščitni ukrepi pred onesnaženjem voda, uporaba manjših delovnih strojev in naprav zaradi omejenega prostora, zastoji zaradi zmrzali, mraza, dežja ali vročine, razmočeno zemljišče, utrjevanje in popravila obstoječih in začasnih transportnih poti niso dodatna dela.</t>
  </si>
  <si>
    <t>V primeru, da se dela ne izvedejo v celoti po projektantskem popisu, se obračunajo samo dejansko izvedena dela po posameznih postavkah. Dela, ki so po svoji naravi nujna (pomožna pripravljalna dela, organizacijska dela, zaključna dela, transporti, izraba deponijskega prostora...) za izvedbo gradbenih del po posameznih postavkah popisa in niso eksplicitno vključena v projektantski popis se ne štejejo za dodatna dela.</t>
  </si>
  <si>
    <t>Dodatni strojni odkop ceste IV. ktg za zamenjavo spodnjega ustroja ceste z odvozom izkopa v stalno deponijo in razplaniranje. Izraba deponijskega prostora je v ceni storitve. V ceni upoštevan volumen materiala v raščenem stanju. Vsa pripravljalna in zaključna dela, vključno z zavarovanjem gradbene jame so v ceni storitve. Debelina dodatnega odkopa je 60cm.</t>
  </si>
  <si>
    <t>Dodatek za delo v podtalnici ali površinski vodi, ki pronica v izkopni jarek z upoštevanjem stroškov prečrpavanja vode iz izkopa, izdelavo dodatnih nasipov ali začasnih odtočnih jarkov za preusmeritev vodnega toka iz gradbene jame ali za preusmeritev izčrpane vode od kanalizacijskega jarka. (Prehodi čez vodotoke, prehodi čez melioracijske kanale, mulde ali naravne odvodnike površinske vode ali podtalnice, dela v vodonepropustni zemljini........).</t>
  </si>
  <si>
    <t>V slabo nosilnem terenu se pred polaganjem cevi stabilizira podlaga ali z debelejšim slojem nasutja, s pilotiranjem ali plavajočo togo AB ploščo po posvetu s projektantom in/ali geomehanikom. Uporabi se toge cevi ali cevi z večjo obodno trdnostjo, večjo točkovno odpornostjo, fleksibilnostjo in z večjo dovoljeno temensko obremenitvijo. Vodni režim podtalnice se ne sme spreminjati.</t>
  </si>
  <si>
    <t>Posebna pozornost velja vgradnji jaškov tipa Romold zaradi priključkov kanalizacije nižjega ranga na zbiralnik višjega ranga nad muldo jaška in prilagoditvi dna jaška projektiranim višinam kanalizacije. Izvajalec je dolžan pred naročilom jaška preveriti z nadzornikom število potrebnih priklopov na posamezen revizijski jašek in njihovo izvedbo. Pokrov jaška mora biti položen na nosilnem obroču d=20 do 25cm.</t>
  </si>
  <si>
    <t>STROJNE INŠTALACIJE ČRPALIŠČA Č2</t>
  </si>
  <si>
    <t>AB posoda PW 2000/2550/150-150 proizvajalca TIBA AUSTRIA ali podobna</t>
  </si>
  <si>
    <t>AB obroč PW 2000/1250/150-150 proizvajalca TIBA AUSTRIA ali podoben</t>
  </si>
  <si>
    <t>AB pokrivna plošča PW 2000-2300/180 proizvajalca TIBA AUSTRIA ali podoben</t>
  </si>
  <si>
    <t>Litoželezni pokrov EN 124 TIBA G/G600/700 C250 ali podoben</t>
  </si>
  <si>
    <t xml:space="preserve">Dotok, PVC kanalska cev,  DN  250 </t>
  </si>
  <si>
    <t>mm</t>
  </si>
  <si>
    <t xml:space="preserve">Dotok, PVC kanalska cev,  DN  150 </t>
  </si>
  <si>
    <t>Iztok, cev AISI 304, DN 80  (88,9 x 2mm)</t>
  </si>
  <si>
    <t>zaščita proti pregrevanju</t>
  </si>
  <si>
    <t xml:space="preserve">Potopna črpalka  Wilo Rexa PRO V06 DA-216/EAD1X2-T0025-        540-0 ali podobna s s podstavkom, avtomatskim zaklepom, vodilom, konzolo vodila, vsem vijačnim in spojnim materialom. Izvedba vodil, verige, konzolnega materiala iz nerjavečega jekla (AISI 304), vijaki A4 80  </t>
  </si>
  <si>
    <t>kapaciteta               4,3 l/s</t>
  </si>
  <si>
    <t>tlačna višina           13,9m</t>
  </si>
  <si>
    <t>premer rotorja       126mm</t>
  </si>
  <si>
    <t>tip tekača              Vortex</t>
  </si>
  <si>
    <t>prosti prehod         65mm</t>
  </si>
  <si>
    <t>tlačni priključek        DN80</t>
  </si>
  <si>
    <t>moč motorja           2,5kW</t>
  </si>
  <si>
    <t>napetost              400~3V</t>
  </si>
  <si>
    <t>frekvenca                50Hz</t>
  </si>
  <si>
    <t xml:space="preserve">               obratovalni električni tok 5,3A</t>
  </si>
  <si>
    <t xml:space="preserve">      zagonski tok (zvezda, trikot) 10,3A</t>
  </si>
  <si>
    <t>vrsta zaščite             IP68</t>
  </si>
  <si>
    <t>dolžina kabla             10m</t>
  </si>
  <si>
    <t>Tlačni cevovod DN 80 (88,9 x 2 mm), L= 880 mm</t>
  </si>
  <si>
    <t>Koleno 90°, AISI 304, DN 80 (88,9 x 2mm)</t>
  </si>
  <si>
    <t>Y kos, AISI 304, DN 80 (88,9 x 2mm)</t>
  </si>
  <si>
    <t>Protipovratni ventil s kroglo DN 80, PN 10</t>
  </si>
  <si>
    <t>Nožasti zasun DN 80, PN 10</t>
  </si>
  <si>
    <t>Leteča prirobnica AISI 304, DN80, PN 10</t>
  </si>
  <si>
    <t>Dvižna cev za črpalko, AISI 304, d ( 42,4 x 3,25 mm), L =3500 mm</t>
  </si>
  <si>
    <t>Veriga za dvig črpalke, AISI 304, L= 3000 mm</t>
  </si>
  <si>
    <t>Držalo za ultrazvočni nivojski senzor</t>
  </si>
  <si>
    <t>Kabelska zaščitna cev PVC DN 65</t>
  </si>
  <si>
    <t>m</t>
  </si>
  <si>
    <t>Zračnik PVC kanalska cev DN 100 s kapo</t>
  </si>
  <si>
    <t xml:space="preserve">Prirobnično objemna spojka DN 80 PN 10,  </t>
  </si>
  <si>
    <t>Ozemljitev valjanec vroče cinkan, 25 x 4 mm</t>
  </si>
  <si>
    <t>STROJNE INŠTALACIJE SKUPAJ:</t>
  </si>
  <si>
    <t xml:space="preserve">kabel NAY2Y-J 4×35RM+1,5                   </t>
  </si>
  <si>
    <t>zaključek NN EPKT0015 4 x 35</t>
  </si>
  <si>
    <t xml:space="preserve">čevelj kabel GN ALCU 35-8-21            </t>
  </si>
  <si>
    <t>tokovna sponka</t>
  </si>
  <si>
    <t>zaščitno korito</t>
  </si>
  <si>
    <t>objemka za kabel ob drogu</t>
  </si>
  <si>
    <t>objemka za zaščito</t>
  </si>
  <si>
    <t>ELEKTRO MATERIAL SKUPAJ:</t>
  </si>
  <si>
    <t xml:space="preserve">Dobava kabla in kabelskega pribora: </t>
  </si>
  <si>
    <t>Dobava opreme za prosto stoječo merilno omarico:</t>
  </si>
  <si>
    <t>omarica prosto stoječa A-FK3 1080/250 Mosdorfer</t>
  </si>
  <si>
    <t xml:space="preserve">podstavek S3 1200/250 Mosdorfer   </t>
  </si>
  <si>
    <t>PEN sponka PK250</t>
  </si>
  <si>
    <t>60mm zbiralčni sestav za PMO3</t>
  </si>
  <si>
    <t>priključne sponke s prekritjem 6-50mm</t>
  </si>
  <si>
    <t>varovalni ločilnik NH 00 125 A</t>
  </si>
  <si>
    <t>odvodniki prenapetosti MM 3P - Iskra zaščite d.o.o., Protec B2SR 37,5/320</t>
  </si>
  <si>
    <t>trifazni dvotarifni števec električne energije Landis+GYR, tip ZMXI320CPU1L1D3 3X230/400 V, 5-85 A, PLC</t>
  </si>
  <si>
    <t>tipka odklopnika ALT-T22-P30</t>
  </si>
  <si>
    <t>ključavnica elektro omarice EI 13 N</t>
  </si>
  <si>
    <t>Dobava materiala za ozemljitev NN omrežja:</t>
  </si>
  <si>
    <t>valjanec pocinkani 25 x 4mm</t>
  </si>
  <si>
    <t>žica P/F 35 RUM.ZEL.</t>
  </si>
  <si>
    <t>čevelj kabel GN ALCU 35 M 8</t>
  </si>
  <si>
    <t>sponka križna 60 x 60</t>
  </si>
  <si>
    <t>Drobni in nespecificiran material:</t>
  </si>
  <si>
    <t>Polaganje NN kablov 35 mm² v zaščitno cev:</t>
  </si>
  <si>
    <t xml:space="preserve">Izdelava kabelskega končnika in priklop kabla v NNR ali omaro za NN kabel 4 × 35 mm²:   </t>
  </si>
  <si>
    <t xml:space="preserve">Montaža kabla po drogu vključno s PVC ali AL zaščito ter izdelava  kabelskega končnika vključno s kabelskim zaključkom (vime) in priklop kabla na vodnike za NN kabel: </t>
  </si>
  <si>
    <t xml:space="preserve">Uvlačenje in pritrditev kabla v omarico:    </t>
  </si>
  <si>
    <t>Izdelava ustreznih ploščic s podatki o kablu:</t>
  </si>
  <si>
    <t xml:space="preserve">Postavitev in montaža opreme v PS-PMO:          </t>
  </si>
  <si>
    <t xml:space="preserve">Izdelava ozemljitvene povezave: valjanec – PF vodnik s križno sponko: </t>
  </si>
  <si>
    <t xml:space="preserve">Izdelava ozemljitvene povezave: valjanec – valjanec s križno sponko: </t>
  </si>
  <si>
    <t>ELEKTRO MONTAŽA SKUPAJ:</t>
  </si>
  <si>
    <t xml:space="preserve">Kombiniran izkop v zemlji III. ktg dim. 0,4x1,05 m, niveliranje dna jarka, betoniranje betonske podlage 0,1 m dobava in polaganje 1 x 110 mm PVC cevi z obbetoniranjem 0,1 m nad robom cevi z  C 12/15, zasip z izkopanim materialom z nabijanjem v plasteh, dobava in  polaganje opozorilnega traku, čiščenje trase, zasejanje trave, nakladanje viška materiala na kamion in odvoz na deponijo z vsemi stroški: </t>
  </si>
  <si>
    <t xml:space="preserve">Izdelava temelja za prostostoječo NNO omarico z potrebnim izkopom, dobavo in polaganjem PVC cevi, zasip, odvoz odvečnega materiala na stalno deponijo z vsemi ostalimi stroški: </t>
  </si>
  <si>
    <t>Polaganje ozemljitvenega valjanca v že predhodno izkopan jarek:</t>
  </si>
  <si>
    <t xml:space="preserve">Izdelava geodetskega posnetka z obdelavo podatkov - posnetek kabelskega voda, izris geodetskih podlog po specifikaciji naročnika, oddaja elaborata v elektronski obliki: </t>
  </si>
  <si>
    <t>Priprava in nadzor del, transport in projektni nadzor:</t>
  </si>
  <si>
    <t>GRADBENA DELA NA EL KABLOVODU SKUPAJ:</t>
  </si>
  <si>
    <t>ELEKTRO KRMILNA OMARA:</t>
  </si>
  <si>
    <t>Schneider Electric: NSYPLA1073G omara V1000xŠ750xD320 7035</t>
  </si>
  <si>
    <t>Schneider Electric: NSYTJPLA73G streha za PLA(Z) 750x320</t>
  </si>
  <si>
    <t>Schneider Electric: NSYZNPLA73G podstavek PLA(T) Š750x320x60 RAL7035</t>
  </si>
  <si>
    <t>Schneider Electric: NSYCR100WU2 grelec IZOLIRAN 90W 110..250 AC</t>
  </si>
  <si>
    <t>Schneider Electric: A9L16294 PREN. ODVO. iQUICK PRD 40r 3P+N S SIG</t>
  </si>
  <si>
    <t>Schneider Electric: A9F84302 INŠT. ODKLOPNIK ACTI9 iC60H 3P 2A C</t>
  </si>
  <si>
    <t>Schneider Electric: A9F84106 INŠT. ODKLOPNIK ACTI9 iC60H 1P 6A C</t>
  </si>
  <si>
    <t>Schneider Electric: A9F84102 INŠT. ODKLOPNIK ACTI9 iC60H 1P 2A C</t>
  </si>
  <si>
    <t>Schneider Electric: A9F83104 INŠT. ODKLOPNIK ACTI9 iC60H 1P 4A B</t>
  </si>
  <si>
    <t>Schneider Electric: NSYLAMLDS SVETILKA LED 120/230VAC VTIČ. SCHUKO</t>
  </si>
  <si>
    <t>Schneider Electric: RXM4AB2P7 RELE VTIČNI 4P LED 230 V AC</t>
  </si>
  <si>
    <t>Schneider Electric: RXZE2M114M PODNOŽJE RXM 2P/4P</t>
  </si>
  <si>
    <t>Schneider Electric: LC1D09P7 KONTAKTOR 3P 9A 230V AC</t>
  </si>
  <si>
    <t>Schneider Electric: A9R44425 FID STIKALO iID 4P 25A 300mA TIP AC</t>
  </si>
  <si>
    <t>Schneider Electric: GB2DB09 INŠT. ODKLOPNIK TeSys_GB2 2P 4A Id=50A</t>
  </si>
  <si>
    <t>Schneider Electric: GV2ME10 MOTORSKO ZAŠČ. STIKALO 4-6,3A</t>
  </si>
  <si>
    <t>Schneider Electric: GVAE11 POMOŽNI KONTAKT 1NO+1NC NATIČNI GV2&amp;GV3</t>
  </si>
  <si>
    <t>Schneider Electric: GVAN11 POMOŽNI KONTAKT 1NO+1NC STRANSKI</t>
  </si>
  <si>
    <t>Schneider Electric: 15125 IZBIRNO STIKALO CMV</t>
  </si>
  <si>
    <t>Schneider Electric: NSYCCOTHC TERMOSTAT BIMETAL NC GRELEC 10A 250V °C</t>
  </si>
  <si>
    <t>Schneider Electric: A9E18073 MENJALNO STIKALO iSSW 1x3P (1-0-2)</t>
  </si>
  <si>
    <t xml:space="preserve">Schneider Electric: ABL6TS10U TRANSFORMATOR 230-400/230V 100W </t>
  </si>
  <si>
    <t>Schneider Electric: ATS01N209QN MEHKI ZAGON ATS01 9A 380-415V</t>
  </si>
  <si>
    <t>Schneider Electric: 16061 ANALOGNI VOLTMETER 0-500V</t>
  </si>
  <si>
    <t>Schneider Electric: 15440 ŠTEVEC ČASA CH 220V/240V 50HZ</t>
  </si>
  <si>
    <t>MeanWell: DR-15-12 DR usmernik 15W, 12V, 0..1'25A</t>
  </si>
  <si>
    <t>Drobni material: sponke, kanali, uvodnice…..</t>
  </si>
  <si>
    <t xml:space="preserve">Schrack: IN882011 Stikalo KG100 K950 VE2 4P, 1-0-2 </t>
  </si>
  <si>
    <t>NIVUS: NVNMSP0610000 Ultrazvočni senzor za merjenje nivoja</t>
  </si>
  <si>
    <t>NIVUS: NVNM5310165TEN Oddajnik NivuMaster</t>
  </si>
  <si>
    <t>Geweiss: GW60431 Nadgradni vtikač 3P+N+PE 400V</t>
  </si>
  <si>
    <t>Ožičenje elektro omare</t>
  </si>
  <si>
    <t>Testiranje, meritve el. Omare, CE</t>
  </si>
  <si>
    <t>STROJNE INŠTALACIJE črpališče Č2</t>
  </si>
  <si>
    <t>KRMILJENJE črpališča Č2</t>
  </si>
  <si>
    <t>MONTAŽNA DELA :</t>
  </si>
  <si>
    <t>PRESTAVITEV JAVNEGA VODOVODA:</t>
  </si>
  <si>
    <t>b.) ELEKTRO MONTAŽA:</t>
  </si>
  <si>
    <t>c.) GRADBENA DELA NA EL KABLOVODU:</t>
  </si>
  <si>
    <t>a.) ELEKTRO MATERIAL:</t>
  </si>
  <si>
    <t xml:space="preserve">PRIKLOP črpališča Č2 na omrežje </t>
  </si>
  <si>
    <t xml:space="preserve">PRIKLOP črpališča Č2 na omrežje skupaj </t>
  </si>
  <si>
    <t>KRMILJENJE črpališča Č2 SKUPAJ:</t>
  </si>
  <si>
    <t>KRMILJENJE ČRPALIŠČA Č2:</t>
  </si>
  <si>
    <r>
      <t xml:space="preserve">Nabava, dobava in vgrajevanje tampona za spodnji ustroj ceste, vgrajenega na utrjen zasip iz izkopnega materiala in utrjevanje v slojih do 20cm. Debelina tampona v kategorizirani cesti je do 50 cm, v nekategoriziranih cestah do 30cm na kolovozih in poljskih poteh pa do 20cm. Komprimacijski modul za kategorizirane ceste E2 = 120 MPa. </t>
    </r>
    <r>
      <rPr>
        <sz val="10"/>
        <rFont val="Arial CE"/>
        <family val="2"/>
        <charset val="238"/>
      </rPr>
      <t>V kalkulaciji upoštevan dovoz in vgradnja dobavljenega tamponskega materiala. Pred vgraditvijo tampona se (po posvetu z nadzornikom) na utrjen zasip položi politlak folija po celotni širini cestišča, ki preprečuje mešanje tampona s podlago.</t>
    </r>
  </si>
  <si>
    <r>
      <t xml:space="preserve">Nabava, dobava in vgrajevanje peska za urejanje bankin po asfaltiranju lokalne ceste v d = </t>
    </r>
    <r>
      <rPr>
        <sz val="10"/>
        <rFont val="Arial CE"/>
        <charset val="238"/>
      </rPr>
      <t>10cm iz sejanega peska, skupaj z razgrinjanjem in valjamjem bankin v širini 30cm do 50cm.</t>
    </r>
  </si>
  <si>
    <t>Izdelava projekta izvedenih del (za vsa izvedena dela, kot je cesta, meteorna in fekalna kanalizacija, elektro in strojna dela vključno s črpališčem) v min. treh izvodih z vsemi predpisanimi podatki. PID vključuje vse spremembe in odstopanja od projekta, razdalje, globine jaškov, vtokov in iztokov, višine pokrovov in prečkanja oziroma vzporedni potek z ostalimi komunalnimi in infrastrukturnimi vodi, vključno s tehničnim poročilom in navodilom za obratovanje.</t>
  </si>
  <si>
    <t>Postavljanje prečnih profilov na vseh lomnih točkah kanala in odcepov v projektiranem padcu kanalizacije za mehansko določanje padcev. Vmesni profili so všteti v ceno profilov na lomih. (Max dopustna razdalja med profili je 30,00m do 35,00m).</t>
  </si>
  <si>
    <t xml:space="preserve">VREDNOST GRADBENIH DEL : </t>
  </si>
  <si>
    <t>VREDNOST GRADBENIH DEL BREZ DDV:</t>
  </si>
  <si>
    <r>
      <t>Nabava, dobava in vgrajevanje (PVC gravitacijska kanalizacija, PE tlačna kanalizacija ) kanalizacijskih cevi na mufno, tesnjenih z gumi tesnilom premazanim z mastjo ali vgrajevanje tlačnih kanalizacijskih cevi iz polietilena visoke gostote ali drugega enakovrednega materiala z varjenimi spoji cevi. Spoj cevi mora biti raven, dovoljen zamik cevi na mufno od osi je 2</t>
    </r>
    <r>
      <rPr>
        <vertAlign val="superscript"/>
        <sz val="8"/>
        <rFont val="Arial CE"/>
        <family val="2"/>
        <charset val="238"/>
      </rPr>
      <t>O</t>
    </r>
    <r>
      <rPr>
        <sz val="10"/>
        <rFont val="Arial CE"/>
        <charset val="238"/>
      </rPr>
      <t>. Večji odmiki od osi se rešujejo s koleni ali revizijskimi jaški. Varjenje cevi izvede varilec s certifikatom za ta dela po postopku, ki ga predpiše proizvajalec cevi.</t>
    </r>
  </si>
  <si>
    <r>
      <t xml:space="preserve">Nabava, dobava in vgrajevanje </t>
    </r>
    <r>
      <rPr>
        <sz val="10"/>
        <rFont val="Arial CE"/>
        <charset val="238"/>
      </rPr>
      <t>PE drenažnih cevi DN200 za odvodnjavanje podzemne vode iz izkopnega jarka ali za prevezave obstoječih drenažnih ali meteornih vodov. V ceno je vključena tudi priprava peščene posteljice za vgradnjo drenaže in obsib cevi s filtrskim gramozom frakcijama 8-16mm in 16 - 32mm 0,16m3/m1 cevi. V ilovnatem in slabo nosilnem terenu se filtrski sloj obsipa zaščiti z drenažnim geotextilom (1,50m2/m1)</t>
    </r>
  </si>
  <si>
    <t>Nabava, dobava in vgrajevanje polietilenskih revizijskih jaškov primerljivih karakteristik projektiranega profila z že vgrajenimi vtoki in iztokom na mufno, tesnjenimi spoji in stiki in z vgraditvijo okroglega LTŽ pokrova profila 600mm z motivom rajske ptice. (V ceni je upoštevana izdelava vtokov sekundarnih javnih kanalov in hišnih priključkov pod primernim kotom, globino in naklonom po navodilih nadzornika). Jaški morajo biti izdelani tako, da je preprečena možnost dviga jaška zaradi vzgona ali drugih razlogov. Vtoki, ki niso takoj v uporabi morajo biti zaščiteni pred vdorom zemljine s čepom za vtično objemko, tesnjeni in vidno označeni. Kaskade se rešujejo s praznotočnim vtokom in fajfo. (vtok, ki je več kot 50cm nad muldo). Mulda jaškov ne sme imeti ostrih robov in lomov.</t>
  </si>
  <si>
    <t>RJ DN 800 z LTŽ pokrovom 40 MPa:</t>
  </si>
  <si>
    <t>p.p. 4 le betonski meteorni jaški DN 800 z LTŽ pokrovom  40 MPa:</t>
  </si>
  <si>
    <t>JAVNA RAZSVETLJAVA:</t>
  </si>
  <si>
    <t>JAVNA RAZSVETLJAVA SKUPAJ</t>
  </si>
  <si>
    <t>Geodetski posnetek obnovljene javne razsvetljave z izdelavo geodetskega načrta in digitalnega zapisa z možnostjo prenosa zapisa v kataster komunalnih naprav.</t>
  </si>
  <si>
    <t>m1</t>
  </si>
  <si>
    <t>p.p. 4 le kaskadni RJ DN 800 z LTŽ pokrovom 40 MPa:</t>
  </si>
  <si>
    <t>nepredvidena dela  8%</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</si>
</sst>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CE"/>
      <charset val="238"/>
    </font>
    <font>
      <b/>
      <sz val="10"/>
      <name val="Arial CE"/>
      <family val="2"/>
      <charset val="238"/>
    </font>
    <font>
      <sz val="8"/>
      <name val="Arial CE"/>
      <family val="2"/>
      <charset val="238"/>
    </font>
    <font>
      <vertAlign val="superscript"/>
      <sz val="10"/>
      <name val="Arial CE"/>
      <family val="2"/>
      <charset val="238"/>
    </font>
    <font>
      <vertAlign val="superscript"/>
      <sz val="8"/>
      <name val="Arial CE"/>
      <family val="2"/>
      <charset val="238"/>
    </font>
    <font>
      <sz val="10"/>
      <name val="Arial CE"/>
      <family val="2"/>
      <charset val="238"/>
    </font>
    <font>
      <b/>
      <sz val="12"/>
      <color indexed="12"/>
      <name val="Arial CE"/>
      <family val="2"/>
      <charset val="238"/>
    </font>
    <font>
      <sz val="12"/>
      <color indexed="12"/>
      <name val="Arial CE"/>
      <family val="2"/>
      <charset val="238"/>
    </font>
    <font>
      <sz val="12"/>
      <name val="Arial CE"/>
      <family val="2"/>
      <charset val="238"/>
    </font>
    <font>
      <b/>
      <sz val="10"/>
      <color indexed="17"/>
      <name val="Arial CE"/>
      <family val="2"/>
      <charset val="238"/>
    </font>
    <font>
      <sz val="10"/>
      <color indexed="12"/>
      <name val="Arial CE"/>
      <family val="2"/>
      <charset val="238"/>
    </font>
    <font>
      <sz val="10"/>
      <name val="Times New Roman"/>
      <family val="1"/>
    </font>
    <font>
      <b/>
      <sz val="12"/>
      <color rgb="FFFF0000"/>
      <name val="Arial CE"/>
      <family val="2"/>
      <charset val="238"/>
    </font>
    <font>
      <sz val="12"/>
      <color rgb="FFFF0000"/>
      <name val="Arial CE"/>
      <family val="2"/>
      <charset val="238"/>
    </font>
    <font>
      <sz val="8"/>
      <name val="Arial CE"/>
      <charset val="238"/>
    </font>
    <font>
      <sz val="10"/>
      <color rgb="FFFF0000"/>
      <name val="Arial CE"/>
      <charset val="238"/>
    </font>
    <font>
      <vertAlign val="superscript"/>
      <sz val="10"/>
      <name val="Arial CE"/>
      <charset val="238"/>
    </font>
    <font>
      <sz val="8"/>
      <name val="Calibri"/>
      <family val="2"/>
      <charset val="238"/>
    </font>
    <font>
      <sz val="8"/>
      <color rgb="FFFF0000"/>
      <name val="Arial CE"/>
      <charset val="238"/>
    </font>
    <font>
      <b/>
      <sz val="8"/>
      <name val="Arial CE"/>
      <charset val="238"/>
    </font>
    <font>
      <b/>
      <sz val="10"/>
      <name val="Arial CE"/>
      <charset val="238"/>
    </font>
    <font>
      <sz val="10"/>
      <name val="Calibri"/>
      <family val="2"/>
      <charset val="238"/>
    </font>
    <font>
      <sz val="10"/>
      <color rgb="FF0070C0"/>
      <name val="Arial CE"/>
      <charset val="238"/>
    </font>
    <font>
      <sz val="10"/>
      <color theme="1"/>
      <name val="Arial Narrow"/>
      <family val="2"/>
      <charset val="238"/>
    </font>
    <font>
      <b/>
      <u/>
      <sz val="10"/>
      <name val="Arial CE"/>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36">
    <xf numFmtId="0" fontId="0" fillId="0" borderId="0" xfId="0"/>
    <xf numFmtId="0" fontId="1" fillId="0" borderId="0" xfId="0" applyFont="1"/>
    <xf numFmtId="0" fontId="0" fillId="0" borderId="0" xfId="0" applyAlignment="1"/>
    <xf numFmtId="0" fontId="0" fillId="0" borderId="0" xfId="0" applyAlignment="1">
      <alignment horizontal="center"/>
    </xf>
    <xf numFmtId="0" fontId="1" fillId="0" borderId="0" xfId="0" applyFont="1" applyAlignment="1"/>
    <xf numFmtId="0" fontId="0" fillId="0" borderId="0" xfId="0" applyAlignment="1">
      <alignment wrapText="1"/>
    </xf>
    <xf numFmtId="0" fontId="0" fillId="0" borderId="0" xfId="0" applyAlignment="1">
      <alignment horizontal="right"/>
    </xf>
    <xf numFmtId="0" fontId="2" fillId="0" borderId="0" xfId="0" applyFont="1"/>
    <xf numFmtId="0" fontId="2" fillId="0" borderId="0" xfId="0" applyFont="1" applyAlignment="1">
      <alignment wrapText="1"/>
    </xf>
    <xf numFmtId="2" fontId="0" fillId="0" borderId="0" xfId="0" applyNumberFormat="1" applyAlignment="1">
      <alignment horizontal="right"/>
    </xf>
    <xf numFmtId="0" fontId="1" fillId="0" borderId="0" xfId="0" applyFont="1" applyAlignment="1">
      <alignment wrapText="1"/>
    </xf>
    <xf numFmtId="2" fontId="0" fillId="0" borderId="0" xfId="0" applyNumberFormat="1"/>
    <xf numFmtId="1" fontId="0" fillId="0" borderId="0" xfId="0" applyNumberFormat="1" applyAlignment="1">
      <alignment horizontal="right"/>
    </xf>
    <xf numFmtId="2" fontId="0" fillId="0" borderId="0" xfId="0" applyNumberFormat="1" applyAlignment="1">
      <alignment wrapText="1"/>
    </xf>
    <xf numFmtId="0" fontId="5" fillId="0" borderId="0" xfId="0" applyFont="1"/>
    <xf numFmtId="0" fontId="7" fillId="0" borderId="0" xfId="0" applyFont="1"/>
    <xf numFmtId="0" fontId="9" fillId="0" borderId="0" xfId="0" applyFont="1"/>
    <xf numFmtId="0" fontId="10" fillId="0" borderId="0" xfId="0" applyFont="1"/>
    <xf numFmtId="2" fontId="1" fillId="0" borderId="0" xfId="0" applyNumberFormat="1" applyFont="1" applyAlignment="1">
      <alignment horizontal="right"/>
    </xf>
    <xf numFmtId="0" fontId="5" fillId="0" borderId="0" xfId="0" applyFont="1" applyAlignment="1">
      <alignment wrapText="1"/>
    </xf>
    <xf numFmtId="2" fontId="5" fillId="0" borderId="0" xfId="0" applyNumberFormat="1" applyFont="1" applyAlignment="1">
      <alignment horizontal="right"/>
    </xf>
    <xf numFmtId="0" fontId="5" fillId="0" borderId="0" xfId="0" applyFont="1" applyAlignment="1">
      <alignment horizontal="right"/>
    </xf>
    <xf numFmtId="2" fontId="5" fillId="0" borderId="0" xfId="0" applyNumberFormat="1" applyFont="1"/>
    <xf numFmtId="0" fontId="5" fillId="0" borderId="0" xfId="0" applyFont="1" applyAlignment="1"/>
    <xf numFmtId="2" fontId="5" fillId="0" borderId="0" xfId="0" applyNumberFormat="1" applyFont="1" applyAlignment="1">
      <alignment wrapText="1"/>
    </xf>
    <xf numFmtId="0" fontId="11" fillId="0" borderId="0" xfId="0" applyFont="1"/>
    <xf numFmtId="0" fontId="2" fillId="0" borderId="0" xfId="0" applyFont="1" applyAlignment="1">
      <alignment horizontal="right"/>
    </xf>
    <xf numFmtId="0" fontId="2" fillId="0" borderId="0" xfId="0" applyFont="1" applyAlignment="1">
      <alignment wrapText="1"/>
    </xf>
    <xf numFmtId="2" fontId="0" fillId="0" borderId="0" xfId="0" applyNumberFormat="1" applyAlignment="1">
      <alignment horizontal="right"/>
    </xf>
    <xf numFmtId="0" fontId="5" fillId="0" borderId="0" xfId="0" applyFont="1" applyAlignment="1">
      <alignment wrapText="1"/>
    </xf>
    <xf numFmtId="0" fontId="0" fillId="0" borderId="0" xfId="0" applyAlignment="1"/>
    <xf numFmtId="0" fontId="0" fillId="0" borderId="0" xfId="0" applyAlignment="1">
      <alignment horizontal="right"/>
    </xf>
    <xf numFmtId="2" fontId="5" fillId="0" borderId="0" xfId="0" applyNumberFormat="1" applyFont="1" applyAlignment="1">
      <alignment horizontal="right"/>
    </xf>
    <xf numFmtId="0" fontId="0" fillId="0" borderId="0" xfId="0" applyAlignment="1">
      <alignment wrapText="1"/>
    </xf>
    <xf numFmtId="0" fontId="5" fillId="0" borderId="0" xfId="0" applyFont="1" applyAlignment="1">
      <alignment wrapText="1"/>
    </xf>
    <xf numFmtId="0" fontId="15" fillId="0" borderId="0" xfId="0" applyFont="1"/>
    <xf numFmtId="2" fontId="2" fillId="0" borderId="0" xfId="0" applyNumberFormat="1" applyFont="1"/>
    <xf numFmtId="2" fontId="2" fillId="0" borderId="0" xfId="0" applyNumberFormat="1" applyFont="1" applyAlignment="1">
      <alignment horizontal="right"/>
    </xf>
    <xf numFmtId="0" fontId="0" fillId="0" borderId="0" xfId="0" applyFont="1"/>
    <xf numFmtId="1" fontId="0" fillId="0" borderId="0" xfId="0" applyNumberFormat="1" applyFont="1" applyAlignment="1">
      <alignment horizontal="right"/>
    </xf>
    <xf numFmtId="2" fontId="0" fillId="0" borderId="0" xfId="0" applyNumberFormat="1" applyAlignment="1">
      <alignment horizontal="right"/>
    </xf>
    <xf numFmtId="0" fontId="0" fillId="0" borderId="0" xfId="0" applyAlignment="1">
      <alignment wrapText="1"/>
    </xf>
    <xf numFmtId="0" fontId="2" fillId="0" borderId="0" xfId="0" applyFont="1" applyAlignment="1">
      <alignment wrapText="1"/>
    </xf>
    <xf numFmtId="2" fontId="0" fillId="0" borderId="0" xfId="0" applyNumberFormat="1" applyFont="1" applyAlignment="1">
      <alignment horizontal="right"/>
    </xf>
    <xf numFmtId="0" fontId="0" fillId="0" borderId="0" xfId="0" applyAlignment="1">
      <alignment horizontal="right"/>
    </xf>
    <xf numFmtId="0" fontId="0" fillId="0" borderId="0" xfId="0" applyAlignment="1"/>
    <xf numFmtId="0" fontId="2" fillId="0" borderId="0" xfId="0" applyFont="1" applyAlignment="1"/>
    <xf numFmtId="2" fontId="0" fillId="0" borderId="0" xfId="0" applyNumberFormat="1" applyAlignment="1">
      <alignment horizontal="right"/>
    </xf>
    <xf numFmtId="0" fontId="0" fillId="0" borderId="0" xfId="0" applyAlignment="1">
      <alignment wrapText="1"/>
    </xf>
    <xf numFmtId="0" fontId="2" fillId="0" borderId="0" xfId="0" applyFont="1" applyAlignment="1">
      <alignment wrapText="1"/>
    </xf>
    <xf numFmtId="2" fontId="0" fillId="0" borderId="0" xfId="0" applyNumberFormat="1" applyFont="1" applyAlignment="1">
      <alignment horizontal="right"/>
    </xf>
    <xf numFmtId="0" fontId="5" fillId="0" borderId="0" xfId="0" applyFont="1" applyAlignment="1">
      <alignment wrapText="1"/>
    </xf>
    <xf numFmtId="0" fontId="0" fillId="0" borderId="0" xfId="0" applyAlignment="1">
      <alignment horizontal="right"/>
    </xf>
    <xf numFmtId="0" fontId="0" fillId="0" borderId="0" xfId="0" applyAlignment="1"/>
    <xf numFmtId="2" fontId="5" fillId="0" borderId="0" xfId="0" applyNumberFormat="1" applyFont="1" applyAlignment="1">
      <alignment horizontal="right"/>
    </xf>
    <xf numFmtId="0" fontId="0" fillId="0" borderId="0" xfId="0" applyFont="1" applyAlignment="1"/>
    <xf numFmtId="0" fontId="14" fillId="0" borderId="0" xfId="0" applyFont="1"/>
    <xf numFmtId="2" fontId="0" fillId="0" borderId="0" xfId="0" applyNumberFormat="1" applyFont="1"/>
    <xf numFmtId="0" fontId="0" fillId="0" borderId="0" xfId="0" applyFont="1" applyAlignment="1">
      <alignment wrapText="1"/>
    </xf>
    <xf numFmtId="2" fontId="0" fillId="0" borderId="0" xfId="0" applyNumberFormat="1" applyFont="1" applyAlignment="1"/>
    <xf numFmtId="0" fontId="0" fillId="0" borderId="0" xfId="0" applyFont="1" applyAlignment="1">
      <alignment horizontal="right"/>
    </xf>
    <xf numFmtId="0" fontId="0" fillId="0" borderId="0" xfId="0" applyFont="1" applyAlignment="1">
      <alignment horizontal="left" wrapText="1"/>
    </xf>
    <xf numFmtId="0" fontId="0" fillId="0" borderId="0" xfId="0" applyFont="1" applyAlignment="1">
      <alignment horizontal="right" wrapText="1"/>
    </xf>
    <xf numFmtId="2" fontId="0" fillId="0" borderId="0" xfId="0" applyNumberFormat="1" applyAlignment="1">
      <alignment horizontal="right"/>
    </xf>
    <xf numFmtId="0" fontId="0" fillId="0" borderId="0" xfId="0" applyAlignment="1">
      <alignment wrapText="1"/>
    </xf>
    <xf numFmtId="0" fontId="2" fillId="0" borderId="0" xfId="0" applyFont="1" applyAlignment="1">
      <alignment wrapText="1"/>
    </xf>
    <xf numFmtId="2" fontId="0" fillId="0" borderId="0" xfId="0" applyNumberFormat="1" applyFont="1" applyAlignment="1">
      <alignment horizontal="right"/>
    </xf>
    <xf numFmtId="0" fontId="5" fillId="0" borderId="0" xfId="0" applyFont="1" applyAlignment="1">
      <alignment wrapText="1"/>
    </xf>
    <xf numFmtId="0" fontId="0" fillId="0" borderId="0" xfId="0" applyAlignment="1">
      <alignment horizontal="right"/>
    </xf>
    <xf numFmtId="0" fontId="0" fillId="0" borderId="0" xfId="0" applyAlignment="1"/>
    <xf numFmtId="0" fontId="2" fillId="0" borderId="0" xfId="0" applyFont="1" applyAlignment="1"/>
    <xf numFmtId="0" fontId="9" fillId="0" borderId="0" xfId="0" applyFont="1" applyAlignment="1">
      <alignment horizontal="center" wrapText="1"/>
    </xf>
    <xf numFmtId="0" fontId="9" fillId="0" borderId="0" xfId="0" applyFont="1" applyAlignment="1">
      <alignment horizontal="left" wrapText="1"/>
    </xf>
    <xf numFmtId="0" fontId="0" fillId="0" borderId="0" xfId="0" applyAlignment="1">
      <alignment horizontal="left"/>
    </xf>
    <xf numFmtId="0" fontId="0" fillId="0" borderId="0" xfId="0" applyAlignment="1">
      <alignment horizontal="center" wrapText="1"/>
    </xf>
    <xf numFmtId="0" fontId="9" fillId="0" borderId="0" xfId="0" applyFont="1" applyAlignment="1">
      <alignment horizontal="right" wrapText="1"/>
    </xf>
    <xf numFmtId="0" fontId="9" fillId="0" borderId="0" xfId="0" applyFont="1" applyAlignment="1">
      <alignment horizontal="right" wrapText="1"/>
    </xf>
    <xf numFmtId="2" fontId="5" fillId="0" borderId="0" xfId="0" applyNumberFormat="1" applyFont="1" applyAlignment="1">
      <alignment horizontal="right"/>
    </xf>
    <xf numFmtId="0" fontId="14" fillId="0" borderId="0" xfId="0" applyFont="1" applyAlignment="1"/>
    <xf numFmtId="0" fontId="0" fillId="0" borderId="0" xfId="0" applyFont="1" applyAlignment="1"/>
    <xf numFmtId="0" fontId="18" fillId="0" borderId="0" xfId="0" applyFont="1"/>
    <xf numFmtId="0" fontId="2" fillId="0" borderId="0" xfId="0" applyFont="1" applyAlignment="1">
      <alignment wrapText="1"/>
    </xf>
    <xf numFmtId="2" fontId="0" fillId="0" borderId="0" xfId="0" applyNumberFormat="1" applyFont="1" applyAlignment="1">
      <alignment horizontal="right"/>
    </xf>
    <xf numFmtId="2" fontId="5" fillId="0" borderId="0" xfId="0" applyNumberFormat="1" applyFont="1" applyAlignment="1">
      <alignment horizontal="right"/>
    </xf>
    <xf numFmtId="0" fontId="14" fillId="0" borderId="0" xfId="0" applyFont="1" applyAlignment="1">
      <alignment wrapText="1"/>
    </xf>
    <xf numFmtId="0" fontId="0" fillId="0" borderId="0" xfId="0" applyAlignment="1">
      <alignment wrapText="1"/>
    </xf>
    <xf numFmtId="2" fontId="0" fillId="0" borderId="0" xfId="0" applyNumberFormat="1" applyAlignment="1">
      <alignment horizontal="right"/>
    </xf>
    <xf numFmtId="0" fontId="5" fillId="0" borderId="0" xfId="0" applyFont="1" applyAlignment="1">
      <alignment wrapText="1"/>
    </xf>
    <xf numFmtId="0" fontId="0" fillId="0" borderId="0" xfId="0" applyAlignment="1"/>
    <xf numFmtId="0" fontId="0" fillId="0" borderId="0" xfId="0" applyAlignment="1">
      <alignment horizontal="right"/>
    </xf>
    <xf numFmtId="0" fontId="2" fillId="0" borderId="0" xfId="0" applyFont="1" applyAlignment="1"/>
    <xf numFmtId="0" fontId="14" fillId="0" borderId="0" xfId="0" applyFont="1" applyAlignment="1"/>
    <xf numFmtId="0" fontId="0" fillId="0" borderId="0" xfId="0" applyFont="1" applyAlignment="1">
      <alignment wrapText="1"/>
    </xf>
    <xf numFmtId="2" fontId="15" fillId="0" borderId="0" xfId="0" applyNumberFormat="1" applyFont="1" applyAlignment="1">
      <alignment horizontal="right"/>
    </xf>
    <xf numFmtId="2" fontId="0" fillId="0" borderId="0" xfId="0" applyNumberFormat="1" applyAlignment="1">
      <alignment horizontal="right"/>
    </xf>
    <xf numFmtId="0" fontId="2" fillId="0" borderId="0" xfId="0" applyFont="1" applyAlignment="1">
      <alignment wrapText="1"/>
    </xf>
    <xf numFmtId="0" fontId="0" fillId="0" borderId="0" xfId="0" applyAlignment="1">
      <alignment wrapText="1"/>
    </xf>
    <xf numFmtId="2" fontId="0" fillId="0" borderId="0" xfId="0" applyNumberFormat="1" applyFont="1" applyAlignment="1">
      <alignment horizontal="right"/>
    </xf>
    <xf numFmtId="2" fontId="0" fillId="0" borderId="0" xfId="0" applyNumberFormat="1" applyFont="1" applyAlignment="1">
      <alignment wrapText="1"/>
    </xf>
    <xf numFmtId="2" fontId="0" fillId="0" borderId="0" xfId="0" applyNumberFormat="1" applyFont="1" applyAlignment="1">
      <alignment horizontal="right" wrapText="1"/>
    </xf>
    <xf numFmtId="1" fontId="0" fillId="0" borderId="0" xfId="0" applyNumberFormat="1" applyFont="1" applyAlignment="1">
      <alignment horizontal="right" wrapText="1"/>
    </xf>
    <xf numFmtId="2" fontId="15" fillId="0" borderId="0" xfId="0" applyNumberFormat="1" applyFont="1"/>
    <xf numFmtId="2" fontId="0" fillId="0" borderId="0" xfId="0" applyNumberFormat="1" applyAlignment="1">
      <alignment horizontal="right"/>
    </xf>
    <xf numFmtId="0" fontId="2" fillId="0" borderId="0" xfId="0" applyFont="1" applyAlignment="1">
      <alignment wrapText="1"/>
    </xf>
    <xf numFmtId="2" fontId="0" fillId="0" borderId="0" xfId="0" applyNumberFormat="1" applyFont="1" applyAlignment="1">
      <alignment horizontal="right"/>
    </xf>
    <xf numFmtId="0" fontId="15" fillId="0" borderId="0" xfId="0" applyFont="1" applyAlignment="1">
      <alignment wrapText="1"/>
    </xf>
    <xf numFmtId="0" fontId="0" fillId="0" borderId="0" xfId="0" applyAlignment="1">
      <alignment wrapText="1"/>
    </xf>
    <xf numFmtId="0" fontId="0" fillId="0" borderId="0" xfId="0" applyFont="1" applyAlignment="1">
      <alignment wrapText="1"/>
    </xf>
    <xf numFmtId="0" fontId="14" fillId="0" borderId="0" xfId="0" applyFont="1" applyAlignment="1"/>
    <xf numFmtId="0" fontId="0" fillId="0" borderId="0" xfId="0" applyAlignment="1">
      <alignment horizontal="right"/>
    </xf>
    <xf numFmtId="2" fontId="0" fillId="0" borderId="0" xfId="0" applyNumberFormat="1" applyFont="1" applyAlignment="1">
      <alignment horizontal="right"/>
    </xf>
    <xf numFmtId="0" fontId="2" fillId="0" borderId="0" xfId="0" applyFont="1" applyAlignment="1">
      <alignment wrapText="1"/>
    </xf>
    <xf numFmtId="2" fontId="0" fillId="0" borderId="0" xfId="0" applyNumberFormat="1" applyAlignment="1">
      <alignment horizontal="right"/>
    </xf>
    <xf numFmtId="0" fontId="0" fillId="0" borderId="0" xfId="0" applyAlignment="1">
      <alignment wrapText="1"/>
    </xf>
    <xf numFmtId="0" fontId="0" fillId="0" borderId="0" xfId="0" applyAlignment="1"/>
    <xf numFmtId="0" fontId="1" fillId="0" borderId="0" xfId="0" applyFont="1" applyAlignment="1">
      <alignment wrapText="1"/>
    </xf>
    <xf numFmtId="0" fontId="14" fillId="0" borderId="0" xfId="0" applyFont="1" applyAlignment="1">
      <alignment wrapText="1"/>
    </xf>
    <xf numFmtId="0" fontId="0" fillId="0" borderId="0" xfId="0" applyAlignment="1">
      <alignment horizontal="right"/>
    </xf>
    <xf numFmtId="2" fontId="5" fillId="0" borderId="0" xfId="0" applyNumberFormat="1" applyFont="1" applyAlignment="1">
      <alignment horizontal="right"/>
    </xf>
    <xf numFmtId="0" fontId="14" fillId="0" borderId="0" xfId="0" applyFont="1" applyAlignment="1"/>
    <xf numFmtId="0" fontId="0" fillId="0" borderId="0" xfId="0" applyFont="1" applyAlignment="1"/>
    <xf numFmtId="0" fontId="0" fillId="0" borderId="0" xfId="0" applyFont="1" applyAlignment="1">
      <alignment wrapText="1"/>
    </xf>
    <xf numFmtId="2" fontId="15" fillId="0" borderId="0" xfId="0" applyNumberFormat="1" applyFont="1" applyAlignment="1">
      <alignment horizontal="right"/>
    </xf>
    <xf numFmtId="9" fontId="0" fillId="0" borderId="0" xfId="0" applyNumberFormat="1" applyFont="1"/>
    <xf numFmtId="2" fontId="0" fillId="0" borderId="0" xfId="0" applyNumberFormat="1" applyFont="1" applyAlignment="1">
      <alignment horizontal="right"/>
    </xf>
    <xf numFmtId="2" fontId="0" fillId="0" borderId="0" xfId="0" applyNumberFormat="1" applyFont="1" applyAlignment="1">
      <alignment horizontal="right"/>
    </xf>
    <xf numFmtId="0" fontId="0" fillId="0" borderId="0" xfId="0" applyAlignment="1">
      <alignment wrapText="1"/>
    </xf>
    <xf numFmtId="0" fontId="0" fillId="0" borderId="0" xfId="0" applyAlignment="1"/>
    <xf numFmtId="2" fontId="0" fillId="0" borderId="0" xfId="0" applyNumberFormat="1" applyAlignment="1">
      <alignment horizontal="right"/>
    </xf>
    <xf numFmtId="0" fontId="0" fillId="0" borderId="0" xfId="0" applyFont="1" applyAlignment="1">
      <alignment wrapText="1"/>
    </xf>
    <xf numFmtId="0" fontId="2" fillId="0" borderId="0" xfId="0" applyFont="1" applyAlignment="1">
      <alignment wrapText="1"/>
    </xf>
    <xf numFmtId="0" fontId="2" fillId="0" borderId="0" xfId="0" applyFont="1" applyAlignment="1"/>
    <xf numFmtId="0" fontId="20" fillId="0" borderId="0" xfId="0" applyFont="1" applyAlignment="1">
      <alignment wrapText="1"/>
    </xf>
    <xf numFmtId="2" fontId="5" fillId="0" borderId="0" xfId="0" applyNumberFormat="1" applyFont="1" applyAlignment="1">
      <alignment horizontal="right"/>
    </xf>
    <xf numFmtId="0" fontId="19" fillId="0" borderId="0" xfId="0" applyFont="1"/>
    <xf numFmtId="0" fontId="20" fillId="0" borderId="0" xfId="0" applyFont="1"/>
    <xf numFmtId="0" fontId="19" fillId="0" borderId="0" xfId="0" applyFont="1" applyAlignment="1"/>
    <xf numFmtId="0" fontId="22" fillId="0" borderId="0" xfId="0" applyFont="1"/>
    <xf numFmtId="2" fontId="22" fillId="0" borderId="0" xfId="0" applyNumberFormat="1" applyFont="1" applyAlignment="1">
      <alignment horizontal="right"/>
    </xf>
    <xf numFmtId="0" fontId="0" fillId="0" borderId="0" xfId="0" applyAlignment="1">
      <alignment wrapText="1"/>
    </xf>
    <xf numFmtId="2" fontId="0" fillId="0" borderId="0" xfId="0" applyNumberFormat="1" applyFont="1" applyAlignment="1">
      <alignment horizontal="right"/>
    </xf>
    <xf numFmtId="0" fontId="14" fillId="0" borderId="0" xfId="0" applyFont="1" applyAlignment="1"/>
    <xf numFmtId="2" fontId="0" fillId="0" borderId="0" xfId="0" applyNumberFormat="1" applyAlignment="1">
      <alignment horizontal="right"/>
    </xf>
    <xf numFmtId="0" fontId="2" fillId="0" borderId="0" xfId="0" applyFont="1" applyAlignment="1">
      <alignment wrapText="1"/>
    </xf>
    <xf numFmtId="2" fontId="22" fillId="0" borderId="0" xfId="0" applyNumberFormat="1" applyFont="1" applyAlignment="1">
      <alignment horizontal="right"/>
    </xf>
    <xf numFmtId="0" fontId="0" fillId="0" borderId="0" xfId="0" applyAlignment="1">
      <alignment horizontal="right"/>
    </xf>
    <xf numFmtId="0" fontId="15" fillId="0" borderId="0" xfId="0" applyFont="1" applyAlignment="1">
      <alignment wrapText="1"/>
    </xf>
    <xf numFmtId="0" fontId="0" fillId="0" borderId="0" xfId="0" applyAlignment="1">
      <alignment wrapText="1"/>
    </xf>
    <xf numFmtId="2" fontId="0" fillId="0" borderId="0" xfId="0" applyNumberFormat="1" applyAlignment="1">
      <alignment horizontal="right"/>
    </xf>
    <xf numFmtId="0" fontId="2" fillId="0" borderId="0" xfId="0" applyFont="1" applyAlignment="1">
      <alignment wrapText="1"/>
    </xf>
    <xf numFmtId="0" fontId="0" fillId="0" borderId="0" xfId="0" applyAlignment="1"/>
    <xf numFmtId="0" fontId="14" fillId="0" borderId="0" xfId="0" applyFont="1" applyAlignment="1"/>
    <xf numFmtId="2" fontId="0" fillId="0" borderId="0" xfId="0" applyNumberFormat="1" applyFont="1" applyAlignment="1">
      <alignment horizontal="right"/>
    </xf>
    <xf numFmtId="0" fontId="14" fillId="0" borderId="0" xfId="0" applyFont="1" applyAlignment="1">
      <alignment wrapText="1"/>
    </xf>
    <xf numFmtId="0" fontId="0" fillId="0" borderId="0" xfId="0" applyAlignment="1">
      <alignment wrapText="1"/>
    </xf>
    <xf numFmtId="0" fontId="1" fillId="0" borderId="0" xfId="0" applyFont="1" applyAlignment="1">
      <alignment wrapText="1"/>
    </xf>
    <xf numFmtId="0" fontId="0" fillId="0" borderId="0" xfId="0" applyAlignment="1"/>
    <xf numFmtId="2" fontId="0" fillId="0" borderId="0" xfId="0" applyNumberFormat="1" applyAlignment="1">
      <alignment horizontal="right"/>
    </xf>
    <xf numFmtId="2" fontId="0" fillId="0" borderId="0" xfId="0" applyNumberFormat="1" applyAlignment="1">
      <alignment horizontal="right"/>
    </xf>
    <xf numFmtId="0" fontId="0" fillId="0" borderId="0" xfId="0" applyAlignment="1"/>
    <xf numFmtId="2" fontId="14" fillId="0" borderId="0" xfId="0" applyNumberFormat="1" applyFont="1" applyAlignment="1">
      <alignment horizontal="right"/>
    </xf>
    <xf numFmtId="0" fontId="0" fillId="0" borderId="0" xfId="0" applyAlignment="1"/>
    <xf numFmtId="2" fontId="0" fillId="0" borderId="0" xfId="0" applyNumberFormat="1" applyAlignment="1">
      <alignment horizontal="right"/>
    </xf>
    <xf numFmtId="0" fontId="1" fillId="0" borderId="0" xfId="0" applyFont="1" applyAlignment="1">
      <alignment wrapText="1"/>
    </xf>
    <xf numFmtId="0" fontId="14" fillId="0" borderId="0" xfId="0" applyFont="1" applyAlignment="1">
      <alignment wrapText="1"/>
    </xf>
    <xf numFmtId="0" fontId="0" fillId="0" borderId="0" xfId="0" applyAlignment="1">
      <alignment wrapText="1"/>
    </xf>
    <xf numFmtId="2" fontId="0" fillId="0" borderId="0" xfId="0" applyNumberFormat="1" applyFont="1" applyAlignment="1">
      <alignment horizontal="right"/>
    </xf>
    <xf numFmtId="0" fontId="1" fillId="0" borderId="0" xfId="0" applyFont="1" applyAlignment="1"/>
    <xf numFmtId="0" fontId="20" fillId="0" borderId="0" xfId="0" applyFont="1" applyAlignment="1"/>
    <xf numFmtId="2" fontId="5" fillId="0" borderId="0" xfId="0" applyNumberFormat="1" applyFont="1" applyAlignment="1">
      <alignment horizontal="right"/>
    </xf>
    <xf numFmtId="0" fontId="14" fillId="0" borderId="0" xfId="0" applyFont="1" applyAlignment="1"/>
    <xf numFmtId="0" fontId="0" fillId="0" borderId="0" xfId="0" applyFont="1" applyAlignment="1"/>
    <xf numFmtId="2" fontId="5" fillId="0" borderId="1" xfId="0" applyNumberFormat="1" applyFont="1" applyBorder="1"/>
    <xf numFmtId="2" fontId="0" fillId="0" borderId="0" xfId="0" applyNumberFormat="1" applyBorder="1" applyAlignment="1">
      <alignment horizontal="right"/>
    </xf>
    <xf numFmtId="2" fontId="0" fillId="0" borderId="1" xfId="0" applyNumberFormat="1" applyFont="1" applyBorder="1"/>
    <xf numFmtId="0" fontId="0" fillId="0" borderId="0" xfId="0" applyBorder="1" applyAlignment="1">
      <alignment horizontal="right"/>
    </xf>
    <xf numFmtId="0" fontId="24" fillId="0" borderId="0" xfId="0" applyFont="1" applyAlignment="1"/>
    <xf numFmtId="0" fontId="23" fillId="0" borderId="0" xfId="0" applyFont="1" applyBorder="1" applyAlignment="1">
      <alignment vertical="top" wrapText="1"/>
    </xf>
    <xf numFmtId="0" fontId="0" fillId="0" borderId="5" xfId="0" applyBorder="1"/>
    <xf numFmtId="0" fontId="0" fillId="0" borderId="4" xfId="0" applyBorder="1"/>
    <xf numFmtId="0" fontId="0" fillId="0" borderId="3" xfId="0" applyBorder="1"/>
    <xf numFmtId="2" fontId="1" fillId="0" borderId="3" xfId="0" applyNumberFormat="1" applyFont="1" applyBorder="1" applyAlignment="1"/>
    <xf numFmtId="2" fontId="1" fillId="0" borderId="4" xfId="0" applyNumberFormat="1" applyFont="1" applyBorder="1" applyAlignment="1"/>
    <xf numFmtId="2" fontId="0" fillId="0" borderId="0" xfId="0" applyNumberFormat="1" applyAlignment="1">
      <alignment horizontal="right"/>
    </xf>
    <xf numFmtId="0" fontId="0" fillId="0" borderId="0" xfId="0" applyAlignment="1"/>
    <xf numFmtId="2" fontId="0" fillId="0" borderId="0" xfId="0" applyNumberFormat="1" applyFont="1" applyAlignment="1">
      <alignment horizontal="right"/>
    </xf>
    <xf numFmtId="0" fontId="1" fillId="0" borderId="3" xfId="0" applyFont="1" applyBorder="1" applyAlignment="1"/>
    <xf numFmtId="0" fontId="0" fillId="0" borderId="5" xfId="0" applyBorder="1" applyAlignment="1"/>
    <xf numFmtId="0" fontId="1" fillId="0" borderId="0" xfId="0" applyFont="1" applyAlignment="1"/>
    <xf numFmtId="2" fontId="0" fillId="0" borderId="4" xfId="0" applyNumberFormat="1" applyFont="1" applyBorder="1" applyAlignment="1"/>
    <xf numFmtId="2" fontId="0" fillId="0" borderId="3" xfId="0" applyNumberFormat="1" applyBorder="1" applyAlignment="1">
      <alignment horizontal="right"/>
    </xf>
    <xf numFmtId="2" fontId="0" fillId="0" borderId="4" xfId="0" applyNumberFormat="1" applyBorder="1" applyAlignment="1">
      <alignment horizontal="right"/>
    </xf>
    <xf numFmtId="2" fontId="0" fillId="0" borderId="0" xfId="0" applyNumberFormat="1" applyFont="1" applyAlignment="1">
      <alignment horizontal="right"/>
    </xf>
    <xf numFmtId="0" fontId="14" fillId="0" borderId="0" xfId="0" applyFont="1" applyAlignment="1">
      <alignment wrapText="1"/>
    </xf>
    <xf numFmtId="0" fontId="0" fillId="0" borderId="0" xfId="0" applyAlignment="1"/>
    <xf numFmtId="2" fontId="0" fillId="0" borderId="1" xfId="0" applyNumberFormat="1" applyBorder="1" applyAlignment="1">
      <alignment horizontal="right"/>
    </xf>
    <xf numFmtId="0" fontId="0" fillId="0" borderId="0" xfId="0" applyAlignment="1">
      <alignment wrapText="1"/>
    </xf>
    <xf numFmtId="0" fontId="19" fillId="0" borderId="0" xfId="0" applyFont="1" applyAlignment="1">
      <alignment wrapText="1"/>
    </xf>
    <xf numFmtId="0" fontId="1" fillId="0" borderId="0" xfId="0" applyFont="1" applyAlignment="1">
      <alignment wrapText="1"/>
    </xf>
    <xf numFmtId="2" fontId="0" fillId="0" borderId="2" xfId="0" applyNumberFormat="1" applyBorder="1" applyAlignment="1">
      <alignment horizontal="right"/>
    </xf>
    <xf numFmtId="2" fontId="0" fillId="0" borderId="0" xfId="0" applyNumberFormat="1" applyAlignment="1">
      <alignment horizontal="right"/>
    </xf>
    <xf numFmtId="0" fontId="0" fillId="0" borderId="1" xfId="0" applyBorder="1" applyAlignment="1"/>
    <xf numFmtId="0" fontId="1" fillId="0" borderId="3" xfId="0" applyFont="1" applyBorder="1" applyAlignment="1"/>
    <xf numFmtId="0" fontId="0" fillId="0" borderId="5" xfId="0" applyBorder="1" applyAlignment="1"/>
    <xf numFmtId="0" fontId="2" fillId="0" borderId="0" xfId="0" applyFont="1" applyAlignment="1">
      <alignment wrapText="1"/>
    </xf>
    <xf numFmtId="2" fontId="15" fillId="0" borderId="0" xfId="0" applyNumberFormat="1" applyFont="1" applyAlignment="1">
      <alignment horizontal="right"/>
    </xf>
    <xf numFmtId="0" fontId="24" fillId="0" borderId="0" xfId="0" applyFont="1" applyAlignment="1"/>
    <xf numFmtId="0" fontId="0" fillId="0" borderId="0" xfId="0" applyFont="1" applyAlignment="1">
      <alignment wrapText="1"/>
    </xf>
    <xf numFmtId="2" fontId="1" fillId="0" borderId="1" xfId="0" applyNumberFormat="1" applyFont="1" applyBorder="1" applyAlignment="1">
      <alignment horizontal="right"/>
    </xf>
    <xf numFmtId="2" fontId="0" fillId="0" borderId="2" xfId="0" applyNumberFormat="1" applyFont="1" applyBorder="1" applyAlignment="1">
      <alignment horizontal="right"/>
    </xf>
    <xf numFmtId="0" fontId="19" fillId="0" borderId="0" xfId="0" applyFont="1" applyAlignment="1"/>
    <xf numFmtId="0" fontId="20" fillId="0" borderId="0" xfId="0" applyFont="1" applyAlignment="1"/>
    <xf numFmtId="0" fontId="5" fillId="0" borderId="0" xfId="0" applyFont="1" applyAlignment="1">
      <alignment wrapText="1"/>
    </xf>
    <xf numFmtId="0" fontId="0" fillId="0" borderId="0" xfId="0" applyAlignment="1">
      <alignment horizontal="left"/>
    </xf>
    <xf numFmtId="0" fontId="2" fillId="0" borderId="0" xfId="0" applyFont="1" applyAlignment="1"/>
    <xf numFmtId="0" fontId="1" fillId="0" borderId="5" xfId="0" applyFont="1" applyBorder="1" applyAlignment="1"/>
    <xf numFmtId="0" fontId="0" fillId="0" borderId="0" xfId="0" applyAlignment="1">
      <alignment horizontal="right"/>
    </xf>
    <xf numFmtId="0" fontId="9" fillId="0" borderId="0" xfId="0" applyFont="1" applyAlignment="1">
      <alignment horizontal="center" wrapText="1"/>
    </xf>
    <xf numFmtId="0" fontId="0" fillId="0" borderId="0" xfId="0" applyAlignment="1">
      <alignment horizontal="center" wrapText="1"/>
    </xf>
    <xf numFmtId="2" fontId="1" fillId="0" borderId="4" xfId="0" applyNumberFormat="1" applyFont="1" applyBorder="1" applyAlignment="1">
      <alignment horizontal="right"/>
    </xf>
    <xf numFmtId="0" fontId="20" fillId="0" borderId="0" xfId="0" applyFont="1" applyAlignment="1">
      <alignment wrapText="1"/>
    </xf>
    <xf numFmtId="0" fontId="6" fillId="0" borderId="0" xfId="0" applyFont="1" applyAlignment="1">
      <alignment horizontal="center" wrapText="1"/>
    </xf>
    <xf numFmtId="0" fontId="7" fillId="0" borderId="0" xfId="0" applyFont="1" applyAlignment="1">
      <alignment horizontal="center" wrapText="1"/>
    </xf>
    <xf numFmtId="0" fontId="8" fillId="0" borderId="0" xfId="0" applyFont="1" applyAlignment="1">
      <alignment horizontal="center" wrapText="1"/>
    </xf>
    <xf numFmtId="0" fontId="0" fillId="0" borderId="4" xfId="0" applyBorder="1" applyAlignment="1">
      <alignment horizontal="right"/>
    </xf>
    <xf numFmtId="2" fontId="0" fillId="0" borderId="0" xfId="0" applyNumberFormat="1" applyBorder="1" applyAlignment="1">
      <alignment horizontal="right"/>
    </xf>
    <xf numFmtId="0" fontId="1" fillId="0" borderId="0" xfId="0" applyFont="1" applyAlignment="1"/>
    <xf numFmtId="0" fontId="12" fillId="0" borderId="0" xfId="0" applyFont="1" applyAlignment="1">
      <alignment horizontal="center" wrapText="1"/>
    </xf>
    <xf numFmtId="0" fontId="13" fillId="0" borderId="0" xfId="0" applyFont="1" applyAlignment="1">
      <alignment horizontal="center" wrapText="1"/>
    </xf>
    <xf numFmtId="0" fontId="14" fillId="0" borderId="0" xfId="0" applyFont="1" applyAlignment="1"/>
    <xf numFmtId="0" fontId="0" fillId="0" borderId="0" xfId="0" applyFont="1" applyAlignment="1"/>
    <xf numFmtId="0" fontId="0" fillId="0" borderId="0" xfId="0" applyAlignment="1">
      <alignment horizontal="center"/>
    </xf>
    <xf numFmtId="0" fontId="9" fillId="0" borderId="0" xfId="0" applyFont="1" applyAlignment="1">
      <alignment horizontal="left" wrapText="1"/>
    </xf>
    <xf numFmtId="0" fontId="0" fillId="0" borderId="0" xfId="0" applyAlignment="1">
      <alignment horizontal="left" wrapText="1"/>
    </xf>
    <xf numFmtId="0" fontId="0" fillId="0" borderId="0" xfId="0" applyFont="1" applyAlignment="1">
      <alignment vertical="top" wrapText="1"/>
    </xf>
    <xf numFmtId="0" fontId="0" fillId="0" borderId="6" xfId="0" applyBorder="1" applyAlignment="1"/>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69"/>
  <sheetViews>
    <sheetView tabSelected="1" view="pageBreakPreview" zoomScaleNormal="100" zoomScaleSheetLayoutView="100" workbookViewId="0">
      <selection activeCell="H33" sqref="H33"/>
    </sheetView>
  </sheetViews>
  <sheetFormatPr defaultRowHeight="12.75" x14ac:dyDescent="0.2"/>
  <cols>
    <col min="1" max="1" width="9.28515625" customWidth="1"/>
    <col min="6" max="6" width="13" customWidth="1"/>
  </cols>
  <sheetData>
    <row r="1" spans="1:10" s="15" customFormat="1" ht="15.75" x14ac:dyDescent="0.25">
      <c r="A1" s="221" t="s">
        <v>95</v>
      </c>
      <c r="B1" s="222"/>
      <c r="C1" s="222"/>
      <c r="D1" s="222"/>
      <c r="E1" s="222"/>
      <c r="F1" s="222"/>
      <c r="G1" s="222"/>
      <c r="H1" s="223"/>
    </row>
    <row r="2" spans="1:10" s="15" customFormat="1" ht="15.75" x14ac:dyDescent="0.25">
      <c r="A2" s="221" t="s">
        <v>96</v>
      </c>
      <c r="B2" s="222"/>
      <c r="C2" s="222"/>
      <c r="D2" s="222"/>
      <c r="E2" s="222"/>
      <c r="F2" s="223"/>
      <c r="G2" s="223"/>
      <c r="H2" s="223"/>
    </row>
    <row r="3" spans="1:10" s="15" customFormat="1" ht="15.75" x14ac:dyDescent="0.25">
      <c r="A3" s="221" t="s">
        <v>97</v>
      </c>
      <c r="B3" s="222"/>
      <c r="C3" s="222"/>
      <c r="D3" s="222"/>
      <c r="E3" s="222"/>
      <c r="F3" s="223"/>
      <c r="G3" s="223"/>
      <c r="H3" s="223"/>
    </row>
    <row r="4" spans="1:10" s="15" customFormat="1" ht="15.75" x14ac:dyDescent="0.25">
      <c r="A4" s="227"/>
      <c r="B4" s="228"/>
      <c r="C4" s="228"/>
      <c r="D4" s="228"/>
      <c r="E4" s="228"/>
      <c r="F4" s="228"/>
      <c r="G4" s="228"/>
      <c r="H4" s="228"/>
    </row>
    <row r="6" spans="1:10" s="16" customFormat="1" x14ac:dyDescent="0.2">
      <c r="A6" s="232" t="s">
        <v>100</v>
      </c>
      <c r="B6" s="233"/>
      <c r="C6" s="233"/>
      <c r="D6" s="217" t="s">
        <v>99</v>
      </c>
      <c r="E6" s="218"/>
      <c r="F6" s="218"/>
      <c r="G6" s="218"/>
    </row>
    <row r="7" spans="1:10" s="16" customFormat="1" x14ac:dyDescent="0.2">
      <c r="A7" s="75"/>
      <c r="B7" s="72"/>
      <c r="C7" s="73"/>
      <c r="D7" s="71"/>
      <c r="E7" s="74"/>
      <c r="F7" s="74"/>
      <c r="G7" s="74"/>
    </row>
    <row r="8" spans="1:10" s="16" customFormat="1" x14ac:dyDescent="0.2">
      <c r="A8" s="75"/>
      <c r="B8" s="213" t="s">
        <v>94</v>
      </c>
      <c r="C8" s="194"/>
      <c r="D8" s="194"/>
      <c r="E8" s="194"/>
      <c r="F8" s="194"/>
      <c r="G8" s="194"/>
    </row>
    <row r="9" spans="1:10" s="16" customFormat="1" x14ac:dyDescent="0.2">
      <c r="A9" s="75"/>
      <c r="B9" s="73"/>
      <c r="C9" s="69"/>
      <c r="D9" s="69"/>
      <c r="E9" s="69"/>
      <c r="F9" s="69"/>
      <c r="G9" s="69"/>
    </row>
    <row r="10" spans="1:10" x14ac:dyDescent="0.2">
      <c r="A10" s="10"/>
      <c r="B10" s="5"/>
      <c r="C10" s="5"/>
      <c r="D10" s="5"/>
      <c r="E10" s="5"/>
    </row>
    <row r="11" spans="1:10" x14ac:dyDescent="0.2">
      <c r="C11" t="s">
        <v>19</v>
      </c>
    </row>
    <row r="13" spans="1:10" x14ac:dyDescent="0.2">
      <c r="A13" s="194" t="s">
        <v>29</v>
      </c>
      <c r="B13" s="194"/>
      <c r="C13" s="3"/>
      <c r="D13" s="194" t="s">
        <v>28</v>
      </c>
      <c r="E13" s="194"/>
      <c r="F13" s="2"/>
      <c r="G13" s="231" t="s">
        <v>30</v>
      </c>
      <c r="H13" s="231"/>
      <c r="I13" s="3"/>
      <c r="J13" s="3"/>
    </row>
    <row r="14" spans="1:10" x14ac:dyDescent="0.2">
      <c r="A14" s="1" t="s">
        <v>20</v>
      </c>
    </row>
    <row r="15" spans="1:10" x14ac:dyDescent="0.2">
      <c r="A15" s="1"/>
      <c r="C15" s="180"/>
      <c r="D15" s="178"/>
      <c r="E15" s="178"/>
      <c r="F15" s="179"/>
      <c r="G15" s="219">
        <f>SUM(G16+G17)</f>
        <v>0</v>
      </c>
      <c r="H15" s="208"/>
    </row>
    <row r="16" spans="1:10" x14ac:dyDescent="0.2">
      <c r="C16" s="235" t="s">
        <v>22</v>
      </c>
      <c r="D16" s="235"/>
      <c r="E16" s="235"/>
      <c r="F16" s="235"/>
      <c r="G16" s="195">
        <f>G372</f>
        <v>0</v>
      </c>
      <c r="H16" s="195"/>
      <c r="I16" s="2"/>
      <c r="J16" s="2"/>
    </row>
    <row r="17" spans="1:10" x14ac:dyDescent="0.2">
      <c r="C17" s="201" t="s">
        <v>21</v>
      </c>
      <c r="D17" s="201"/>
      <c r="E17" s="201"/>
      <c r="F17" s="201"/>
      <c r="G17" s="195">
        <f>G484</f>
        <v>0</v>
      </c>
      <c r="H17" s="195"/>
      <c r="I17" s="2"/>
      <c r="J17" s="2"/>
    </row>
    <row r="19" spans="1:10" x14ac:dyDescent="0.2">
      <c r="A19" s="1" t="s">
        <v>23</v>
      </c>
    </row>
    <row r="20" spans="1:10" x14ac:dyDescent="0.2">
      <c r="A20" s="1"/>
      <c r="C20" s="180"/>
      <c r="D20" s="178"/>
      <c r="E20" s="178"/>
      <c r="F20" s="179"/>
      <c r="G20" s="208">
        <f>SUM(G21:H27)</f>
        <v>0</v>
      </c>
      <c r="H20" s="208"/>
    </row>
    <row r="21" spans="1:10" x14ac:dyDescent="0.2">
      <c r="C21" s="201" t="s">
        <v>24</v>
      </c>
      <c r="D21" s="201"/>
      <c r="E21" s="201"/>
      <c r="F21" s="201"/>
      <c r="G21" s="195">
        <f>G674</f>
        <v>0</v>
      </c>
      <c r="H21" s="195"/>
      <c r="I21" s="2"/>
      <c r="J21" s="2"/>
    </row>
    <row r="22" spans="1:10" x14ac:dyDescent="0.2">
      <c r="C22" s="201" t="s">
        <v>406</v>
      </c>
      <c r="D22" s="201"/>
      <c r="E22" s="201"/>
      <c r="F22" s="201"/>
      <c r="G22" s="195">
        <f>G877</f>
        <v>0</v>
      </c>
      <c r="H22" s="195"/>
      <c r="I22" s="2"/>
      <c r="J22" s="2"/>
    </row>
    <row r="23" spans="1:10" x14ac:dyDescent="0.2">
      <c r="C23" s="201" t="s">
        <v>426</v>
      </c>
      <c r="D23" s="201"/>
      <c r="E23" s="201"/>
      <c r="F23" s="201"/>
      <c r="G23" s="195">
        <f>G921</f>
        <v>0</v>
      </c>
      <c r="H23" s="195"/>
      <c r="I23" s="161"/>
      <c r="J23" s="161"/>
    </row>
    <row r="24" spans="1:10" x14ac:dyDescent="0.2">
      <c r="C24" s="201" t="s">
        <v>407</v>
      </c>
      <c r="D24" s="201"/>
      <c r="E24" s="201"/>
      <c r="F24" s="201"/>
      <c r="G24" s="195">
        <f>G1149</f>
        <v>0</v>
      </c>
      <c r="H24" s="195"/>
      <c r="I24" s="161"/>
      <c r="J24" s="161"/>
    </row>
    <row r="25" spans="1:10" x14ac:dyDescent="0.2">
      <c r="C25" s="201" t="s">
        <v>404</v>
      </c>
      <c r="D25" s="201"/>
      <c r="E25" s="201"/>
      <c r="F25" s="201"/>
      <c r="G25" s="195">
        <f>G1238</f>
        <v>0</v>
      </c>
      <c r="H25" s="195"/>
      <c r="I25" s="159"/>
      <c r="J25" s="159"/>
    </row>
    <row r="26" spans="1:10" x14ac:dyDescent="0.2">
      <c r="C26" s="201" t="s">
        <v>411</v>
      </c>
      <c r="D26" s="201"/>
      <c r="E26" s="201"/>
      <c r="F26" s="201"/>
      <c r="G26" s="195">
        <f>G1366</f>
        <v>0</v>
      </c>
      <c r="H26" s="195"/>
      <c r="I26" s="159"/>
      <c r="J26" s="159"/>
    </row>
    <row r="27" spans="1:10" x14ac:dyDescent="0.2">
      <c r="C27" s="201" t="s">
        <v>405</v>
      </c>
      <c r="D27" s="201"/>
      <c r="E27" s="201"/>
      <c r="F27" s="201"/>
      <c r="G27" s="195">
        <f>G1460</f>
        <v>0</v>
      </c>
      <c r="H27" s="195"/>
      <c r="I27" s="159"/>
      <c r="J27" s="159"/>
    </row>
    <row r="28" spans="1:10" x14ac:dyDescent="0.2">
      <c r="I28" s="159"/>
      <c r="J28" s="159"/>
    </row>
    <row r="29" spans="1:10" x14ac:dyDescent="0.2">
      <c r="C29" s="159"/>
      <c r="D29" s="159"/>
      <c r="E29" s="159"/>
      <c r="F29" s="159"/>
      <c r="G29" s="158"/>
      <c r="H29" s="158"/>
      <c r="I29" s="159"/>
      <c r="J29" s="159"/>
    </row>
    <row r="30" spans="1:10" x14ac:dyDescent="0.2">
      <c r="D30" s="2"/>
      <c r="G30" s="9"/>
      <c r="H30" s="9"/>
      <c r="I30" s="2"/>
      <c r="J30" s="2"/>
    </row>
    <row r="31" spans="1:10" x14ac:dyDescent="0.2">
      <c r="A31" s="202" t="s">
        <v>419</v>
      </c>
      <c r="B31" s="203"/>
      <c r="C31" s="203"/>
      <c r="D31" s="178"/>
      <c r="E31" s="178"/>
      <c r="F31" s="179"/>
      <c r="G31" s="181"/>
      <c r="H31" s="182">
        <f>G15+G20</f>
        <v>0</v>
      </c>
      <c r="I31" s="4"/>
      <c r="J31" s="2"/>
    </row>
    <row r="32" spans="1:10" x14ac:dyDescent="0.2">
      <c r="A32" s="186" t="s">
        <v>431</v>
      </c>
      <c r="B32" s="187"/>
      <c r="C32" s="187"/>
      <c r="D32" s="178"/>
      <c r="E32" s="178"/>
      <c r="F32" s="179"/>
      <c r="G32" s="181"/>
      <c r="H32" s="189">
        <f>H31*0.08</f>
        <v>0</v>
      </c>
      <c r="I32" s="188"/>
      <c r="J32" s="184"/>
    </row>
    <row r="33" spans="1:10" x14ac:dyDescent="0.2">
      <c r="A33" s="202" t="s">
        <v>420</v>
      </c>
      <c r="B33" s="203"/>
      <c r="C33" s="203"/>
      <c r="D33" s="203"/>
      <c r="E33" s="178"/>
      <c r="F33" s="179"/>
      <c r="G33" s="181"/>
      <c r="H33" s="182">
        <f>SUM(H31:H32)</f>
        <v>0</v>
      </c>
      <c r="I33" s="188"/>
      <c r="J33" s="184"/>
    </row>
    <row r="34" spans="1:10" x14ac:dyDescent="0.2">
      <c r="A34" s="180"/>
      <c r="B34" s="215" t="s">
        <v>273</v>
      </c>
      <c r="C34" s="203"/>
      <c r="D34" s="178"/>
      <c r="E34" s="178"/>
      <c r="F34" s="179"/>
      <c r="G34" s="195">
        <f>H33*0.22</f>
        <v>0</v>
      </c>
      <c r="H34" s="195"/>
      <c r="I34" s="4"/>
      <c r="J34" s="2"/>
    </row>
    <row r="35" spans="1:10" x14ac:dyDescent="0.2">
      <c r="A35" s="202" t="s">
        <v>26</v>
      </c>
      <c r="B35" s="203"/>
      <c r="C35" s="203"/>
      <c r="D35" s="203"/>
      <c r="E35" s="178"/>
      <c r="F35" s="179"/>
      <c r="G35" s="208">
        <f>SUM(G33:H34)</f>
        <v>0</v>
      </c>
      <c r="H35" s="208"/>
      <c r="I35" s="4"/>
      <c r="J35" s="2"/>
    </row>
    <row r="36" spans="1:10" s="16" customFormat="1" ht="12.75" customHeight="1" x14ac:dyDescent="0.2">
      <c r="A36" s="76" t="s">
        <v>101</v>
      </c>
      <c r="B36" s="232" t="s">
        <v>102</v>
      </c>
      <c r="C36" s="213"/>
      <c r="D36" s="232" t="s">
        <v>98</v>
      </c>
      <c r="E36" s="232"/>
      <c r="F36" s="232"/>
      <c r="G36" s="232"/>
    </row>
    <row r="37" spans="1:10" s="16" customFormat="1" ht="12.75" customHeight="1" x14ac:dyDescent="0.2">
      <c r="A37" s="76" t="s">
        <v>282</v>
      </c>
      <c r="B37" s="232" t="s">
        <v>102</v>
      </c>
      <c r="C37" s="213"/>
      <c r="D37" s="232" t="s">
        <v>275</v>
      </c>
      <c r="E37" s="232"/>
      <c r="F37" s="232"/>
      <c r="G37" s="232"/>
    </row>
    <row r="38" spans="1:10" s="16" customFormat="1" ht="12.75" customHeight="1" x14ac:dyDescent="0.2">
      <c r="A38" s="76" t="s">
        <v>282</v>
      </c>
      <c r="B38" s="232" t="s">
        <v>274</v>
      </c>
      <c r="C38" s="213"/>
      <c r="D38" s="232" t="s">
        <v>276</v>
      </c>
      <c r="E38" s="232"/>
      <c r="F38" s="232"/>
      <c r="G38" s="232"/>
    </row>
    <row r="39" spans="1:10" x14ac:dyDescent="0.2">
      <c r="A39" s="4"/>
      <c r="B39" s="2"/>
      <c r="C39" s="2"/>
      <c r="D39" s="2"/>
      <c r="G39" s="18"/>
      <c r="H39" s="18"/>
    </row>
    <row r="40" spans="1:10" ht="12.75" customHeight="1" x14ac:dyDescent="0.2">
      <c r="B40" s="198" t="s">
        <v>65</v>
      </c>
      <c r="C40" s="198"/>
      <c r="D40" s="198"/>
      <c r="E40" s="198"/>
      <c r="F40" s="198"/>
      <c r="G40" s="198"/>
    </row>
    <row r="41" spans="1:10" x14ac:dyDescent="0.2">
      <c r="B41" s="10"/>
      <c r="C41" s="5"/>
      <c r="D41" s="5"/>
      <c r="E41" s="5"/>
      <c r="F41" s="5"/>
      <c r="G41" s="5"/>
    </row>
    <row r="42" spans="1:10" ht="12.75" customHeight="1" x14ac:dyDescent="0.2">
      <c r="A42" s="196" t="s">
        <v>0</v>
      </c>
      <c r="B42" s="196"/>
      <c r="C42" s="196"/>
      <c r="D42" s="196"/>
      <c r="E42" s="196"/>
      <c r="F42" s="196"/>
      <c r="G42" s="196"/>
    </row>
    <row r="43" spans="1:10" x14ac:dyDescent="0.2">
      <c r="A43" s="196"/>
      <c r="B43" s="196"/>
      <c r="C43" s="196"/>
      <c r="D43" s="196"/>
      <c r="E43" s="196"/>
      <c r="F43" s="196"/>
      <c r="G43" s="196"/>
    </row>
    <row r="44" spans="1:10" x14ac:dyDescent="0.2">
      <c r="A44" s="196"/>
      <c r="B44" s="196"/>
      <c r="C44" s="196"/>
      <c r="D44" s="196"/>
      <c r="E44" s="196"/>
      <c r="F44" s="196"/>
      <c r="G44" s="196"/>
    </row>
    <row r="45" spans="1:10" x14ac:dyDescent="0.2">
      <c r="A45" s="196"/>
      <c r="B45" s="196"/>
      <c r="C45" s="196"/>
      <c r="D45" s="196"/>
      <c r="E45" s="196"/>
      <c r="F45" s="196"/>
      <c r="G45" s="196"/>
    </row>
    <row r="46" spans="1:10" x14ac:dyDescent="0.2">
      <c r="A46" s="196"/>
      <c r="B46" s="196"/>
      <c r="C46" s="196"/>
      <c r="D46" s="196"/>
      <c r="E46" s="196"/>
      <c r="F46" s="196"/>
      <c r="G46" s="196"/>
    </row>
    <row r="47" spans="1:10" x14ac:dyDescent="0.2">
      <c r="A47" s="196"/>
      <c r="B47" s="196"/>
      <c r="C47" s="196"/>
      <c r="D47" s="196"/>
      <c r="E47" s="196"/>
      <c r="F47" s="196"/>
      <c r="G47" s="196"/>
    </row>
    <row r="48" spans="1:10" x14ac:dyDescent="0.2">
      <c r="A48" s="196"/>
      <c r="B48" s="196"/>
      <c r="C48" s="196"/>
      <c r="D48" s="196"/>
      <c r="E48" s="196"/>
      <c r="F48" s="196"/>
      <c r="G48" s="196"/>
    </row>
    <row r="49" spans="1:7" x14ac:dyDescent="0.2">
      <c r="A49" s="196"/>
      <c r="B49" s="196"/>
      <c r="C49" s="196"/>
      <c r="D49" s="196"/>
      <c r="E49" s="196"/>
      <c r="F49" s="196"/>
      <c r="G49" s="196"/>
    </row>
    <row r="50" spans="1:7" x14ac:dyDescent="0.2">
      <c r="A50" s="196"/>
      <c r="B50" s="196"/>
      <c r="C50" s="196"/>
      <c r="D50" s="196"/>
      <c r="E50" s="196"/>
      <c r="F50" s="196"/>
      <c r="G50" s="196"/>
    </row>
    <row r="51" spans="1:7" x14ac:dyDescent="0.2">
      <c r="A51" s="196"/>
      <c r="B51" s="196"/>
      <c r="C51" s="196"/>
      <c r="D51" s="196"/>
      <c r="E51" s="196"/>
      <c r="F51" s="196"/>
      <c r="G51" s="196"/>
    </row>
    <row r="52" spans="1:7" x14ac:dyDescent="0.2">
      <c r="A52" s="196"/>
      <c r="B52" s="196"/>
      <c r="C52" s="196"/>
      <c r="D52" s="196"/>
      <c r="E52" s="196"/>
      <c r="F52" s="196"/>
      <c r="G52" s="196"/>
    </row>
    <row r="53" spans="1:7" s="38" customFormat="1" ht="12.75" customHeight="1" x14ac:dyDescent="0.2">
      <c r="A53" s="207" t="s">
        <v>285</v>
      </c>
      <c r="B53" s="207"/>
      <c r="C53" s="207"/>
      <c r="D53" s="207"/>
      <c r="E53" s="207"/>
      <c r="F53" s="207"/>
      <c r="G53" s="207"/>
    </row>
    <row r="54" spans="1:7" s="38" customFormat="1" x14ac:dyDescent="0.2">
      <c r="A54" s="207"/>
      <c r="B54" s="207"/>
      <c r="C54" s="207"/>
      <c r="D54" s="207"/>
      <c r="E54" s="207"/>
      <c r="F54" s="207"/>
      <c r="G54" s="207"/>
    </row>
    <row r="55" spans="1:7" s="38" customFormat="1" x14ac:dyDescent="0.2">
      <c r="A55" s="207"/>
      <c r="B55" s="207"/>
      <c r="C55" s="207"/>
      <c r="D55" s="207"/>
      <c r="E55" s="207"/>
      <c r="F55" s="207"/>
      <c r="G55" s="207"/>
    </row>
    <row r="56" spans="1:7" s="38" customFormat="1" x14ac:dyDescent="0.2">
      <c r="A56" s="207"/>
      <c r="B56" s="207"/>
      <c r="C56" s="207"/>
      <c r="D56" s="207"/>
      <c r="E56" s="207"/>
      <c r="F56" s="207"/>
      <c r="G56" s="207"/>
    </row>
    <row r="57" spans="1:7" s="38" customFormat="1" x14ac:dyDescent="0.2">
      <c r="A57" s="207"/>
      <c r="B57" s="207"/>
      <c r="C57" s="207"/>
      <c r="D57" s="207"/>
      <c r="E57" s="207"/>
      <c r="F57" s="207"/>
      <c r="G57" s="207"/>
    </row>
    <row r="58" spans="1:7" s="38" customFormat="1" x14ac:dyDescent="0.2">
      <c r="A58" s="207"/>
      <c r="B58" s="207"/>
      <c r="C58" s="207"/>
      <c r="D58" s="207"/>
      <c r="E58" s="207"/>
      <c r="F58" s="207"/>
      <c r="G58" s="207"/>
    </row>
    <row r="59" spans="1:7" s="38" customFormat="1" ht="12.75" customHeight="1" x14ac:dyDescent="0.2">
      <c r="A59" s="207" t="s">
        <v>284</v>
      </c>
      <c r="B59" s="207"/>
      <c r="C59" s="207"/>
      <c r="D59" s="207"/>
      <c r="E59" s="207"/>
      <c r="F59" s="207"/>
      <c r="G59" s="207"/>
    </row>
    <row r="60" spans="1:7" s="38" customFormat="1" x14ac:dyDescent="0.2">
      <c r="A60" s="207"/>
      <c r="B60" s="207"/>
      <c r="C60" s="207"/>
      <c r="D60" s="207"/>
      <c r="E60" s="207"/>
      <c r="F60" s="207"/>
      <c r="G60" s="207"/>
    </row>
    <row r="61" spans="1:7" s="38" customFormat="1" x14ac:dyDescent="0.2">
      <c r="A61" s="207"/>
      <c r="B61" s="207"/>
      <c r="C61" s="207"/>
      <c r="D61" s="207"/>
      <c r="E61" s="207"/>
      <c r="F61" s="207"/>
      <c r="G61" s="207"/>
    </row>
    <row r="62" spans="1:7" s="38" customFormat="1" x14ac:dyDescent="0.2">
      <c r="A62" s="207"/>
      <c r="B62" s="207"/>
      <c r="C62" s="207"/>
      <c r="D62" s="207"/>
      <c r="E62" s="207"/>
      <c r="F62" s="207"/>
      <c r="G62" s="207"/>
    </row>
    <row r="63" spans="1:7" s="38" customFormat="1" x14ac:dyDescent="0.2">
      <c r="A63" s="207"/>
      <c r="B63" s="207"/>
      <c r="C63" s="207"/>
      <c r="D63" s="207"/>
      <c r="E63" s="207"/>
      <c r="F63" s="207"/>
      <c r="G63" s="207"/>
    </row>
    <row r="64" spans="1:7" s="38" customFormat="1" x14ac:dyDescent="0.2">
      <c r="A64" s="207"/>
      <c r="B64" s="207"/>
      <c r="C64" s="207"/>
      <c r="D64" s="207"/>
      <c r="E64" s="207"/>
      <c r="F64" s="207"/>
      <c r="G64" s="207"/>
    </row>
    <row r="65" spans="1:8" s="38" customFormat="1" ht="12.75" customHeight="1" x14ac:dyDescent="0.2">
      <c r="A65" s="207" t="s">
        <v>283</v>
      </c>
      <c r="B65" s="207"/>
      <c r="C65" s="207"/>
      <c r="D65" s="207"/>
      <c r="E65" s="207"/>
      <c r="F65" s="207"/>
      <c r="G65" s="207"/>
    </row>
    <row r="66" spans="1:8" s="38" customFormat="1" ht="12.75" customHeight="1" x14ac:dyDescent="0.2">
      <c r="A66" s="207"/>
      <c r="B66" s="207"/>
      <c r="C66" s="207"/>
      <c r="D66" s="207"/>
      <c r="E66" s="207"/>
      <c r="F66" s="207"/>
      <c r="G66" s="207"/>
    </row>
    <row r="67" spans="1:8" s="38" customFormat="1" x14ac:dyDescent="0.2">
      <c r="A67" s="207"/>
      <c r="B67" s="207"/>
      <c r="C67" s="207"/>
      <c r="D67" s="207"/>
      <c r="E67" s="207"/>
      <c r="F67" s="207"/>
      <c r="G67" s="207"/>
    </row>
    <row r="68" spans="1:8" s="38" customFormat="1" x14ac:dyDescent="0.2">
      <c r="A68" s="207"/>
      <c r="B68" s="207"/>
      <c r="C68" s="207"/>
      <c r="D68" s="207"/>
      <c r="E68" s="207"/>
      <c r="F68" s="207"/>
      <c r="G68" s="207"/>
    </row>
    <row r="69" spans="1:8" s="14" customFormat="1" x14ac:dyDescent="0.2">
      <c r="A69" s="146"/>
      <c r="B69" s="139"/>
      <c r="C69" s="139"/>
      <c r="D69" s="146"/>
      <c r="E69" s="146"/>
      <c r="F69" s="146"/>
      <c r="G69" s="146"/>
    </row>
    <row r="70" spans="1:8" x14ac:dyDescent="0.2">
      <c r="B70" s="10"/>
      <c r="C70" s="5"/>
      <c r="D70" s="5"/>
      <c r="E70" s="5"/>
      <c r="F70" s="5"/>
      <c r="G70" s="5"/>
    </row>
    <row r="71" spans="1:8" x14ac:dyDescent="0.2">
      <c r="A71" s="226" t="s">
        <v>20</v>
      </c>
      <c r="B71" s="194"/>
    </row>
    <row r="72" spans="1:8" x14ac:dyDescent="0.2">
      <c r="A72" s="4"/>
      <c r="B72" s="2"/>
    </row>
    <row r="73" spans="1:8" x14ac:dyDescent="0.2">
      <c r="A73" s="206" t="s">
        <v>22</v>
      </c>
      <c r="B73" s="206"/>
      <c r="C73" s="206"/>
    </row>
    <row r="75" spans="1:8" ht="12.75" customHeight="1" x14ac:dyDescent="0.2">
      <c r="A75">
        <v>1</v>
      </c>
      <c r="B75" s="196" t="s">
        <v>10</v>
      </c>
      <c r="C75" s="196"/>
      <c r="D75" s="196"/>
      <c r="E75" s="196"/>
      <c r="F75" s="196"/>
      <c r="G75" s="196"/>
    </row>
    <row r="76" spans="1:8" x14ac:dyDescent="0.2">
      <c r="B76" s="196"/>
      <c r="C76" s="196"/>
      <c r="D76" s="196"/>
      <c r="E76" s="196"/>
      <c r="F76" s="196"/>
      <c r="G76" s="196"/>
    </row>
    <row r="77" spans="1:8" x14ac:dyDescent="0.2">
      <c r="B77" s="196"/>
      <c r="C77" s="196"/>
      <c r="D77" s="196"/>
      <c r="E77" s="196"/>
      <c r="F77" s="196"/>
      <c r="G77" s="196"/>
    </row>
    <row r="78" spans="1:8" x14ac:dyDescent="0.2">
      <c r="B78" s="196"/>
      <c r="C78" s="196"/>
      <c r="D78" s="196"/>
      <c r="E78" s="196"/>
      <c r="F78" s="196"/>
      <c r="G78" s="196"/>
    </row>
    <row r="79" spans="1:8" x14ac:dyDescent="0.2">
      <c r="A79" s="210" t="s">
        <v>166</v>
      </c>
      <c r="B79" s="211"/>
      <c r="C79" s="211"/>
      <c r="D79" s="14" t="s">
        <v>27</v>
      </c>
      <c r="E79" s="6">
        <v>1</v>
      </c>
      <c r="F79" s="172"/>
      <c r="G79" s="200">
        <f>E79*F79</f>
        <v>0</v>
      </c>
      <c r="H79" s="200"/>
    </row>
    <row r="80" spans="1:8" x14ac:dyDescent="0.2">
      <c r="E80" s="6"/>
      <c r="F80" s="11"/>
      <c r="G80" s="9"/>
      <c r="H80" s="9"/>
    </row>
    <row r="81" spans="1:8" ht="12.75" customHeight="1" x14ac:dyDescent="0.2">
      <c r="A81">
        <v>2</v>
      </c>
      <c r="B81" s="196" t="s">
        <v>8</v>
      </c>
      <c r="C81" s="196"/>
      <c r="D81" s="196"/>
      <c r="E81" s="196"/>
      <c r="F81" s="196"/>
      <c r="G81" s="196"/>
    </row>
    <row r="82" spans="1:8" x14ac:dyDescent="0.2">
      <c r="B82" s="196"/>
      <c r="C82" s="196"/>
      <c r="D82" s="196"/>
      <c r="E82" s="196"/>
      <c r="F82" s="196"/>
      <c r="G82" s="196"/>
    </row>
    <row r="83" spans="1:8" x14ac:dyDescent="0.2">
      <c r="B83" s="196"/>
      <c r="C83" s="196"/>
      <c r="D83" s="196"/>
      <c r="E83" s="196"/>
      <c r="F83" s="196"/>
      <c r="G83" s="196"/>
    </row>
    <row r="84" spans="1:8" x14ac:dyDescent="0.2">
      <c r="B84" s="196"/>
      <c r="C84" s="196"/>
      <c r="D84" s="196"/>
      <c r="E84" s="196"/>
      <c r="F84" s="196"/>
      <c r="G84" s="196"/>
    </row>
    <row r="85" spans="1:8" x14ac:dyDescent="0.2">
      <c r="B85" s="196"/>
      <c r="C85" s="196"/>
      <c r="D85" s="196"/>
      <c r="E85" s="196"/>
      <c r="F85" s="196"/>
      <c r="G85" s="196"/>
    </row>
    <row r="86" spans="1:8" x14ac:dyDescent="0.2">
      <c r="B86" s="196"/>
      <c r="C86" s="196"/>
      <c r="D86" s="196"/>
      <c r="E86" s="196"/>
      <c r="F86" s="196"/>
      <c r="G86" s="196"/>
    </row>
    <row r="87" spans="1:8" x14ac:dyDescent="0.2">
      <c r="B87" s="196"/>
      <c r="C87" s="196"/>
      <c r="D87" s="196"/>
      <c r="E87" s="196"/>
      <c r="F87" s="196"/>
      <c r="G87" s="196"/>
    </row>
    <row r="88" spans="1:8" x14ac:dyDescent="0.2">
      <c r="B88" s="196"/>
      <c r="C88" s="196"/>
      <c r="D88" s="196"/>
      <c r="E88" s="196"/>
      <c r="F88" s="196"/>
      <c r="G88" s="196"/>
    </row>
    <row r="89" spans="1:8" x14ac:dyDescent="0.2">
      <c r="B89" s="196"/>
      <c r="C89" s="196"/>
      <c r="D89" s="196"/>
      <c r="E89" s="196"/>
      <c r="F89" s="196"/>
      <c r="G89" s="196"/>
    </row>
    <row r="90" spans="1:8" x14ac:dyDescent="0.2">
      <c r="A90" s="210" t="s">
        <v>166</v>
      </c>
      <c r="B90" s="211"/>
      <c r="C90" s="211"/>
      <c r="D90" s="14" t="s">
        <v>27</v>
      </c>
      <c r="E90" s="6">
        <v>1</v>
      </c>
      <c r="F90" s="172"/>
      <c r="G90" s="200">
        <f>E90*F90</f>
        <v>0</v>
      </c>
      <c r="H90" s="200"/>
    </row>
    <row r="91" spans="1:8" x14ac:dyDescent="0.2">
      <c r="E91" s="6"/>
      <c r="F91" s="11"/>
      <c r="G91" s="9"/>
      <c r="H91" s="9"/>
    </row>
    <row r="92" spans="1:8" ht="12.75" customHeight="1" x14ac:dyDescent="0.2">
      <c r="A92">
        <v>3</v>
      </c>
      <c r="B92" s="196" t="s">
        <v>9</v>
      </c>
      <c r="C92" s="196"/>
      <c r="D92" s="196"/>
      <c r="E92" s="196"/>
      <c r="F92" s="196"/>
      <c r="G92" s="196"/>
    </row>
    <row r="93" spans="1:8" x14ac:dyDescent="0.2">
      <c r="B93" s="196"/>
      <c r="C93" s="196"/>
      <c r="D93" s="196"/>
      <c r="E93" s="196"/>
      <c r="F93" s="196"/>
      <c r="G93" s="196"/>
    </row>
    <row r="94" spans="1:8" x14ac:dyDescent="0.2">
      <c r="B94" s="196"/>
      <c r="C94" s="196"/>
      <c r="D94" s="196"/>
      <c r="E94" s="196"/>
      <c r="F94" s="196"/>
      <c r="G94" s="196"/>
    </row>
    <row r="95" spans="1:8" x14ac:dyDescent="0.2">
      <c r="B95" s="196"/>
      <c r="C95" s="196"/>
      <c r="D95" s="196"/>
      <c r="E95" s="196"/>
      <c r="F95" s="196"/>
      <c r="G95" s="196"/>
    </row>
    <row r="96" spans="1:8" x14ac:dyDescent="0.2">
      <c r="B96" s="196"/>
      <c r="C96" s="196"/>
      <c r="D96" s="196"/>
      <c r="E96" s="196"/>
      <c r="F96" s="196"/>
      <c r="G96" s="196"/>
    </row>
    <row r="97" spans="1:8" s="17" customFormat="1" x14ac:dyDescent="0.2">
      <c r="A97" s="210" t="s">
        <v>166</v>
      </c>
      <c r="B97" s="211"/>
      <c r="C97" s="211"/>
      <c r="D97" s="14" t="s">
        <v>27</v>
      </c>
      <c r="E97" s="21">
        <v>1</v>
      </c>
      <c r="F97" s="172"/>
      <c r="G97" s="200">
        <f>E97*F97</f>
        <v>0</v>
      </c>
      <c r="H97" s="200"/>
    </row>
    <row r="98" spans="1:8" s="17" customFormat="1" x14ac:dyDescent="0.2">
      <c r="A98" s="119"/>
      <c r="B98" s="120"/>
      <c r="C98" s="114"/>
      <c r="D98" s="25"/>
      <c r="E98" s="21"/>
      <c r="F98" s="22"/>
      <c r="G98" s="118"/>
      <c r="H98" s="118"/>
    </row>
    <row r="99" spans="1:8" ht="12.75" customHeight="1" x14ac:dyDescent="0.2">
      <c r="A99">
        <v>4</v>
      </c>
      <c r="B99" s="196" t="s">
        <v>11</v>
      </c>
      <c r="C99" s="196"/>
      <c r="D99" s="196"/>
      <c r="E99" s="196"/>
      <c r="F99" s="196"/>
      <c r="G99" s="196"/>
      <c r="H99" s="6"/>
    </row>
    <row r="100" spans="1:8" x14ac:dyDescent="0.2">
      <c r="B100" s="196"/>
      <c r="C100" s="196"/>
      <c r="D100" s="196"/>
      <c r="E100" s="196"/>
      <c r="F100" s="196"/>
      <c r="G100" s="196"/>
      <c r="H100" s="6"/>
    </row>
    <row r="101" spans="1:8" x14ac:dyDescent="0.2">
      <c r="B101" s="196"/>
      <c r="C101" s="196"/>
      <c r="D101" s="196"/>
      <c r="E101" s="196"/>
      <c r="F101" s="196"/>
      <c r="G101" s="196"/>
      <c r="H101" s="6"/>
    </row>
    <row r="102" spans="1:8" x14ac:dyDescent="0.2">
      <c r="B102" s="196"/>
      <c r="C102" s="196"/>
      <c r="D102" s="196"/>
      <c r="E102" s="196"/>
      <c r="F102" s="196"/>
      <c r="G102" s="196"/>
      <c r="H102" s="6"/>
    </row>
    <row r="103" spans="1:8" ht="12.75" customHeight="1" x14ac:dyDescent="0.2">
      <c r="B103" s="196"/>
      <c r="C103" s="196"/>
      <c r="D103" s="196"/>
      <c r="E103" s="196"/>
      <c r="F103" s="196"/>
      <c r="G103" s="196"/>
      <c r="H103" s="6"/>
    </row>
    <row r="104" spans="1:8" x14ac:dyDescent="0.2">
      <c r="B104" s="196"/>
      <c r="C104" s="196"/>
      <c r="D104" s="196"/>
      <c r="E104" s="196"/>
      <c r="F104" s="196"/>
      <c r="G104" s="196"/>
      <c r="H104" s="6"/>
    </row>
    <row r="105" spans="1:8" x14ac:dyDescent="0.2">
      <c r="B105" s="196"/>
      <c r="C105" s="196"/>
      <c r="D105" s="196"/>
      <c r="E105" s="196"/>
      <c r="F105" s="196"/>
      <c r="G105" s="196"/>
      <c r="H105" s="6"/>
    </row>
    <row r="106" spans="1:8" x14ac:dyDescent="0.2">
      <c r="B106" s="196"/>
      <c r="C106" s="196"/>
      <c r="D106" s="196"/>
      <c r="E106" s="196"/>
      <c r="F106" s="196"/>
      <c r="G106" s="196"/>
      <c r="H106" s="6"/>
    </row>
    <row r="107" spans="1:8" x14ac:dyDescent="0.2">
      <c r="B107" s="196"/>
      <c r="C107" s="196"/>
      <c r="D107" s="196"/>
      <c r="E107" s="196"/>
      <c r="F107" s="196"/>
      <c r="G107" s="196"/>
      <c r="H107" s="6"/>
    </row>
    <row r="108" spans="1:8" x14ac:dyDescent="0.2">
      <c r="B108" s="196"/>
      <c r="C108" s="196"/>
      <c r="D108" s="196"/>
      <c r="E108" s="196"/>
      <c r="F108" s="196"/>
      <c r="G108" s="196"/>
      <c r="H108" s="6"/>
    </row>
    <row r="109" spans="1:8" x14ac:dyDescent="0.2">
      <c r="B109" s="196"/>
      <c r="C109" s="196"/>
      <c r="D109" s="196"/>
      <c r="E109" s="196"/>
      <c r="F109" s="196"/>
      <c r="G109" s="196"/>
      <c r="H109" s="6"/>
    </row>
    <row r="110" spans="1:8" x14ac:dyDescent="0.2">
      <c r="B110" s="196"/>
      <c r="C110" s="196"/>
      <c r="D110" s="196"/>
      <c r="E110" s="196"/>
      <c r="F110" s="196"/>
      <c r="G110" s="196"/>
      <c r="H110" s="6"/>
    </row>
    <row r="111" spans="1:8" x14ac:dyDescent="0.2">
      <c r="B111" s="196"/>
      <c r="C111" s="196"/>
      <c r="D111" s="196"/>
      <c r="E111" s="196"/>
      <c r="F111" s="196"/>
      <c r="G111" s="196"/>
      <c r="H111" s="6"/>
    </row>
    <row r="112" spans="1:8" x14ac:dyDescent="0.2">
      <c r="B112" s="196"/>
      <c r="C112" s="196"/>
      <c r="D112" s="196"/>
      <c r="E112" s="196"/>
      <c r="F112" s="196"/>
      <c r="G112" s="196"/>
      <c r="H112" s="6"/>
    </row>
    <row r="113" spans="1:8" x14ac:dyDescent="0.2">
      <c r="B113" s="196"/>
      <c r="C113" s="196"/>
      <c r="D113" s="196"/>
      <c r="E113" s="196"/>
      <c r="F113" s="196"/>
      <c r="G113" s="196"/>
      <c r="H113" s="6"/>
    </row>
    <row r="114" spans="1:8" s="14" customFormat="1" x14ac:dyDescent="0.2">
      <c r="A114" s="210" t="s">
        <v>103</v>
      </c>
      <c r="B114" s="211"/>
      <c r="C114" s="23"/>
      <c r="D114" s="14" t="s">
        <v>27</v>
      </c>
      <c r="E114" s="21">
        <v>4</v>
      </c>
      <c r="F114" s="172"/>
      <c r="G114" s="200">
        <f>E114*F114</f>
        <v>0</v>
      </c>
      <c r="H114" s="200"/>
    </row>
    <row r="115" spans="1:8" s="14" customFormat="1" x14ac:dyDescent="0.2">
      <c r="A115" s="210" t="s">
        <v>104</v>
      </c>
      <c r="B115" s="211"/>
      <c r="C115" s="23"/>
      <c r="D115" s="14" t="s">
        <v>27</v>
      </c>
      <c r="E115" s="21">
        <v>2</v>
      </c>
      <c r="F115" s="172"/>
      <c r="G115" s="200">
        <f>E115*F115</f>
        <v>0</v>
      </c>
      <c r="H115" s="200"/>
    </row>
    <row r="116" spans="1:8" s="14" customFormat="1" x14ac:dyDescent="0.2">
      <c r="A116" s="210" t="s">
        <v>105</v>
      </c>
      <c r="B116" s="211"/>
      <c r="C116" s="23"/>
      <c r="D116" s="14" t="s">
        <v>27</v>
      </c>
      <c r="E116" s="21">
        <v>3</v>
      </c>
      <c r="F116" s="172"/>
      <c r="G116" s="200">
        <f>E116*F116</f>
        <v>0</v>
      </c>
      <c r="H116" s="200"/>
    </row>
    <row r="117" spans="1:8" x14ac:dyDescent="0.2">
      <c r="E117" s="6"/>
      <c r="G117" s="6"/>
      <c r="H117" s="6"/>
    </row>
    <row r="118" spans="1:8" ht="12.75" customHeight="1" x14ac:dyDescent="0.2">
      <c r="A118">
        <v>5</v>
      </c>
      <c r="B118" s="196" t="s">
        <v>66</v>
      </c>
      <c r="C118" s="196"/>
      <c r="D118" s="196"/>
      <c r="E118" s="196"/>
      <c r="F118" s="196"/>
      <c r="G118" s="196"/>
      <c r="H118" s="6"/>
    </row>
    <row r="119" spans="1:8" x14ac:dyDescent="0.2">
      <c r="B119" s="196"/>
      <c r="C119" s="196"/>
      <c r="D119" s="196"/>
      <c r="E119" s="196"/>
      <c r="F119" s="196"/>
      <c r="G119" s="196"/>
      <c r="H119" s="6"/>
    </row>
    <row r="120" spans="1:8" x14ac:dyDescent="0.2">
      <c r="B120" s="196"/>
      <c r="C120" s="196"/>
      <c r="D120" s="196"/>
      <c r="E120" s="196"/>
      <c r="F120" s="196"/>
      <c r="G120" s="196"/>
      <c r="H120" s="6"/>
    </row>
    <row r="121" spans="1:8" x14ac:dyDescent="0.2">
      <c r="B121" s="196"/>
      <c r="C121" s="196"/>
      <c r="D121" s="196"/>
      <c r="E121" s="196"/>
      <c r="F121" s="196"/>
      <c r="G121" s="196"/>
      <c r="H121" s="6"/>
    </row>
    <row r="122" spans="1:8" x14ac:dyDescent="0.2">
      <c r="B122" s="196"/>
      <c r="C122" s="196"/>
      <c r="D122" s="196"/>
      <c r="E122" s="196"/>
      <c r="F122" s="196"/>
      <c r="G122" s="196"/>
      <c r="H122" s="6"/>
    </row>
    <row r="123" spans="1:8" s="14" customFormat="1" x14ac:dyDescent="0.2">
      <c r="A123" s="210" t="s">
        <v>105</v>
      </c>
      <c r="B123" s="211"/>
      <c r="C123" s="23"/>
      <c r="D123" s="14" t="s">
        <v>27</v>
      </c>
      <c r="E123" s="21">
        <v>2</v>
      </c>
      <c r="F123" s="172"/>
      <c r="G123" s="200">
        <f>E123*F123</f>
        <v>0</v>
      </c>
      <c r="H123" s="200"/>
    </row>
    <row r="124" spans="1:8" x14ac:dyDescent="0.2">
      <c r="E124" s="52"/>
      <c r="G124" s="52"/>
      <c r="H124" s="52"/>
    </row>
    <row r="125" spans="1:8" ht="12.75" customHeight="1" x14ac:dyDescent="0.2">
      <c r="A125">
        <v>6</v>
      </c>
      <c r="B125" s="196" t="s">
        <v>1</v>
      </c>
      <c r="C125" s="196"/>
      <c r="D125" s="196"/>
      <c r="E125" s="196"/>
      <c r="F125" s="196"/>
      <c r="G125" s="196"/>
    </row>
    <row r="126" spans="1:8" x14ac:dyDescent="0.2">
      <c r="B126" s="196"/>
      <c r="C126" s="196"/>
      <c r="D126" s="196"/>
      <c r="E126" s="196"/>
      <c r="F126" s="196"/>
      <c r="G126" s="196"/>
    </row>
    <row r="127" spans="1:8" x14ac:dyDescent="0.2">
      <c r="B127" s="196"/>
      <c r="C127" s="196"/>
      <c r="D127" s="196"/>
      <c r="E127" s="196"/>
      <c r="F127" s="196"/>
      <c r="G127" s="196"/>
    </row>
    <row r="128" spans="1:8" x14ac:dyDescent="0.2">
      <c r="B128" s="196"/>
      <c r="C128" s="196"/>
      <c r="D128" s="196"/>
      <c r="E128" s="196"/>
      <c r="F128" s="196"/>
      <c r="G128" s="196"/>
    </row>
    <row r="129" spans="1:8" x14ac:dyDescent="0.2">
      <c r="B129" s="196"/>
      <c r="C129" s="196"/>
      <c r="D129" s="196"/>
      <c r="E129" s="196"/>
      <c r="F129" s="196"/>
      <c r="G129" s="196"/>
    </row>
    <row r="130" spans="1:8" x14ac:dyDescent="0.2">
      <c r="B130" s="196"/>
      <c r="C130" s="196"/>
      <c r="D130" s="196"/>
      <c r="E130" s="196"/>
      <c r="F130" s="196"/>
      <c r="G130" s="196"/>
    </row>
    <row r="131" spans="1:8" s="14" customFormat="1" x14ac:dyDescent="0.2">
      <c r="A131" s="210" t="s">
        <v>104</v>
      </c>
      <c r="B131" s="210"/>
      <c r="C131" s="23"/>
      <c r="D131" s="14" t="s">
        <v>324</v>
      </c>
      <c r="E131" s="54">
        <v>277</v>
      </c>
      <c r="F131" s="172"/>
      <c r="G131" s="200">
        <f t="shared" ref="G131" si="0">E131*F131</f>
        <v>0</v>
      </c>
      <c r="H131" s="200"/>
    </row>
    <row r="132" spans="1:8" s="14" customFormat="1" x14ac:dyDescent="0.2">
      <c r="A132" s="210" t="s">
        <v>105</v>
      </c>
      <c r="B132" s="211"/>
      <c r="C132" s="23"/>
      <c r="D132" s="14" t="s">
        <v>324</v>
      </c>
      <c r="E132" s="54">
        <v>255</v>
      </c>
      <c r="F132" s="172"/>
      <c r="G132" s="200">
        <f>E132*F132</f>
        <v>0</v>
      </c>
      <c r="H132" s="200"/>
    </row>
    <row r="133" spans="1:8" s="14" customFormat="1" x14ac:dyDescent="0.2">
      <c r="A133" s="78"/>
      <c r="B133" s="79"/>
      <c r="C133" s="23"/>
      <c r="E133" s="77"/>
      <c r="F133" s="22"/>
      <c r="G133" s="77"/>
      <c r="H133" s="77"/>
    </row>
    <row r="134" spans="1:8" ht="12.75" customHeight="1" x14ac:dyDescent="0.2">
      <c r="A134">
        <v>7</v>
      </c>
      <c r="B134" s="196" t="s">
        <v>4</v>
      </c>
      <c r="C134" s="196"/>
      <c r="D134" s="196"/>
      <c r="E134" s="196"/>
      <c r="F134" s="196"/>
      <c r="G134" s="196"/>
      <c r="H134" s="6"/>
    </row>
    <row r="135" spans="1:8" x14ac:dyDescent="0.2">
      <c r="B135" s="196"/>
      <c r="C135" s="196"/>
      <c r="D135" s="196"/>
      <c r="E135" s="196"/>
      <c r="F135" s="196"/>
      <c r="G135" s="196"/>
      <c r="H135" s="6"/>
    </row>
    <row r="136" spans="1:8" x14ac:dyDescent="0.2">
      <c r="B136" s="196"/>
      <c r="C136" s="196"/>
      <c r="D136" s="196"/>
      <c r="E136" s="196"/>
      <c r="F136" s="196"/>
      <c r="G136" s="196"/>
      <c r="H136" s="6"/>
    </row>
    <row r="137" spans="1:8" x14ac:dyDescent="0.2">
      <c r="B137" s="196"/>
      <c r="C137" s="196"/>
      <c r="D137" s="196"/>
      <c r="E137" s="196"/>
      <c r="F137" s="196"/>
      <c r="G137" s="196"/>
      <c r="H137" s="6"/>
    </row>
    <row r="138" spans="1:8" x14ac:dyDescent="0.2">
      <c r="B138" s="196"/>
      <c r="C138" s="196"/>
      <c r="D138" s="196"/>
      <c r="E138" s="196"/>
      <c r="F138" s="196"/>
      <c r="G138" s="196"/>
      <c r="H138" s="6"/>
    </row>
    <row r="139" spans="1:8" ht="14.25" x14ac:dyDescent="0.2">
      <c r="A139" s="134" t="s">
        <v>103</v>
      </c>
      <c r="B139" s="214" t="s">
        <v>18</v>
      </c>
      <c r="C139" s="194"/>
      <c r="D139" s="14" t="s">
        <v>35</v>
      </c>
      <c r="E139" s="77">
        <v>3</v>
      </c>
      <c r="F139" s="172"/>
      <c r="G139" s="200">
        <f>E139*F139</f>
        <v>0</v>
      </c>
      <c r="H139" s="200"/>
    </row>
    <row r="140" spans="1:8" x14ac:dyDescent="0.2">
      <c r="A140" s="135"/>
      <c r="B140" s="7" t="s">
        <v>61</v>
      </c>
      <c r="D140" s="53" t="s">
        <v>27</v>
      </c>
      <c r="E140" s="52">
        <v>5</v>
      </c>
      <c r="F140" s="172"/>
      <c r="G140" s="200">
        <f>E140*F140</f>
        <v>0</v>
      </c>
      <c r="H140" s="200"/>
    </row>
    <row r="141" spans="1:8" x14ac:dyDescent="0.2">
      <c r="A141" s="134"/>
      <c r="B141" s="214"/>
      <c r="C141" s="194"/>
      <c r="D141" s="14"/>
      <c r="E141" s="21"/>
      <c r="F141" s="11"/>
      <c r="G141" s="200"/>
      <c r="H141" s="200"/>
    </row>
    <row r="142" spans="1:8" ht="12.75" customHeight="1" x14ac:dyDescent="0.2">
      <c r="A142" s="135"/>
      <c r="B142" s="65"/>
      <c r="C142" s="64"/>
      <c r="D142" s="69"/>
      <c r="E142" s="68"/>
      <c r="F142" s="11"/>
      <c r="G142" s="63"/>
      <c r="H142" s="63"/>
    </row>
    <row r="143" spans="1:8" ht="14.25" x14ac:dyDescent="0.2">
      <c r="A143" s="134" t="s">
        <v>105</v>
      </c>
      <c r="B143" s="214" t="s">
        <v>18</v>
      </c>
      <c r="C143" s="194"/>
      <c r="D143" s="14" t="s">
        <v>35</v>
      </c>
      <c r="E143" s="77">
        <v>48</v>
      </c>
      <c r="F143" s="172"/>
      <c r="G143" s="200">
        <f>E143*F143</f>
        <v>0</v>
      </c>
      <c r="H143" s="200"/>
    </row>
    <row r="144" spans="1:8" x14ac:dyDescent="0.2">
      <c r="B144" s="7" t="s">
        <v>61</v>
      </c>
      <c r="D144" s="69" t="s">
        <v>27</v>
      </c>
      <c r="E144" s="68">
        <v>12</v>
      </c>
      <c r="F144" s="172"/>
      <c r="G144" s="200">
        <f t="shared" ref="G144:G147" si="1">E144*F144</f>
        <v>0</v>
      </c>
      <c r="H144" s="200"/>
    </row>
    <row r="145" spans="1:8" x14ac:dyDescent="0.2">
      <c r="B145" s="7" t="s">
        <v>62</v>
      </c>
      <c r="D145" s="69" t="s">
        <v>27</v>
      </c>
      <c r="E145" s="68">
        <v>1</v>
      </c>
      <c r="F145" s="172"/>
      <c r="G145" s="200">
        <f t="shared" si="1"/>
        <v>0</v>
      </c>
      <c r="H145" s="200"/>
    </row>
    <row r="146" spans="1:8" x14ac:dyDescent="0.2">
      <c r="B146" s="204" t="s">
        <v>63</v>
      </c>
      <c r="C146" s="196"/>
      <c r="D146" s="69" t="s">
        <v>27</v>
      </c>
      <c r="E146" s="68">
        <v>1</v>
      </c>
      <c r="F146" s="172"/>
      <c r="G146" s="200">
        <f t="shared" si="1"/>
        <v>0</v>
      </c>
      <c r="H146" s="200"/>
    </row>
    <row r="147" spans="1:8" x14ac:dyDescent="0.2">
      <c r="B147" s="204" t="s">
        <v>64</v>
      </c>
      <c r="C147" s="196"/>
      <c r="D147" s="69" t="s">
        <v>27</v>
      </c>
      <c r="E147" s="68">
        <v>1</v>
      </c>
      <c r="F147" s="172"/>
      <c r="G147" s="200">
        <f t="shared" si="1"/>
        <v>0</v>
      </c>
      <c r="H147" s="200"/>
    </row>
    <row r="148" spans="1:8" x14ac:dyDescent="0.2">
      <c r="B148" s="7" t="s">
        <v>12</v>
      </c>
      <c r="D148" s="69" t="s">
        <v>27</v>
      </c>
      <c r="E148" s="68">
        <v>1</v>
      </c>
      <c r="F148" s="172"/>
      <c r="G148" s="200">
        <f>E148*F148</f>
        <v>0</v>
      </c>
      <c r="H148" s="200"/>
    </row>
    <row r="149" spans="1:8" x14ac:dyDescent="0.2">
      <c r="B149" s="7" t="s">
        <v>72</v>
      </c>
      <c r="D149" s="69" t="s">
        <v>27</v>
      </c>
      <c r="E149" s="68">
        <v>1</v>
      </c>
      <c r="F149" s="172"/>
      <c r="G149" s="200">
        <f>E149*F149</f>
        <v>0</v>
      </c>
      <c r="H149" s="200"/>
    </row>
    <row r="150" spans="1:8" s="38" customFormat="1" ht="12.75" customHeight="1" x14ac:dyDescent="0.2">
      <c r="A150" s="38">
        <v>8</v>
      </c>
      <c r="B150" s="207" t="s">
        <v>281</v>
      </c>
      <c r="C150" s="207"/>
      <c r="D150" s="207"/>
      <c r="E150" s="207"/>
      <c r="F150" s="207"/>
      <c r="G150" s="207"/>
      <c r="H150" s="60"/>
    </row>
    <row r="151" spans="1:8" s="38" customFormat="1" x14ac:dyDescent="0.2">
      <c r="B151" s="207"/>
      <c r="C151" s="207"/>
      <c r="D151" s="207"/>
      <c r="E151" s="207"/>
      <c r="F151" s="207"/>
      <c r="G151" s="207"/>
      <c r="H151" s="60"/>
    </row>
    <row r="152" spans="1:8" s="38" customFormat="1" x14ac:dyDescent="0.2">
      <c r="B152" s="207"/>
      <c r="C152" s="207"/>
      <c r="D152" s="207"/>
      <c r="E152" s="207"/>
      <c r="F152" s="207"/>
      <c r="G152" s="207"/>
      <c r="H152" s="60"/>
    </row>
    <row r="153" spans="1:8" s="38" customFormat="1" x14ac:dyDescent="0.2">
      <c r="B153" s="207"/>
      <c r="C153" s="207"/>
      <c r="D153" s="207"/>
      <c r="E153" s="207"/>
      <c r="F153" s="207"/>
      <c r="G153" s="207"/>
      <c r="H153" s="60"/>
    </row>
    <row r="154" spans="1:8" s="38" customFormat="1" x14ac:dyDescent="0.2">
      <c r="B154" s="207"/>
      <c r="C154" s="207"/>
      <c r="D154" s="207"/>
      <c r="E154" s="207"/>
      <c r="F154" s="207"/>
      <c r="G154" s="207"/>
      <c r="H154" s="60"/>
    </row>
    <row r="155" spans="1:8" s="38" customFormat="1" x14ac:dyDescent="0.2">
      <c r="B155" s="207"/>
      <c r="C155" s="207"/>
      <c r="D155" s="207"/>
      <c r="E155" s="207"/>
      <c r="F155" s="207"/>
      <c r="G155" s="207"/>
      <c r="H155" s="60"/>
    </row>
    <row r="156" spans="1:8" s="38" customFormat="1" ht="13.5" customHeight="1" x14ac:dyDescent="0.2">
      <c r="A156" s="134" t="s">
        <v>103</v>
      </c>
      <c r="B156" s="197" t="s">
        <v>140</v>
      </c>
      <c r="C156" s="220"/>
      <c r="D156" s="220"/>
      <c r="E156" s="220"/>
      <c r="F156" s="92"/>
      <c r="G156" s="192"/>
      <c r="H156" s="192"/>
    </row>
    <row r="157" spans="1:8" s="38" customFormat="1" ht="13.5" customHeight="1" x14ac:dyDescent="0.2">
      <c r="A157" s="56" t="s">
        <v>127</v>
      </c>
      <c r="B157" s="193" t="s">
        <v>123</v>
      </c>
      <c r="C157" s="196"/>
      <c r="D157" s="38" t="s">
        <v>85</v>
      </c>
      <c r="E157" s="98">
        <v>15</v>
      </c>
      <c r="F157" s="172"/>
      <c r="G157" s="199">
        <f>E157*F157</f>
        <v>0</v>
      </c>
      <c r="H157" s="200"/>
    </row>
    <row r="158" spans="1:8" s="38" customFormat="1" ht="13.5" customHeight="1" x14ac:dyDescent="0.2">
      <c r="A158" s="56"/>
      <c r="B158" s="193" t="s">
        <v>124</v>
      </c>
      <c r="C158" s="196"/>
      <c r="D158" s="14" t="s">
        <v>36</v>
      </c>
      <c r="E158" s="98">
        <v>4.2</v>
      </c>
      <c r="F158" s="172"/>
      <c r="G158" s="199">
        <f t="shared" ref="G158:G159" si="2">E158*F158</f>
        <v>0</v>
      </c>
      <c r="H158" s="200"/>
    </row>
    <row r="159" spans="1:8" s="38" customFormat="1" ht="13.5" customHeight="1" x14ac:dyDescent="0.2">
      <c r="A159" s="56"/>
      <c r="B159" s="193" t="s">
        <v>125</v>
      </c>
      <c r="C159" s="196"/>
      <c r="D159" s="14" t="s">
        <v>36</v>
      </c>
      <c r="E159" s="98">
        <v>18</v>
      </c>
      <c r="F159" s="172"/>
      <c r="G159" s="199">
        <f t="shared" si="2"/>
        <v>0</v>
      </c>
      <c r="H159" s="200"/>
    </row>
    <row r="160" spans="1:8" s="38" customFormat="1" ht="13.5" customHeight="1" x14ac:dyDescent="0.2">
      <c r="A160" s="56"/>
      <c r="B160" s="193" t="s">
        <v>126</v>
      </c>
      <c r="C160" s="196"/>
      <c r="D160" s="14" t="s">
        <v>36</v>
      </c>
      <c r="E160" s="98">
        <v>0.99</v>
      </c>
      <c r="F160" s="172"/>
      <c r="G160" s="199">
        <f>E160*F160</f>
        <v>0</v>
      </c>
      <c r="H160" s="200"/>
    </row>
    <row r="161" spans="1:8" s="38" customFormat="1" ht="13.5" customHeight="1" x14ac:dyDescent="0.2">
      <c r="A161" s="56"/>
      <c r="B161" s="84"/>
      <c r="C161" s="85"/>
      <c r="D161" s="14"/>
      <c r="E161" s="98"/>
      <c r="F161" s="105"/>
      <c r="G161" s="82"/>
      <c r="H161" s="82"/>
    </row>
    <row r="162" spans="1:8" s="38" customFormat="1" ht="13.5" customHeight="1" x14ac:dyDescent="0.2">
      <c r="A162" s="56" t="s">
        <v>128</v>
      </c>
      <c r="B162" s="193" t="s">
        <v>130</v>
      </c>
      <c r="C162" s="196"/>
      <c r="D162" s="14" t="s">
        <v>35</v>
      </c>
      <c r="E162" s="98">
        <v>4.8</v>
      </c>
      <c r="F162" s="172"/>
      <c r="G162" s="199">
        <f>E162*F162</f>
        <v>0</v>
      </c>
      <c r="H162" s="200"/>
    </row>
    <row r="163" spans="1:8" s="38" customFormat="1" ht="13.5" customHeight="1" x14ac:dyDescent="0.2">
      <c r="A163" s="56"/>
      <c r="B163" s="193" t="s">
        <v>131</v>
      </c>
      <c r="C163" s="196"/>
      <c r="D163" s="14" t="s">
        <v>35</v>
      </c>
      <c r="E163" s="98">
        <v>4.8</v>
      </c>
      <c r="F163" s="172"/>
      <c r="G163" s="199">
        <f t="shared" ref="G163:G174" si="3">E163*F163</f>
        <v>0</v>
      </c>
      <c r="H163" s="200"/>
    </row>
    <row r="164" spans="1:8" s="38" customFormat="1" ht="13.5" customHeight="1" x14ac:dyDescent="0.2">
      <c r="A164" s="56"/>
      <c r="B164" s="193" t="s">
        <v>132</v>
      </c>
      <c r="C164" s="196"/>
      <c r="D164" s="14" t="s">
        <v>35</v>
      </c>
      <c r="E164" s="98">
        <v>25.6</v>
      </c>
      <c r="F164" s="172"/>
      <c r="G164" s="199">
        <f t="shared" si="3"/>
        <v>0</v>
      </c>
      <c r="H164" s="200"/>
    </row>
    <row r="165" spans="1:8" s="38" customFormat="1" ht="13.5" customHeight="1" x14ac:dyDescent="0.2">
      <c r="A165" s="56"/>
      <c r="B165" s="193" t="s">
        <v>133</v>
      </c>
      <c r="C165" s="196"/>
      <c r="D165" s="14" t="s">
        <v>35</v>
      </c>
      <c r="E165" s="98">
        <v>16</v>
      </c>
      <c r="F165" s="172"/>
      <c r="G165" s="199">
        <f t="shared" si="3"/>
        <v>0</v>
      </c>
      <c r="H165" s="200"/>
    </row>
    <row r="166" spans="1:8" s="38" customFormat="1" ht="13.5" customHeight="1" x14ac:dyDescent="0.2">
      <c r="A166" s="56"/>
      <c r="B166" s="193" t="s">
        <v>134</v>
      </c>
      <c r="C166" s="196"/>
      <c r="D166" s="14" t="s">
        <v>36</v>
      </c>
      <c r="E166" s="98">
        <v>2.4</v>
      </c>
      <c r="F166" s="172"/>
      <c r="G166" s="199">
        <f t="shared" si="3"/>
        <v>0</v>
      </c>
      <c r="H166" s="200"/>
    </row>
    <row r="167" spans="1:8" s="38" customFormat="1" ht="13.5" customHeight="1" x14ac:dyDescent="0.2">
      <c r="A167" s="56"/>
      <c r="B167" s="193" t="s">
        <v>109</v>
      </c>
      <c r="C167" s="196"/>
      <c r="D167" s="14" t="s">
        <v>36</v>
      </c>
      <c r="E167" s="98">
        <v>2.4</v>
      </c>
      <c r="F167" s="172"/>
      <c r="G167" s="199">
        <f t="shared" si="3"/>
        <v>0</v>
      </c>
      <c r="H167" s="200"/>
    </row>
    <row r="168" spans="1:8" s="38" customFormat="1" ht="13.5" customHeight="1" x14ac:dyDescent="0.2">
      <c r="A168" s="56"/>
      <c r="B168" s="193" t="s">
        <v>135</v>
      </c>
      <c r="C168" s="196"/>
      <c r="D168" s="14" t="s">
        <v>36</v>
      </c>
      <c r="E168" s="98">
        <v>4</v>
      </c>
      <c r="F168" s="172"/>
      <c r="G168" s="199">
        <f t="shared" si="3"/>
        <v>0</v>
      </c>
      <c r="H168" s="200"/>
    </row>
    <row r="169" spans="1:8" s="38" customFormat="1" ht="13.5" customHeight="1" x14ac:dyDescent="0.2">
      <c r="A169" s="193" t="s">
        <v>136</v>
      </c>
      <c r="B169" s="196"/>
      <c r="C169" s="196"/>
      <c r="D169" s="14" t="s">
        <v>36</v>
      </c>
      <c r="E169" s="98">
        <v>0.24</v>
      </c>
      <c r="F169" s="172"/>
      <c r="G169" s="199">
        <f t="shared" si="3"/>
        <v>0</v>
      </c>
      <c r="H169" s="200"/>
    </row>
    <row r="170" spans="1:8" s="38" customFormat="1" ht="13.5" customHeight="1" x14ac:dyDescent="0.2">
      <c r="A170" s="56"/>
      <c r="B170" s="193" t="s">
        <v>111</v>
      </c>
      <c r="C170" s="196"/>
      <c r="D170" s="14" t="s">
        <v>110</v>
      </c>
      <c r="E170" s="98">
        <v>69.45</v>
      </c>
      <c r="F170" s="172"/>
      <c r="G170" s="199">
        <f>E170*F170</f>
        <v>0</v>
      </c>
      <c r="H170" s="200"/>
    </row>
    <row r="171" spans="1:8" s="38" customFormat="1" ht="13.5" customHeight="1" x14ac:dyDescent="0.2">
      <c r="A171" s="56"/>
      <c r="B171" s="193" t="s">
        <v>137</v>
      </c>
      <c r="C171" s="196"/>
      <c r="D171" s="14" t="s">
        <v>110</v>
      </c>
      <c r="E171" s="98">
        <v>242</v>
      </c>
      <c r="F171" s="172"/>
      <c r="G171" s="199">
        <f t="shared" si="3"/>
        <v>0</v>
      </c>
      <c r="H171" s="200"/>
    </row>
    <row r="172" spans="1:8" s="38" customFormat="1" ht="13.5" customHeight="1" x14ac:dyDescent="0.2">
      <c r="A172" s="56"/>
      <c r="B172" s="193" t="s">
        <v>138</v>
      </c>
      <c r="C172" s="196"/>
      <c r="D172" s="14" t="s">
        <v>110</v>
      </c>
      <c r="E172" s="98">
        <v>657.28</v>
      </c>
      <c r="F172" s="172"/>
      <c r="G172" s="199">
        <f t="shared" si="3"/>
        <v>0</v>
      </c>
      <c r="H172" s="200"/>
    </row>
    <row r="173" spans="1:8" s="38" customFormat="1" ht="13.5" customHeight="1" x14ac:dyDescent="0.2">
      <c r="A173" s="56"/>
      <c r="B173" s="193" t="s">
        <v>124</v>
      </c>
      <c r="C173" s="196"/>
      <c r="D173" s="14" t="s">
        <v>36</v>
      </c>
      <c r="E173" s="98">
        <v>8.8000000000000007</v>
      </c>
      <c r="F173" s="172"/>
      <c r="G173" s="199">
        <f t="shared" si="3"/>
        <v>0</v>
      </c>
      <c r="H173" s="200"/>
    </row>
    <row r="174" spans="1:8" s="38" customFormat="1" ht="13.5" customHeight="1" x14ac:dyDescent="0.2">
      <c r="A174" s="56"/>
      <c r="B174" s="193" t="s">
        <v>139</v>
      </c>
      <c r="C174" s="196"/>
      <c r="D174" s="14" t="s">
        <v>36</v>
      </c>
      <c r="E174" s="98">
        <v>0.36</v>
      </c>
      <c r="F174" s="172"/>
      <c r="G174" s="199">
        <f t="shared" si="3"/>
        <v>0</v>
      </c>
      <c r="H174" s="200"/>
    </row>
    <row r="175" spans="1:8" s="38" customFormat="1" ht="13.5" customHeight="1" x14ac:dyDescent="0.2">
      <c r="A175" s="193" t="s">
        <v>142</v>
      </c>
      <c r="B175" s="196"/>
      <c r="C175" s="196"/>
      <c r="D175" s="38" t="s">
        <v>85</v>
      </c>
      <c r="E175" s="98">
        <v>12</v>
      </c>
      <c r="F175" s="172"/>
      <c r="G175" s="199">
        <f>E175*F175</f>
        <v>0</v>
      </c>
      <c r="H175" s="200"/>
    </row>
    <row r="176" spans="1:8" s="38" customFormat="1" ht="13.5" customHeight="1" x14ac:dyDescent="0.2">
      <c r="A176" s="56"/>
      <c r="B176" s="84"/>
      <c r="C176" s="85"/>
      <c r="D176" s="14"/>
      <c r="E176" s="98"/>
      <c r="F176" s="105"/>
      <c r="G176" s="82"/>
      <c r="H176" s="82"/>
    </row>
    <row r="177" spans="1:8" s="38" customFormat="1" ht="13.5" customHeight="1" x14ac:dyDescent="0.2">
      <c r="A177" s="56"/>
      <c r="B177" s="84"/>
      <c r="C177" s="85"/>
      <c r="D177" s="14"/>
      <c r="E177" s="98"/>
      <c r="F177" s="105"/>
      <c r="G177" s="82"/>
      <c r="H177" s="82"/>
    </row>
    <row r="178" spans="1:8" s="38" customFormat="1" ht="13.5" customHeight="1" x14ac:dyDescent="0.2">
      <c r="A178" s="84"/>
      <c r="B178" s="197" t="s">
        <v>141</v>
      </c>
      <c r="C178" s="220"/>
      <c r="D178" s="220"/>
      <c r="E178" s="220"/>
      <c r="F178" s="105"/>
      <c r="G178" s="82"/>
      <c r="H178" s="82"/>
    </row>
    <row r="179" spans="1:8" s="38" customFormat="1" ht="13.5" customHeight="1" x14ac:dyDescent="0.2">
      <c r="A179" s="56" t="s">
        <v>127</v>
      </c>
      <c r="B179" s="193" t="s">
        <v>123</v>
      </c>
      <c r="C179" s="196"/>
      <c r="D179" s="38" t="s">
        <v>85</v>
      </c>
      <c r="E179" s="98">
        <v>4</v>
      </c>
      <c r="F179" s="172"/>
      <c r="G179" s="199">
        <f>E179*F179</f>
        <v>0</v>
      </c>
      <c r="H179" s="200"/>
    </row>
    <row r="180" spans="1:8" s="38" customFormat="1" ht="13.5" customHeight="1" x14ac:dyDescent="0.2">
      <c r="A180" s="56"/>
      <c r="B180" s="193" t="s">
        <v>125</v>
      </c>
      <c r="C180" s="196"/>
      <c r="D180" s="14" t="s">
        <v>36</v>
      </c>
      <c r="E180" s="98">
        <v>3.28</v>
      </c>
      <c r="F180" s="172"/>
      <c r="G180" s="199">
        <f t="shared" ref="G180" si="4">E180*F180</f>
        <v>0</v>
      </c>
      <c r="H180" s="200"/>
    </row>
    <row r="181" spans="1:8" s="38" customFormat="1" ht="13.5" customHeight="1" x14ac:dyDescent="0.2">
      <c r="A181" s="56"/>
      <c r="B181" s="84"/>
      <c r="C181" s="85"/>
      <c r="D181" s="14"/>
      <c r="E181" s="98"/>
      <c r="F181" s="107"/>
      <c r="G181" s="104"/>
      <c r="H181" s="104"/>
    </row>
    <row r="182" spans="1:8" s="38" customFormat="1" ht="13.5" customHeight="1" x14ac:dyDescent="0.2">
      <c r="A182" s="56" t="s">
        <v>128</v>
      </c>
      <c r="B182" s="193" t="s">
        <v>130</v>
      </c>
      <c r="C182" s="196"/>
      <c r="D182" s="14" t="s">
        <v>35</v>
      </c>
      <c r="E182" s="98">
        <v>3.6</v>
      </c>
      <c r="F182" s="172"/>
      <c r="G182" s="199">
        <f>E182*F182</f>
        <v>0</v>
      </c>
      <c r="H182" s="200"/>
    </row>
    <row r="183" spans="1:8" s="38" customFormat="1" ht="13.5" customHeight="1" x14ac:dyDescent="0.2">
      <c r="A183" s="56"/>
      <c r="B183" s="193" t="s">
        <v>131</v>
      </c>
      <c r="C183" s="196"/>
      <c r="D183" s="14" t="s">
        <v>35</v>
      </c>
      <c r="E183" s="98">
        <v>3.6</v>
      </c>
      <c r="F183" s="172"/>
      <c r="G183" s="199">
        <f t="shared" ref="G183:G193" si="5">E183*F183</f>
        <v>0</v>
      </c>
      <c r="H183" s="200"/>
    </row>
    <row r="184" spans="1:8" s="38" customFormat="1" ht="13.5" customHeight="1" x14ac:dyDescent="0.2">
      <c r="A184" s="56"/>
      <c r="B184" s="193" t="s">
        <v>132</v>
      </c>
      <c r="C184" s="196"/>
      <c r="D184" s="14" t="s">
        <v>35</v>
      </c>
      <c r="E184" s="98">
        <v>19.2</v>
      </c>
      <c r="F184" s="172"/>
      <c r="G184" s="199">
        <f t="shared" si="5"/>
        <v>0</v>
      </c>
      <c r="H184" s="200"/>
    </row>
    <row r="185" spans="1:8" s="38" customFormat="1" ht="13.5" customHeight="1" x14ac:dyDescent="0.2">
      <c r="A185" s="56"/>
      <c r="B185" s="193" t="s">
        <v>133</v>
      </c>
      <c r="C185" s="196"/>
      <c r="D185" s="14" t="s">
        <v>35</v>
      </c>
      <c r="E185" s="98">
        <v>7.5</v>
      </c>
      <c r="F185" s="172"/>
      <c r="G185" s="199">
        <f t="shared" si="5"/>
        <v>0</v>
      </c>
      <c r="H185" s="200"/>
    </row>
    <row r="186" spans="1:8" s="38" customFormat="1" ht="13.5" customHeight="1" x14ac:dyDescent="0.2">
      <c r="A186" s="56"/>
      <c r="B186" s="193" t="s">
        <v>134</v>
      </c>
      <c r="C186" s="196"/>
      <c r="D186" s="14" t="s">
        <v>36</v>
      </c>
      <c r="E186" s="98">
        <v>1.8</v>
      </c>
      <c r="F186" s="172"/>
      <c r="G186" s="199">
        <f t="shared" si="5"/>
        <v>0</v>
      </c>
      <c r="H186" s="200"/>
    </row>
    <row r="187" spans="1:8" s="38" customFormat="1" ht="13.5" customHeight="1" x14ac:dyDescent="0.2">
      <c r="A187" s="56"/>
      <c r="B187" s="193" t="s">
        <v>109</v>
      </c>
      <c r="C187" s="196"/>
      <c r="D187" s="14" t="s">
        <v>36</v>
      </c>
      <c r="E187" s="98">
        <v>1.8</v>
      </c>
      <c r="F187" s="172"/>
      <c r="G187" s="199">
        <f t="shared" si="5"/>
        <v>0</v>
      </c>
      <c r="H187" s="200"/>
    </row>
    <row r="188" spans="1:8" s="38" customFormat="1" ht="13.5" customHeight="1" x14ac:dyDescent="0.2">
      <c r="A188" s="56"/>
      <c r="B188" s="193" t="s">
        <v>135</v>
      </c>
      <c r="C188" s="196"/>
      <c r="D188" s="14" t="s">
        <v>36</v>
      </c>
      <c r="E188" s="98">
        <v>1.5</v>
      </c>
      <c r="F188" s="172"/>
      <c r="G188" s="199">
        <f t="shared" si="5"/>
        <v>0</v>
      </c>
      <c r="H188" s="200"/>
    </row>
    <row r="189" spans="1:8" s="38" customFormat="1" ht="13.5" customHeight="1" x14ac:dyDescent="0.2">
      <c r="A189" s="193" t="s">
        <v>136</v>
      </c>
      <c r="B189" s="196"/>
      <c r="C189" s="196"/>
      <c r="D189" s="14" t="s">
        <v>36</v>
      </c>
      <c r="E189" s="98">
        <v>1</v>
      </c>
      <c r="F189" s="172"/>
      <c r="G189" s="199">
        <f>E189*F189</f>
        <v>0</v>
      </c>
      <c r="H189" s="200"/>
    </row>
    <row r="190" spans="1:8" s="38" customFormat="1" ht="13.5" customHeight="1" x14ac:dyDescent="0.2">
      <c r="A190" s="56"/>
      <c r="B190" s="193" t="s">
        <v>111</v>
      </c>
      <c r="C190" s="196"/>
      <c r="D190" s="14" t="s">
        <v>110</v>
      </c>
      <c r="E190" s="98">
        <v>34.729999999999997</v>
      </c>
      <c r="F190" s="172"/>
      <c r="G190" s="199">
        <f t="shared" si="5"/>
        <v>0</v>
      </c>
      <c r="H190" s="200"/>
    </row>
    <row r="191" spans="1:8" s="38" customFormat="1" ht="13.5" customHeight="1" x14ac:dyDescent="0.2">
      <c r="A191" s="56"/>
      <c r="B191" s="193" t="s">
        <v>137</v>
      </c>
      <c r="C191" s="196"/>
      <c r="D191" s="14" t="s">
        <v>110</v>
      </c>
      <c r="E191" s="98">
        <v>160.91999999999999</v>
      </c>
      <c r="F191" s="172"/>
      <c r="G191" s="199">
        <f t="shared" si="5"/>
        <v>0</v>
      </c>
      <c r="H191" s="200"/>
    </row>
    <row r="192" spans="1:8" s="38" customFormat="1" ht="13.5" customHeight="1" x14ac:dyDescent="0.2">
      <c r="A192" s="56"/>
      <c r="B192" s="193" t="s">
        <v>138</v>
      </c>
      <c r="C192" s="196"/>
      <c r="D192" s="14" t="s">
        <v>110</v>
      </c>
      <c r="E192" s="98">
        <v>158</v>
      </c>
      <c r="F192" s="172"/>
      <c r="G192" s="199">
        <f t="shared" si="5"/>
        <v>0</v>
      </c>
      <c r="H192" s="200"/>
    </row>
    <row r="193" spans="1:8" s="38" customFormat="1" ht="13.5" customHeight="1" x14ac:dyDescent="0.2">
      <c r="A193" s="56"/>
      <c r="B193" s="193" t="s">
        <v>124</v>
      </c>
      <c r="C193" s="196"/>
      <c r="D193" s="14" t="s">
        <v>36</v>
      </c>
      <c r="E193" s="98">
        <v>6</v>
      </c>
      <c r="F193" s="172"/>
      <c r="G193" s="199">
        <f t="shared" si="5"/>
        <v>0</v>
      </c>
      <c r="H193" s="200"/>
    </row>
    <row r="194" spans="1:8" s="38" customFormat="1" ht="13.5" customHeight="1" x14ac:dyDescent="0.2">
      <c r="A194" s="193" t="s">
        <v>142</v>
      </c>
      <c r="B194" s="196"/>
      <c r="C194" s="196"/>
      <c r="D194" s="38" t="s">
        <v>85</v>
      </c>
      <c r="E194" s="98">
        <v>5</v>
      </c>
      <c r="F194" s="172"/>
      <c r="G194" s="199">
        <f>E194*F194</f>
        <v>0</v>
      </c>
      <c r="H194" s="200"/>
    </row>
    <row r="195" spans="1:8" s="38" customFormat="1" ht="13.5" customHeight="1" x14ac:dyDescent="0.2">
      <c r="A195" s="116"/>
      <c r="B195" s="113"/>
      <c r="C195" s="113"/>
      <c r="E195" s="98"/>
      <c r="F195" s="57"/>
      <c r="G195" s="110"/>
      <c r="H195" s="110"/>
    </row>
    <row r="196" spans="1:8" s="38" customFormat="1" ht="13.5" customHeight="1" x14ac:dyDescent="0.2">
      <c r="A196" s="56"/>
      <c r="B196" s="84"/>
      <c r="C196" s="85"/>
      <c r="D196" s="14"/>
      <c r="E196" s="98"/>
      <c r="F196" s="92"/>
      <c r="G196" s="82"/>
      <c r="H196" s="82"/>
    </row>
    <row r="197" spans="1:8" s="38" customFormat="1" ht="12.75" customHeight="1" x14ac:dyDescent="0.2">
      <c r="A197" s="91"/>
      <c r="B197" s="197" t="s">
        <v>114</v>
      </c>
      <c r="C197" s="197"/>
      <c r="D197" s="197"/>
      <c r="E197" s="197"/>
      <c r="F197" s="197"/>
      <c r="G197" s="197"/>
      <c r="H197" s="197"/>
    </row>
    <row r="198" spans="1:8" s="38" customFormat="1" ht="14.25" x14ac:dyDescent="0.2">
      <c r="A198" s="91"/>
      <c r="B198" s="91" t="s">
        <v>112</v>
      </c>
      <c r="C198" s="92"/>
      <c r="D198" s="38" t="s">
        <v>85</v>
      </c>
      <c r="E198" s="98">
        <v>63</v>
      </c>
      <c r="F198" s="172"/>
      <c r="G198" s="199">
        <f>E198*F198</f>
        <v>0</v>
      </c>
      <c r="H198" s="200"/>
    </row>
    <row r="199" spans="1:8" s="38" customFormat="1" ht="14.25" x14ac:dyDescent="0.2">
      <c r="A199" s="91"/>
      <c r="B199" s="193" t="s">
        <v>113</v>
      </c>
      <c r="C199" s="196"/>
      <c r="D199" s="38" t="s">
        <v>85</v>
      </c>
      <c r="E199" s="98">
        <v>63</v>
      </c>
      <c r="F199" s="172"/>
      <c r="G199" s="199">
        <f>E199*F199</f>
        <v>0</v>
      </c>
      <c r="H199" s="200"/>
    </row>
    <row r="200" spans="1:8" s="38" customFormat="1" x14ac:dyDescent="0.2">
      <c r="A200" s="119"/>
      <c r="B200" s="116"/>
      <c r="C200" s="113"/>
      <c r="E200" s="98"/>
      <c r="F200" s="57"/>
      <c r="G200" s="110"/>
      <c r="H200" s="110"/>
    </row>
    <row r="201" spans="1:8" s="38" customFormat="1" x14ac:dyDescent="0.2">
      <c r="A201" s="91"/>
      <c r="B201" s="91"/>
      <c r="C201" s="92"/>
      <c r="E201" s="98"/>
      <c r="F201" s="92"/>
      <c r="G201" s="82"/>
      <c r="H201" s="82"/>
    </row>
    <row r="202" spans="1:8" s="38" customFormat="1" ht="12.75" customHeight="1" x14ac:dyDescent="0.2">
      <c r="A202" s="91"/>
      <c r="B202" s="197" t="s">
        <v>115</v>
      </c>
      <c r="C202" s="197"/>
      <c r="D202" s="197"/>
      <c r="E202" s="197"/>
      <c r="F202" s="197"/>
      <c r="G202" s="197"/>
      <c r="H202" s="197"/>
    </row>
    <row r="203" spans="1:8" s="38" customFormat="1" ht="14.25" x14ac:dyDescent="0.2">
      <c r="A203" s="91"/>
      <c r="B203" s="91" t="s">
        <v>112</v>
      </c>
      <c r="C203" s="92"/>
      <c r="D203" s="38" t="s">
        <v>85</v>
      </c>
      <c r="E203" s="98">
        <v>8</v>
      </c>
      <c r="F203" s="172"/>
      <c r="G203" s="199">
        <f>E203*F203</f>
        <v>0</v>
      </c>
      <c r="H203" s="200"/>
    </row>
    <row r="204" spans="1:8" s="38" customFormat="1" ht="14.25" x14ac:dyDescent="0.2">
      <c r="A204" s="91"/>
      <c r="B204" s="193" t="s">
        <v>113</v>
      </c>
      <c r="C204" s="196"/>
      <c r="D204" s="38" t="s">
        <v>85</v>
      </c>
      <c r="E204" s="98">
        <v>8</v>
      </c>
      <c r="F204" s="172"/>
      <c r="G204" s="199">
        <f>E204*F204</f>
        <v>0</v>
      </c>
      <c r="H204" s="200"/>
    </row>
    <row r="205" spans="1:8" s="38" customFormat="1" ht="12.75" customHeight="1" x14ac:dyDescent="0.2">
      <c r="A205" s="91"/>
      <c r="B205" s="197" t="s">
        <v>107</v>
      </c>
      <c r="C205" s="197"/>
      <c r="D205" s="197"/>
      <c r="E205" s="197"/>
      <c r="F205" s="197"/>
      <c r="G205" s="197"/>
      <c r="H205" s="197"/>
    </row>
    <row r="206" spans="1:8" s="38" customFormat="1" ht="14.25" x14ac:dyDescent="0.2">
      <c r="A206" s="91"/>
      <c r="B206" s="193" t="s">
        <v>116</v>
      </c>
      <c r="C206" s="196"/>
      <c r="D206" s="38" t="s">
        <v>85</v>
      </c>
      <c r="E206" s="98">
        <v>5</v>
      </c>
      <c r="F206" s="172"/>
      <c r="G206" s="199">
        <f>E206*F206</f>
        <v>0</v>
      </c>
      <c r="H206" s="200"/>
    </row>
    <row r="207" spans="1:8" s="38" customFormat="1" ht="13.5" customHeight="1" x14ac:dyDescent="0.2">
      <c r="A207" s="134" t="s">
        <v>104</v>
      </c>
      <c r="B207" s="197" t="s">
        <v>143</v>
      </c>
      <c r="C207" s="197"/>
      <c r="D207" s="197"/>
      <c r="E207" s="197"/>
      <c r="F207" s="92"/>
      <c r="G207" s="82"/>
      <c r="H207" s="82"/>
    </row>
    <row r="208" spans="1:8" s="38" customFormat="1" ht="13.5" customHeight="1" x14ac:dyDescent="0.2">
      <c r="A208" s="56" t="s">
        <v>127</v>
      </c>
      <c r="B208" s="193" t="s">
        <v>144</v>
      </c>
      <c r="C208" s="196"/>
      <c r="D208" s="38" t="s">
        <v>85</v>
      </c>
      <c r="E208" s="98">
        <v>6</v>
      </c>
      <c r="F208" s="172"/>
      <c r="G208" s="199">
        <f>E208*F208</f>
        <v>0</v>
      </c>
      <c r="H208" s="200"/>
    </row>
    <row r="209" spans="1:8" s="38" customFormat="1" ht="13.5" customHeight="1" x14ac:dyDescent="0.2">
      <c r="A209" s="56"/>
      <c r="B209" s="193" t="s">
        <v>125</v>
      </c>
      <c r="C209" s="196"/>
      <c r="D209" s="14" t="s">
        <v>36</v>
      </c>
      <c r="E209" s="98">
        <v>15.6</v>
      </c>
      <c r="F209" s="172"/>
      <c r="G209" s="199">
        <f t="shared" ref="G209" si="6">E209*F209</f>
        <v>0</v>
      </c>
      <c r="H209" s="200"/>
    </row>
    <row r="210" spans="1:8" s="38" customFormat="1" ht="13.5" customHeight="1" x14ac:dyDescent="0.2">
      <c r="A210" s="56"/>
      <c r="B210" s="84"/>
      <c r="C210" s="85"/>
      <c r="D210" s="14"/>
      <c r="E210" s="98"/>
      <c r="F210" s="107"/>
      <c r="G210" s="104"/>
      <c r="H210" s="104"/>
    </row>
    <row r="211" spans="1:8" s="38" customFormat="1" ht="13.5" customHeight="1" x14ac:dyDescent="0.2">
      <c r="A211" s="56" t="s">
        <v>128</v>
      </c>
      <c r="B211" s="193" t="s">
        <v>130</v>
      </c>
      <c r="C211" s="196"/>
      <c r="D211" s="14" t="s">
        <v>35</v>
      </c>
      <c r="E211" s="98">
        <v>3.6</v>
      </c>
      <c r="F211" s="172"/>
      <c r="G211" s="199">
        <f>E211*F211</f>
        <v>0</v>
      </c>
      <c r="H211" s="200"/>
    </row>
    <row r="212" spans="1:8" s="38" customFormat="1" ht="13.5" customHeight="1" x14ac:dyDescent="0.2">
      <c r="A212" s="56"/>
      <c r="B212" s="193" t="s">
        <v>131</v>
      </c>
      <c r="C212" s="196"/>
      <c r="D212" s="14" t="s">
        <v>35</v>
      </c>
      <c r="E212" s="98">
        <v>3.6</v>
      </c>
      <c r="F212" s="172"/>
      <c r="G212" s="199">
        <f t="shared" ref="G212:G214" si="7">E212*F212</f>
        <v>0</v>
      </c>
      <c r="H212" s="200"/>
    </row>
    <row r="213" spans="1:8" s="38" customFormat="1" ht="13.5" customHeight="1" x14ac:dyDescent="0.2">
      <c r="A213" s="56"/>
      <c r="B213" s="193" t="s">
        <v>134</v>
      </c>
      <c r="C213" s="196"/>
      <c r="D213" s="14" t="s">
        <v>36</v>
      </c>
      <c r="E213" s="98">
        <v>2.7</v>
      </c>
      <c r="F213" s="172"/>
      <c r="G213" s="199">
        <f t="shared" si="7"/>
        <v>0</v>
      </c>
      <c r="H213" s="200"/>
    </row>
    <row r="214" spans="1:8" s="38" customFormat="1" ht="13.5" customHeight="1" x14ac:dyDescent="0.2">
      <c r="A214" s="56"/>
      <c r="B214" s="193" t="s">
        <v>111</v>
      </c>
      <c r="C214" s="196"/>
      <c r="D214" s="14" t="s">
        <v>110</v>
      </c>
      <c r="E214" s="98">
        <v>34.729999999999997</v>
      </c>
      <c r="F214" s="172"/>
      <c r="G214" s="199">
        <f t="shared" si="7"/>
        <v>0</v>
      </c>
      <c r="H214" s="200"/>
    </row>
    <row r="215" spans="1:8" s="38" customFormat="1" ht="13.5" customHeight="1" x14ac:dyDescent="0.2">
      <c r="A215" s="116"/>
      <c r="B215" s="113"/>
      <c r="C215" s="113"/>
      <c r="E215" s="98"/>
      <c r="F215" s="57"/>
      <c r="G215" s="110"/>
      <c r="H215" s="110"/>
    </row>
    <row r="216" spans="1:8" s="38" customFormat="1" x14ac:dyDescent="0.2">
      <c r="A216" s="91"/>
      <c r="B216" s="84"/>
      <c r="C216" s="85"/>
      <c r="E216" s="98"/>
      <c r="F216" s="92"/>
      <c r="G216" s="82"/>
      <c r="H216" s="82"/>
    </row>
    <row r="217" spans="1:8" ht="12.75" customHeight="1" x14ac:dyDescent="0.2">
      <c r="A217" s="56"/>
      <c r="B217" s="197" t="s">
        <v>206</v>
      </c>
      <c r="C217" s="197"/>
      <c r="D217" s="197"/>
      <c r="E217" s="197"/>
      <c r="F217" s="197"/>
      <c r="G217" s="197"/>
      <c r="H217" s="197"/>
    </row>
    <row r="218" spans="1:8" x14ac:dyDescent="0.2">
      <c r="A218" s="56"/>
      <c r="B218" s="214" t="s">
        <v>108</v>
      </c>
      <c r="C218" s="214"/>
      <c r="D218" s="92" t="s">
        <v>27</v>
      </c>
      <c r="E218" s="92">
        <v>1</v>
      </c>
      <c r="F218" s="172"/>
      <c r="G218" s="199">
        <f>E218*F218</f>
        <v>0</v>
      </c>
      <c r="H218" s="200"/>
    </row>
    <row r="219" spans="1:8" ht="12.75" customHeight="1" x14ac:dyDescent="0.2">
      <c r="A219" s="56"/>
      <c r="B219" s="204" t="s">
        <v>117</v>
      </c>
      <c r="C219" s="204"/>
      <c r="D219" s="92" t="s">
        <v>27</v>
      </c>
      <c r="E219" s="92">
        <v>1</v>
      </c>
      <c r="F219" s="172"/>
      <c r="G219" s="199">
        <f t="shared" ref="G219:G220" si="8">E219*F219</f>
        <v>0</v>
      </c>
      <c r="H219" s="200"/>
    </row>
    <row r="220" spans="1:8" x14ac:dyDescent="0.2">
      <c r="A220" s="56"/>
      <c r="B220" s="204" t="s">
        <v>118</v>
      </c>
      <c r="C220" s="204"/>
      <c r="D220" s="92" t="s">
        <v>27</v>
      </c>
      <c r="E220" s="92">
        <v>2</v>
      </c>
      <c r="F220" s="172"/>
      <c r="G220" s="199">
        <f t="shared" si="8"/>
        <v>0</v>
      </c>
      <c r="H220" s="200"/>
    </row>
    <row r="221" spans="1:8" x14ac:dyDescent="0.2">
      <c r="A221" s="56"/>
      <c r="B221" s="111"/>
      <c r="C221" s="111"/>
      <c r="D221" s="121"/>
      <c r="E221" s="121"/>
      <c r="F221" s="57"/>
      <c r="G221" s="110"/>
      <c r="H221" s="110"/>
    </row>
    <row r="222" spans="1:8" x14ac:dyDescent="0.2">
      <c r="A222" s="56"/>
      <c r="B222" s="90"/>
      <c r="C222" s="88"/>
      <c r="D222" s="92"/>
      <c r="E222" s="92"/>
      <c r="F222" s="85"/>
      <c r="G222" s="83"/>
      <c r="H222" s="83"/>
    </row>
    <row r="223" spans="1:8" ht="12.75" customHeight="1" x14ac:dyDescent="0.2">
      <c r="A223" s="56"/>
      <c r="B223" s="197" t="s">
        <v>119</v>
      </c>
      <c r="C223" s="197"/>
      <c r="D223" s="197"/>
      <c r="E223" s="197"/>
      <c r="F223" s="197"/>
      <c r="G223" s="197"/>
      <c r="H223" s="197"/>
    </row>
    <row r="224" spans="1:8" x14ac:dyDescent="0.2">
      <c r="A224" s="90"/>
      <c r="B224" s="214" t="s">
        <v>112</v>
      </c>
      <c r="C224" s="214"/>
      <c r="D224" s="92" t="s">
        <v>27</v>
      </c>
      <c r="E224" s="92">
        <v>2</v>
      </c>
      <c r="F224" s="172"/>
      <c r="G224" s="199">
        <f>E224*F224</f>
        <v>0</v>
      </c>
      <c r="H224" s="200"/>
    </row>
    <row r="225" spans="1:8" ht="12.75" customHeight="1" x14ac:dyDescent="0.2">
      <c r="A225" s="56"/>
      <c r="B225" s="204" t="s">
        <v>120</v>
      </c>
      <c r="C225" s="204"/>
      <c r="D225" s="92" t="s">
        <v>27</v>
      </c>
      <c r="E225" s="92">
        <v>2</v>
      </c>
      <c r="F225" s="172"/>
      <c r="G225" s="199">
        <f>E225*F225</f>
        <v>0</v>
      </c>
      <c r="H225" s="200"/>
    </row>
    <row r="226" spans="1:8" ht="12.75" customHeight="1" x14ac:dyDescent="0.2">
      <c r="A226" s="56"/>
      <c r="B226" s="111"/>
      <c r="C226" s="111"/>
      <c r="D226" s="121"/>
      <c r="E226" s="121"/>
      <c r="F226" s="57"/>
      <c r="G226" s="110"/>
      <c r="H226" s="110"/>
    </row>
    <row r="227" spans="1:8" ht="12.75" customHeight="1" x14ac:dyDescent="0.2">
      <c r="A227" s="56"/>
      <c r="B227" s="130"/>
      <c r="C227" s="130"/>
      <c r="D227" s="129"/>
      <c r="E227" s="129"/>
      <c r="F227" s="57"/>
      <c r="G227" s="125"/>
      <c r="H227" s="125"/>
    </row>
    <row r="228" spans="1:8" x14ac:dyDescent="0.2">
      <c r="A228" s="90"/>
      <c r="B228" s="90"/>
      <c r="C228" s="88"/>
      <c r="D228" s="92"/>
      <c r="E228" s="92"/>
      <c r="F228" s="85"/>
      <c r="G228" s="83"/>
      <c r="H228" s="83"/>
    </row>
    <row r="229" spans="1:8" s="38" customFormat="1" ht="13.5" customHeight="1" x14ac:dyDescent="0.2">
      <c r="A229" s="134" t="s">
        <v>105</v>
      </c>
      <c r="B229" s="197" t="s">
        <v>145</v>
      </c>
      <c r="C229" s="197"/>
      <c r="D229" s="197"/>
      <c r="E229" s="197"/>
      <c r="F229" s="197"/>
      <c r="G229" s="197"/>
      <c r="H229" s="82"/>
    </row>
    <row r="230" spans="1:8" s="38" customFormat="1" ht="13.5" customHeight="1" x14ac:dyDescent="0.2">
      <c r="A230" s="56" t="s">
        <v>127</v>
      </c>
      <c r="B230" s="193" t="s">
        <v>146</v>
      </c>
      <c r="C230" s="196"/>
      <c r="D230" s="38" t="s">
        <v>85</v>
      </c>
      <c r="E230" s="98">
        <v>6</v>
      </c>
      <c r="F230" s="172"/>
      <c r="G230" s="199">
        <f>E230*F230</f>
        <v>0</v>
      </c>
      <c r="H230" s="200"/>
    </row>
    <row r="231" spans="1:8" s="38" customFormat="1" ht="13.5" customHeight="1" x14ac:dyDescent="0.2">
      <c r="A231" s="56"/>
      <c r="B231" s="193" t="s">
        <v>125</v>
      </c>
      <c r="C231" s="196"/>
      <c r="D231" s="14" t="s">
        <v>36</v>
      </c>
      <c r="E231" s="98">
        <v>63</v>
      </c>
      <c r="F231" s="172"/>
      <c r="G231" s="199">
        <f t="shared" ref="G231" si="9">E231*F231</f>
        <v>0</v>
      </c>
      <c r="H231" s="200"/>
    </row>
    <row r="232" spans="1:8" s="38" customFormat="1" ht="13.5" customHeight="1" x14ac:dyDescent="0.2">
      <c r="A232" s="56"/>
      <c r="B232" s="84"/>
      <c r="C232" s="85"/>
      <c r="D232" s="14"/>
      <c r="E232" s="98"/>
      <c r="F232" s="107"/>
      <c r="G232" s="104"/>
      <c r="H232" s="104"/>
    </row>
    <row r="233" spans="1:8" s="38" customFormat="1" ht="13.5" customHeight="1" x14ac:dyDescent="0.2">
      <c r="A233" s="56" t="s">
        <v>128</v>
      </c>
      <c r="B233" s="193" t="s">
        <v>130</v>
      </c>
      <c r="C233" s="196"/>
      <c r="D233" s="14" t="s">
        <v>35</v>
      </c>
      <c r="E233" s="98">
        <v>8.4</v>
      </c>
      <c r="F233" s="172"/>
      <c r="G233" s="199">
        <f>E233*F233</f>
        <v>0</v>
      </c>
      <c r="H233" s="200"/>
    </row>
    <row r="234" spans="1:8" s="38" customFormat="1" ht="13.5" customHeight="1" x14ac:dyDescent="0.2">
      <c r="A234" s="56"/>
      <c r="B234" s="193" t="s">
        <v>131</v>
      </c>
      <c r="C234" s="196"/>
      <c r="D234" s="14" t="s">
        <v>35</v>
      </c>
      <c r="E234" s="98">
        <v>7.2</v>
      </c>
      <c r="F234" s="172"/>
      <c r="G234" s="199">
        <f t="shared" ref="G234:G244" si="10">E234*F234</f>
        <v>0</v>
      </c>
      <c r="H234" s="200"/>
    </row>
    <row r="235" spans="1:8" s="38" customFormat="1" ht="13.5" customHeight="1" x14ac:dyDescent="0.2">
      <c r="A235" s="56"/>
      <c r="B235" s="193" t="s">
        <v>132</v>
      </c>
      <c r="C235" s="196"/>
      <c r="D235" s="14" t="s">
        <v>35</v>
      </c>
      <c r="E235" s="98">
        <v>38.4</v>
      </c>
      <c r="F235" s="172"/>
      <c r="G235" s="199">
        <f t="shared" si="10"/>
        <v>0</v>
      </c>
      <c r="H235" s="200"/>
    </row>
    <row r="236" spans="1:8" s="38" customFormat="1" ht="13.5" customHeight="1" x14ac:dyDescent="0.2">
      <c r="A236" s="56"/>
      <c r="B236" s="193" t="s">
        <v>133</v>
      </c>
      <c r="C236" s="196"/>
      <c r="D236" s="14" t="s">
        <v>35</v>
      </c>
      <c r="E236" s="98">
        <v>36</v>
      </c>
      <c r="F236" s="172"/>
      <c r="G236" s="199">
        <f t="shared" si="10"/>
        <v>0</v>
      </c>
      <c r="H236" s="200"/>
    </row>
    <row r="237" spans="1:8" s="38" customFormat="1" ht="13.5" customHeight="1" x14ac:dyDescent="0.2">
      <c r="A237" s="56"/>
      <c r="B237" s="193" t="s">
        <v>134</v>
      </c>
      <c r="C237" s="196"/>
      <c r="D237" s="14" t="s">
        <v>36</v>
      </c>
      <c r="E237" s="98">
        <v>3.6</v>
      </c>
      <c r="F237" s="172"/>
      <c r="G237" s="199">
        <f t="shared" si="10"/>
        <v>0</v>
      </c>
      <c r="H237" s="200"/>
    </row>
    <row r="238" spans="1:8" s="38" customFormat="1" ht="13.5" customHeight="1" x14ac:dyDescent="0.2">
      <c r="A238" s="56"/>
      <c r="B238" s="193" t="s">
        <v>109</v>
      </c>
      <c r="C238" s="196"/>
      <c r="D238" s="14" t="s">
        <v>36</v>
      </c>
      <c r="E238" s="98">
        <v>3.6</v>
      </c>
      <c r="F238" s="172"/>
      <c r="G238" s="199">
        <f t="shared" si="10"/>
        <v>0</v>
      </c>
      <c r="H238" s="200"/>
    </row>
    <row r="239" spans="1:8" s="38" customFormat="1" ht="13.5" customHeight="1" x14ac:dyDescent="0.2">
      <c r="A239" s="56"/>
      <c r="B239" s="193" t="s">
        <v>135</v>
      </c>
      <c r="C239" s="196"/>
      <c r="D239" s="14" t="s">
        <v>36</v>
      </c>
      <c r="E239" s="98">
        <v>9</v>
      </c>
      <c r="F239" s="172"/>
      <c r="G239" s="199">
        <f t="shared" si="10"/>
        <v>0</v>
      </c>
      <c r="H239" s="200"/>
    </row>
    <row r="240" spans="1:8" s="38" customFormat="1" ht="13.5" customHeight="1" x14ac:dyDescent="0.2">
      <c r="A240" s="56"/>
      <c r="B240" s="193" t="s">
        <v>111</v>
      </c>
      <c r="C240" s="196"/>
      <c r="D240" s="14" t="s">
        <v>110</v>
      </c>
      <c r="E240" s="98">
        <v>69.45</v>
      </c>
      <c r="F240" s="172"/>
      <c r="G240" s="199">
        <f t="shared" si="10"/>
        <v>0</v>
      </c>
      <c r="H240" s="200"/>
    </row>
    <row r="241" spans="1:8" s="38" customFormat="1" ht="13.5" customHeight="1" x14ac:dyDescent="0.2">
      <c r="A241" s="56"/>
      <c r="B241" s="193" t="s">
        <v>137</v>
      </c>
      <c r="C241" s="196"/>
      <c r="D241" s="14" t="s">
        <v>110</v>
      </c>
      <c r="E241" s="98">
        <v>321.83999999999997</v>
      </c>
      <c r="F241" s="172"/>
      <c r="G241" s="199">
        <f t="shared" si="10"/>
        <v>0</v>
      </c>
      <c r="H241" s="200"/>
    </row>
    <row r="242" spans="1:8" s="38" customFormat="1" ht="13.5" customHeight="1" x14ac:dyDescent="0.2">
      <c r="A242" s="56"/>
      <c r="B242" s="193" t="s">
        <v>138</v>
      </c>
      <c r="C242" s="196"/>
      <c r="D242" s="14" t="s">
        <v>110</v>
      </c>
      <c r="E242" s="98">
        <v>758.4</v>
      </c>
      <c r="F242" s="172"/>
      <c r="G242" s="199">
        <f t="shared" si="10"/>
        <v>0</v>
      </c>
      <c r="H242" s="200"/>
    </row>
    <row r="243" spans="1:8" s="38" customFormat="1" ht="13.5" customHeight="1" x14ac:dyDescent="0.2">
      <c r="A243" s="56"/>
      <c r="B243" s="193" t="s">
        <v>124</v>
      </c>
      <c r="C243" s="196"/>
      <c r="D243" s="14" t="s">
        <v>36</v>
      </c>
      <c r="E243" s="98">
        <v>7.2</v>
      </c>
      <c r="F243" s="172"/>
      <c r="G243" s="199">
        <f t="shared" si="10"/>
        <v>0</v>
      </c>
      <c r="H243" s="200"/>
    </row>
    <row r="244" spans="1:8" s="38" customFormat="1" ht="13.5" customHeight="1" x14ac:dyDescent="0.2">
      <c r="A244" s="193" t="s">
        <v>142</v>
      </c>
      <c r="B244" s="196"/>
      <c r="C244" s="196"/>
      <c r="D244" s="38" t="s">
        <v>85</v>
      </c>
      <c r="E244" s="98">
        <v>16</v>
      </c>
      <c r="F244" s="172"/>
      <c r="G244" s="199">
        <f t="shared" si="10"/>
        <v>0</v>
      </c>
      <c r="H244" s="200"/>
    </row>
    <row r="245" spans="1:8" s="38" customFormat="1" ht="12.75" customHeight="1" x14ac:dyDescent="0.2">
      <c r="A245" s="91"/>
      <c r="B245" s="197" t="s">
        <v>114</v>
      </c>
      <c r="C245" s="197"/>
      <c r="D245" s="197"/>
      <c r="E245" s="197"/>
      <c r="F245" s="197"/>
      <c r="G245" s="197"/>
      <c r="H245" s="197"/>
    </row>
    <row r="246" spans="1:8" s="38" customFormat="1" ht="14.25" x14ac:dyDescent="0.2">
      <c r="A246" s="91"/>
      <c r="B246" s="91" t="s">
        <v>112</v>
      </c>
      <c r="C246" s="92"/>
      <c r="D246" s="38" t="s">
        <v>85</v>
      </c>
      <c r="E246" s="98">
        <v>7</v>
      </c>
      <c r="F246" s="172"/>
      <c r="G246" s="199">
        <f>E246*F246</f>
        <v>0</v>
      </c>
      <c r="H246" s="200"/>
    </row>
    <row r="247" spans="1:8" s="38" customFormat="1" ht="14.25" x14ac:dyDescent="0.2">
      <c r="A247" s="91"/>
      <c r="B247" s="193" t="s">
        <v>113</v>
      </c>
      <c r="C247" s="196"/>
      <c r="D247" s="38" t="s">
        <v>85</v>
      </c>
      <c r="E247" s="98">
        <v>7</v>
      </c>
      <c r="F247" s="172"/>
      <c r="G247" s="199">
        <f>E247*F247</f>
        <v>0</v>
      </c>
      <c r="H247" s="200"/>
    </row>
    <row r="248" spans="1:8" s="38" customFormat="1" x14ac:dyDescent="0.2">
      <c r="A248" s="119"/>
      <c r="B248" s="116"/>
      <c r="C248" s="113"/>
      <c r="E248" s="98"/>
      <c r="F248" s="57"/>
      <c r="G248" s="110"/>
      <c r="H248" s="110"/>
    </row>
    <row r="249" spans="1:8" x14ac:dyDescent="0.2">
      <c r="A249" s="56"/>
      <c r="B249" s="91"/>
      <c r="C249" s="92"/>
      <c r="D249" s="92"/>
      <c r="E249" s="92"/>
      <c r="F249" s="85"/>
      <c r="G249" s="83"/>
      <c r="H249" s="83"/>
    </row>
    <row r="250" spans="1:8" s="38" customFormat="1" ht="12.75" customHeight="1" x14ac:dyDescent="0.2">
      <c r="A250" s="91"/>
      <c r="B250" s="197" t="s">
        <v>121</v>
      </c>
      <c r="C250" s="197"/>
      <c r="D250" s="197"/>
      <c r="E250" s="197"/>
      <c r="F250" s="197"/>
      <c r="G250" s="197"/>
      <c r="H250" s="88"/>
    </row>
    <row r="251" spans="1:8" s="38" customFormat="1" x14ac:dyDescent="0.2">
      <c r="A251" s="91"/>
      <c r="B251" s="197"/>
      <c r="C251" s="197"/>
      <c r="D251" s="197"/>
      <c r="E251" s="197"/>
      <c r="F251" s="197"/>
      <c r="G251" s="197"/>
      <c r="H251" s="85"/>
    </row>
    <row r="252" spans="1:8" s="38" customFormat="1" ht="14.25" x14ac:dyDescent="0.2">
      <c r="A252" s="91"/>
      <c r="B252" s="91" t="s">
        <v>122</v>
      </c>
      <c r="C252" s="92"/>
      <c r="D252" s="38" t="s">
        <v>85</v>
      </c>
      <c r="E252" s="98">
        <v>48</v>
      </c>
      <c r="F252" s="172"/>
      <c r="G252" s="199">
        <f>E252*F252</f>
        <v>0</v>
      </c>
      <c r="H252" s="200"/>
    </row>
    <row r="253" spans="1:8" s="38" customFormat="1" x14ac:dyDescent="0.2">
      <c r="A253" s="119"/>
      <c r="B253" s="116"/>
      <c r="C253" s="113"/>
      <c r="E253" s="98"/>
      <c r="F253" s="57"/>
      <c r="G253" s="110"/>
      <c r="H253" s="110"/>
    </row>
    <row r="254" spans="1:8" s="38" customFormat="1" x14ac:dyDescent="0.2">
      <c r="A254" s="91"/>
      <c r="B254" s="84"/>
      <c r="C254" s="85"/>
      <c r="E254" s="98"/>
      <c r="F254" s="92"/>
      <c r="G254" s="82"/>
      <c r="H254" s="82"/>
    </row>
    <row r="255" spans="1:8" s="38" customFormat="1" ht="12.75" customHeight="1" x14ac:dyDescent="0.2">
      <c r="A255" s="91"/>
      <c r="B255" s="197" t="s">
        <v>171</v>
      </c>
      <c r="C255" s="197"/>
      <c r="D255" s="197"/>
      <c r="E255" s="197"/>
      <c r="F255" s="197"/>
      <c r="G255" s="197"/>
      <c r="H255" s="88"/>
    </row>
    <row r="256" spans="1:8" s="38" customFormat="1" x14ac:dyDescent="0.2">
      <c r="A256" s="91"/>
      <c r="B256" s="197"/>
      <c r="C256" s="197"/>
      <c r="D256" s="197"/>
      <c r="E256" s="197"/>
      <c r="F256" s="197"/>
      <c r="G256" s="197"/>
      <c r="H256" s="85"/>
    </row>
    <row r="257" spans="1:8" s="38" customFormat="1" ht="13.5" customHeight="1" x14ac:dyDescent="0.2">
      <c r="A257" s="56" t="s">
        <v>127</v>
      </c>
      <c r="B257" s="193" t="s">
        <v>172</v>
      </c>
      <c r="C257" s="196"/>
      <c r="D257" s="38" t="s">
        <v>85</v>
      </c>
      <c r="E257" s="98">
        <v>360.28</v>
      </c>
      <c r="F257" s="172"/>
      <c r="G257" s="199">
        <f>E257*F257</f>
        <v>0</v>
      </c>
      <c r="H257" s="200"/>
    </row>
    <row r="258" spans="1:8" s="38" customFormat="1" ht="13.5" customHeight="1" x14ac:dyDescent="0.2">
      <c r="A258" s="56"/>
      <c r="B258" s="84"/>
      <c r="C258" s="85"/>
      <c r="D258" s="14"/>
      <c r="E258" s="98"/>
      <c r="F258" s="92"/>
      <c r="G258" s="82"/>
      <c r="H258" s="82"/>
    </row>
    <row r="259" spans="1:8" ht="12.75" customHeight="1" x14ac:dyDescent="0.2">
      <c r="A259" s="14">
        <v>9</v>
      </c>
      <c r="B259" s="196" t="s">
        <v>106</v>
      </c>
      <c r="C259" s="196"/>
      <c r="D259" s="196"/>
      <c r="E259" s="196"/>
      <c r="F259" s="196"/>
      <c r="G259" s="196"/>
    </row>
    <row r="260" spans="1:8" x14ac:dyDescent="0.2">
      <c r="B260" s="196"/>
      <c r="C260" s="196"/>
      <c r="D260" s="196"/>
      <c r="E260" s="196"/>
      <c r="F260" s="196"/>
      <c r="G260" s="196"/>
    </row>
    <row r="261" spans="1:8" x14ac:dyDescent="0.2">
      <c r="B261" s="196"/>
      <c r="C261" s="196"/>
      <c r="D261" s="196"/>
      <c r="E261" s="196"/>
      <c r="F261" s="196"/>
      <c r="G261" s="196"/>
    </row>
    <row r="262" spans="1:8" x14ac:dyDescent="0.2">
      <c r="B262" s="196"/>
      <c r="C262" s="196"/>
      <c r="D262" s="196"/>
      <c r="E262" s="196"/>
      <c r="F262" s="196"/>
      <c r="G262" s="196"/>
    </row>
    <row r="263" spans="1:8" x14ac:dyDescent="0.2">
      <c r="B263" s="196"/>
      <c r="C263" s="196"/>
      <c r="D263" s="196"/>
      <c r="E263" s="196"/>
      <c r="F263" s="196"/>
      <c r="G263" s="196"/>
    </row>
    <row r="264" spans="1:8" x14ac:dyDescent="0.2">
      <c r="B264" s="196"/>
      <c r="C264" s="196"/>
      <c r="D264" s="196"/>
      <c r="E264" s="196"/>
      <c r="F264" s="196"/>
      <c r="G264" s="196"/>
    </row>
    <row r="265" spans="1:8" x14ac:dyDescent="0.2">
      <c r="B265" s="196"/>
      <c r="C265" s="196"/>
      <c r="D265" s="196"/>
      <c r="E265" s="196"/>
      <c r="F265" s="196"/>
      <c r="G265" s="196"/>
    </row>
    <row r="266" spans="1:8" x14ac:dyDescent="0.2">
      <c r="B266" s="196"/>
      <c r="C266" s="196"/>
      <c r="D266" s="196"/>
      <c r="E266" s="196"/>
      <c r="F266" s="196"/>
      <c r="G266" s="196"/>
    </row>
    <row r="267" spans="1:8" x14ac:dyDescent="0.2">
      <c r="B267" s="196"/>
      <c r="C267" s="196"/>
      <c r="D267" s="196"/>
      <c r="E267" s="196"/>
      <c r="F267" s="196"/>
      <c r="G267" s="196"/>
    </row>
    <row r="268" spans="1:8" s="38" customFormat="1" x14ac:dyDescent="0.2">
      <c r="A268" s="134" t="s">
        <v>103</v>
      </c>
      <c r="B268" s="229" t="s">
        <v>92</v>
      </c>
      <c r="C268" s="230"/>
      <c r="D268" s="38" t="s">
        <v>27</v>
      </c>
      <c r="E268" s="39">
        <v>6</v>
      </c>
      <c r="F268" s="172"/>
      <c r="G268" s="199">
        <f>E268*F268</f>
        <v>0</v>
      </c>
      <c r="H268" s="200"/>
    </row>
    <row r="269" spans="1:8" s="38" customFormat="1" ht="14.25" x14ac:dyDescent="0.2">
      <c r="B269" s="229" t="s">
        <v>148</v>
      </c>
      <c r="C269" s="194"/>
      <c r="D269" s="38" t="s">
        <v>85</v>
      </c>
      <c r="E269" s="50">
        <v>112</v>
      </c>
      <c r="F269" s="172"/>
      <c r="G269" s="199">
        <f t="shared" ref="G269:G276" si="11">E269*F269</f>
        <v>0</v>
      </c>
      <c r="H269" s="200"/>
    </row>
    <row r="270" spans="1:8" s="38" customFormat="1" x14ac:dyDescent="0.2">
      <c r="B270" s="229" t="s">
        <v>150</v>
      </c>
      <c r="C270" s="194"/>
      <c r="D270" s="38" t="s">
        <v>27</v>
      </c>
      <c r="E270" s="39">
        <v>8</v>
      </c>
      <c r="F270" s="172"/>
      <c r="G270" s="199">
        <f t="shared" si="11"/>
        <v>0</v>
      </c>
      <c r="H270" s="200"/>
    </row>
    <row r="271" spans="1:8" s="38" customFormat="1" x14ac:dyDescent="0.2">
      <c r="B271" s="229" t="s">
        <v>149</v>
      </c>
      <c r="C271" s="194"/>
      <c r="D271" s="38" t="s">
        <v>27</v>
      </c>
      <c r="E271" s="60">
        <v>7</v>
      </c>
      <c r="F271" s="172"/>
      <c r="G271" s="199">
        <f t="shared" si="11"/>
        <v>0</v>
      </c>
      <c r="H271" s="200"/>
    </row>
    <row r="272" spans="1:8" s="38" customFormat="1" x14ac:dyDescent="0.2">
      <c r="A272" s="56"/>
      <c r="B272" s="193" t="s">
        <v>5</v>
      </c>
      <c r="C272" s="207"/>
      <c r="D272" s="61" t="s">
        <v>27</v>
      </c>
      <c r="E272" s="62">
        <v>11</v>
      </c>
      <c r="F272" s="172"/>
      <c r="G272" s="199">
        <f t="shared" si="11"/>
        <v>0</v>
      </c>
      <c r="H272" s="200"/>
    </row>
    <row r="273" spans="1:8" s="38" customFormat="1" x14ac:dyDescent="0.2">
      <c r="A273" s="56"/>
      <c r="B273" s="193" t="s">
        <v>151</v>
      </c>
      <c r="C273" s="207"/>
      <c r="D273" s="61" t="s">
        <v>27</v>
      </c>
      <c r="E273" s="62">
        <v>4</v>
      </c>
      <c r="F273" s="172"/>
      <c r="G273" s="199">
        <f t="shared" si="11"/>
        <v>0</v>
      </c>
      <c r="H273" s="200"/>
    </row>
    <row r="274" spans="1:8" s="38" customFormat="1" x14ac:dyDescent="0.2">
      <c r="A274" s="56"/>
      <c r="B274" s="193" t="s">
        <v>152</v>
      </c>
      <c r="C274" s="207"/>
      <c r="D274" s="61" t="s">
        <v>27</v>
      </c>
      <c r="E274" s="62">
        <v>1</v>
      </c>
      <c r="F274" s="172"/>
      <c r="G274" s="199">
        <f t="shared" si="11"/>
        <v>0</v>
      </c>
      <c r="H274" s="200"/>
    </row>
    <row r="275" spans="1:8" s="38" customFormat="1" x14ac:dyDescent="0.2">
      <c r="A275" s="56"/>
      <c r="B275" s="193" t="s">
        <v>153</v>
      </c>
      <c r="C275" s="207"/>
      <c r="D275" s="61" t="s">
        <v>27</v>
      </c>
      <c r="E275" s="62">
        <v>4</v>
      </c>
      <c r="F275" s="172"/>
      <c r="G275" s="199">
        <f t="shared" si="11"/>
        <v>0</v>
      </c>
      <c r="H275" s="200"/>
    </row>
    <row r="276" spans="1:8" s="38" customFormat="1" ht="14.25" x14ac:dyDescent="0.2">
      <c r="A276" s="56"/>
      <c r="B276" s="193" t="s">
        <v>154</v>
      </c>
      <c r="C276" s="207"/>
      <c r="D276" s="38" t="s">
        <v>85</v>
      </c>
      <c r="E276" s="99">
        <v>8</v>
      </c>
      <c r="F276" s="172"/>
      <c r="G276" s="199">
        <f t="shared" si="11"/>
        <v>0</v>
      </c>
      <c r="H276" s="200"/>
    </row>
    <row r="277" spans="1:8" s="38" customFormat="1" x14ac:dyDescent="0.2">
      <c r="A277" s="56"/>
      <c r="B277" s="84"/>
      <c r="C277" s="92"/>
      <c r="D277" s="61"/>
      <c r="E277" s="62"/>
      <c r="F277" s="107"/>
      <c r="G277" s="104"/>
      <c r="H277" s="104"/>
    </row>
    <row r="278" spans="1:8" s="38" customFormat="1" x14ac:dyDescent="0.2">
      <c r="A278" s="134" t="s">
        <v>104</v>
      </c>
      <c r="B278" s="229" t="s">
        <v>155</v>
      </c>
      <c r="C278" s="230"/>
      <c r="D278" s="38" t="s">
        <v>27</v>
      </c>
      <c r="E278" s="39">
        <v>5</v>
      </c>
      <c r="F278" s="172"/>
      <c r="G278" s="199">
        <f>E278*F278</f>
        <v>0</v>
      </c>
      <c r="H278" s="200"/>
    </row>
    <row r="279" spans="1:8" s="38" customFormat="1" x14ac:dyDescent="0.2">
      <c r="B279" s="229" t="s">
        <v>150</v>
      </c>
      <c r="C279" s="194"/>
      <c r="D279" s="38" t="s">
        <v>27</v>
      </c>
      <c r="E279" s="39">
        <v>4</v>
      </c>
      <c r="F279" s="172"/>
      <c r="G279" s="199">
        <f t="shared" ref="G279:G299" si="12">E279*F279</f>
        <v>0</v>
      </c>
      <c r="H279" s="200"/>
    </row>
    <row r="280" spans="1:8" s="38" customFormat="1" x14ac:dyDescent="0.2">
      <c r="B280" s="229" t="s">
        <v>149</v>
      </c>
      <c r="C280" s="194"/>
      <c r="D280" s="38" t="s">
        <v>27</v>
      </c>
      <c r="E280" s="60">
        <v>5</v>
      </c>
      <c r="F280" s="172"/>
      <c r="G280" s="199">
        <f t="shared" si="12"/>
        <v>0</v>
      </c>
      <c r="H280" s="200"/>
    </row>
    <row r="281" spans="1:8" s="38" customFormat="1" x14ac:dyDescent="0.2">
      <c r="A281" s="56"/>
      <c r="B281" s="193" t="s">
        <v>5</v>
      </c>
      <c r="C281" s="207"/>
      <c r="D281" s="61" t="s">
        <v>27</v>
      </c>
      <c r="E281" s="62">
        <v>5</v>
      </c>
      <c r="F281" s="172"/>
      <c r="G281" s="199">
        <f t="shared" si="12"/>
        <v>0</v>
      </c>
      <c r="H281" s="200"/>
    </row>
    <row r="282" spans="1:8" s="38" customFormat="1" x14ac:dyDescent="0.2">
      <c r="A282" s="56"/>
      <c r="B282" s="193" t="s">
        <v>151</v>
      </c>
      <c r="C282" s="207"/>
      <c r="D282" s="61" t="s">
        <v>27</v>
      </c>
      <c r="E282" s="62">
        <v>1</v>
      </c>
      <c r="F282" s="172"/>
      <c r="G282" s="199">
        <f t="shared" si="12"/>
        <v>0</v>
      </c>
      <c r="H282" s="200"/>
    </row>
    <row r="283" spans="1:8" s="38" customFormat="1" x14ac:dyDescent="0.2">
      <c r="A283" s="56"/>
      <c r="B283" s="193" t="s">
        <v>152</v>
      </c>
      <c r="C283" s="207"/>
      <c r="D283" s="61" t="s">
        <v>27</v>
      </c>
      <c r="E283" s="62">
        <v>1</v>
      </c>
      <c r="F283" s="172"/>
      <c r="G283" s="199">
        <f t="shared" si="12"/>
        <v>0</v>
      </c>
      <c r="H283" s="200"/>
    </row>
    <row r="284" spans="1:8" s="38" customFormat="1" x14ac:dyDescent="0.2">
      <c r="A284" s="56"/>
      <c r="B284" s="193" t="s">
        <v>153</v>
      </c>
      <c r="C284" s="207"/>
      <c r="D284" s="61" t="s">
        <v>27</v>
      </c>
      <c r="E284" s="62">
        <v>3</v>
      </c>
      <c r="F284" s="172"/>
      <c r="G284" s="199">
        <f t="shared" si="12"/>
        <v>0</v>
      </c>
      <c r="H284" s="200"/>
    </row>
    <row r="285" spans="1:8" s="38" customFormat="1" x14ac:dyDescent="0.2">
      <c r="A285" s="56"/>
      <c r="B285" s="193" t="s">
        <v>157</v>
      </c>
      <c r="C285" s="207"/>
      <c r="D285" s="38" t="s">
        <v>27</v>
      </c>
      <c r="E285" s="100">
        <v>2</v>
      </c>
      <c r="F285" s="172"/>
      <c r="G285" s="199">
        <f t="shared" si="12"/>
        <v>0</v>
      </c>
      <c r="H285" s="200"/>
    </row>
    <row r="286" spans="1:8" s="38" customFormat="1" x14ac:dyDescent="0.2">
      <c r="A286" s="56"/>
      <c r="B286" s="193" t="s">
        <v>156</v>
      </c>
      <c r="C286" s="207"/>
      <c r="D286" s="38" t="s">
        <v>27</v>
      </c>
      <c r="E286" s="100">
        <v>1</v>
      </c>
      <c r="F286" s="172"/>
      <c r="G286" s="199">
        <f t="shared" si="12"/>
        <v>0</v>
      </c>
      <c r="H286" s="200"/>
    </row>
    <row r="287" spans="1:8" s="38" customFormat="1" x14ac:dyDescent="0.2">
      <c r="A287" s="134" t="s">
        <v>105</v>
      </c>
      <c r="B287" s="229" t="s">
        <v>155</v>
      </c>
      <c r="C287" s="230"/>
      <c r="D287" s="38" t="s">
        <v>27</v>
      </c>
      <c r="E287" s="39">
        <v>6</v>
      </c>
      <c r="F287" s="172"/>
      <c r="G287" s="199">
        <f t="shared" si="12"/>
        <v>0</v>
      </c>
      <c r="H287" s="200"/>
    </row>
    <row r="288" spans="1:8" s="38" customFormat="1" ht="14.25" customHeight="1" x14ac:dyDescent="0.2">
      <c r="B288" s="229" t="s">
        <v>147</v>
      </c>
      <c r="C288" s="194"/>
      <c r="D288" s="38" t="s">
        <v>85</v>
      </c>
      <c r="E288" s="82">
        <v>25</v>
      </c>
      <c r="F288" s="172"/>
      <c r="G288" s="199">
        <f t="shared" si="12"/>
        <v>0</v>
      </c>
      <c r="H288" s="200"/>
    </row>
    <row r="289" spans="1:8" s="38" customFormat="1" ht="14.25" customHeight="1" x14ac:dyDescent="0.2">
      <c r="B289" s="193" t="s">
        <v>159</v>
      </c>
      <c r="C289" s="193"/>
      <c r="D289" s="38" t="s">
        <v>85</v>
      </c>
      <c r="E289" s="82">
        <v>82</v>
      </c>
      <c r="F289" s="172"/>
      <c r="G289" s="199">
        <f t="shared" si="12"/>
        <v>0</v>
      </c>
      <c r="H289" s="200"/>
    </row>
    <row r="290" spans="1:8" s="38" customFormat="1" ht="14.25" customHeight="1" x14ac:dyDescent="0.2">
      <c r="B290" s="193" t="s">
        <v>158</v>
      </c>
      <c r="C290" s="193"/>
      <c r="D290" s="38" t="s">
        <v>27</v>
      </c>
      <c r="E290" s="39">
        <v>1</v>
      </c>
      <c r="F290" s="172"/>
      <c r="G290" s="199">
        <f t="shared" si="12"/>
        <v>0</v>
      </c>
      <c r="H290" s="200"/>
    </row>
    <row r="291" spans="1:8" s="38" customFormat="1" x14ac:dyDescent="0.2">
      <c r="B291" s="56" t="s">
        <v>84</v>
      </c>
      <c r="D291" s="38" t="s">
        <v>27</v>
      </c>
      <c r="E291" s="60">
        <v>8</v>
      </c>
      <c r="F291" s="172"/>
      <c r="G291" s="199">
        <f t="shared" si="12"/>
        <v>0</v>
      </c>
      <c r="H291" s="200"/>
    </row>
    <row r="292" spans="1:8" s="38" customFormat="1" ht="12.75" customHeight="1" x14ac:dyDescent="0.2">
      <c r="A292" s="56"/>
      <c r="B292" s="193" t="s">
        <v>5</v>
      </c>
      <c r="C292" s="193"/>
      <c r="D292" s="61" t="s">
        <v>27</v>
      </c>
      <c r="E292" s="62">
        <v>52</v>
      </c>
      <c r="F292" s="172"/>
      <c r="G292" s="199">
        <f t="shared" si="12"/>
        <v>0</v>
      </c>
      <c r="H292" s="200"/>
    </row>
    <row r="293" spans="1:8" s="38" customFormat="1" x14ac:dyDescent="0.2">
      <c r="A293" s="56"/>
      <c r="B293" s="229" t="s">
        <v>160</v>
      </c>
      <c r="C293" s="229"/>
      <c r="D293" s="38" t="s">
        <v>27</v>
      </c>
      <c r="E293" s="39">
        <v>2</v>
      </c>
      <c r="F293" s="172"/>
      <c r="G293" s="199">
        <f t="shared" si="12"/>
        <v>0</v>
      </c>
      <c r="H293" s="200"/>
    </row>
    <row r="294" spans="1:8" s="38" customFormat="1" ht="14.25" customHeight="1" x14ac:dyDescent="0.2">
      <c r="B294" s="193" t="s">
        <v>90</v>
      </c>
      <c r="C294" s="193"/>
      <c r="D294" s="38" t="s">
        <v>85</v>
      </c>
      <c r="E294" s="82">
        <v>58</v>
      </c>
      <c r="F294" s="172"/>
      <c r="G294" s="199">
        <f t="shared" si="12"/>
        <v>0</v>
      </c>
      <c r="H294" s="200"/>
    </row>
    <row r="295" spans="1:8" s="38" customFormat="1" ht="14.25" customHeight="1" x14ac:dyDescent="0.2">
      <c r="B295" s="193" t="s">
        <v>161</v>
      </c>
      <c r="C295" s="193"/>
      <c r="D295" s="38" t="s">
        <v>85</v>
      </c>
      <c r="E295" s="82">
        <v>2</v>
      </c>
      <c r="F295" s="172"/>
      <c r="G295" s="199">
        <f t="shared" si="12"/>
        <v>0</v>
      </c>
      <c r="H295" s="200"/>
    </row>
    <row r="296" spans="1:8" s="38" customFormat="1" ht="14.25" x14ac:dyDescent="0.2">
      <c r="B296" s="229" t="s">
        <v>207</v>
      </c>
      <c r="C296" s="194"/>
      <c r="D296" s="38" t="s">
        <v>85</v>
      </c>
      <c r="E296" s="82">
        <v>22</v>
      </c>
      <c r="F296" s="172"/>
      <c r="G296" s="199">
        <f t="shared" si="12"/>
        <v>0</v>
      </c>
      <c r="H296" s="200"/>
    </row>
    <row r="297" spans="1:8" s="38" customFormat="1" x14ac:dyDescent="0.2">
      <c r="A297" s="56"/>
      <c r="B297" s="193" t="s">
        <v>91</v>
      </c>
      <c r="C297" s="193"/>
      <c r="D297" s="61" t="s">
        <v>27</v>
      </c>
      <c r="E297" s="62">
        <v>1</v>
      </c>
      <c r="F297" s="172"/>
      <c r="G297" s="199">
        <f t="shared" si="12"/>
        <v>0</v>
      </c>
      <c r="H297" s="200"/>
    </row>
    <row r="298" spans="1:8" s="38" customFormat="1" x14ac:dyDescent="0.2">
      <c r="A298" s="56"/>
      <c r="B298" s="193" t="s">
        <v>162</v>
      </c>
      <c r="C298" s="193"/>
      <c r="D298" s="61" t="s">
        <v>27</v>
      </c>
      <c r="E298" s="62">
        <v>1</v>
      </c>
      <c r="F298" s="172"/>
      <c r="G298" s="199">
        <f t="shared" si="12"/>
        <v>0</v>
      </c>
      <c r="H298" s="200"/>
    </row>
    <row r="299" spans="1:8" s="38" customFormat="1" ht="12.75" customHeight="1" x14ac:dyDescent="0.2">
      <c r="A299" s="56"/>
      <c r="B299" s="193" t="s">
        <v>163</v>
      </c>
      <c r="C299" s="193"/>
      <c r="D299" s="38" t="s">
        <v>85</v>
      </c>
      <c r="E299" s="99">
        <v>6</v>
      </c>
      <c r="F299" s="172"/>
      <c r="G299" s="199">
        <f t="shared" si="12"/>
        <v>0</v>
      </c>
      <c r="H299" s="200"/>
    </row>
    <row r="300" spans="1:8" s="38" customFormat="1" ht="14.25" x14ac:dyDescent="0.2">
      <c r="A300" s="56"/>
      <c r="B300" s="229" t="s">
        <v>164</v>
      </c>
      <c r="C300" s="230"/>
      <c r="D300" t="s">
        <v>36</v>
      </c>
      <c r="E300" s="50">
        <v>3</v>
      </c>
      <c r="F300" s="172"/>
      <c r="G300" s="199">
        <f>E300*F300</f>
        <v>0</v>
      </c>
      <c r="H300" s="200"/>
    </row>
    <row r="301" spans="1:8" s="38" customFormat="1" x14ac:dyDescent="0.2">
      <c r="A301" s="229"/>
      <c r="B301" s="230"/>
      <c r="C301" s="58"/>
      <c r="D301" s="55"/>
      <c r="E301" s="39"/>
      <c r="F301" s="59"/>
      <c r="G301" s="192"/>
      <c r="H301" s="192"/>
    </row>
    <row r="302" spans="1:8" ht="12.75" customHeight="1" x14ac:dyDescent="0.2">
      <c r="A302">
        <v>10</v>
      </c>
      <c r="B302" s="196" t="s">
        <v>54</v>
      </c>
      <c r="C302" s="196"/>
      <c r="D302" s="196"/>
      <c r="E302" s="196"/>
      <c r="F302" s="196"/>
      <c r="G302" s="196"/>
    </row>
    <row r="303" spans="1:8" s="56" customFormat="1" ht="11.25" x14ac:dyDescent="0.2">
      <c r="A303" s="210" t="s">
        <v>166</v>
      </c>
      <c r="B303" s="210"/>
      <c r="C303" s="210"/>
      <c r="D303" s="84"/>
      <c r="E303" s="84"/>
      <c r="F303" s="84"/>
      <c r="G303" s="84"/>
    </row>
    <row r="304" spans="1:8" x14ac:dyDescent="0.2">
      <c r="A304" s="56"/>
      <c r="B304" s="7" t="s">
        <v>31</v>
      </c>
      <c r="D304" t="s">
        <v>27</v>
      </c>
      <c r="E304" s="52">
        <v>1</v>
      </c>
      <c r="F304" s="172"/>
      <c r="G304" s="199">
        <f>E304*F304</f>
        <v>0</v>
      </c>
      <c r="H304" s="200"/>
    </row>
    <row r="305" spans="1:8" x14ac:dyDescent="0.2">
      <c r="A305" s="56"/>
      <c r="B305" s="7" t="s">
        <v>32</v>
      </c>
      <c r="D305" t="s">
        <v>27</v>
      </c>
      <c r="E305" s="52">
        <v>1</v>
      </c>
      <c r="F305" s="172"/>
      <c r="G305" s="199">
        <f t="shared" ref="G305:G310" si="13">E305*F305</f>
        <v>0</v>
      </c>
      <c r="H305" s="200"/>
    </row>
    <row r="306" spans="1:8" x14ac:dyDescent="0.2">
      <c r="B306" s="7" t="s">
        <v>73</v>
      </c>
      <c r="D306" t="s">
        <v>27</v>
      </c>
      <c r="E306" s="52">
        <v>1</v>
      </c>
      <c r="F306" s="172"/>
      <c r="G306" s="199">
        <f t="shared" si="13"/>
        <v>0</v>
      </c>
      <c r="H306" s="200"/>
    </row>
    <row r="307" spans="1:8" x14ac:dyDescent="0.2">
      <c r="B307" s="7" t="s">
        <v>33</v>
      </c>
      <c r="D307" t="s">
        <v>27</v>
      </c>
      <c r="E307" s="52">
        <v>1</v>
      </c>
      <c r="F307" s="172"/>
      <c r="G307" s="199">
        <f t="shared" si="13"/>
        <v>0</v>
      </c>
      <c r="H307" s="200"/>
    </row>
    <row r="308" spans="1:8" x14ac:dyDescent="0.2">
      <c r="B308" s="7" t="s">
        <v>7</v>
      </c>
      <c r="D308" t="s">
        <v>27</v>
      </c>
      <c r="E308" s="52">
        <v>1</v>
      </c>
      <c r="F308" s="172"/>
      <c r="G308" s="199">
        <f>E308*F308</f>
        <v>0</v>
      </c>
      <c r="H308" s="200"/>
    </row>
    <row r="309" spans="1:8" x14ac:dyDescent="0.2">
      <c r="B309" s="7" t="s">
        <v>74</v>
      </c>
      <c r="D309" t="s">
        <v>27</v>
      </c>
      <c r="E309" s="52">
        <v>1</v>
      </c>
      <c r="F309" s="172"/>
      <c r="G309" s="199">
        <f t="shared" si="13"/>
        <v>0</v>
      </c>
      <c r="H309" s="200"/>
    </row>
    <row r="310" spans="1:8" x14ac:dyDescent="0.2">
      <c r="B310" s="7" t="s">
        <v>165</v>
      </c>
      <c r="D310" t="s">
        <v>27</v>
      </c>
      <c r="E310" s="89">
        <v>1</v>
      </c>
      <c r="F310" s="172"/>
      <c r="G310" s="199">
        <f t="shared" si="13"/>
        <v>0</v>
      </c>
      <c r="H310" s="200"/>
    </row>
    <row r="311" spans="1:8" x14ac:dyDescent="0.2">
      <c r="B311" s="7"/>
      <c r="D311" s="25"/>
      <c r="E311" s="89"/>
      <c r="F311" s="11"/>
      <c r="G311" s="86"/>
      <c r="H311" s="86"/>
    </row>
    <row r="312" spans="1:8" ht="12.75" customHeight="1" x14ac:dyDescent="0.2">
      <c r="A312">
        <v>11</v>
      </c>
      <c r="B312" s="196" t="s">
        <v>57</v>
      </c>
      <c r="C312" s="196"/>
      <c r="D312" s="196"/>
      <c r="E312" s="196"/>
      <c r="F312" s="196"/>
      <c r="G312" s="196"/>
    </row>
    <row r="313" spans="1:8" x14ac:dyDescent="0.2">
      <c r="B313" s="196"/>
      <c r="C313" s="196"/>
      <c r="D313" s="196"/>
      <c r="E313" s="196"/>
      <c r="F313" s="196"/>
      <c r="G313" s="196"/>
    </row>
    <row r="314" spans="1:8" x14ac:dyDescent="0.2">
      <c r="B314" s="196"/>
      <c r="C314" s="196"/>
      <c r="D314" s="196"/>
      <c r="E314" s="196"/>
      <c r="F314" s="196"/>
      <c r="G314" s="196"/>
    </row>
    <row r="315" spans="1:8" x14ac:dyDescent="0.2">
      <c r="B315" s="196"/>
      <c r="C315" s="196"/>
      <c r="D315" s="196"/>
      <c r="E315" s="196"/>
      <c r="F315" s="196"/>
      <c r="G315" s="196"/>
    </row>
    <row r="316" spans="1:8" x14ac:dyDescent="0.2">
      <c r="B316" s="196"/>
      <c r="C316" s="196"/>
      <c r="D316" s="196"/>
      <c r="E316" s="196"/>
      <c r="F316" s="196"/>
      <c r="G316" s="196"/>
    </row>
    <row r="317" spans="1:8" x14ac:dyDescent="0.2">
      <c r="B317" s="196"/>
      <c r="C317" s="196"/>
      <c r="D317" s="196"/>
      <c r="E317" s="196"/>
      <c r="F317" s="196"/>
      <c r="G317" s="196"/>
    </row>
    <row r="318" spans="1:8" x14ac:dyDescent="0.2">
      <c r="B318" s="196"/>
      <c r="C318" s="196"/>
      <c r="D318" s="196"/>
      <c r="E318" s="196"/>
      <c r="F318" s="196"/>
      <c r="G318" s="196"/>
    </row>
    <row r="319" spans="1:8" ht="14.25" x14ac:dyDescent="0.2">
      <c r="A319" s="134" t="s">
        <v>103</v>
      </c>
      <c r="B319" s="204" t="s">
        <v>73</v>
      </c>
      <c r="C319" s="204"/>
      <c r="D319" t="s">
        <v>34</v>
      </c>
      <c r="E319" s="183">
        <v>33</v>
      </c>
      <c r="F319" s="172"/>
      <c r="G319" s="199">
        <f>E319*F319</f>
        <v>0</v>
      </c>
      <c r="H319" s="225"/>
    </row>
    <row r="320" spans="1:8" ht="14.25" x14ac:dyDescent="0.2">
      <c r="A320" s="134"/>
      <c r="B320" s="204" t="s">
        <v>167</v>
      </c>
      <c r="C320" s="204"/>
      <c r="D320" t="s">
        <v>34</v>
      </c>
      <c r="E320" s="183">
        <v>8</v>
      </c>
      <c r="F320" s="172"/>
      <c r="G320" s="199">
        <f>E320*F320</f>
        <v>0</v>
      </c>
      <c r="H320" s="225"/>
    </row>
    <row r="321" spans="1:8" x14ac:dyDescent="0.2">
      <c r="A321" s="135"/>
      <c r="B321" s="81"/>
      <c r="C321" s="85"/>
      <c r="E321" s="86"/>
      <c r="F321" s="11"/>
      <c r="G321" s="86"/>
      <c r="H321" s="86"/>
    </row>
    <row r="322" spans="1:8" ht="14.25" x14ac:dyDescent="0.2">
      <c r="A322" s="134" t="s">
        <v>104</v>
      </c>
      <c r="B322" s="204" t="s">
        <v>73</v>
      </c>
      <c r="C322" s="196"/>
      <c r="D322" t="s">
        <v>34</v>
      </c>
      <c r="E322" s="86">
        <v>34</v>
      </c>
      <c r="F322" s="172"/>
      <c r="G322" s="199">
        <f t="shared" ref="G322:G323" si="14">E322*F322</f>
        <v>0</v>
      </c>
      <c r="H322" s="200"/>
    </row>
    <row r="323" spans="1:8" ht="14.25" x14ac:dyDescent="0.2">
      <c r="A323" s="134"/>
      <c r="B323" s="204" t="s">
        <v>167</v>
      </c>
      <c r="C323" s="196"/>
      <c r="D323" t="s">
        <v>34</v>
      </c>
      <c r="E323" s="86">
        <v>34</v>
      </c>
      <c r="F323" s="172"/>
      <c r="G323" s="199">
        <f t="shared" si="14"/>
        <v>0</v>
      </c>
      <c r="H323" s="200"/>
    </row>
    <row r="324" spans="1:8" x14ac:dyDescent="0.2">
      <c r="A324" s="135"/>
      <c r="B324" s="81"/>
      <c r="C324" s="85"/>
      <c r="E324" s="86"/>
      <c r="F324" s="11"/>
      <c r="G324" s="86"/>
      <c r="H324" s="86"/>
    </row>
    <row r="325" spans="1:8" ht="14.25" x14ac:dyDescent="0.2">
      <c r="A325" s="134" t="s">
        <v>105</v>
      </c>
      <c r="B325" s="204" t="s">
        <v>75</v>
      </c>
      <c r="C325" s="196"/>
      <c r="D325" t="s">
        <v>34</v>
      </c>
      <c r="E325" s="86">
        <v>28</v>
      </c>
      <c r="F325" s="172"/>
      <c r="G325" s="199">
        <f>E325*F325</f>
        <v>0</v>
      </c>
      <c r="H325" s="200"/>
    </row>
    <row r="326" spans="1:8" ht="14.25" x14ac:dyDescent="0.2">
      <c r="B326" s="204" t="s">
        <v>73</v>
      </c>
      <c r="C326" s="196"/>
      <c r="D326" t="s">
        <v>34</v>
      </c>
      <c r="E326" s="86">
        <v>83</v>
      </c>
      <c r="F326" s="172"/>
      <c r="G326" s="199">
        <f t="shared" ref="G326:G330" si="15">E326*F326</f>
        <v>0</v>
      </c>
      <c r="H326" s="200"/>
    </row>
    <row r="327" spans="1:8" ht="14.25" x14ac:dyDescent="0.2">
      <c r="A327" s="56"/>
      <c r="B327" s="204" t="s">
        <v>167</v>
      </c>
      <c r="C327" s="196"/>
      <c r="D327" t="s">
        <v>34</v>
      </c>
      <c r="E327" s="86">
        <v>43</v>
      </c>
      <c r="F327" s="172"/>
      <c r="G327" s="199">
        <f t="shared" si="15"/>
        <v>0</v>
      </c>
      <c r="H327" s="200"/>
    </row>
    <row r="328" spans="1:8" ht="14.25" x14ac:dyDescent="0.2">
      <c r="B328" s="204" t="s">
        <v>74</v>
      </c>
      <c r="C328" s="196"/>
      <c r="D328" t="s">
        <v>34</v>
      </c>
      <c r="E328" s="86">
        <v>101</v>
      </c>
      <c r="F328" s="172"/>
      <c r="G328" s="199">
        <f t="shared" si="15"/>
        <v>0</v>
      </c>
      <c r="H328" s="200"/>
    </row>
    <row r="329" spans="1:8" ht="14.25" x14ac:dyDescent="0.2">
      <c r="B329" s="204" t="s">
        <v>76</v>
      </c>
      <c r="C329" s="196"/>
      <c r="D329" t="s">
        <v>34</v>
      </c>
      <c r="E329" s="86">
        <v>18</v>
      </c>
      <c r="F329" s="172"/>
      <c r="G329" s="199">
        <f t="shared" si="15"/>
        <v>0</v>
      </c>
      <c r="H329" s="200"/>
    </row>
    <row r="330" spans="1:8" ht="12.75" customHeight="1" x14ac:dyDescent="0.2">
      <c r="B330" s="204" t="s">
        <v>168</v>
      </c>
      <c r="C330" s="196"/>
      <c r="D330" t="s">
        <v>34</v>
      </c>
      <c r="E330" s="86">
        <v>24</v>
      </c>
      <c r="F330" s="172"/>
      <c r="G330" s="199">
        <f t="shared" si="15"/>
        <v>0</v>
      </c>
      <c r="H330" s="200"/>
    </row>
    <row r="331" spans="1:8" ht="12.75" customHeight="1" x14ac:dyDescent="0.2">
      <c r="A331">
        <v>12</v>
      </c>
      <c r="B331" s="196" t="s">
        <v>70</v>
      </c>
      <c r="C331" s="196"/>
      <c r="D331" s="196"/>
      <c r="E331" s="196"/>
      <c r="F331" s="196"/>
      <c r="G331" s="196"/>
    </row>
    <row r="332" spans="1:8" x14ac:dyDescent="0.2">
      <c r="B332" s="196"/>
      <c r="C332" s="196"/>
      <c r="D332" s="196"/>
      <c r="E332" s="196"/>
      <c r="F332" s="196"/>
      <c r="G332" s="196"/>
    </row>
    <row r="333" spans="1:8" x14ac:dyDescent="0.2">
      <c r="B333" s="196"/>
      <c r="C333" s="196"/>
      <c r="D333" s="196"/>
      <c r="E333" s="196"/>
      <c r="F333" s="196"/>
      <c r="G333" s="196"/>
    </row>
    <row r="334" spans="1:8" x14ac:dyDescent="0.2">
      <c r="A334" s="134" t="s">
        <v>103</v>
      </c>
      <c r="B334" s="7" t="s">
        <v>31</v>
      </c>
      <c r="D334" t="s">
        <v>27</v>
      </c>
      <c r="E334" s="6">
        <v>1</v>
      </c>
      <c r="F334" s="172"/>
      <c r="G334" s="199">
        <f>E334*F334</f>
        <v>0</v>
      </c>
      <c r="H334" s="200"/>
    </row>
    <row r="335" spans="1:8" x14ac:dyDescent="0.2">
      <c r="A335" s="135"/>
      <c r="B335" s="204" t="s">
        <v>73</v>
      </c>
      <c r="C335" s="196"/>
      <c r="D335" t="s">
        <v>27</v>
      </c>
      <c r="E335" s="12">
        <v>12</v>
      </c>
      <c r="F335" s="172"/>
      <c r="G335" s="199">
        <f t="shared" ref="G335:G343" si="16">E335*F335</f>
        <v>0</v>
      </c>
      <c r="H335" s="200"/>
    </row>
    <row r="336" spans="1:8" x14ac:dyDescent="0.2">
      <c r="A336" s="134"/>
      <c r="B336" s="204" t="s">
        <v>167</v>
      </c>
      <c r="C336" s="196"/>
      <c r="D336" t="s">
        <v>27</v>
      </c>
      <c r="E336" s="60">
        <v>1</v>
      </c>
      <c r="F336" s="172"/>
      <c r="G336" s="199">
        <f t="shared" si="16"/>
        <v>0</v>
      </c>
      <c r="H336" s="200"/>
    </row>
    <row r="337" spans="1:8" x14ac:dyDescent="0.2">
      <c r="A337" s="135"/>
      <c r="B337" s="204" t="s">
        <v>7</v>
      </c>
      <c r="C337" s="196"/>
      <c r="D337" t="s">
        <v>27</v>
      </c>
      <c r="E337" s="89">
        <v>1</v>
      </c>
      <c r="F337" s="172"/>
      <c r="G337" s="199">
        <f t="shared" si="16"/>
        <v>0</v>
      </c>
      <c r="H337" s="200"/>
    </row>
    <row r="338" spans="1:8" x14ac:dyDescent="0.2">
      <c r="A338" s="135"/>
      <c r="B338" s="204" t="s">
        <v>74</v>
      </c>
      <c r="C338" s="196"/>
      <c r="D338" t="s">
        <v>27</v>
      </c>
      <c r="E338" s="89">
        <v>1</v>
      </c>
      <c r="F338" s="172"/>
      <c r="G338" s="199">
        <f t="shared" si="16"/>
        <v>0</v>
      </c>
      <c r="H338" s="200"/>
    </row>
    <row r="339" spans="1:8" x14ac:dyDescent="0.2">
      <c r="A339" s="135"/>
      <c r="B339" s="204" t="s">
        <v>76</v>
      </c>
      <c r="C339" s="196"/>
      <c r="D339" t="s">
        <v>27</v>
      </c>
      <c r="E339" s="89">
        <v>1</v>
      </c>
      <c r="F339" s="172"/>
      <c r="G339" s="199">
        <f t="shared" si="16"/>
        <v>0</v>
      </c>
      <c r="H339" s="200"/>
    </row>
    <row r="340" spans="1:8" x14ac:dyDescent="0.2">
      <c r="A340" s="135"/>
      <c r="B340" s="7" t="s">
        <v>33</v>
      </c>
      <c r="D340" t="s">
        <v>27</v>
      </c>
      <c r="E340" s="60">
        <v>1</v>
      </c>
      <c r="F340" s="172"/>
      <c r="G340" s="199">
        <f t="shared" si="16"/>
        <v>0</v>
      </c>
      <c r="H340" s="200"/>
    </row>
    <row r="341" spans="1:8" x14ac:dyDescent="0.2">
      <c r="A341" s="134" t="s">
        <v>104</v>
      </c>
      <c r="B341" s="204" t="s">
        <v>73</v>
      </c>
      <c r="C341" s="196"/>
      <c r="D341" t="s">
        <v>27</v>
      </c>
      <c r="E341" s="12">
        <v>4</v>
      </c>
      <c r="F341" s="172"/>
      <c r="G341" s="199">
        <f t="shared" si="16"/>
        <v>0</v>
      </c>
      <c r="H341" s="200"/>
    </row>
    <row r="342" spans="1:8" x14ac:dyDescent="0.2">
      <c r="A342" s="134"/>
      <c r="B342" s="204" t="s">
        <v>167</v>
      </c>
      <c r="C342" s="196"/>
      <c r="D342" t="s">
        <v>27</v>
      </c>
      <c r="E342" s="60">
        <v>1</v>
      </c>
      <c r="F342" s="172"/>
      <c r="G342" s="199">
        <f t="shared" si="16"/>
        <v>0</v>
      </c>
      <c r="H342" s="200"/>
    </row>
    <row r="343" spans="1:8" x14ac:dyDescent="0.2">
      <c r="A343" s="135"/>
      <c r="B343" s="204" t="s">
        <v>76</v>
      </c>
      <c r="C343" s="196"/>
      <c r="D343" t="s">
        <v>27</v>
      </c>
      <c r="E343" s="89">
        <v>1</v>
      </c>
      <c r="F343" s="172"/>
      <c r="G343" s="199">
        <f t="shared" si="16"/>
        <v>0</v>
      </c>
      <c r="H343" s="200"/>
    </row>
    <row r="344" spans="1:8" x14ac:dyDescent="0.2">
      <c r="A344" s="135"/>
      <c r="B344" s="7"/>
      <c r="E344" s="60"/>
      <c r="F344" s="11"/>
      <c r="G344" s="86"/>
      <c r="H344" s="86"/>
    </row>
    <row r="345" spans="1:8" x14ac:dyDescent="0.2">
      <c r="A345" s="134" t="s">
        <v>105</v>
      </c>
      <c r="B345" s="7" t="s">
        <v>31</v>
      </c>
      <c r="D345" t="s">
        <v>27</v>
      </c>
      <c r="E345" s="89">
        <v>1</v>
      </c>
      <c r="F345" s="172"/>
      <c r="G345" s="199">
        <f>E345*F345</f>
        <v>0</v>
      </c>
      <c r="H345" s="200"/>
    </row>
    <row r="346" spans="1:8" x14ac:dyDescent="0.2">
      <c r="B346" s="204" t="s">
        <v>73</v>
      </c>
      <c r="C346" s="196"/>
      <c r="D346" t="s">
        <v>27</v>
      </c>
      <c r="E346" s="12">
        <v>10</v>
      </c>
      <c r="F346" s="172"/>
      <c r="G346" s="199">
        <f t="shared" ref="G346:G349" si="17">E346*F346</f>
        <v>0</v>
      </c>
      <c r="H346" s="200"/>
    </row>
    <row r="347" spans="1:8" x14ac:dyDescent="0.2">
      <c r="A347" s="56"/>
      <c r="B347" s="204" t="s">
        <v>167</v>
      </c>
      <c r="C347" s="196"/>
      <c r="D347" t="s">
        <v>27</v>
      </c>
      <c r="E347" s="60">
        <v>5</v>
      </c>
      <c r="F347" s="172"/>
      <c r="G347" s="199">
        <f t="shared" si="17"/>
        <v>0</v>
      </c>
      <c r="H347" s="200"/>
    </row>
    <row r="348" spans="1:8" x14ac:dyDescent="0.2">
      <c r="B348" s="204" t="s">
        <v>74</v>
      </c>
      <c r="C348" s="196"/>
      <c r="D348" t="s">
        <v>27</v>
      </c>
      <c r="E348" s="89">
        <v>4</v>
      </c>
      <c r="F348" s="172"/>
      <c r="G348" s="199">
        <f t="shared" si="17"/>
        <v>0</v>
      </c>
      <c r="H348" s="200"/>
    </row>
    <row r="349" spans="1:8" x14ac:dyDescent="0.2">
      <c r="B349" s="204" t="s">
        <v>76</v>
      </c>
      <c r="C349" s="196"/>
      <c r="D349" t="s">
        <v>27</v>
      </c>
      <c r="E349" s="89">
        <v>3</v>
      </c>
      <c r="F349" s="172"/>
      <c r="G349" s="199">
        <f t="shared" si="17"/>
        <v>0</v>
      </c>
      <c r="H349" s="200"/>
    </row>
    <row r="350" spans="1:8" x14ac:dyDescent="0.2">
      <c r="B350" s="7" t="s">
        <v>33</v>
      </c>
      <c r="D350" t="s">
        <v>27</v>
      </c>
      <c r="E350" s="60">
        <v>3</v>
      </c>
      <c r="F350" s="172"/>
      <c r="G350" s="199">
        <f>E350*F350</f>
        <v>0</v>
      </c>
      <c r="H350" s="200"/>
    </row>
    <row r="351" spans="1:8" x14ac:dyDescent="0.2">
      <c r="B351" s="7"/>
      <c r="E351" s="60"/>
      <c r="F351" s="11"/>
      <c r="G351" s="86"/>
      <c r="H351" s="86"/>
    </row>
    <row r="352" spans="1:8" ht="12.75" customHeight="1" x14ac:dyDescent="0.2">
      <c r="A352" s="14">
        <v>13</v>
      </c>
      <c r="B352" s="196" t="s">
        <v>69</v>
      </c>
      <c r="C352" s="196"/>
      <c r="D352" s="196"/>
      <c r="E352" s="196"/>
      <c r="F352" s="196"/>
      <c r="G352" s="196"/>
    </row>
    <row r="353" spans="1:8" x14ac:dyDescent="0.2">
      <c r="B353" s="196"/>
      <c r="C353" s="196"/>
      <c r="D353" s="196"/>
      <c r="E353" s="196"/>
      <c r="F353" s="196"/>
      <c r="G353" s="196"/>
    </row>
    <row r="354" spans="1:8" s="14" customFormat="1" ht="14.25" x14ac:dyDescent="0.2">
      <c r="A354" s="210" t="s">
        <v>103</v>
      </c>
      <c r="B354" s="211"/>
      <c r="C354" s="34"/>
      <c r="D354" s="14" t="s">
        <v>34</v>
      </c>
      <c r="E354" s="20">
        <v>47.6</v>
      </c>
      <c r="F354" s="172"/>
      <c r="G354" s="199">
        <f>E354*F354</f>
        <v>0</v>
      </c>
      <c r="H354" s="200"/>
    </row>
    <row r="355" spans="1:8" s="14" customFormat="1" ht="14.25" x14ac:dyDescent="0.2">
      <c r="A355" s="210" t="s">
        <v>104</v>
      </c>
      <c r="B355" s="211"/>
      <c r="C355" s="51"/>
      <c r="D355" s="14" t="s">
        <v>34</v>
      </c>
      <c r="E355" s="54">
        <v>7.5</v>
      </c>
      <c r="F355" s="172"/>
      <c r="G355" s="199">
        <f t="shared" ref="G355:G356" si="18">E355*F355</f>
        <v>0</v>
      </c>
      <c r="H355" s="200"/>
    </row>
    <row r="356" spans="1:8" s="14" customFormat="1" ht="14.25" x14ac:dyDescent="0.2">
      <c r="A356" s="210" t="s">
        <v>105</v>
      </c>
      <c r="B356" s="211"/>
      <c r="C356" s="51"/>
      <c r="D356" s="14" t="s">
        <v>34</v>
      </c>
      <c r="E356" s="54">
        <v>6.7</v>
      </c>
      <c r="F356" s="172"/>
      <c r="G356" s="199">
        <f t="shared" si="18"/>
        <v>0</v>
      </c>
      <c r="H356" s="200"/>
    </row>
    <row r="357" spans="1:8" s="14" customFormat="1" x14ac:dyDescent="0.2">
      <c r="B357" s="8"/>
      <c r="C357" s="19"/>
      <c r="E357" s="20"/>
      <c r="F357" s="22"/>
      <c r="G357" s="20"/>
      <c r="H357" s="20"/>
    </row>
    <row r="358" spans="1:8" ht="12.75" customHeight="1" x14ac:dyDescent="0.2">
      <c r="A358">
        <v>14</v>
      </c>
      <c r="B358" s="196" t="s">
        <v>68</v>
      </c>
      <c r="C358" s="196"/>
      <c r="D358" s="196"/>
      <c r="E358" s="196"/>
      <c r="F358" s="196"/>
      <c r="G358" s="196"/>
    </row>
    <row r="359" spans="1:8" x14ac:dyDescent="0.2">
      <c r="B359" s="196"/>
      <c r="C359" s="196"/>
      <c r="D359" s="196"/>
      <c r="E359" s="196"/>
      <c r="F359" s="196"/>
      <c r="G359" s="196"/>
    </row>
    <row r="360" spans="1:8" x14ac:dyDescent="0.2">
      <c r="B360" s="196"/>
      <c r="C360" s="196"/>
      <c r="D360" s="196"/>
      <c r="E360" s="196"/>
      <c r="F360" s="196"/>
      <c r="G360" s="196"/>
    </row>
    <row r="361" spans="1:8" x14ac:dyDescent="0.2">
      <c r="B361" s="196"/>
      <c r="C361" s="196"/>
      <c r="D361" s="196"/>
      <c r="E361" s="196"/>
      <c r="F361" s="196"/>
      <c r="G361" s="196"/>
    </row>
    <row r="362" spans="1:8" s="14" customFormat="1" ht="14.25" x14ac:dyDescent="0.2">
      <c r="A362" s="210" t="s">
        <v>103</v>
      </c>
      <c r="B362" s="211"/>
      <c r="C362" s="67"/>
      <c r="D362" s="14" t="s">
        <v>36</v>
      </c>
      <c r="E362" s="20">
        <v>86.71</v>
      </c>
      <c r="F362" s="172"/>
      <c r="G362" s="199">
        <f>E362*F362</f>
        <v>0</v>
      </c>
      <c r="H362" s="200"/>
    </row>
    <row r="363" spans="1:8" s="14" customFormat="1" ht="14.25" x14ac:dyDescent="0.2">
      <c r="A363" s="210" t="s">
        <v>104</v>
      </c>
      <c r="B363" s="211"/>
      <c r="C363" s="67"/>
      <c r="D363" s="14" t="s">
        <v>36</v>
      </c>
      <c r="E363" s="54">
        <v>87.57</v>
      </c>
      <c r="F363" s="172"/>
      <c r="G363" s="199">
        <f t="shared" ref="G363:G364" si="19">E363*F363</f>
        <v>0</v>
      </c>
      <c r="H363" s="200"/>
    </row>
    <row r="364" spans="1:8" s="14" customFormat="1" ht="14.25" x14ac:dyDescent="0.2">
      <c r="A364" s="210" t="s">
        <v>105</v>
      </c>
      <c r="B364" s="211"/>
      <c r="C364" s="67"/>
      <c r="D364" s="14" t="s">
        <v>36</v>
      </c>
      <c r="E364" s="54">
        <v>172.54</v>
      </c>
      <c r="F364" s="172"/>
      <c r="G364" s="199">
        <f t="shared" si="19"/>
        <v>0</v>
      </c>
      <c r="H364" s="200"/>
    </row>
    <row r="365" spans="1:8" s="14" customFormat="1" x14ac:dyDescent="0.2">
      <c r="A365" s="90"/>
      <c r="B365" s="88"/>
      <c r="C365" s="87"/>
      <c r="E365" s="83"/>
      <c r="F365" s="22"/>
      <c r="G365" s="83"/>
      <c r="H365" s="83"/>
    </row>
    <row r="366" spans="1:8" ht="12.75" customHeight="1" x14ac:dyDescent="0.2">
      <c r="A366">
        <v>15</v>
      </c>
      <c r="B366" s="196" t="s">
        <v>37</v>
      </c>
      <c r="C366" s="196"/>
      <c r="D366" s="196"/>
      <c r="E366" s="196"/>
      <c r="F366" s="196"/>
      <c r="G366" s="196"/>
    </row>
    <row r="367" spans="1:8" x14ac:dyDescent="0.2">
      <c r="B367" s="196"/>
      <c r="C367" s="196"/>
      <c r="D367" s="196"/>
      <c r="E367" s="196"/>
      <c r="F367" s="196"/>
      <c r="G367" s="196"/>
    </row>
    <row r="368" spans="1:8" ht="14.25" x14ac:dyDescent="0.2">
      <c r="A368" s="134" t="s">
        <v>103</v>
      </c>
      <c r="D368" t="s">
        <v>34</v>
      </c>
      <c r="E368" s="50">
        <v>210.42</v>
      </c>
      <c r="F368" s="172"/>
      <c r="G368" s="199">
        <f>E368*F368</f>
        <v>0</v>
      </c>
      <c r="H368" s="200"/>
    </row>
    <row r="369" spans="1:8" ht="14.25" x14ac:dyDescent="0.2">
      <c r="A369" s="134" t="s">
        <v>104</v>
      </c>
      <c r="D369" t="s">
        <v>34</v>
      </c>
      <c r="E369" s="40">
        <v>199.31</v>
      </c>
      <c r="F369" s="172"/>
      <c r="G369" s="199">
        <f t="shared" ref="G369:G370" si="20">E369*F369</f>
        <v>0</v>
      </c>
      <c r="H369" s="200"/>
    </row>
    <row r="370" spans="1:8" ht="14.25" x14ac:dyDescent="0.2">
      <c r="A370" s="134" t="s">
        <v>105</v>
      </c>
      <c r="D370" t="s">
        <v>34</v>
      </c>
      <c r="E370" s="50">
        <v>662.25</v>
      </c>
      <c r="F370" s="172"/>
      <c r="G370" s="199">
        <f t="shared" si="20"/>
        <v>0</v>
      </c>
      <c r="H370" s="200"/>
    </row>
    <row r="371" spans="1:8" x14ac:dyDescent="0.2">
      <c r="E371" s="6"/>
    </row>
    <row r="372" spans="1:8" x14ac:dyDescent="0.2">
      <c r="B372" s="198" t="s">
        <v>38</v>
      </c>
      <c r="C372" s="196"/>
      <c r="D372" s="196"/>
      <c r="E372" s="196"/>
      <c r="F372" s="2"/>
      <c r="G372" s="190">
        <f>SUM(G73:H371)</f>
        <v>0</v>
      </c>
      <c r="H372" s="224"/>
    </row>
    <row r="373" spans="1:8" x14ac:dyDescent="0.2">
      <c r="A373" s="206" t="s">
        <v>21</v>
      </c>
      <c r="B373" s="206"/>
      <c r="C373" s="206"/>
    </row>
    <row r="374" spans="1:8" x14ac:dyDescent="0.2">
      <c r="A374" s="2"/>
      <c r="B374" s="2"/>
      <c r="C374" s="2"/>
    </row>
    <row r="375" spans="1:8" ht="12.75" customHeight="1" x14ac:dyDescent="0.2">
      <c r="A375">
        <v>1</v>
      </c>
      <c r="B375" s="196" t="s">
        <v>39</v>
      </c>
      <c r="C375" s="196"/>
      <c r="D375" s="196"/>
      <c r="E375" s="196"/>
      <c r="F375" s="196"/>
      <c r="G375" s="196"/>
    </row>
    <row r="376" spans="1:8" x14ac:dyDescent="0.2">
      <c r="B376" s="196"/>
      <c r="C376" s="196"/>
      <c r="D376" s="196"/>
      <c r="E376" s="196"/>
      <c r="F376" s="196"/>
      <c r="G376" s="196"/>
    </row>
    <row r="377" spans="1:8" x14ac:dyDescent="0.2">
      <c r="B377" s="196"/>
      <c r="C377" s="196"/>
      <c r="D377" s="196"/>
      <c r="E377" s="196"/>
      <c r="F377" s="196"/>
      <c r="G377" s="196"/>
    </row>
    <row r="378" spans="1:8" x14ac:dyDescent="0.2">
      <c r="B378" s="196"/>
      <c r="C378" s="196"/>
      <c r="D378" s="196"/>
      <c r="E378" s="196"/>
      <c r="F378" s="196"/>
      <c r="G378" s="196"/>
    </row>
    <row r="379" spans="1:8" x14ac:dyDescent="0.2">
      <c r="B379" s="196"/>
      <c r="C379" s="196"/>
      <c r="D379" s="196"/>
      <c r="E379" s="196"/>
      <c r="F379" s="196"/>
      <c r="G379" s="196"/>
    </row>
    <row r="380" spans="1:8" s="14" customFormat="1" ht="14.25" x14ac:dyDescent="0.2">
      <c r="A380" s="210" t="s">
        <v>103</v>
      </c>
      <c r="B380" s="211"/>
      <c r="C380" s="34"/>
      <c r="D380" s="14" t="s">
        <v>35</v>
      </c>
      <c r="E380" s="169">
        <v>1300</v>
      </c>
      <c r="F380" s="172"/>
      <c r="G380" s="199">
        <f>E380*F380</f>
        <v>0</v>
      </c>
      <c r="H380" s="200"/>
    </row>
    <row r="381" spans="1:8" s="14" customFormat="1" ht="14.25" x14ac:dyDescent="0.2">
      <c r="A381" s="210" t="s">
        <v>104</v>
      </c>
      <c r="B381" s="211"/>
      <c r="C381" s="51"/>
      <c r="D381" s="14" t="s">
        <v>35</v>
      </c>
      <c r="E381" s="54">
        <v>1314</v>
      </c>
      <c r="F381" s="172"/>
      <c r="G381" s="199">
        <f t="shared" ref="G381:G382" si="21">E381*F381</f>
        <v>0</v>
      </c>
      <c r="H381" s="200"/>
    </row>
    <row r="382" spans="1:8" s="14" customFormat="1" ht="14.25" x14ac:dyDescent="0.2">
      <c r="A382" s="210" t="s">
        <v>105</v>
      </c>
      <c r="B382" s="211"/>
      <c r="C382" s="51"/>
      <c r="D382" s="14" t="s">
        <v>35</v>
      </c>
      <c r="E382" s="54">
        <v>5183</v>
      </c>
      <c r="F382" s="172"/>
      <c r="G382" s="199">
        <f t="shared" si="21"/>
        <v>0</v>
      </c>
      <c r="H382" s="200"/>
    </row>
    <row r="384" spans="1:8" ht="12.75" customHeight="1" x14ac:dyDescent="0.2">
      <c r="A384">
        <v>2</v>
      </c>
      <c r="B384" s="196" t="s">
        <v>58</v>
      </c>
      <c r="C384" s="196"/>
      <c r="D384" s="196"/>
      <c r="E384" s="196"/>
      <c r="F384" s="196"/>
      <c r="G384" s="196"/>
    </row>
    <row r="385" spans="1:8" x14ac:dyDescent="0.2">
      <c r="B385" s="196"/>
      <c r="C385" s="196"/>
      <c r="D385" s="196"/>
      <c r="E385" s="196"/>
      <c r="F385" s="196"/>
      <c r="G385" s="196"/>
    </row>
    <row r="386" spans="1:8" x14ac:dyDescent="0.2">
      <c r="B386" s="196"/>
      <c r="C386" s="196"/>
      <c r="D386" s="196"/>
      <c r="E386" s="196"/>
      <c r="F386" s="196"/>
      <c r="G386" s="196"/>
    </row>
    <row r="387" spans="1:8" ht="14.25" x14ac:dyDescent="0.2">
      <c r="A387" s="210" t="s">
        <v>103</v>
      </c>
      <c r="B387" s="211"/>
      <c r="C387" s="135"/>
      <c r="D387" t="s">
        <v>34</v>
      </c>
      <c r="E387" s="50">
        <v>210.42</v>
      </c>
      <c r="F387" s="172"/>
      <c r="G387" s="199">
        <f>E387*F387</f>
        <v>0</v>
      </c>
      <c r="H387" s="200"/>
    </row>
    <row r="388" spans="1:8" ht="14.25" x14ac:dyDescent="0.2">
      <c r="A388" s="210" t="s">
        <v>104</v>
      </c>
      <c r="B388" s="211"/>
      <c r="C388" s="135"/>
      <c r="D388" t="s">
        <v>34</v>
      </c>
      <c r="E388" s="40">
        <v>199.31</v>
      </c>
      <c r="F388" s="172"/>
      <c r="G388" s="199">
        <f t="shared" ref="G388:G390" si="22">E388*F388</f>
        <v>0</v>
      </c>
      <c r="H388" s="200"/>
    </row>
    <row r="389" spans="1:8" s="14" customFormat="1" ht="14.25" x14ac:dyDescent="0.2">
      <c r="A389" s="210" t="s">
        <v>105</v>
      </c>
      <c r="B389" s="211"/>
      <c r="C389" s="132"/>
      <c r="D389" t="s">
        <v>34</v>
      </c>
      <c r="E389" s="54">
        <v>662.25</v>
      </c>
      <c r="F389" s="172"/>
      <c r="G389" s="199">
        <f t="shared" si="22"/>
        <v>0</v>
      </c>
      <c r="H389" s="200"/>
    </row>
    <row r="390" spans="1:8" s="14" customFormat="1" ht="12.75" customHeight="1" x14ac:dyDescent="0.2">
      <c r="A390" s="210" t="s">
        <v>170</v>
      </c>
      <c r="B390" s="211"/>
      <c r="C390" s="211"/>
      <c r="D390" t="s">
        <v>34</v>
      </c>
      <c r="E390" s="83">
        <v>360.28</v>
      </c>
      <c r="F390" s="172"/>
      <c r="G390" s="199">
        <f t="shared" si="22"/>
        <v>0</v>
      </c>
      <c r="H390" s="200"/>
    </row>
    <row r="391" spans="1:8" s="14" customFormat="1" ht="12.75" customHeight="1" x14ac:dyDescent="0.2">
      <c r="A391" s="131"/>
      <c r="B391" s="127"/>
      <c r="C391" s="127"/>
      <c r="D391"/>
      <c r="E391" s="133"/>
      <c r="F391" s="22"/>
      <c r="G391" s="133"/>
      <c r="H391" s="133"/>
    </row>
    <row r="392" spans="1:8" ht="12.75" customHeight="1" x14ac:dyDescent="0.2">
      <c r="A392">
        <v>3</v>
      </c>
      <c r="B392" s="196" t="s">
        <v>55</v>
      </c>
      <c r="C392" s="196"/>
      <c r="D392" s="196"/>
      <c r="E392" s="196"/>
      <c r="F392" s="196"/>
      <c r="G392" s="196"/>
    </row>
    <row r="393" spans="1:8" x14ac:dyDescent="0.2">
      <c r="B393" s="196"/>
      <c r="C393" s="196"/>
      <c r="D393" s="196"/>
      <c r="E393" s="196"/>
      <c r="F393" s="196"/>
      <c r="G393" s="196"/>
    </row>
    <row r="394" spans="1:8" x14ac:dyDescent="0.2">
      <c r="B394" s="196"/>
      <c r="C394" s="196"/>
      <c r="D394" s="196"/>
      <c r="E394" s="196"/>
      <c r="F394" s="196"/>
      <c r="G394" s="196"/>
    </row>
    <row r="395" spans="1:8" x14ac:dyDescent="0.2">
      <c r="B395" s="196"/>
      <c r="C395" s="196"/>
      <c r="D395" s="196"/>
      <c r="E395" s="196"/>
      <c r="F395" s="196"/>
      <c r="G395" s="196"/>
    </row>
    <row r="396" spans="1:8" x14ac:dyDescent="0.2">
      <c r="B396" s="196"/>
      <c r="C396" s="196"/>
      <c r="D396" s="196"/>
      <c r="E396" s="196"/>
      <c r="F396" s="196"/>
      <c r="G396" s="196"/>
    </row>
    <row r="397" spans="1:8" x14ac:dyDescent="0.2">
      <c r="B397" s="196"/>
      <c r="C397" s="196"/>
      <c r="D397" s="196"/>
      <c r="E397" s="196"/>
      <c r="F397" s="196"/>
      <c r="G397" s="196"/>
    </row>
    <row r="398" spans="1:8" x14ac:dyDescent="0.2">
      <c r="B398" s="196"/>
      <c r="C398" s="196"/>
      <c r="D398" s="196"/>
      <c r="E398" s="196"/>
      <c r="F398" s="196"/>
      <c r="G398" s="196"/>
    </row>
    <row r="399" spans="1:8" ht="14.25" x14ac:dyDescent="0.2">
      <c r="A399" s="210" t="s">
        <v>103</v>
      </c>
      <c r="B399" s="211"/>
      <c r="D399" t="s">
        <v>34</v>
      </c>
      <c r="E399" s="40">
        <v>210.42</v>
      </c>
      <c r="F399" s="172"/>
      <c r="G399" s="199">
        <f>E399*F399</f>
        <v>0</v>
      </c>
      <c r="H399" s="200"/>
    </row>
    <row r="400" spans="1:8" s="14" customFormat="1" ht="14.25" x14ac:dyDescent="0.2">
      <c r="A400" s="210" t="s">
        <v>104</v>
      </c>
      <c r="B400" s="211"/>
      <c r="C400" s="51"/>
      <c r="D400" t="s">
        <v>34</v>
      </c>
      <c r="E400" s="54">
        <v>199.31</v>
      </c>
      <c r="F400" s="172"/>
      <c r="G400" s="199">
        <f t="shared" ref="G400:G401" si="23">E400*F400</f>
        <v>0</v>
      </c>
      <c r="H400" s="200"/>
    </row>
    <row r="401" spans="1:8" s="14" customFormat="1" ht="14.25" x14ac:dyDescent="0.2">
      <c r="A401" s="210" t="s">
        <v>105</v>
      </c>
      <c r="B401" s="211"/>
      <c r="C401" s="51"/>
      <c r="D401" t="s">
        <v>34</v>
      </c>
      <c r="E401" s="54">
        <v>662.25</v>
      </c>
      <c r="F401" s="172"/>
      <c r="G401" s="199">
        <f t="shared" si="23"/>
        <v>0</v>
      </c>
      <c r="H401" s="200"/>
    </row>
    <row r="403" spans="1:8" ht="12.75" customHeight="1" x14ac:dyDescent="0.2">
      <c r="B403" s="196" t="s">
        <v>415</v>
      </c>
      <c r="C403" s="196"/>
      <c r="D403" s="196"/>
      <c r="E403" s="196"/>
      <c r="F403" s="196"/>
      <c r="G403" s="196"/>
    </row>
    <row r="404" spans="1:8" x14ac:dyDescent="0.2">
      <c r="B404" s="196"/>
      <c r="C404" s="196"/>
      <c r="D404" s="196"/>
      <c r="E404" s="196"/>
      <c r="F404" s="196"/>
      <c r="G404" s="196"/>
    </row>
    <row r="405" spans="1:8" x14ac:dyDescent="0.2">
      <c r="A405">
        <v>4</v>
      </c>
      <c r="B405" s="196"/>
      <c r="C405" s="196"/>
      <c r="D405" s="196"/>
      <c r="E405" s="196"/>
      <c r="F405" s="196"/>
      <c r="G405" s="196"/>
    </row>
    <row r="406" spans="1:8" x14ac:dyDescent="0.2">
      <c r="B406" s="196"/>
      <c r="C406" s="196"/>
      <c r="D406" s="196"/>
      <c r="E406" s="196"/>
      <c r="F406" s="196"/>
      <c r="G406" s="196"/>
    </row>
    <row r="407" spans="1:8" x14ac:dyDescent="0.2">
      <c r="B407" s="196"/>
      <c r="C407" s="196"/>
      <c r="D407" s="196"/>
      <c r="E407" s="196"/>
      <c r="F407" s="196"/>
      <c r="G407" s="196"/>
    </row>
    <row r="408" spans="1:8" x14ac:dyDescent="0.2">
      <c r="B408" s="196"/>
      <c r="C408" s="196"/>
      <c r="D408" s="196"/>
      <c r="E408" s="196"/>
      <c r="F408" s="196"/>
      <c r="G408" s="196"/>
    </row>
    <row r="409" spans="1:8" x14ac:dyDescent="0.2">
      <c r="B409" s="196"/>
      <c r="C409" s="196"/>
      <c r="D409" s="196"/>
      <c r="E409" s="196"/>
      <c r="F409" s="196"/>
      <c r="G409" s="196"/>
    </row>
    <row r="410" spans="1:8" x14ac:dyDescent="0.2">
      <c r="B410" s="196"/>
      <c r="C410" s="196"/>
      <c r="D410" s="196"/>
      <c r="E410" s="196"/>
      <c r="F410" s="196"/>
      <c r="G410" s="196"/>
    </row>
    <row r="411" spans="1:8" x14ac:dyDescent="0.2">
      <c r="B411" s="196"/>
      <c r="C411" s="196"/>
      <c r="D411" s="196"/>
      <c r="E411" s="196"/>
      <c r="F411" s="196"/>
      <c r="G411" s="196"/>
    </row>
    <row r="412" spans="1:8" x14ac:dyDescent="0.2">
      <c r="B412" s="196"/>
      <c r="C412" s="196"/>
      <c r="D412" s="196"/>
      <c r="E412" s="196"/>
      <c r="F412" s="196"/>
      <c r="G412" s="196"/>
    </row>
    <row r="413" spans="1:8" x14ac:dyDescent="0.2">
      <c r="B413" s="196"/>
      <c r="C413" s="196"/>
      <c r="D413" s="196"/>
      <c r="E413" s="196"/>
      <c r="F413" s="196"/>
      <c r="G413" s="196"/>
    </row>
    <row r="414" spans="1:8" ht="14.25" x14ac:dyDescent="0.2">
      <c r="A414" s="210" t="s">
        <v>103</v>
      </c>
      <c r="B414" s="211"/>
      <c r="C414" s="33"/>
      <c r="D414" t="s">
        <v>36</v>
      </c>
      <c r="E414" s="9">
        <v>541.91999999999996</v>
      </c>
      <c r="F414" s="172"/>
      <c r="G414" s="199">
        <f>E414*F414</f>
        <v>0</v>
      </c>
      <c r="H414" s="200"/>
    </row>
    <row r="415" spans="1:8" ht="14.25" x14ac:dyDescent="0.2">
      <c r="A415" s="210" t="s">
        <v>104</v>
      </c>
      <c r="B415" s="211"/>
      <c r="C415" s="48"/>
      <c r="D415" t="s">
        <v>36</v>
      </c>
      <c r="E415" s="47">
        <v>547.33000000000004</v>
      </c>
      <c r="F415" s="172"/>
      <c r="G415" s="199">
        <f>E415*F415</f>
        <v>0</v>
      </c>
      <c r="H415" s="200"/>
    </row>
    <row r="416" spans="1:8" ht="14.25" x14ac:dyDescent="0.2">
      <c r="A416" s="210" t="s">
        <v>105</v>
      </c>
      <c r="B416" s="211"/>
      <c r="C416" s="48"/>
      <c r="D416" t="s">
        <v>36</v>
      </c>
      <c r="E416" s="50">
        <v>1078.3900000000001</v>
      </c>
      <c r="F416" s="172"/>
      <c r="G416" s="199">
        <f t="shared" ref="G416" si="24">E416*F416</f>
        <v>0</v>
      </c>
      <c r="H416" s="200"/>
    </row>
    <row r="417" spans="1:8" ht="12.75" customHeight="1" x14ac:dyDescent="0.2">
      <c r="A417">
        <v>5</v>
      </c>
      <c r="B417" s="196" t="s">
        <v>71</v>
      </c>
      <c r="C417" s="196"/>
      <c r="D417" s="196"/>
      <c r="E417" s="196"/>
      <c r="F417" s="196"/>
      <c r="G417" s="196"/>
    </row>
    <row r="418" spans="1:8" x14ac:dyDescent="0.2">
      <c r="B418" s="196"/>
      <c r="C418" s="196"/>
      <c r="D418" s="196"/>
      <c r="E418" s="196"/>
      <c r="F418" s="196"/>
      <c r="G418" s="196"/>
    </row>
    <row r="419" spans="1:8" x14ac:dyDescent="0.2">
      <c r="B419" s="196"/>
      <c r="C419" s="196"/>
      <c r="D419" s="196"/>
      <c r="E419" s="196"/>
      <c r="F419" s="196"/>
      <c r="G419" s="196"/>
    </row>
    <row r="420" spans="1:8" x14ac:dyDescent="0.2">
      <c r="B420" s="196"/>
      <c r="C420" s="196"/>
      <c r="D420" s="196"/>
      <c r="E420" s="196"/>
      <c r="F420" s="196"/>
      <c r="G420" s="196"/>
    </row>
    <row r="421" spans="1:8" x14ac:dyDescent="0.2">
      <c r="B421" s="196"/>
      <c r="C421" s="196"/>
      <c r="D421" s="196"/>
      <c r="E421" s="196"/>
      <c r="F421" s="196"/>
      <c r="G421" s="196"/>
    </row>
    <row r="422" spans="1:8" ht="14.25" x14ac:dyDescent="0.2">
      <c r="A422" s="210" t="s">
        <v>103</v>
      </c>
      <c r="B422" s="211"/>
      <c r="C422" s="33"/>
      <c r="D422" t="s">
        <v>36</v>
      </c>
      <c r="E422" s="9">
        <v>54.19</v>
      </c>
      <c r="F422" s="172"/>
      <c r="G422" s="199">
        <f>E422*F422</f>
        <v>0</v>
      </c>
      <c r="H422" s="200"/>
    </row>
    <row r="423" spans="1:8" ht="14.25" x14ac:dyDescent="0.2">
      <c r="A423" s="210" t="s">
        <v>104</v>
      </c>
      <c r="B423" s="211"/>
      <c r="C423" s="48"/>
      <c r="D423" t="s">
        <v>36</v>
      </c>
      <c r="E423" s="47">
        <v>54.73</v>
      </c>
      <c r="F423" s="172"/>
      <c r="G423" s="199">
        <f t="shared" ref="G423:G424" si="25">E423*F423</f>
        <v>0</v>
      </c>
      <c r="H423" s="200"/>
    </row>
    <row r="424" spans="1:8" ht="14.25" x14ac:dyDescent="0.2">
      <c r="A424" s="210" t="s">
        <v>105</v>
      </c>
      <c r="B424" s="211"/>
      <c r="C424" s="48"/>
      <c r="D424" t="s">
        <v>36</v>
      </c>
      <c r="E424" s="50">
        <v>107.84</v>
      </c>
      <c r="F424" s="172"/>
      <c r="G424" s="199">
        <f t="shared" si="25"/>
        <v>0</v>
      </c>
      <c r="H424" s="200"/>
    </row>
    <row r="425" spans="1:8" x14ac:dyDescent="0.2">
      <c r="B425" s="8"/>
      <c r="C425" s="5"/>
      <c r="E425" s="9"/>
      <c r="F425" s="13"/>
      <c r="G425" s="9"/>
      <c r="H425" s="9"/>
    </row>
    <row r="426" spans="1:8" ht="12.75" customHeight="1" x14ac:dyDescent="0.2">
      <c r="A426">
        <v>6</v>
      </c>
      <c r="B426" s="207" t="s">
        <v>416</v>
      </c>
      <c r="C426" s="207"/>
      <c r="D426" s="207"/>
      <c r="E426" s="207"/>
      <c r="F426" s="207"/>
      <c r="G426" s="207"/>
    </row>
    <row r="427" spans="1:8" x14ac:dyDescent="0.2">
      <c r="B427" s="207"/>
      <c r="C427" s="207"/>
      <c r="D427" s="207"/>
      <c r="E427" s="207"/>
      <c r="F427" s="207"/>
      <c r="G427" s="207"/>
    </row>
    <row r="428" spans="1:8" x14ac:dyDescent="0.2">
      <c r="B428" s="207"/>
      <c r="C428" s="207"/>
      <c r="D428" s="207"/>
      <c r="E428" s="207"/>
      <c r="F428" s="207"/>
      <c r="G428" s="207"/>
    </row>
    <row r="429" spans="1:8" s="14" customFormat="1" ht="14.25" x14ac:dyDescent="0.2">
      <c r="A429" s="210" t="s">
        <v>103</v>
      </c>
      <c r="B429" s="211"/>
      <c r="C429" s="34"/>
      <c r="D429" t="s">
        <v>35</v>
      </c>
      <c r="E429" s="20">
        <v>126.25</v>
      </c>
      <c r="F429" s="172"/>
      <c r="G429" s="199">
        <f>E429*F429</f>
        <v>0</v>
      </c>
      <c r="H429" s="200"/>
    </row>
    <row r="430" spans="1:8" s="14" customFormat="1" ht="14.25" x14ac:dyDescent="0.2">
      <c r="A430" s="210" t="s">
        <v>104</v>
      </c>
      <c r="B430" s="211"/>
      <c r="C430" s="51"/>
      <c r="D430" t="s">
        <v>35</v>
      </c>
      <c r="E430" s="54">
        <v>119.59</v>
      </c>
      <c r="F430" s="172"/>
      <c r="G430" s="199">
        <f t="shared" ref="G430:G431" si="26">E430*F430</f>
        <v>0</v>
      </c>
      <c r="H430" s="200"/>
    </row>
    <row r="431" spans="1:8" s="14" customFormat="1" ht="14.25" x14ac:dyDescent="0.2">
      <c r="A431" s="210" t="s">
        <v>105</v>
      </c>
      <c r="B431" s="211"/>
      <c r="C431" s="51"/>
      <c r="D431" t="s">
        <v>35</v>
      </c>
      <c r="E431" s="54">
        <v>218.26</v>
      </c>
      <c r="F431" s="172"/>
      <c r="G431" s="199">
        <f t="shared" si="26"/>
        <v>0</v>
      </c>
      <c r="H431" s="200"/>
    </row>
    <row r="432" spans="1:8" s="14" customFormat="1" x14ac:dyDescent="0.2">
      <c r="B432" s="27"/>
      <c r="C432" s="29"/>
      <c r="D432"/>
      <c r="E432" s="32"/>
      <c r="F432" s="24"/>
      <c r="G432" s="32"/>
      <c r="H432" s="32"/>
    </row>
    <row r="433" spans="1:8" ht="12.75" customHeight="1" x14ac:dyDescent="0.2">
      <c r="A433" s="38">
        <v>7</v>
      </c>
      <c r="B433" s="196" t="s">
        <v>77</v>
      </c>
      <c r="C433" s="196"/>
      <c r="D433" s="196"/>
      <c r="E433" s="196"/>
      <c r="F433" s="196"/>
      <c r="G433" s="196"/>
    </row>
    <row r="434" spans="1:8" x14ac:dyDescent="0.2">
      <c r="B434" s="196"/>
      <c r="C434" s="196"/>
      <c r="D434" s="196"/>
      <c r="E434" s="196"/>
      <c r="F434" s="196"/>
      <c r="G434" s="196"/>
    </row>
    <row r="435" spans="1:8" x14ac:dyDescent="0.2">
      <c r="B435" s="196"/>
      <c r="C435" s="196"/>
      <c r="D435" s="196"/>
      <c r="E435" s="196"/>
      <c r="F435" s="196"/>
      <c r="G435" s="196"/>
    </row>
    <row r="436" spans="1:8" x14ac:dyDescent="0.2">
      <c r="B436" s="196"/>
      <c r="C436" s="196"/>
      <c r="D436" s="196"/>
      <c r="E436" s="196"/>
      <c r="F436" s="196"/>
      <c r="G436" s="196"/>
    </row>
    <row r="437" spans="1:8" ht="14.25" customHeight="1" x14ac:dyDescent="0.2">
      <c r="A437" s="210" t="s">
        <v>103</v>
      </c>
      <c r="B437" s="211"/>
      <c r="C437" s="30"/>
      <c r="D437" t="s">
        <v>34</v>
      </c>
      <c r="E437" s="28">
        <v>74</v>
      </c>
      <c r="F437" s="172"/>
      <c r="G437" s="199">
        <f>E437*F437</f>
        <v>0</v>
      </c>
      <c r="H437" s="200"/>
    </row>
    <row r="438" spans="1:8" ht="14.25" customHeight="1" x14ac:dyDescent="0.2">
      <c r="A438" s="210" t="s">
        <v>104</v>
      </c>
      <c r="B438" s="211"/>
      <c r="C438" s="53"/>
      <c r="D438" t="s">
        <v>34</v>
      </c>
      <c r="E438" s="47">
        <v>78</v>
      </c>
      <c r="F438" s="172"/>
      <c r="G438" s="199">
        <f t="shared" ref="G438:G439" si="27">E438*F438</f>
        <v>0</v>
      </c>
      <c r="H438" s="200"/>
    </row>
    <row r="439" spans="1:8" ht="14.25" customHeight="1" x14ac:dyDescent="0.2">
      <c r="A439" s="210" t="s">
        <v>105</v>
      </c>
      <c r="B439" s="211"/>
      <c r="C439" s="53"/>
      <c r="D439" t="s">
        <v>34</v>
      </c>
      <c r="E439" s="50">
        <v>287</v>
      </c>
      <c r="F439" s="172"/>
      <c r="G439" s="199">
        <f t="shared" si="27"/>
        <v>0</v>
      </c>
      <c r="H439" s="200"/>
    </row>
    <row r="440" spans="1:8" s="14" customFormat="1" x14ac:dyDescent="0.2">
      <c r="B440" s="27"/>
      <c r="C440" s="29"/>
      <c r="D440"/>
      <c r="E440" s="32"/>
      <c r="F440" s="24"/>
      <c r="G440" s="32"/>
      <c r="H440" s="32"/>
    </row>
    <row r="441" spans="1:8" ht="12.75" customHeight="1" x14ac:dyDescent="0.2">
      <c r="A441">
        <v>8</v>
      </c>
      <c r="B441" s="196" t="s">
        <v>82</v>
      </c>
      <c r="C441" s="196"/>
      <c r="D441" s="196"/>
      <c r="E441" s="196"/>
      <c r="F441" s="196"/>
      <c r="G441" s="196"/>
    </row>
    <row r="442" spans="1:8" ht="14.25" customHeight="1" x14ac:dyDescent="0.2">
      <c r="B442" s="196"/>
      <c r="C442" s="196"/>
      <c r="D442" s="196"/>
      <c r="E442" s="196"/>
      <c r="F442" s="196"/>
      <c r="G442" s="196"/>
    </row>
    <row r="443" spans="1:8" ht="14.25" customHeight="1" x14ac:dyDescent="0.2">
      <c r="B443" s="196"/>
      <c r="C443" s="196"/>
      <c r="D443" s="196"/>
      <c r="E443" s="196"/>
      <c r="F443" s="196"/>
      <c r="G443" s="196"/>
    </row>
    <row r="444" spans="1:8" x14ac:dyDescent="0.2">
      <c r="B444" s="196"/>
      <c r="C444" s="196"/>
      <c r="D444" s="196"/>
      <c r="E444" s="196"/>
      <c r="F444" s="196"/>
      <c r="G444" s="196"/>
    </row>
    <row r="445" spans="1:8" x14ac:dyDescent="0.2">
      <c r="B445" s="196"/>
      <c r="C445" s="196"/>
      <c r="D445" s="196"/>
      <c r="E445" s="196"/>
      <c r="F445" s="196"/>
      <c r="G445" s="196"/>
    </row>
    <row r="446" spans="1:8" x14ac:dyDescent="0.2">
      <c r="B446" s="196"/>
      <c r="C446" s="196"/>
      <c r="D446" s="196"/>
      <c r="E446" s="196"/>
      <c r="F446" s="196"/>
      <c r="G446" s="196"/>
    </row>
    <row r="447" spans="1:8" s="14" customFormat="1" ht="14.25" x14ac:dyDescent="0.2">
      <c r="A447" s="210" t="s">
        <v>103</v>
      </c>
      <c r="B447" s="211"/>
      <c r="C447" s="67"/>
      <c r="D447" s="14" t="s">
        <v>35</v>
      </c>
      <c r="E447" s="9">
        <v>867.07</v>
      </c>
      <c r="F447" s="172"/>
      <c r="G447" s="199">
        <f>E447*F447</f>
        <v>0</v>
      </c>
      <c r="H447" s="200"/>
    </row>
    <row r="448" spans="1:8" s="14" customFormat="1" ht="14.25" x14ac:dyDescent="0.2">
      <c r="A448" s="210" t="s">
        <v>104</v>
      </c>
      <c r="B448" s="211"/>
      <c r="C448" s="67"/>
      <c r="D448" s="14" t="s">
        <v>35</v>
      </c>
      <c r="E448" s="47">
        <v>875.73</v>
      </c>
      <c r="F448" s="172"/>
      <c r="G448" s="199">
        <f t="shared" ref="G448:G449" si="28">E448*F448</f>
        <v>0</v>
      </c>
      <c r="H448" s="200"/>
    </row>
    <row r="449" spans="1:8" s="14" customFormat="1" ht="14.25" x14ac:dyDescent="0.2">
      <c r="A449" s="210" t="s">
        <v>105</v>
      </c>
      <c r="B449" s="211"/>
      <c r="C449" s="67"/>
      <c r="D449" s="14" t="s">
        <v>35</v>
      </c>
      <c r="E449" s="50">
        <v>1725.42</v>
      </c>
      <c r="F449" s="172"/>
      <c r="G449" s="199">
        <f t="shared" si="28"/>
        <v>0</v>
      </c>
      <c r="H449" s="200"/>
    </row>
    <row r="450" spans="1:8" s="14" customFormat="1" x14ac:dyDescent="0.2">
      <c r="A450" s="90"/>
      <c r="B450" s="88"/>
      <c r="C450" s="87"/>
      <c r="E450" s="82"/>
      <c r="F450" s="24"/>
      <c r="G450" s="83"/>
      <c r="H450" s="83"/>
    </row>
    <row r="451" spans="1:8" ht="12.75" customHeight="1" x14ac:dyDescent="0.2">
      <c r="A451" s="38">
        <v>9</v>
      </c>
      <c r="B451" s="196" t="s">
        <v>78</v>
      </c>
      <c r="C451" s="196"/>
      <c r="D451" s="196"/>
      <c r="E451" s="196"/>
      <c r="F451" s="196"/>
      <c r="G451" s="196"/>
    </row>
    <row r="452" spans="1:8" x14ac:dyDescent="0.2">
      <c r="B452" s="196"/>
      <c r="C452" s="196"/>
      <c r="D452" s="196"/>
      <c r="E452" s="196"/>
      <c r="F452" s="196"/>
      <c r="G452" s="196"/>
    </row>
    <row r="453" spans="1:8" x14ac:dyDescent="0.2">
      <c r="B453" s="196"/>
      <c r="C453" s="196"/>
      <c r="D453" s="196"/>
      <c r="E453" s="196"/>
      <c r="F453" s="196"/>
      <c r="G453" s="196"/>
    </row>
    <row r="454" spans="1:8" ht="14.25" customHeight="1" x14ac:dyDescent="0.2">
      <c r="A454" s="210" t="s">
        <v>103</v>
      </c>
      <c r="B454" s="211"/>
      <c r="C454" s="30"/>
      <c r="D454" t="s">
        <v>34</v>
      </c>
      <c r="E454" s="28">
        <v>74</v>
      </c>
      <c r="F454" s="172"/>
      <c r="G454" s="199">
        <f>E454*F454</f>
        <v>0</v>
      </c>
      <c r="H454" s="200"/>
    </row>
    <row r="455" spans="1:8" ht="14.25" customHeight="1" x14ac:dyDescent="0.2">
      <c r="A455" s="210" t="s">
        <v>104</v>
      </c>
      <c r="B455" s="211"/>
      <c r="C455" s="53"/>
      <c r="D455" t="s">
        <v>34</v>
      </c>
      <c r="E455" s="47">
        <v>78</v>
      </c>
      <c r="F455" s="172"/>
      <c r="G455" s="199">
        <f t="shared" ref="G455:G456" si="29">E455*F455</f>
        <v>0</v>
      </c>
      <c r="H455" s="200"/>
    </row>
    <row r="456" spans="1:8" ht="14.25" customHeight="1" x14ac:dyDescent="0.2">
      <c r="A456" s="210" t="s">
        <v>105</v>
      </c>
      <c r="B456" s="211"/>
      <c r="C456" s="53"/>
      <c r="D456" t="s">
        <v>34</v>
      </c>
      <c r="E456" s="50">
        <v>287</v>
      </c>
      <c r="F456" s="172"/>
      <c r="G456" s="199">
        <f t="shared" si="29"/>
        <v>0</v>
      </c>
      <c r="H456" s="200"/>
    </row>
    <row r="457" spans="1:8" ht="14.25" customHeight="1" x14ac:dyDescent="0.2">
      <c r="A457" s="90"/>
      <c r="B457" s="88"/>
      <c r="C457" s="88"/>
      <c r="E457" s="82"/>
      <c r="F457" s="86"/>
      <c r="G457" s="86"/>
      <c r="H457" s="86"/>
    </row>
    <row r="458" spans="1:8" ht="12.75" customHeight="1" x14ac:dyDescent="0.2">
      <c r="A458" s="38">
        <v>10</v>
      </c>
      <c r="B458" s="196" t="s">
        <v>169</v>
      </c>
      <c r="C458" s="196"/>
      <c r="D458" s="196"/>
      <c r="E458" s="196"/>
      <c r="F458" s="196"/>
      <c r="G458" s="196"/>
    </row>
    <row r="459" spans="1:8" x14ac:dyDescent="0.2">
      <c r="B459" s="196"/>
      <c r="C459" s="196"/>
      <c r="D459" s="196"/>
      <c r="E459" s="196"/>
      <c r="F459" s="196"/>
      <c r="G459" s="196"/>
    </row>
    <row r="460" spans="1:8" x14ac:dyDescent="0.2">
      <c r="B460" s="196"/>
      <c r="C460" s="196"/>
      <c r="D460" s="196"/>
      <c r="E460" s="196"/>
      <c r="F460" s="196"/>
      <c r="G460" s="196"/>
    </row>
    <row r="461" spans="1:8" x14ac:dyDescent="0.2">
      <c r="B461" s="196"/>
      <c r="C461" s="196"/>
      <c r="D461" s="196"/>
      <c r="E461" s="196"/>
      <c r="F461" s="196"/>
      <c r="G461" s="196"/>
    </row>
    <row r="462" spans="1:8" x14ac:dyDescent="0.2">
      <c r="B462" s="196"/>
      <c r="C462" s="196"/>
      <c r="D462" s="196"/>
      <c r="E462" s="196"/>
      <c r="F462" s="196"/>
      <c r="G462" s="196"/>
    </row>
    <row r="463" spans="1:8" ht="14.25" customHeight="1" x14ac:dyDescent="0.2">
      <c r="A463" s="210" t="s">
        <v>104</v>
      </c>
      <c r="B463" s="211"/>
      <c r="C463" s="88"/>
      <c r="D463" t="s">
        <v>34</v>
      </c>
      <c r="E463" s="86">
        <v>50</v>
      </c>
      <c r="F463" s="172"/>
      <c r="G463" s="199">
        <f>E463*F463</f>
        <v>0</v>
      </c>
      <c r="H463" s="200"/>
    </row>
    <row r="464" spans="1:8" ht="14.25" customHeight="1" x14ac:dyDescent="0.2">
      <c r="A464" s="210" t="s">
        <v>105</v>
      </c>
      <c r="B464" s="211"/>
      <c r="C464" s="88"/>
      <c r="D464" t="s">
        <v>34</v>
      </c>
      <c r="E464" s="82">
        <v>271.64</v>
      </c>
      <c r="F464" s="172"/>
      <c r="G464" s="199">
        <f t="shared" ref="G464" si="30">E464*F464</f>
        <v>0</v>
      </c>
      <c r="H464" s="200"/>
    </row>
    <row r="465" spans="1:8" ht="12.75" customHeight="1" x14ac:dyDescent="0.2">
      <c r="A465">
        <v>11</v>
      </c>
      <c r="B465" s="196" t="s">
        <v>56</v>
      </c>
      <c r="C465" s="196"/>
      <c r="D465" s="196"/>
      <c r="E465" s="196"/>
      <c r="F465" s="196"/>
      <c r="G465" s="196"/>
    </row>
    <row r="466" spans="1:8" x14ac:dyDescent="0.2">
      <c r="B466" s="196"/>
      <c r="C466" s="196"/>
      <c r="D466" s="196"/>
      <c r="E466" s="196"/>
      <c r="F466" s="196"/>
      <c r="G466" s="196"/>
    </row>
    <row r="467" spans="1:8" x14ac:dyDescent="0.2">
      <c r="B467" s="196"/>
      <c r="C467" s="196"/>
      <c r="D467" s="196"/>
      <c r="E467" s="196"/>
      <c r="F467" s="196"/>
      <c r="G467" s="196"/>
    </row>
    <row r="468" spans="1:8" x14ac:dyDescent="0.2">
      <c r="B468" s="196"/>
      <c r="C468" s="196"/>
      <c r="D468" s="196"/>
      <c r="E468" s="196"/>
      <c r="F468" s="196"/>
      <c r="G468" s="196"/>
    </row>
    <row r="469" spans="1:8" x14ac:dyDescent="0.2">
      <c r="B469" s="196"/>
      <c r="C469" s="196"/>
      <c r="D469" s="196"/>
      <c r="E469" s="196"/>
      <c r="F469" s="196"/>
      <c r="G469" s="196"/>
    </row>
    <row r="470" spans="1:8" x14ac:dyDescent="0.2">
      <c r="A470" s="210" t="s">
        <v>103</v>
      </c>
      <c r="B470" s="211"/>
      <c r="D470" t="s">
        <v>429</v>
      </c>
      <c r="E470" s="50">
        <v>210.42</v>
      </c>
      <c r="F470" s="172"/>
      <c r="G470" s="199">
        <f>E470*F470</f>
        <v>0</v>
      </c>
      <c r="H470" s="200"/>
    </row>
    <row r="471" spans="1:8" x14ac:dyDescent="0.2">
      <c r="A471" s="210" t="s">
        <v>104</v>
      </c>
      <c r="B471" s="211"/>
      <c r="D471" t="s">
        <v>429</v>
      </c>
      <c r="E471" s="40">
        <v>199.31</v>
      </c>
      <c r="F471" s="172"/>
      <c r="G471" s="199">
        <f t="shared" ref="G471:G472" si="31">E471*F471</f>
        <v>0</v>
      </c>
      <c r="H471" s="200"/>
    </row>
    <row r="472" spans="1:8" x14ac:dyDescent="0.2">
      <c r="A472" s="210" t="s">
        <v>105</v>
      </c>
      <c r="B472" s="211"/>
      <c r="D472" t="s">
        <v>429</v>
      </c>
      <c r="E472" s="50">
        <v>1022.53</v>
      </c>
      <c r="F472" s="172"/>
      <c r="G472" s="199">
        <f t="shared" si="31"/>
        <v>0</v>
      </c>
      <c r="H472" s="200"/>
    </row>
    <row r="474" spans="1:8" ht="12.75" customHeight="1" x14ac:dyDescent="0.2">
      <c r="A474">
        <v>12</v>
      </c>
      <c r="B474" s="196" t="s">
        <v>417</v>
      </c>
      <c r="C474" s="196"/>
      <c r="D474" s="196"/>
      <c r="E474" s="196"/>
      <c r="F474" s="196"/>
      <c r="G474" s="196"/>
    </row>
    <row r="475" spans="1:8" x14ac:dyDescent="0.2">
      <c r="B475" s="196"/>
      <c r="C475" s="196"/>
      <c r="D475" s="196"/>
      <c r="E475" s="196"/>
      <c r="F475" s="196"/>
      <c r="G475" s="196"/>
    </row>
    <row r="476" spans="1:8" x14ac:dyDescent="0.2">
      <c r="B476" s="196"/>
      <c r="C476" s="196"/>
      <c r="D476" s="196"/>
      <c r="E476" s="196"/>
      <c r="F476" s="196"/>
      <c r="G476" s="196"/>
    </row>
    <row r="477" spans="1:8" x14ac:dyDescent="0.2">
      <c r="B477" s="196"/>
      <c r="C477" s="196"/>
      <c r="D477" s="196"/>
      <c r="E477" s="196"/>
      <c r="F477" s="196"/>
      <c r="G477" s="196"/>
    </row>
    <row r="478" spans="1:8" x14ac:dyDescent="0.2">
      <c r="B478" s="196"/>
      <c r="C478" s="196"/>
      <c r="D478" s="196"/>
      <c r="E478" s="196"/>
      <c r="F478" s="196"/>
      <c r="G478" s="196"/>
    </row>
    <row r="479" spans="1:8" ht="30" customHeight="1" x14ac:dyDescent="0.2">
      <c r="B479" s="196"/>
      <c r="C479" s="196"/>
      <c r="D479" s="196"/>
      <c r="E479" s="196"/>
      <c r="F479" s="196"/>
      <c r="G479" s="196"/>
    </row>
    <row r="480" spans="1:8" x14ac:dyDescent="0.2">
      <c r="A480" s="210" t="s">
        <v>103</v>
      </c>
      <c r="B480" s="211"/>
      <c r="C480" s="135"/>
      <c r="D480" t="s">
        <v>27</v>
      </c>
      <c r="E480" s="6">
        <v>1</v>
      </c>
      <c r="F480" s="172"/>
      <c r="G480" s="199">
        <f>E480*F480</f>
        <v>0</v>
      </c>
      <c r="H480" s="200"/>
    </row>
    <row r="481" spans="1:8" x14ac:dyDescent="0.2">
      <c r="A481" s="210" t="s">
        <v>104</v>
      </c>
      <c r="B481" s="211"/>
      <c r="C481" s="135"/>
      <c r="D481" t="s">
        <v>27</v>
      </c>
      <c r="E481" s="44">
        <v>1</v>
      </c>
      <c r="F481" s="172"/>
      <c r="G481" s="199">
        <f t="shared" ref="G481:G482" si="32">E481*F481</f>
        <v>0</v>
      </c>
      <c r="H481" s="200"/>
    </row>
    <row r="482" spans="1:8" x14ac:dyDescent="0.2">
      <c r="A482" s="210" t="s">
        <v>278</v>
      </c>
      <c r="B482" s="211"/>
      <c r="C482" s="211"/>
      <c r="D482" t="s">
        <v>27</v>
      </c>
      <c r="E482" s="39">
        <v>1</v>
      </c>
      <c r="F482" s="172"/>
      <c r="G482" s="199">
        <f t="shared" si="32"/>
        <v>0</v>
      </c>
      <c r="H482" s="200"/>
    </row>
    <row r="483" spans="1:8" x14ac:dyDescent="0.2">
      <c r="A483" s="90"/>
      <c r="B483" s="88"/>
      <c r="D483" s="25"/>
      <c r="E483" s="39"/>
      <c r="F483" s="57"/>
      <c r="G483" s="86"/>
      <c r="H483" s="86"/>
    </row>
    <row r="484" spans="1:8" ht="12.75" customHeight="1" x14ac:dyDescent="0.2">
      <c r="B484" s="198" t="s">
        <v>40</v>
      </c>
      <c r="C484" s="198"/>
      <c r="D484" s="198"/>
      <c r="E484" s="198"/>
      <c r="G484" s="190">
        <f>SUM(G380:H483)</f>
        <v>0</v>
      </c>
      <c r="H484" s="191"/>
    </row>
    <row r="485" spans="1:8" ht="12.75" customHeight="1" x14ac:dyDescent="0.2">
      <c r="B485" s="115"/>
      <c r="C485" s="115"/>
      <c r="D485" s="115"/>
      <c r="E485" s="115"/>
      <c r="G485" s="112"/>
      <c r="H485" s="112"/>
    </row>
    <row r="486" spans="1:8" x14ac:dyDescent="0.2">
      <c r="A486" s="167"/>
      <c r="B486" s="167"/>
      <c r="G486" s="173"/>
      <c r="H486" s="173"/>
    </row>
    <row r="487" spans="1:8" x14ac:dyDescent="0.2">
      <c r="A487" s="198" t="s">
        <v>41</v>
      </c>
      <c r="B487" s="196"/>
      <c r="C487" s="196"/>
      <c r="D487" s="2"/>
      <c r="G487" s="216"/>
      <c r="H487" s="216"/>
    </row>
    <row r="489" spans="1:8" x14ac:dyDescent="0.2">
      <c r="A489" s="206" t="s">
        <v>24</v>
      </c>
      <c r="B489" s="206"/>
      <c r="C489" s="206"/>
    </row>
    <row r="491" spans="1:8" ht="12.75" customHeight="1" x14ac:dyDescent="0.2">
      <c r="A491">
        <v>1</v>
      </c>
      <c r="B491" s="196" t="s">
        <v>67</v>
      </c>
      <c r="C491" s="196"/>
      <c r="D491" s="196"/>
      <c r="E491" s="196"/>
      <c r="F491" s="196"/>
      <c r="G491" s="196"/>
    </row>
    <row r="492" spans="1:8" x14ac:dyDescent="0.2">
      <c r="B492" s="196"/>
      <c r="C492" s="196"/>
      <c r="D492" s="196"/>
      <c r="E492" s="196"/>
      <c r="F492" s="196"/>
      <c r="G492" s="196"/>
    </row>
    <row r="493" spans="1:8" ht="14.25" x14ac:dyDescent="0.2">
      <c r="A493" s="210" t="s">
        <v>103</v>
      </c>
      <c r="B493" s="211"/>
      <c r="D493" t="s">
        <v>34</v>
      </c>
      <c r="E493" s="50">
        <v>210.42</v>
      </c>
      <c r="F493" s="172"/>
      <c r="G493" s="199">
        <f>E493*F493</f>
        <v>0</v>
      </c>
      <c r="H493" s="200"/>
    </row>
    <row r="494" spans="1:8" ht="14.25" x14ac:dyDescent="0.2">
      <c r="A494" s="210" t="s">
        <v>104</v>
      </c>
      <c r="B494" s="211"/>
      <c r="D494" t="s">
        <v>34</v>
      </c>
      <c r="E494" s="40">
        <v>199.31</v>
      </c>
      <c r="F494" s="172"/>
      <c r="G494" s="199">
        <f t="shared" ref="G494:G495" si="33">E494*F494</f>
        <v>0</v>
      </c>
      <c r="H494" s="200"/>
    </row>
    <row r="495" spans="1:8" ht="14.25" x14ac:dyDescent="0.2">
      <c r="A495" s="210" t="s">
        <v>105</v>
      </c>
      <c r="B495" s="211"/>
      <c r="D495" t="s">
        <v>34</v>
      </c>
      <c r="E495" s="50">
        <v>662.25</v>
      </c>
      <c r="F495" s="172"/>
      <c r="G495" s="199">
        <f t="shared" si="33"/>
        <v>0</v>
      </c>
      <c r="H495" s="200"/>
    </row>
    <row r="496" spans="1:8" ht="14.25" x14ac:dyDescent="0.2">
      <c r="A496" s="210" t="s">
        <v>173</v>
      </c>
      <c r="B496" s="211"/>
      <c r="D496" t="s">
        <v>34</v>
      </c>
      <c r="E496" s="82">
        <v>360.28</v>
      </c>
      <c r="F496" s="172"/>
      <c r="G496" s="199">
        <f>E496*F496</f>
        <v>0</v>
      </c>
      <c r="H496" s="200"/>
    </row>
    <row r="497" spans="1:8" x14ac:dyDescent="0.2">
      <c r="A497" s="90"/>
      <c r="B497" s="88"/>
      <c r="E497" s="82"/>
      <c r="F497" s="11"/>
      <c r="G497" s="86"/>
      <c r="H497" s="86"/>
    </row>
    <row r="498" spans="1:8" ht="12.75" customHeight="1" x14ac:dyDescent="0.2">
      <c r="A498">
        <v>2</v>
      </c>
      <c r="B498" s="196" t="s">
        <v>418</v>
      </c>
      <c r="C498" s="196"/>
      <c r="D498" s="196"/>
      <c r="E498" s="196"/>
      <c r="F498" s="196"/>
      <c r="G498" s="196"/>
    </row>
    <row r="499" spans="1:8" x14ac:dyDescent="0.2">
      <c r="B499" s="196"/>
      <c r="C499" s="196"/>
      <c r="D499" s="196"/>
      <c r="E499" s="196"/>
      <c r="F499" s="196"/>
      <c r="G499" s="196"/>
    </row>
    <row r="500" spans="1:8" x14ac:dyDescent="0.2">
      <c r="B500" s="196"/>
      <c r="C500" s="196"/>
      <c r="D500" s="196"/>
      <c r="E500" s="196"/>
      <c r="F500" s="196"/>
      <c r="G500" s="196"/>
    </row>
    <row r="501" spans="1:8" x14ac:dyDescent="0.2">
      <c r="B501" s="196"/>
      <c r="C501" s="196"/>
      <c r="D501" s="196"/>
      <c r="E501" s="196"/>
      <c r="F501" s="196"/>
      <c r="G501" s="196"/>
    </row>
    <row r="502" spans="1:8" x14ac:dyDescent="0.2">
      <c r="A502" s="210" t="s">
        <v>103</v>
      </c>
      <c r="B502" s="211"/>
      <c r="C502" s="135"/>
      <c r="D502" t="s">
        <v>27</v>
      </c>
      <c r="E502" s="6">
        <v>14</v>
      </c>
      <c r="F502" s="172"/>
      <c r="G502" s="199">
        <f>E502*F502</f>
        <v>0</v>
      </c>
      <c r="H502" s="200"/>
    </row>
    <row r="503" spans="1:8" x14ac:dyDescent="0.2">
      <c r="A503" s="210" t="s">
        <v>104</v>
      </c>
      <c r="B503" s="211"/>
      <c r="C503" s="135"/>
      <c r="D503" t="s">
        <v>27</v>
      </c>
      <c r="E503" s="44">
        <v>8</v>
      </c>
      <c r="F503" s="172"/>
      <c r="G503" s="199">
        <f t="shared" ref="G503" si="34">E503*F503</f>
        <v>0</v>
      </c>
      <c r="H503" s="200"/>
    </row>
    <row r="504" spans="1:8" x14ac:dyDescent="0.2">
      <c r="A504" s="210" t="s">
        <v>277</v>
      </c>
      <c r="B504" s="210"/>
      <c r="C504" s="211"/>
      <c r="D504" t="s">
        <v>27</v>
      </c>
      <c r="E504" s="52">
        <v>43</v>
      </c>
      <c r="F504" s="172"/>
      <c r="G504" s="199">
        <f>E504*F504</f>
        <v>0</v>
      </c>
      <c r="H504" s="200"/>
    </row>
    <row r="505" spans="1:8" x14ac:dyDescent="0.2">
      <c r="E505" s="6"/>
      <c r="G505" s="6"/>
      <c r="H505" s="6"/>
    </row>
    <row r="506" spans="1:8" ht="12.75" customHeight="1" x14ac:dyDescent="0.2">
      <c r="A506">
        <v>3</v>
      </c>
      <c r="B506" s="196" t="s">
        <v>174</v>
      </c>
      <c r="C506" s="196"/>
      <c r="D506" s="196"/>
      <c r="E506" s="196"/>
      <c r="F506" s="196"/>
      <c r="G506" s="196"/>
    </row>
    <row r="507" spans="1:8" x14ac:dyDescent="0.2">
      <c r="B507" s="196"/>
      <c r="C507" s="196"/>
      <c r="D507" s="196"/>
      <c r="E507" s="196"/>
      <c r="F507" s="196"/>
      <c r="G507" s="196"/>
    </row>
    <row r="508" spans="1:8" x14ac:dyDescent="0.2">
      <c r="B508" s="196"/>
      <c r="C508" s="196"/>
      <c r="D508" s="196"/>
      <c r="E508" s="196"/>
      <c r="F508" s="196"/>
      <c r="G508" s="196"/>
    </row>
    <row r="509" spans="1:8" x14ac:dyDescent="0.2">
      <c r="B509" s="196"/>
      <c r="C509" s="196"/>
      <c r="D509" s="196"/>
      <c r="E509" s="196"/>
      <c r="F509" s="196"/>
      <c r="G509" s="196"/>
    </row>
    <row r="510" spans="1:8" x14ac:dyDescent="0.2">
      <c r="B510" s="196"/>
      <c r="C510" s="196"/>
      <c r="D510" s="196"/>
      <c r="E510" s="196"/>
      <c r="F510" s="196"/>
      <c r="G510" s="196"/>
    </row>
    <row r="511" spans="1:8" x14ac:dyDescent="0.2">
      <c r="B511" s="196"/>
      <c r="C511" s="196"/>
      <c r="D511" s="196"/>
      <c r="E511" s="196"/>
      <c r="F511" s="196"/>
      <c r="G511" s="196"/>
    </row>
    <row r="512" spans="1:8" x14ac:dyDescent="0.2">
      <c r="B512" s="196"/>
      <c r="C512" s="196"/>
      <c r="D512" s="196"/>
      <c r="E512" s="196"/>
      <c r="F512" s="196"/>
      <c r="G512" s="196"/>
    </row>
    <row r="513" spans="1:8" ht="14.25" x14ac:dyDescent="0.2">
      <c r="A513" s="210" t="s">
        <v>103</v>
      </c>
      <c r="B513" s="211"/>
      <c r="C513" s="135"/>
      <c r="D513" t="s">
        <v>36</v>
      </c>
      <c r="E513" s="89">
        <v>13.09</v>
      </c>
      <c r="F513" s="172"/>
      <c r="G513" s="199">
        <f>E513*F513</f>
        <v>0</v>
      </c>
      <c r="H513" s="200"/>
    </row>
    <row r="514" spans="1:8" ht="14.25" x14ac:dyDescent="0.2">
      <c r="A514" s="210" t="s">
        <v>104</v>
      </c>
      <c r="B514" s="211"/>
      <c r="C514" s="135"/>
      <c r="D514" t="s">
        <v>36</v>
      </c>
      <c r="E514" s="89">
        <v>2</v>
      </c>
      <c r="F514" s="172"/>
      <c r="G514" s="199">
        <f t="shared" ref="G514" si="35">E514*F514</f>
        <v>0</v>
      </c>
      <c r="H514" s="200"/>
    </row>
    <row r="515" spans="1:8" ht="14.25" x14ac:dyDescent="0.2">
      <c r="A515" s="210" t="s">
        <v>277</v>
      </c>
      <c r="B515" s="210"/>
      <c r="C515" s="211"/>
      <c r="D515" t="s">
        <v>36</v>
      </c>
      <c r="E515" s="89">
        <v>190.37</v>
      </c>
      <c r="F515" s="172"/>
      <c r="G515" s="199">
        <f>E515*F515</f>
        <v>0</v>
      </c>
      <c r="H515" s="200"/>
    </row>
    <row r="516" spans="1:8" x14ac:dyDescent="0.2">
      <c r="A516" s="56"/>
      <c r="E516" s="40"/>
      <c r="F516" s="11"/>
      <c r="G516" s="40"/>
      <c r="H516" s="40"/>
    </row>
    <row r="517" spans="1:8" ht="12.75" customHeight="1" x14ac:dyDescent="0.2">
      <c r="A517">
        <v>4</v>
      </c>
      <c r="B517" s="196" t="s">
        <v>13</v>
      </c>
      <c r="C517" s="196"/>
      <c r="D517" s="196"/>
      <c r="E517" s="196"/>
      <c r="F517" s="196"/>
      <c r="G517" s="196"/>
    </row>
    <row r="518" spans="1:8" x14ac:dyDescent="0.2">
      <c r="B518" s="196"/>
      <c r="C518" s="196"/>
      <c r="D518" s="196"/>
      <c r="E518" s="196"/>
      <c r="F518" s="196"/>
      <c r="G518" s="196"/>
    </row>
    <row r="519" spans="1:8" x14ac:dyDescent="0.2">
      <c r="B519" s="196"/>
      <c r="C519" s="196"/>
      <c r="D519" s="196"/>
      <c r="E519" s="196"/>
      <c r="F519" s="196"/>
      <c r="G519" s="196"/>
    </row>
    <row r="520" spans="1:8" x14ac:dyDescent="0.2">
      <c r="B520" s="196"/>
      <c r="C520" s="196"/>
      <c r="D520" s="196"/>
      <c r="E520" s="196"/>
      <c r="F520" s="196"/>
      <c r="G520" s="196"/>
    </row>
    <row r="521" spans="1:8" x14ac:dyDescent="0.2">
      <c r="B521" s="196"/>
      <c r="C521" s="196"/>
      <c r="D521" s="196"/>
      <c r="E521" s="196"/>
      <c r="F521" s="196"/>
      <c r="G521" s="196"/>
    </row>
    <row r="522" spans="1:8" x14ac:dyDescent="0.2">
      <c r="B522" s="196"/>
      <c r="C522" s="196"/>
      <c r="D522" s="196"/>
      <c r="E522" s="196"/>
      <c r="F522" s="196"/>
      <c r="G522" s="196"/>
    </row>
    <row r="523" spans="1:8" x14ac:dyDescent="0.2">
      <c r="B523" s="196"/>
      <c r="C523" s="196"/>
      <c r="D523" s="196"/>
      <c r="E523" s="196"/>
      <c r="F523" s="196"/>
      <c r="G523" s="196"/>
    </row>
    <row r="524" spans="1:8" x14ac:dyDescent="0.2">
      <c r="B524" s="196"/>
      <c r="C524" s="196"/>
      <c r="D524" s="196"/>
      <c r="E524" s="196"/>
      <c r="F524" s="196"/>
      <c r="G524" s="196"/>
    </row>
    <row r="525" spans="1:8" ht="14.25" x14ac:dyDescent="0.2">
      <c r="A525" s="134" t="s">
        <v>103</v>
      </c>
      <c r="B525" s="204" t="s">
        <v>42</v>
      </c>
      <c r="C525" s="196"/>
      <c r="D525" t="s">
        <v>36</v>
      </c>
      <c r="E525" s="50">
        <v>25.45</v>
      </c>
      <c r="F525" s="172"/>
      <c r="G525" s="199">
        <f>E525*F525</f>
        <v>0</v>
      </c>
      <c r="H525" s="200"/>
    </row>
    <row r="526" spans="1:8" ht="14.25" x14ac:dyDescent="0.2">
      <c r="A526" s="135"/>
      <c r="B526" s="204" t="s">
        <v>43</v>
      </c>
      <c r="C526" s="196"/>
      <c r="D526" t="s">
        <v>36</v>
      </c>
      <c r="E526" s="50">
        <v>84.84</v>
      </c>
      <c r="F526" s="172"/>
      <c r="G526" s="199">
        <f t="shared" ref="G526:G527" si="36">E526*F526</f>
        <v>0</v>
      </c>
      <c r="H526" s="200"/>
    </row>
    <row r="527" spans="1:8" ht="14.25" x14ac:dyDescent="0.2">
      <c r="A527" s="135"/>
      <c r="B527" s="204" t="s">
        <v>44</v>
      </c>
      <c r="C527" s="196"/>
      <c r="D527" t="s">
        <v>36</v>
      </c>
      <c r="E527" s="50">
        <v>76.349999999999994</v>
      </c>
      <c r="F527" s="172"/>
      <c r="G527" s="199">
        <f t="shared" si="36"/>
        <v>0</v>
      </c>
      <c r="H527" s="200"/>
    </row>
    <row r="528" spans="1:8" x14ac:dyDescent="0.2">
      <c r="A528" s="135"/>
      <c r="B528" s="81"/>
      <c r="C528" s="85"/>
      <c r="E528" s="82"/>
      <c r="F528" s="11"/>
      <c r="G528" s="86"/>
      <c r="H528" s="86"/>
    </row>
    <row r="529" spans="1:8" ht="14.25" x14ac:dyDescent="0.2">
      <c r="A529" s="135"/>
      <c r="B529" s="204" t="s">
        <v>45</v>
      </c>
      <c r="C529" s="196"/>
      <c r="D529" t="s">
        <v>36</v>
      </c>
      <c r="E529" s="50">
        <v>3.47</v>
      </c>
      <c r="F529" s="172"/>
      <c r="G529" s="199">
        <f>E529*F529</f>
        <v>0</v>
      </c>
      <c r="H529" s="200"/>
    </row>
    <row r="530" spans="1:8" ht="14.25" x14ac:dyDescent="0.2">
      <c r="A530" s="135"/>
      <c r="B530" s="204" t="s">
        <v>46</v>
      </c>
      <c r="C530" s="196"/>
      <c r="D530" t="s">
        <v>36</v>
      </c>
      <c r="E530" s="50">
        <v>11.55</v>
      </c>
      <c r="F530" s="172"/>
      <c r="G530" s="199">
        <f>E530*F530</f>
        <v>0</v>
      </c>
      <c r="H530" s="200"/>
    </row>
    <row r="531" spans="1:8" ht="14.25" x14ac:dyDescent="0.2">
      <c r="A531" s="135"/>
      <c r="B531" s="204" t="s">
        <v>47</v>
      </c>
      <c r="C531" s="196"/>
      <c r="D531" t="s">
        <v>36</v>
      </c>
      <c r="E531" s="50">
        <v>6.93</v>
      </c>
      <c r="F531" s="172"/>
      <c r="G531" s="199">
        <f t="shared" ref="G531" si="37">E531*F531</f>
        <v>0</v>
      </c>
      <c r="H531" s="200"/>
    </row>
    <row r="532" spans="1:8" x14ac:dyDescent="0.2">
      <c r="A532" s="135"/>
      <c r="B532" s="130"/>
      <c r="C532" s="126"/>
      <c r="E532" s="125"/>
      <c r="F532" s="11"/>
      <c r="G532" s="128"/>
      <c r="H532" s="128"/>
    </row>
    <row r="533" spans="1:8" ht="14.25" x14ac:dyDescent="0.2">
      <c r="A533" s="134" t="s">
        <v>104</v>
      </c>
      <c r="B533" s="204" t="s">
        <v>42</v>
      </c>
      <c r="C533" s="196"/>
      <c r="D533" t="s">
        <v>36</v>
      </c>
      <c r="E533" s="43">
        <v>27.35</v>
      </c>
      <c r="F533" s="172"/>
      <c r="G533" s="199">
        <f>E533*F533</f>
        <v>0</v>
      </c>
      <c r="H533" s="200"/>
    </row>
    <row r="534" spans="1:8" ht="14.25" x14ac:dyDescent="0.2">
      <c r="A534" s="135"/>
      <c r="B534" s="204" t="s">
        <v>43</v>
      </c>
      <c r="C534" s="196"/>
      <c r="D534" t="s">
        <v>36</v>
      </c>
      <c r="E534" s="43">
        <v>54.7</v>
      </c>
      <c r="F534" s="172"/>
      <c r="G534" s="199">
        <f t="shared" ref="G534" si="38">E534*F534</f>
        <v>0</v>
      </c>
      <c r="H534" s="200"/>
    </row>
    <row r="535" spans="1:8" ht="14.25" x14ac:dyDescent="0.2">
      <c r="A535" s="135"/>
      <c r="B535" s="204" t="s">
        <v>44</v>
      </c>
      <c r="C535" s="196"/>
      <c r="D535" t="s">
        <v>36</v>
      </c>
      <c r="E535" s="43">
        <v>136.74</v>
      </c>
      <c r="F535" s="172"/>
      <c r="G535" s="199">
        <f>E535*F535</f>
        <v>0</v>
      </c>
      <c r="H535" s="200"/>
    </row>
    <row r="536" spans="1:8" x14ac:dyDescent="0.2">
      <c r="A536" s="135"/>
      <c r="B536" s="81"/>
      <c r="C536" s="85"/>
      <c r="E536" s="82"/>
      <c r="F536" s="11"/>
      <c r="G536" s="86"/>
      <c r="H536" s="86"/>
    </row>
    <row r="537" spans="1:8" ht="14.25" x14ac:dyDescent="0.2">
      <c r="A537" s="135"/>
      <c r="B537" s="204" t="s">
        <v>46</v>
      </c>
      <c r="C537" s="196"/>
      <c r="D537" t="s">
        <v>36</v>
      </c>
      <c r="E537" s="43">
        <v>2.61</v>
      </c>
      <c r="F537" s="172"/>
      <c r="G537" s="199">
        <f t="shared" ref="G537:G540" si="39">E537*F537</f>
        <v>0</v>
      </c>
      <c r="H537" s="200"/>
    </row>
    <row r="538" spans="1:8" ht="14.25" x14ac:dyDescent="0.2">
      <c r="A538" s="134" t="s">
        <v>105</v>
      </c>
      <c r="B538" s="204" t="s">
        <v>42</v>
      </c>
      <c r="C538" s="196"/>
      <c r="D538" t="s">
        <v>36</v>
      </c>
      <c r="E538" s="50">
        <v>253.68</v>
      </c>
      <c r="F538" s="172"/>
      <c r="G538" s="199">
        <f t="shared" si="39"/>
        <v>0</v>
      </c>
      <c r="H538" s="200"/>
    </row>
    <row r="539" spans="1:8" ht="14.25" x14ac:dyDescent="0.2">
      <c r="B539" s="204" t="s">
        <v>43</v>
      </c>
      <c r="C539" s="196"/>
      <c r="D539" t="s">
        <v>36</v>
      </c>
      <c r="E539" s="50">
        <v>634.19000000000005</v>
      </c>
      <c r="F539" s="172"/>
      <c r="G539" s="199">
        <f t="shared" si="39"/>
        <v>0</v>
      </c>
      <c r="H539" s="200"/>
    </row>
    <row r="540" spans="1:8" ht="14.25" x14ac:dyDescent="0.2">
      <c r="B540" s="204" t="s">
        <v>44</v>
      </c>
      <c r="C540" s="196"/>
      <c r="D540" t="s">
        <v>36</v>
      </c>
      <c r="E540" s="50">
        <v>304.41000000000003</v>
      </c>
      <c r="F540" s="172"/>
      <c r="G540" s="199">
        <f t="shared" si="39"/>
        <v>0</v>
      </c>
      <c r="H540" s="200"/>
    </row>
    <row r="541" spans="1:8" x14ac:dyDescent="0.2">
      <c r="B541" s="81"/>
      <c r="C541" s="85"/>
      <c r="E541" s="82"/>
      <c r="F541" s="11"/>
      <c r="G541" s="86"/>
      <c r="H541" s="86"/>
    </row>
    <row r="542" spans="1:8" ht="14.25" x14ac:dyDescent="0.2">
      <c r="B542" s="204" t="s">
        <v>45</v>
      </c>
      <c r="C542" s="196"/>
      <c r="D542" t="s">
        <v>36</v>
      </c>
      <c r="E542" s="50">
        <v>5.9</v>
      </c>
      <c r="F542" s="172"/>
      <c r="G542" s="199">
        <f>E542*F542</f>
        <v>0</v>
      </c>
      <c r="H542" s="200"/>
    </row>
    <row r="543" spans="1:8" ht="14.25" x14ac:dyDescent="0.2">
      <c r="B543" s="204" t="s">
        <v>46</v>
      </c>
      <c r="C543" s="196"/>
      <c r="D543" t="s">
        <v>36</v>
      </c>
      <c r="E543" s="50">
        <v>8.84</v>
      </c>
      <c r="F543" s="172"/>
      <c r="G543" s="199">
        <f t="shared" ref="G543" si="40">E543*F543</f>
        <v>0</v>
      </c>
      <c r="H543" s="200"/>
    </row>
    <row r="544" spans="1:8" ht="14.25" x14ac:dyDescent="0.2">
      <c r="B544" s="204" t="s">
        <v>47</v>
      </c>
      <c r="C544" s="196"/>
      <c r="D544" t="s">
        <v>36</v>
      </c>
      <c r="E544" s="50">
        <v>17.68</v>
      </c>
      <c r="F544" s="172"/>
      <c r="G544" s="199">
        <f>E544*F544</f>
        <v>0</v>
      </c>
      <c r="H544" s="200"/>
    </row>
    <row r="545" spans="1:8" x14ac:dyDescent="0.2">
      <c r="B545" s="49"/>
      <c r="C545" s="48"/>
      <c r="E545" s="47"/>
      <c r="F545" s="11"/>
      <c r="G545" s="47"/>
      <c r="H545" s="47"/>
    </row>
    <row r="546" spans="1:8" ht="12.75" customHeight="1" x14ac:dyDescent="0.2">
      <c r="A546" s="38">
        <v>5</v>
      </c>
      <c r="B546" s="196" t="s">
        <v>286</v>
      </c>
      <c r="C546" s="196"/>
      <c r="D546" s="196"/>
      <c r="E546" s="196"/>
      <c r="F546" s="196"/>
      <c r="G546" s="196"/>
      <c r="H546" s="31"/>
    </row>
    <row r="547" spans="1:8" x14ac:dyDescent="0.2">
      <c r="B547" s="196"/>
      <c r="C547" s="196"/>
      <c r="D547" s="196"/>
      <c r="E547" s="196"/>
      <c r="F547" s="196"/>
      <c r="G547" s="196"/>
      <c r="H547" s="31"/>
    </row>
    <row r="548" spans="1:8" x14ac:dyDescent="0.2">
      <c r="B548" s="196"/>
      <c r="C548" s="196"/>
      <c r="D548" s="196"/>
      <c r="E548" s="196"/>
      <c r="F548" s="196"/>
      <c r="G548" s="196"/>
      <c r="H548" s="31"/>
    </row>
    <row r="549" spans="1:8" x14ac:dyDescent="0.2">
      <c r="B549" s="196"/>
      <c r="C549" s="196"/>
      <c r="D549" s="196"/>
      <c r="E549" s="196"/>
      <c r="F549" s="196"/>
      <c r="G549" s="196"/>
      <c r="H549" s="31"/>
    </row>
    <row r="550" spans="1:8" x14ac:dyDescent="0.2">
      <c r="B550" s="196"/>
      <c r="C550" s="196"/>
      <c r="D550" s="196"/>
      <c r="E550" s="196"/>
      <c r="F550" s="196"/>
      <c r="G550" s="196"/>
      <c r="H550" s="31"/>
    </row>
    <row r="551" spans="1:8" x14ac:dyDescent="0.2">
      <c r="B551" s="196"/>
      <c r="C551" s="196"/>
      <c r="D551" s="196"/>
      <c r="E551" s="196"/>
      <c r="F551" s="196"/>
      <c r="G551" s="196"/>
      <c r="H551" s="31"/>
    </row>
    <row r="552" spans="1:8" ht="14.25" customHeight="1" x14ac:dyDescent="0.2">
      <c r="A552" s="210" t="s">
        <v>103</v>
      </c>
      <c r="B552" s="211"/>
      <c r="C552" s="45"/>
      <c r="D552" t="s">
        <v>36</v>
      </c>
      <c r="E552" s="43">
        <v>111.71</v>
      </c>
      <c r="F552" s="172"/>
      <c r="G552" s="199">
        <f>E552*F552</f>
        <v>0</v>
      </c>
      <c r="H552" s="200"/>
    </row>
    <row r="553" spans="1:8" ht="14.25" customHeight="1" x14ac:dyDescent="0.2">
      <c r="A553" s="197" t="s">
        <v>104</v>
      </c>
      <c r="B553" s="220"/>
      <c r="C553" s="53"/>
      <c r="D553" t="s">
        <v>36</v>
      </c>
      <c r="E553" s="50">
        <v>239.17</v>
      </c>
      <c r="F553" s="172"/>
      <c r="G553" s="199">
        <f t="shared" ref="G553:G554" si="41">E553*F553</f>
        <v>0</v>
      </c>
      <c r="H553" s="200"/>
    </row>
    <row r="554" spans="1:8" ht="14.25" customHeight="1" x14ac:dyDescent="0.2">
      <c r="A554" s="197" t="s">
        <v>105</v>
      </c>
      <c r="B554" s="220"/>
      <c r="C554" s="53"/>
      <c r="D554" t="s">
        <v>36</v>
      </c>
      <c r="E554" s="50">
        <v>307.23</v>
      </c>
      <c r="F554" s="172"/>
      <c r="G554" s="199">
        <f t="shared" si="41"/>
        <v>0</v>
      </c>
      <c r="H554" s="200"/>
    </row>
    <row r="555" spans="1:8" ht="14.25" customHeight="1" x14ac:dyDescent="0.2">
      <c r="A555" s="197" t="s">
        <v>173</v>
      </c>
      <c r="B555" s="220"/>
      <c r="C555" s="88"/>
      <c r="D555" t="s">
        <v>36</v>
      </c>
      <c r="E555" s="82">
        <v>242.32</v>
      </c>
      <c r="F555" s="172"/>
      <c r="G555" s="199">
        <f>E555*F555</f>
        <v>0</v>
      </c>
      <c r="H555" s="200"/>
    </row>
    <row r="556" spans="1:8" ht="14.25" customHeight="1" x14ac:dyDescent="0.2">
      <c r="A556" s="84"/>
      <c r="B556" s="85"/>
      <c r="C556" s="88"/>
      <c r="E556" s="82"/>
      <c r="F556" s="86"/>
      <c r="G556" s="86"/>
      <c r="H556" s="86"/>
    </row>
    <row r="557" spans="1:8" ht="12.75" customHeight="1" x14ac:dyDescent="0.2">
      <c r="A557" s="14">
        <v>6</v>
      </c>
      <c r="B557" s="196" t="s">
        <v>3</v>
      </c>
      <c r="C557" s="196"/>
      <c r="D557" s="196"/>
      <c r="E557" s="196"/>
      <c r="F557" s="196"/>
      <c r="G557" s="196"/>
    </row>
    <row r="558" spans="1:8" x14ac:dyDescent="0.2">
      <c r="B558" s="196"/>
      <c r="C558" s="196"/>
      <c r="D558" s="196"/>
      <c r="E558" s="196"/>
      <c r="F558" s="196"/>
      <c r="G558" s="196"/>
    </row>
    <row r="559" spans="1:8" x14ac:dyDescent="0.2">
      <c r="B559" s="196"/>
      <c r="C559" s="196"/>
      <c r="D559" s="196"/>
      <c r="E559" s="196"/>
      <c r="F559" s="196"/>
      <c r="G559" s="196"/>
    </row>
    <row r="560" spans="1:8" x14ac:dyDescent="0.2">
      <c r="B560" s="196"/>
      <c r="C560" s="196"/>
      <c r="D560" s="196"/>
      <c r="E560" s="196"/>
      <c r="F560" s="196"/>
      <c r="G560" s="196"/>
    </row>
    <row r="561" spans="1:8" x14ac:dyDescent="0.2">
      <c r="B561" s="196"/>
      <c r="C561" s="196"/>
      <c r="D561" s="196"/>
      <c r="E561" s="196"/>
      <c r="F561" s="196"/>
      <c r="G561" s="196"/>
    </row>
    <row r="562" spans="1:8" x14ac:dyDescent="0.2">
      <c r="B562" s="196"/>
      <c r="C562" s="196"/>
      <c r="D562" s="196"/>
      <c r="E562" s="196"/>
      <c r="F562" s="196"/>
      <c r="G562" s="196"/>
    </row>
    <row r="563" spans="1:8" x14ac:dyDescent="0.2">
      <c r="B563" s="196"/>
      <c r="C563" s="196"/>
      <c r="D563" s="196"/>
      <c r="E563" s="196"/>
      <c r="F563" s="196"/>
      <c r="G563" s="196"/>
    </row>
    <row r="564" spans="1:8" x14ac:dyDescent="0.2">
      <c r="B564" s="196"/>
      <c r="C564" s="196"/>
      <c r="D564" s="196"/>
      <c r="E564" s="196"/>
      <c r="F564" s="196"/>
      <c r="G564" s="196"/>
    </row>
    <row r="565" spans="1:8" x14ac:dyDescent="0.2">
      <c r="B565" s="196"/>
      <c r="C565" s="196"/>
      <c r="D565" s="196"/>
      <c r="E565" s="196"/>
      <c r="F565" s="196"/>
      <c r="G565" s="196"/>
    </row>
    <row r="566" spans="1:8" ht="14.25" x14ac:dyDescent="0.2">
      <c r="A566" s="134" t="s">
        <v>103</v>
      </c>
      <c r="B566" s="204" t="s">
        <v>42</v>
      </c>
      <c r="C566" s="196"/>
      <c r="D566" t="s">
        <v>36</v>
      </c>
      <c r="E566" s="50">
        <v>55.15</v>
      </c>
      <c r="F566" s="172"/>
      <c r="G566" s="199">
        <f>E566*F566</f>
        <v>0</v>
      </c>
      <c r="H566" s="200"/>
    </row>
    <row r="567" spans="1:8" ht="14.25" x14ac:dyDescent="0.2">
      <c r="A567" s="135"/>
      <c r="B567" s="204" t="s">
        <v>43</v>
      </c>
      <c r="C567" s="196"/>
      <c r="D567" t="s">
        <v>36</v>
      </c>
      <c r="E567" s="50">
        <v>116.65</v>
      </c>
      <c r="F567" s="172"/>
      <c r="G567" s="199">
        <f t="shared" ref="G567:G568" si="42">E567*F567</f>
        <v>0</v>
      </c>
      <c r="H567" s="200"/>
    </row>
    <row r="568" spans="1:8" ht="14.25" x14ac:dyDescent="0.2">
      <c r="A568" s="135"/>
      <c r="B568" s="204" t="s">
        <v>44</v>
      </c>
      <c r="C568" s="196"/>
      <c r="D568" t="s">
        <v>36</v>
      </c>
      <c r="E568" s="50">
        <v>50.9</v>
      </c>
      <c r="F568" s="172"/>
      <c r="G568" s="199">
        <f t="shared" si="42"/>
        <v>0</v>
      </c>
      <c r="H568" s="200"/>
    </row>
    <row r="569" spans="1:8" x14ac:dyDescent="0.2">
      <c r="A569" s="135"/>
      <c r="B569" s="81"/>
      <c r="C569" s="85"/>
      <c r="E569" s="82"/>
      <c r="F569" s="11"/>
      <c r="G569" s="86"/>
      <c r="H569" s="86"/>
    </row>
    <row r="570" spans="1:8" ht="14.25" x14ac:dyDescent="0.2">
      <c r="A570" s="135"/>
      <c r="B570" s="204" t="s">
        <v>45</v>
      </c>
      <c r="C570" s="196"/>
      <c r="D570" t="s">
        <v>36</v>
      </c>
      <c r="E570" s="50">
        <v>7.51</v>
      </c>
      <c r="F570" s="172"/>
      <c r="G570" s="199">
        <f>E570*F570</f>
        <v>0</v>
      </c>
      <c r="H570" s="200"/>
    </row>
    <row r="571" spans="1:8" ht="14.25" x14ac:dyDescent="0.2">
      <c r="A571" s="135"/>
      <c r="B571" s="204" t="s">
        <v>46</v>
      </c>
      <c r="C571" s="196"/>
      <c r="D571" t="s">
        <v>36</v>
      </c>
      <c r="E571" s="50">
        <v>15.88</v>
      </c>
      <c r="F571" s="172"/>
      <c r="G571" s="199">
        <f t="shared" ref="G571:G572" si="43">E571*F571</f>
        <v>0</v>
      </c>
      <c r="H571" s="200"/>
    </row>
    <row r="572" spans="1:8" ht="14.25" x14ac:dyDescent="0.2">
      <c r="A572" s="135"/>
      <c r="B572" s="204" t="s">
        <v>47</v>
      </c>
      <c r="C572" s="196"/>
      <c r="D572" t="s">
        <v>36</v>
      </c>
      <c r="E572" s="50">
        <v>10.39</v>
      </c>
      <c r="F572" s="172"/>
      <c r="G572" s="199">
        <f t="shared" si="43"/>
        <v>0</v>
      </c>
      <c r="H572" s="200"/>
    </row>
    <row r="573" spans="1:8" x14ac:dyDescent="0.2">
      <c r="A573" s="135"/>
      <c r="B573" s="8"/>
      <c r="C573" s="5"/>
      <c r="E573" s="9"/>
      <c r="F573" s="11"/>
      <c r="G573" s="9"/>
      <c r="H573" s="9"/>
    </row>
    <row r="574" spans="1:8" ht="14.25" x14ac:dyDescent="0.2">
      <c r="A574" s="134" t="s">
        <v>104</v>
      </c>
      <c r="B574" s="204" t="s">
        <v>42</v>
      </c>
      <c r="C574" s="196"/>
      <c r="D574" t="s">
        <v>36</v>
      </c>
      <c r="E574" s="43">
        <v>59.25</v>
      </c>
      <c r="F574" s="172"/>
      <c r="G574" s="199">
        <f>E574*F574</f>
        <v>0</v>
      </c>
      <c r="H574" s="200"/>
    </row>
    <row r="575" spans="1:8" ht="14.25" x14ac:dyDescent="0.2">
      <c r="A575" s="135"/>
      <c r="B575" s="204" t="s">
        <v>43</v>
      </c>
      <c r="C575" s="196"/>
      <c r="D575" t="s">
        <v>36</v>
      </c>
      <c r="E575" s="43">
        <v>75.209999999999994</v>
      </c>
      <c r="F575" s="172"/>
      <c r="G575" s="199">
        <f t="shared" ref="G575:G576" si="44">E575*F575</f>
        <v>0</v>
      </c>
      <c r="H575" s="200"/>
    </row>
    <row r="576" spans="1:8" ht="14.25" x14ac:dyDescent="0.2">
      <c r="A576" s="135"/>
      <c r="B576" s="204" t="s">
        <v>44</v>
      </c>
      <c r="C576" s="196"/>
      <c r="D576" t="s">
        <v>36</v>
      </c>
      <c r="E576" s="43">
        <v>91.16</v>
      </c>
      <c r="F576" s="172"/>
      <c r="G576" s="199">
        <f t="shared" si="44"/>
        <v>0</v>
      </c>
      <c r="H576" s="200"/>
    </row>
    <row r="577" spans="1:8" x14ac:dyDescent="0.2">
      <c r="A577" s="135"/>
      <c r="B577" s="42"/>
      <c r="C577" s="41"/>
      <c r="E577" s="40"/>
      <c r="F577" s="11"/>
      <c r="G577" s="40"/>
      <c r="H577" s="40"/>
    </row>
    <row r="578" spans="1:8" ht="14.25" x14ac:dyDescent="0.2">
      <c r="A578" s="134" t="s">
        <v>105</v>
      </c>
      <c r="B578" s="204" t="s">
        <v>42</v>
      </c>
      <c r="C578" s="196"/>
      <c r="D578" t="s">
        <v>36</v>
      </c>
      <c r="E578" s="50">
        <v>218.16</v>
      </c>
      <c r="F578" s="172"/>
      <c r="G578" s="199">
        <f>E578*F578</f>
        <v>0</v>
      </c>
      <c r="H578" s="200"/>
    </row>
    <row r="579" spans="1:8" ht="14.25" x14ac:dyDescent="0.2">
      <c r="B579" s="204" t="s">
        <v>43</v>
      </c>
      <c r="C579" s="196"/>
      <c r="D579" t="s">
        <v>36</v>
      </c>
      <c r="E579" s="50">
        <v>570.77</v>
      </c>
      <c r="F579" s="172"/>
      <c r="G579" s="199">
        <f t="shared" ref="G579:G580" si="45">E579*F579</f>
        <v>0</v>
      </c>
      <c r="H579" s="200"/>
    </row>
    <row r="580" spans="1:8" ht="14.25" x14ac:dyDescent="0.2">
      <c r="B580" s="204" t="s">
        <v>44</v>
      </c>
      <c r="C580" s="196"/>
      <c r="D580" t="s">
        <v>36</v>
      </c>
      <c r="E580" s="50">
        <v>456.61</v>
      </c>
      <c r="F580" s="172"/>
      <c r="G580" s="199">
        <f t="shared" si="45"/>
        <v>0</v>
      </c>
      <c r="H580" s="200"/>
    </row>
    <row r="581" spans="1:8" x14ac:dyDescent="0.2">
      <c r="B581" s="81"/>
      <c r="C581" s="85"/>
      <c r="E581" s="82"/>
      <c r="F581" s="11"/>
      <c r="G581" s="86"/>
      <c r="H581" s="86"/>
    </row>
    <row r="582" spans="1:8" ht="14.25" x14ac:dyDescent="0.2">
      <c r="B582" s="204" t="s">
        <v>45</v>
      </c>
      <c r="C582" s="196"/>
      <c r="D582" t="s">
        <v>36</v>
      </c>
      <c r="E582" s="50">
        <v>5.07</v>
      </c>
      <c r="F582" s="172"/>
      <c r="G582" s="199">
        <f>E582*F582</f>
        <v>0</v>
      </c>
      <c r="H582" s="200"/>
    </row>
    <row r="583" spans="1:8" ht="14.25" x14ac:dyDescent="0.2">
      <c r="B583" s="204" t="s">
        <v>46</v>
      </c>
      <c r="C583" s="196"/>
      <c r="D583" t="s">
        <v>36</v>
      </c>
      <c r="E583" s="50">
        <v>7.96</v>
      </c>
      <c r="F583" s="172"/>
      <c r="G583" s="199">
        <f t="shared" ref="G583:G584" si="46">E583*F583</f>
        <v>0</v>
      </c>
      <c r="H583" s="200"/>
    </row>
    <row r="584" spans="1:8" ht="14.25" x14ac:dyDescent="0.2">
      <c r="B584" s="204" t="s">
        <v>47</v>
      </c>
      <c r="C584" s="196"/>
      <c r="D584" t="s">
        <v>36</v>
      </c>
      <c r="E584" s="50">
        <v>11.79</v>
      </c>
      <c r="F584" s="172"/>
      <c r="G584" s="199">
        <f t="shared" si="46"/>
        <v>0</v>
      </c>
      <c r="H584" s="200"/>
    </row>
    <row r="585" spans="1:8" ht="12.75" customHeight="1" x14ac:dyDescent="0.2">
      <c r="A585">
        <v>7</v>
      </c>
      <c r="B585" s="196" t="s">
        <v>14</v>
      </c>
      <c r="C585" s="196"/>
      <c r="D585" s="196"/>
      <c r="E585" s="196"/>
      <c r="F585" s="196"/>
      <c r="G585" s="196"/>
    </row>
    <row r="586" spans="1:8" x14ac:dyDescent="0.2">
      <c r="B586" s="196"/>
      <c r="C586" s="196"/>
      <c r="D586" s="196"/>
      <c r="E586" s="196"/>
      <c r="F586" s="196"/>
      <c r="G586" s="196"/>
    </row>
    <row r="587" spans="1:8" x14ac:dyDescent="0.2">
      <c r="B587" s="196"/>
      <c r="C587" s="196"/>
      <c r="D587" s="196"/>
      <c r="E587" s="196"/>
      <c r="F587" s="196"/>
      <c r="G587" s="196"/>
    </row>
    <row r="588" spans="1:8" x14ac:dyDescent="0.2">
      <c r="B588" s="196"/>
      <c r="C588" s="196"/>
      <c r="D588" s="196"/>
      <c r="E588" s="196"/>
      <c r="F588" s="196"/>
      <c r="G588" s="196"/>
    </row>
    <row r="589" spans="1:8" x14ac:dyDescent="0.2">
      <c r="B589" s="196"/>
      <c r="C589" s="196"/>
      <c r="D589" s="196"/>
      <c r="E589" s="196"/>
      <c r="F589" s="196"/>
      <c r="G589" s="196"/>
    </row>
    <row r="590" spans="1:8" ht="14.25" x14ac:dyDescent="0.2">
      <c r="A590" s="134" t="s">
        <v>103</v>
      </c>
      <c r="B590" s="204" t="s">
        <v>42</v>
      </c>
      <c r="C590" s="196"/>
      <c r="D590" t="s">
        <v>36</v>
      </c>
      <c r="E590" s="50">
        <v>4.24</v>
      </c>
      <c r="F590" s="172"/>
      <c r="G590" s="199">
        <f>E590*F590</f>
        <v>0</v>
      </c>
      <c r="H590" s="200"/>
    </row>
    <row r="591" spans="1:8" ht="14.25" x14ac:dyDescent="0.2">
      <c r="A591" s="135"/>
      <c r="B591" s="204" t="s">
        <v>43</v>
      </c>
      <c r="C591" s="196"/>
      <c r="D591" t="s">
        <v>36</v>
      </c>
      <c r="E591" s="50">
        <v>10.61</v>
      </c>
      <c r="F591" s="172"/>
      <c r="G591" s="199">
        <f>E591*F591</f>
        <v>0</v>
      </c>
      <c r="H591" s="200"/>
    </row>
    <row r="592" spans="1:8" x14ac:dyDescent="0.2">
      <c r="A592" s="135"/>
      <c r="B592" s="81"/>
      <c r="C592" s="85"/>
      <c r="E592" s="82"/>
      <c r="F592" s="11"/>
      <c r="G592" s="86"/>
      <c r="H592" s="86"/>
    </row>
    <row r="593" spans="1:8" ht="14.25" x14ac:dyDescent="0.2">
      <c r="A593" s="135"/>
      <c r="B593" s="204" t="s">
        <v>45</v>
      </c>
      <c r="C593" s="196"/>
      <c r="D593" t="s">
        <v>36</v>
      </c>
      <c r="E593" s="50">
        <v>0.57999999999999996</v>
      </c>
      <c r="F593" s="172"/>
      <c r="G593" s="199">
        <f>E593*F593</f>
        <v>0</v>
      </c>
      <c r="H593" s="200"/>
    </row>
    <row r="594" spans="1:8" ht="14.25" x14ac:dyDescent="0.2">
      <c r="A594" s="135"/>
      <c r="B594" s="204" t="s">
        <v>46</v>
      </c>
      <c r="C594" s="196"/>
      <c r="D594" t="s">
        <v>36</v>
      </c>
      <c r="E594" s="50">
        <v>1.44</v>
      </c>
      <c r="F594" s="172"/>
      <c r="G594" s="199">
        <f>E594*F594</f>
        <v>0</v>
      </c>
      <c r="H594" s="200"/>
    </row>
    <row r="595" spans="1:8" x14ac:dyDescent="0.2">
      <c r="A595" s="135"/>
      <c r="B595" s="8"/>
      <c r="C595" s="5"/>
      <c r="E595" s="9"/>
      <c r="F595" s="11"/>
      <c r="G595" s="9"/>
      <c r="H595" s="9"/>
    </row>
    <row r="596" spans="1:8" ht="14.25" x14ac:dyDescent="0.2">
      <c r="A596" s="134" t="s">
        <v>104</v>
      </c>
      <c r="B596" s="204" t="s">
        <v>42</v>
      </c>
      <c r="C596" s="196"/>
      <c r="D596" t="s">
        <v>36</v>
      </c>
      <c r="E596" s="43">
        <v>4.5599999999999996</v>
      </c>
      <c r="F596" s="172"/>
      <c r="G596" s="199">
        <f>E596*F596</f>
        <v>0</v>
      </c>
      <c r="H596" s="200"/>
    </row>
    <row r="597" spans="1:8" ht="14.25" x14ac:dyDescent="0.2">
      <c r="A597" s="135"/>
      <c r="B597" s="204" t="s">
        <v>43</v>
      </c>
      <c r="C597" s="196"/>
      <c r="D597" t="s">
        <v>36</v>
      </c>
      <c r="E597" s="43">
        <v>6.84</v>
      </c>
      <c r="F597" s="172"/>
      <c r="G597" s="199">
        <f>E597*F597</f>
        <v>0</v>
      </c>
      <c r="H597" s="200"/>
    </row>
    <row r="598" spans="1:8" x14ac:dyDescent="0.2">
      <c r="A598" s="135"/>
      <c r="B598" s="81"/>
      <c r="C598" s="85"/>
      <c r="E598" s="82"/>
      <c r="F598" s="11"/>
      <c r="G598" s="86"/>
      <c r="H598" s="86"/>
    </row>
    <row r="599" spans="1:8" ht="14.25" x14ac:dyDescent="0.2">
      <c r="A599" s="134" t="s">
        <v>105</v>
      </c>
      <c r="B599" s="204" t="s">
        <v>42</v>
      </c>
      <c r="C599" s="196"/>
      <c r="D599" t="s">
        <v>36</v>
      </c>
      <c r="E599" s="50">
        <v>35.520000000000003</v>
      </c>
      <c r="F599" s="172"/>
      <c r="G599" s="199">
        <f>E599*F599</f>
        <v>0</v>
      </c>
      <c r="H599" s="200"/>
    </row>
    <row r="600" spans="1:8" ht="14.25" x14ac:dyDescent="0.2">
      <c r="B600" s="204" t="s">
        <v>43</v>
      </c>
      <c r="C600" s="196"/>
      <c r="D600" t="s">
        <v>36</v>
      </c>
      <c r="E600" s="50">
        <v>63.42</v>
      </c>
      <c r="F600" s="172"/>
      <c r="G600" s="199">
        <f>E600*F600</f>
        <v>0</v>
      </c>
      <c r="H600" s="200"/>
    </row>
    <row r="601" spans="1:8" x14ac:dyDescent="0.2">
      <c r="B601" s="81"/>
      <c r="C601" s="85"/>
      <c r="E601" s="82"/>
      <c r="F601" s="11"/>
      <c r="G601" s="86"/>
      <c r="H601" s="86"/>
    </row>
    <row r="602" spans="1:8" ht="14.25" x14ac:dyDescent="0.2">
      <c r="B602" s="204" t="s">
        <v>45</v>
      </c>
      <c r="C602" s="196"/>
      <c r="D602" t="s">
        <v>36</v>
      </c>
      <c r="E602" s="50">
        <v>0.83</v>
      </c>
      <c r="F602" s="172"/>
      <c r="G602" s="199">
        <f>E602*F602</f>
        <v>0</v>
      </c>
      <c r="H602" s="200"/>
    </row>
    <row r="603" spans="1:8" ht="14.25" x14ac:dyDescent="0.2">
      <c r="B603" s="204" t="s">
        <v>46</v>
      </c>
      <c r="C603" s="196"/>
      <c r="D603" t="s">
        <v>36</v>
      </c>
      <c r="E603" s="50">
        <v>0.88</v>
      </c>
      <c r="F603" s="172"/>
      <c r="G603" s="199">
        <f>E603*F603</f>
        <v>0</v>
      </c>
      <c r="H603" s="200"/>
    </row>
    <row r="604" spans="1:8" x14ac:dyDescent="0.2">
      <c r="B604" s="49"/>
      <c r="C604" s="48"/>
      <c r="E604" s="47"/>
      <c r="F604" s="11"/>
      <c r="G604" s="47"/>
      <c r="H604" s="47"/>
    </row>
    <row r="605" spans="1:8" ht="12.75" customHeight="1" x14ac:dyDescent="0.2">
      <c r="A605">
        <v>8</v>
      </c>
      <c r="B605" s="196" t="s">
        <v>48</v>
      </c>
      <c r="C605" s="196"/>
      <c r="D605" s="196"/>
      <c r="E605" s="196"/>
      <c r="F605" s="196"/>
      <c r="G605" s="196"/>
    </row>
    <row r="606" spans="1:8" x14ac:dyDescent="0.2">
      <c r="B606" s="196"/>
      <c r="C606" s="196"/>
      <c r="D606" s="196"/>
      <c r="E606" s="196"/>
      <c r="F606" s="196"/>
      <c r="G606" s="196"/>
    </row>
    <row r="607" spans="1:8" x14ac:dyDescent="0.2">
      <c r="B607" s="196"/>
      <c r="C607" s="196"/>
      <c r="D607" s="196"/>
      <c r="E607" s="196"/>
      <c r="F607" s="196"/>
      <c r="G607" s="196"/>
    </row>
    <row r="608" spans="1:8" x14ac:dyDescent="0.2">
      <c r="B608" s="196"/>
      <c r="C608" s="196"/>
      <c r="D608" s="196"/>
      <c r="E608" s="196"/>
      <c r="F608" s="196"/>
      <c r="G608" s="196"/>
    </row>
    <row r="609" spans="1:8" s="35" customFormat="1" ht="14.25" x14ac:dyDescent="0.2">
      <c r="A609" s="134" t="s">
        <v>104</v>
      </c>
      <c r="B609" s="38"/>
      <c r="C609" s="38"/>
      <c r="D609" s="38" t="s">
        <v>85</v>
      </c>
      <c r="E609" s="82">
        <v>13.18</v>
      </c>
      <c r="F609" s="172"/>
      <c r="G609" s="199">
        <f t="shared" ref="G609:G610" si="47">E609*F609</f>
        <v>0</v>
      </c>
      <c r="H609" s="200"/>
    </row>
    <row r="610" spans="1:8" s="35" customFormat="1" ht="14.25" x14ac:dyDescent="0.2">
      <c r="A610" s="134" t="s">
        <v>105</v>
      </c>
      <c r="B610" s="38"/>
      <c r="C610" s="38"/>
      <c r="D610" s="38" t="s">
        <v>85</v>
      </c>
      <c r="E610" s="82">
        <v>168.47</v>
      </c>
      <c r="F610" s="172"/>
      <c r="G610" s="199">
        <f t="shared" si="47"/>
        <v>0</v>
      </c>
      <c r="H610" s="200"/>
    </row>
    <row r="611" spans="1:8" s="35" customFormat="1" x14ac:dyDescent="0.2">
      <c r="A611" s="80"/>
      <c r="E611" s="93"/>
      <c r="F611" s="101"/>
      <c r="G611" s="93"/>
      <c r="H611" s="93"/>
    </row>
    <row r="612" spans="1:8" s="38" customFormat="1" ht="12.75" customHeight="1" x14ac:dyDescent="0.2">
      <c r="A612" s="38">
        <v>9</v>
      </c>
      <c r="B612" s="207" t="s">
        <v>287</v>
      </c>
      <c r="C612" s="207"/>
      <c r="D612" s="207"/>
      <c r="E612" s="207"/>
      <c r="F612" s="207"/>
      <c r="G612" s="207"/>
    </row>
    <row r="613" spans="1:8" s="38" customFormat="1" x14ac:dyDescent="0.2">
      <c r="B613" s="207"/>
      <c r="C613" s="207"/>
      <c r="D613" s="207"/>
      <c r="E613" s="207"/>
      <c r="F613" s="207"/>
      <c r="G613" s="207"/>
    </row>
    <row r="614" spans="1:8" s="38" customFormat="1" x14ac:dyDescent="0.2">
      <c r="B614" s="207"/>
      <c r="C614" s="207"/>
      <c r="D614" s="207"/>
      <c r="E614" s="207"/>
      <c r="F614" s="207"/>
      <c r="G614" s="207"/>
    </row>
    <row r="615" spans="1:8" s="38" customFormat="1" x14ac:dyDescent="0.2">
      <c r="B615" s="207"/>
      <c r="C615" s="207"/>
      <c r="D615" s="207"/>
      <c r="E615" s="207"/>
      <c r="F615" s="207"/>
      <c r="G615" s="207"/>
    </row>
    <row r="616" spans="1:8" s="38" customFormat="1" x14ac:dyDescent="0.2">
      <c r="B616" s="207"/>
      <c r="C616" s="207"/>
      <c r="D616" s="207"/>
      <c r="E616" s="207"/>
      <c r="F616" s="207"/>
      <c r="G616" s="207"/>
    </row>
    <row r="617" spans="1:8" s="38" customFormat="1" x14ac:dyDescent="0.2">
      <c r="B617" s="207"/>
      <c r="C617" s="207"/>
      <c r="D617" s="207"/>
      <c r="E617" s="207"/>
      <c r="F617" s="207"/>
      <c r="G617" s="207"/>
    </row>
    <row r="618" spans="1:8" s="38" customFormat="1" x14ac:dyDescent="0.2">
      <c r="B618" s="207"/>
      <c r="C618" s="207"/>
      <c r="D618" s="207"/>
      <c r="E618" s="207"/>
      <c r="F618" s="207"/>
      <c r="G618" s="207"/>
    </row>
    <row r="619" spans="1:8" ht="14.25" x14ac:dyDescent="0.2">
      <c r="A619" s="134" t="s">
        <v>103</v>
      </c>
      <c r="D619" t="s">
        <v>34</v>
      </c>
      <c r="E619" s="43">
        <v>145.56</v>
      </c>
      <c r="F619" s="172"/>
      <c r="G619" s="199">
        <f>E619*F619</f>
        <v>0</v>
      </c>
      <c r="H619" s="200"/>
    </row>
    <row r="620" spans="1:8" ht="14.25" x14ac:dyDescent="0.2">
      <c r="A620" s="134" t="s">
        <v>104</v>
      </c>
      <c r="D620" t="s">
        <v>34</v>
      </c>
      <c r="E620" s="50">
        <v>102.57</v>
      </c>
      <c r="F620" s="172"/>
      <c r="G620" s="199">
        <f t="shared" ref="G620:G621" si="48">E620*F620</f>
        <v>0</v>
      </c>
      <c r="H620" s="200"/>
    </row>
    <row r="621" spans="1:8" s="35" customFormat="1" ht="14.25" x14ac:dyDescent="0.2">
      <c r="A621" s="134" t="s">
        <v>105</v>
      </c>
      <c r="B621" s="38"/>
      <c r="C621" s="38"/>
      <c r="D621" s="38" t="s">
        <v>85</v>
      </c>
      <c r="E621" s="82">
        <v>236.47</v>
      </c>
      <c r="F621" s="172"/>
      <c r="G621" s="199">
        <f t="shared" si="48"/>
        <v>0</v>
      </c>
      <c r="H621" s="200"/>
    </row>
    <row r="622" spans="1:8" x14ac:dyDescent="0.2">
      <c r="E622" s="9"/>
      <c r="F622" s="11"/>
      <c r="G622" s="9"/>
      <c r="H622" s="9"/>
    </row>
    <row r="623" spans="1:8" ht="12.75" customHeight="1" x14ac:dyDescent="0.2">
      <c r="A623">
        <v>10</v>
      </c>
      <c r="B623" s="196" t="s">
        <v>59</v>
      </c>
      <c r="C623" s="196"/>
      <c r="D623" s="196"/>
      <c r="E623" s="196"/>
      <c r="F623" s="196"/>
      <c r="G623" s="196"/>
    </row>
    <row r="624" spans="1:8" x14ac:dyDescent="0.2">
      <c r="B624" s="196"/>
      <c r="C624" s="196"/>
      <c r="D624" s="196"/>
      <c r="E624" s="196"/>
      <c r="F624" s="196"/>
      <c r="G624" s="196"/>
    </row>
    <row r="625" spans="1:8" s="35" customFormat="1" ht="14.25" x14ac:dyDescent="0.2">
      <c r="A625" s="134" t="s">
        <v>103</v>
      </c>
      <c r="D625" s="38" t="s">
        <v>89</v>
      </c>
      <c r="E625" s="97">
        <v>182.75</v>
      </c>
      <c r="F625" s="172"/>
      <c r="G625" s="199">
        <f>E625*F625</f>
        <v>0</v>
      </c>
      <c r="H625" s="200"/>
    </row>
    <row r="626" spans="1:8" s="35" customFormat="1" ht="14.25" x14ac:dyDescent="0.2">
      <c r="A626" s="134" t="s">
        <v>104</v>
      </c>
      <c r="D626" s="38" t="s">
        <v>89</v>
      </c>
      <c r="E626" s="97">
        <v>165.59</v>
      </c>
      <c r="F626" s="172"/>
      <c r="G626" s="199">
        <f t="shared" ref="G626:G627" si="49">E626*F626</f>
        <v>0</v>
      </c>
      <c r="H626" s="200"/>
    </row>
    <row r="627" spans="1:8" s="35" customFormat="1" ht="14.25" x14ac:dyDescent="0.2">
      <c r="A627" s="134" t="s">
        <v>105</v>
      </c>
      <c r="D627" s="38" t="s">
        <v>89</v>
      </c>
      <c r="E627" s="97">
        <v>597.85</v>
      </c>
      <c r="F627" s="172"/>
      <c r="G627" s="199">
        <f t="shared" si="49"/>
        <v>0</v>
      </c>
      <c r="H627" s="200"/>
    </row>
    <row r="628" spans="1:8" x14ac:dyDescent="0.2">
      <c r="E628" s="40"/>
      <c r="F628" s="11"/>
      <c r="G628" s="40"/>
      <c r="H628" s="40"/>
    </row>
    <row r="629" spans="1:8" ht="12.75" customHeight="1" x14ac:dyDescent="0.2">
      <c r="A629">
        <v>11</v>
      </c>
      <c r="B629" s="196" t="s">
        <v>15</v>
      </c>
      <c r="C629" s="196"/>
      <c r="D629" s="196"/>
      <c r="E629" s="196"/>
      <c r="F629" s="196"/>
      <c r="G629" s="196"/>
    </row>
    <row r="630" spans="1:8" x14ac:dyDescent="0.2">
      <c r="B630" s="196"/>
      <c r="C630" s="196"/>
      <c r="D630" s="196"/>
      <c r="E630" s="196"/>
      <c r="F630" s="196"/>
      <c r="G630" s="196"/>
    </row>
    <row r="631" spans="1:8" x14ac:dyDescent="0.2">
      <c r="B631" s="196"/>
      <c r="C631" s="196"/>
      <c r="D631" s="196"/>
      <c r="E631" s="196"/>
      <c r="F631" s="196"/>
      <c r="G631" s="196"/>
    </row>
    <row r="632" spans="1:8" x14ac:dyDescent="0.2">
      <c r="B632" s="196"/>
      <c r="C632" s="196"/>
      <c r="D632" s="196"/>
      <c r="E632" s="196"/>
      <c r="F632" s="196"/>
      <c r="G632" s="196"/>
    </row>
    <row r="633" spans="1:8" x14ac:dyDescent="0.2">
      <c r="B633" s="196"/>
      <c r="C633" s="196"/>
      <c r="D633" s="196"/>
      <c r="E633" s="196"/>
      <c r="F633" s="196"/>
      <c r="G633" s="196"/>
    </row>
    <row r="634" spans="1:8" x14ac:dyDescent="0.2">
      <c r="B634" s="196"/>
      <c r="C634" s="196"/>
      <c r="D634" s="196"/>
      <c r="E634" s="196"/>
      <c r="F634" s="196"/>
      <c r="G634" s="196"/>
    </row>
    <row r="635" spans="1:8" ht="14.25" x14ac:dyDescent="0.2">
      <c r="A635" s="134" t="s">
        <v>103</v>
      </c>
      <c r="D635" t="s">
        <v>36</v>
      </c>
      <c r="E635" s="50">
        <v>43.02</v>
      </c>
      <c r="F635" s="172"/>
      <c r="G635" s="199">
        <f>E635*F635</f>
        <v>0</v>
      </c>
      <c r="H635" s="200"/>
    </row>
    <row r="636" spans="1:8" ht="14.25" x14ac:dyDescent="0.2">
      <c r="A636" s="134" t="s">
        <v>104</v>
      </c>
      <c r="D636" t="s">
        <v>36</v>
      </c>
      <c r="E636" s="40">
        <v>43.74</v>
      </c>
      <c r="F636" s="172"/>
      <c r="G636" s="199">
        <f t="shared" ref="G636:G637" si="50">E636*F636</f>
        <v>0</v>
      </c>
      <c r="H636" s="200"/>
    </row>
    <row r="637" spans="1:8" ht="14.25" x14ac:dyDescent="0.2">
      <c r="A637" s="134" t="s">
        <v>105</v>
      </c>
      <c r="D637" t="s">
        <v>36</v>
      </c>
      <c r="E637" s="50">
        <v>187.74</v>
      </c>
      <c r="F637" s="172"/>
      <c r="G637" s="199">
        <f t="shared" si="50"/>
        <v>0</v>
      </c>
      <c r="H637" s="200"/>
    </row>
    <row r="638" spans="1:8" ht="12.75" customHeight="1" x14ac:dyDescent="0.2">
      <c r="A638" s="14">
        <v>12</v>
      </c>
      <c r="B638" s="196" t="s">
        <v>6</v>
      </c>
      <c r="C638" s="196"/>
      <c r="D638" s="196"/>
      <c r="E638" s="196"/>
      <c r="F638" s="196"/>
      <c r="G638" s="196"/>
    </row>
    <row r="639" spans="1:8" x14ac:dyDescent="0.2">
      <c r="B639" s="196"/>
      <c r="C639" s="196"/>
      <c r="D639" s="196"/>
      <c r="E639" s="196"/>
      <c r="F639" s="196"/>
      <c r="G639" s="196"/>
    </row>
    <row r="640" spans="1:8" x14ac:dyDescent="0.2">
      <c r="B640" s="196"/>
      <c r="C640" s="196"/>
      <c r="D640" s="196"/>
      <c r="E640" s="196"/>
      <c r="F640" s="196"/>
      <c r="G640" s="196"/>
    </row>
    <row r="641" spans="1:8" x14ac:dyDescent="0.2">
      <c r="B641" s="196"/>
      <c r="C641" s="196"/>
      <c r="D641" s="196"/>
      <c r="E641" s="196"/>
      <c r="F641" s="196"/>
      <c r="G641" s="196"/>
    </row>
    <row r="642" spans="1:8" x14ac:dyDescent="0.2">
      <c r="B642" s="196"/>
      <c r="C642" s="196"/>
      <c r="D642" s="196"/>
      <c r="E642" s="196"/>
      <c r="F642" s="196"/>
      <c r="G642" s="196"/>
    </row>
    <row r="643" spans="1:8" x14ac:dyDescent="0.2">
      <c r="B643" s="196"/>
      <c r="C643" s="196"/>
      <c r="D643" s="196"/>
      <c r="E643" s="196"/>
      <c r="F643" s="196"/>
      <c r="G643" s="196"/>
    </row>
    <row r="644" spans="1:8" x14ac:dyDescent="0.2">
      <c r="B644" s="196"/>
      <c r="C644" s="196"/>
      <c r="D644" s="196"/>
      <c r="E644" s="196"/>
      <c r="F644" s="196"/>
      <c r="G644" s="196"/>
    </row>
    <row r="645" spans="1:8" ht="14.25" x14ac:dyDescent="0.2">
      <c r="A645" s="134" t="s">
        <v>103</v>
      </c>
      <c r="D645" t="s">
        <v>36</v>
      </c>
      <c r="E645" s="97">
        <v>21.51</v>
      </c>
      <c r="F645" s="172"/>
      <c r="G645" s="199">
        <f>E645*F645</f>
        <v>0</v>
      </c>
      <c r="H645" s="200"/>
    </row>
    <row r="646" spans="1:8" ht="14.25" x14ac:dyDescent="0.2">
      <c r="A646" s="134" t="s">
        <v>104</v>
      </c>
      <c r="D646" t="s">
        <v>36</v>
      </c>
      <c r="E646" s="94">
        <v>21.87</v>
      </c>
      <c r="F646" s="172"/>
      <c r="G646" s="199">
        <f t="shared" ref="G646:G647" si="51">E646*F646</f>
        <v>0</v>
      </c>
      <c r="H646" s="200"/>
    </row>
    <row r="647" spans="1:8" ht="14.25" x14ac:dyDescent="0.2">
      <c r="A647" s="134" t="s">
        <v>105</v>
      </c>
      <c r="D647" t="s">
        <v>36</v>
      </c>
      <c r="E647" s="97">
        <v>93.87</v>
      </c>
      <c r="F647" s="172"/>
      <c r="G647" s="199">
        <f t="shared" si="51"/>
        <v>0</v>
      </c>
      <c r="H647" s="200"/>
    </row>
    <row r="648" spans="1:8" x14ac:dyDescent="0.2">
      <c r="A648" s="56"/>
      <c r="E648" s="97"/>
      <c r="F648" s="11"/>
      <c r="G648" s="94"/>
      <c r="H648" s="94"/>
    </row>
    <row r="649" spans="1:8" ht="12.75" customHeight="1" x14ac:dyDescent="0.2">
      <c r="A649" s="14">
        <v>13</v>
      </c>
      <c r="B649" s="196" t="s">
        <v>175</v>
      </c>
      <c r="C649" s="196"/>
      <c r="D649" s="196"/>
      <c r="E649" s="196"/>
      <c r="F649" s="196"/>
      <c r="G649" s="196"/>
    </row>
    <row r="650" spans="1:8" x14ac:dyDescent="0.2">
      <c r="B650" s="196"/>
      <c r="C650" s="196"/>
      <c r="D650" s="196"/>
      <c r="E650" s="196"/>
      <c r="F650" s="196"/>
      <c r="G650" s="196"/>
    </row>
    <row r="651" spans="1:8" x14ac:dyDescent="0.2">
      <c r="B651" s="196"/>
      <c r="C651" s="196"/>
      <c r="D651" s="196"/>
      <c r="E651" s="196"/>
      <c r="F651" s="196"/>
      <c r="G651" s="196"/>
    </row>
    <row r="652" spans="1:8" x14ac:dyDescent="0.2">
      <c r="B652" s="196"/>
      <c r="C652" s="196"/>
      <c r="D652" s="196"/>
      <c r="E652" s="196"/>
      <c r="F652" s="196"/>
      <c r="G652" s="196"/>
    </row>
    <row r="653" spans="1:8" x14ac:dyDescent="0.2">
      <c r="B653" s="196"/>
      <c r="C653" s="196"/>
      <c r="D653" s="196"/>
      <c r="E653" s="196"/>
      <c r="F653" s="196"/>
      <c r="G653" s="196"/>
    </row>
    <row r="654" spans="1:8" x14ac:dyDescent="0.2">
      <c r="B654" s="196"/>
      <c r="C654" s="196"/>
      <c r="D654" s="196"/>
      <c r="E654" s="196"/>
      <c r="F654" s="196"/>
      <c r="G654" s="196"/>
    </row>
    <row r="655" spans="1:8" x14ac:dyDescent="0.2">
      <c r="B655" s="196"/>
      <c r="C655" s="196"/>
      <c r="D655" s="196"/>
      <c r="E655" s="196"/>
      <c r="F655" s="196"/>
      <c r="G655" s="196"/>
    </row>
    <row r="656" spans="1:8" ht="14.25" x14ac:dyDescent="0.2">
      <c r="A656" s="134" t="s">
        <v>103</v>
      </c>
      <c r="D656" s="38" t="s">
        <v>89</v>
      </c>
      <c r="E656" s="86">
        <v>728</v>
      </c>
      <c r="F656" s="172"/>
      <c r="G656" s="199">
        <f>E656*F656</f>
        <v>0</v>
      </c>
      <c r="H656" s="200"/>
    </row>
    <row r="657" spans="1:8" ht="14.25" x14ac:dyDescent="0.2">
      <c r="A657" s="134" t="s">
        <v>104</v>
      </c>
      <c r="D657" s="38" t="s">
        <v>89</v>
      </c>
      <c r="E657" s="86">
        <v>1610</v>
      </c>
      <c r="F657" s="172"/>
      <c r="G657" s="199">
        <f t="shared" ref="G657:G658" si="52">E657*F657</f>
        <v>0</v>
      </c>
      <c r="H657" s="200"/>
    </row>
    <row r="658" spans="1:8" ht="14.25" x14ac:dyDescent="0.2">
      <c r="A658" s="134" t="s">
        <v>105</v>
      </c>
      <c r="D658" s="38" t="s">
        <v>89</v>
      </c>
      <c r="E658" s="86">
        <v>3323</v>
      </c>
      <c r="F658" s="172"/>
      <c r="G658" s="199">
        <f t="shared" si="52"/>
        <v>0</v>
      </c>
      <c r="H658" s="200"/>
    </row>
    <row r="659" spans="1:8" ht="12" customHeight="1" x14ac:dyDescent="0.2">
      <c r="A659" s="56"/>
      <c r="E659" s="86"/>
      <c r="F659" s="11"/>
      <c r="G659" s="86"/>
      <c r="H659" s="86"/>
    </row>
    <row r="660" spans="1:8" ht="12.75" customHeight="1" x14ac:dyDescent="0.2">
      <c r="A660">
        <v>14</v>
      </c>
      <c r="B660" s="196" t="s">
        <v>17</v>
      </c>
      <c r="C660" s="196"/>
      <c r="D660" s="196"/>
      <c r="E660" s="196"/>
      <c r="F660" s="196"/>
      <c r="G660" s="196"/>
    </row>
    <row r="661" spans="1:8" x14ac:dyDescent="0.2">
      <c r="B661" s="196"/>
      <c r="C661" s="196"/>
      <c r="D661" s="196"/>
      <c r="E661" s="196"/>
      <c r="F661" s="196"/>
      <c r="G661" s="196"/>
    </row>
    <row r="662" spans="1:8" x14ac:dyDescent="0.2">
      <c r="B662" s="196"/>
      <c r="C662" s="196"/>
      <c r="D662" s="196"/>
      <c r="E662" s="196"/>
      <c r="F662" s="196"/>
      <c r="G662" s="196"/>
    </row>
    <row r="663" spans="1:8" ht="14.25" x14ac:dyDescent="0.2">
      <c r="A663" s="134" t="s">
        <v>103</v>
      </c>
      <c r="D663" t="s">
        <v>36</v>
      </c>
      <c r="E663" s="86">
        <v>385.53</v>
      </c>
      <c r="F663" s="172"/>
      <c r="G663" s="199">
        <f>E663*F663</f>
        <v>0</v>
      </c>
      <c r="H663" s="200"/>
    </row>
    <row r="664" spans="1:8" ht="14.25" x14ac:dyDescent="0.2">
      <c r="A664" s="134" t="s">
        <v>104</v>
      </c>
      <c r="D664" t="s">
        <v>36</v>
      </c>
      <c r="E664" s="86">
        <v>562.23</v>
      </c>
      <c r="F664" s="172"/>
      <c r="G664" s="199">
        <f t="shared" ref="G664:G665" si="53">E664*F664</f>
        <v>0</v>
      </c>
      <c r="H664" s="200"/>
    </row>
    <row r="665" spans="1:8" ht="14.25" x14ac:dyDescent="0.2">
      <c r="A665" s="134" t="s">
        <v>105</v>
      </c>
      <c r="D665" t="s">
        <v>36</v>
      </c>
      <c r="E665" s="86">
        <v>2517.9899999999998</v>
      </c>
      <c r="F665" s="172"/>
      <c r="G665" s="199">
        <f t="shared" si="53"/>
        <v>0</v>
      </c>
      <c r="H665" s="200"/>
    </row>
    <row r="666" spans="1:8" x14ac:dyDescent="0.2">
      <c r="A666" s="56"/>
      <c r="E666" s="94"/>
      <c r="F666" s="11"/>
      <c r="G666" s="94"/>
      <c r="H666" s="94"/>
    </row>
    <row r="667" spans="1:8" ht="12.75" customHeight="1" x14ac:dyDescent="0.2">
      <c r="A667">
        <v>15</v>
      </c>
      <c r="B667" s="196" t="s">
        <v>60</v>
      </c>
      <c r="C667" s="196"/>
      <c r="D667" s="196"/>
      <c r="E667" s="196"/>
      <c r="F667" s="196"/>
      <c r="G667" s="196"/>
    </row>
    <row r="668" spans="1:8" x14ac:dyDescent="0.2">
      <c r="B668" s="196"/>
      <c r="C668" s="196"/>
      <c r="D668" s="196"/>
      <c r="E668" s="196"/>
      <c r="F668" s="196"/>
      <c r="G668" s="196"/>
    </row>
    <row r="669" spans="1:8" x14ac:dyDescent="0.2">
      <c r="B669" s="196"/>
      <c r="C669" s="196"/>
      <c r="D669" s="196"/>
      <c r="E669" s="196"/>
      <c r="F669" s="196"/>
      <c r="G669" s="196"/>
    </row>
    <row r="670" spans="1:8" ht="14.25" x14ac:dyDescent="0.2">
      <c r="A670" s="134" t="s">
        <v>103</v>
      </c>
      <c r="D670" t="s">
        <v>36</v>
      </c>
      <c r="E670" s="9">
        <v>152.97</v>
      </c>
      <c r="F670" s="172"/>
      <c r="G670" s="199">
        <f>E670*F670</f>
        <v>0</v>
      </c>
      <c r="H670" s="200"/>
    </row>
    <row r="671" spans="1:8" ht="14.25" x14ac:dyDescent="0.2">
      <c r="A671" s="134" t="s">
        <v>104</v>
      </c>
      <c r="D671" t="s">
        <v>36</v>
      </c>
      <c r="E671" s="40">
        <v>135.35</v>
      </c>
      <c r="F671" s="172"/>
      <c r="G671" s="199">
        <f t="shared" ref="G671" si="54">E671*F671</f>
        <v>0</v>
      </c>
      <c r="H671" s="200"/>
    </row>
    <row r="672" spans="1:8" ht="14.25" x14ac:dyDescent="0.2">
      <c r="A672" s="134" t="s">
        <v>105</v>
      </c>
      <c r="D672" t="s">
        <v>36</v>
      </c>
      <c r="E672" s="47">
        <v>627.20000000000005</v>
      </c>
      <c r="F672" s="172"/>
      <c r="G672" s="199">
        <f>E672*F672</f>
        <v>0</v>
      </c>
      <c r="H672" s="200"/>
    </row>
    <row r="674" spans="1:8" x14ac:dyDescent="0.2">
      <c r="B674" s="198" t="s">
        <v>49</v>
      </c>
      <c r="C674" s="196"/>
      <c r="D674" s="196"/>
      <c r="E674" s="196"/>
      <c r="G674" s="190">
        <f>SUM(G493:H672)</f>
        <v>0</v>
      </c>
      <c r="H674" s="224"/>
    </row>
    <row r="675" spans="1:8" x14ac:dyDescent="0.2">
      <c r="B675" s="163"/>
      <c r="C675" s="165"/>
      <c r="D675" s="165"/>
      <c r="E675" s="165"/>
      <c r="G675" s="173"/>
      <c r="H675" s="175"/>
    </row>
    <row r="676" spans="1:8" x14ac:dyDescent="0.2">
      <c r="A676" s="206" t="s">
        <v>25</v>
      </c>
      <c r="B676" s="206"/>
      <c r="C676" s="206"/>
    </row>
    <row r="677" spans="1:8" x14ac:dyDescent="0.2">
      <c r="A677" s="2"/>
      <c r="B677" s="2"/>
      <c r="C677" s="2"/>
      <c r="D677" s="2"/>
      <c r="E677" s="2"/>
      <c r="F677" s="2"/>
      <c r="G677" s="2"/>
    </row>
    <row r="678" spans="1:8" ht="12.75" customHeight="1" x14ac:dyDescent="0.2">
      <c r="A678">
        <v>1</v>
      </c>
      <c r="B678" s="196" t="s">
        <v>421</v>
      </c>
      <c r="C678" s="196"/>
      <c r="D678" s="196"/>
      <c r="E678" s="196"/>
      <c r="F678" s="196"/>
      <c r="G678" s="196"/>
    </row>
    <row r="679" spans="1:8" x14ac:dyDescent="0.2">
      <c r="B679" s="196"/>
      <c r="C679" s="196"/>
      <c r="D679" s="196"/>
      <c r="E679" s="196"/>
      <c r="F679" s="196"/>
      <c r="G679" s="196"/>
    </row>
    <row r="680" spans="1:8" x14ac:dyDescent="0.2">
      <c r="B680" s="196"/>
      <c r="C680" s="196"/>
      <c r="D680" s="196"/>
      <c r="E680" s="196"/>
      <c r="F680" s="196"/>
      <c r="G680" s="196"/>
    </row>
    <row r="681" spans="1:8" x14ac:dyDescent="0.2">
      <c r="B681" s="196"/>
      <c r="C681" s="196"/>
      <c r="D681" s="196"/>
      <c r="E681" s="196"/>
      <c r="F681" s="196"/>
      <c r="G681" s="196"/>
    </row>
    <row r="682" spans="1:8" x14ac:dyDescent="0.2">
      <c r="B682" s="196"/>
      <c r="C682" s="196"/>
      <c r="D682" s="196"/>
      <c r="E682" s="196"/>
      <c r="F682" s="196"/>
      <c r="G682" s="196"/>
    </row>
    <row r="683" spans="1:8" x14ac:dyDescent="0.2">
      <c r="B683" s="196"/>
      <c r="C683" s="196"/>
      <c r="D683" s="196"/>
      <c r="E683" s="196"/>
      <c r="F683" s="196"/>
      <c r="G683" s="196"/>
    </row>
    <row r="684" spans="1:8" x14ac:dyDescent="0.2">
      <c r="B684" s="196"/>
      <c r="C684" s="196"/>
      <c r="D684" s="196"/>
      <c r="E684" s="196"/>
      <c r="F684" s="196"/>
      <c r="G684" s="196"/>
    </row>
    <row r="685" spans="1:8" x14ac:dyDescent="0.2">
      <c r="B685" s="196"/>
      <c r="C685" s="196"/>
      <c r="D685" s="196"/>
      <c r="E685" s="196"/>
      <c r="F685" s="196"/>
      <c r="G685" s="196"/>
    </row>
    <row r="686" spans="1:8" s="38" customFormat="1" ht="12.75" customHeight="1" x14ac:dyDescent="0.2">
      <c r="B686" s="207" t="s">
        <v>288</v>
      </c>
      <c r="C686" s="207"/>
      <c r="D686" s="207"/>
      <c r="E686" s="207"/>
      <c r="F686" s="207"/>
      <c r="G686" s="207"/>
    </row>
    <row r="687" spans="1:8" s="38" customFormat="1" x14ac:dyDescent="0.2">
      <c r="B687" s="207"/>
      <c r="C687" s="207"/>
      <c r="D687" s="207"/>
      <c r="E687" s="207"/>
      <c r="F687" s="207"/>
      <c r="G687" s="207"/>
    </row>
    <row r="688" spans="1:8" s="38" customFormat="1" x14ac:dyDescent="0.2">
      <c r="B688" s="207"/>
      <c r="C688" s="207"/>
      <c r="D688" s="207"/>
      <c r="E688" s="207"/>
      <c r="F688" s="207"/>
      <c r="G688" s="207"/>
    </row>
    <row r="689" spans="1:8" s="38" customFormat="1" x14ac:dyDescent="0.2">
      <c r="B689" s="207"/>
      <c r="C689" s="207"/>
      <c r="D689" s="207"/>
      <c r="E689" s="207"/>
      <c r="F689" s="207"/>
      <c r="G689" s="207"/>
    </row>
    <row r="690" spans="1:8" s="38" customFormat="1" x14ac:dyDescent="0.2">
      <c r="B690" s="207"/>
      <c r="C690" s="207"/>
      <c r="D690" s="207"/>
      <c r="E690" s="207"/>
      <c r="F690" s="207"/>
      <c r="G690" s="207"/>
    </row>
    <row r="691" spans="1:8" s="38" customFormat="1" x14ac:dyDescent="0.2">
      <c r="B691" s="207"/>
      <c r="C691" s="207"/>
      <c r="D691" s="207"/>
      <c r="E691" s="207"/>
      <c r="F691" s="207"/>
      <c r="G691" s="207"/>
    </row>
    <row r="692" spans="1:8" ht="14.25" customHeight="1" x14ac:dyDescent="0.2">
      <c r="A692" s="134" t="s">
        <v>103</v>
      </c>
      <c r="B692" s="204" t="s">
        <v>176</v>
      </c>
      <c r="C692" s="196"/>
      <c r="D692" t="s">
        <v>34</v>
      </c>
      <c r="E692" s="148">
        <v>210.42</v>
      </c>
      <c r="F692" s="172"/>
      <c r="G692" s="199">
        <f>E692*F692</f>
        <v>0</v>
      </c>
      <c r="H692" s="200"/>
    </row>
    <row r="693" spans="1:8" ht="14.25" customHeight="1" x14ac:dyDescent="0.2">
      <c r="A693" s="134"/>
      <c r="B693" s="149"/>
      <c r="C693" s="147"/>
      <c r="E693" s="148"/>
      <c r="F693" s="57"/>
      <c r="G693" s="148"/>
      <c r="H693" s="148"/>
    </row>
    <row r="694" spans="1:8" ht="14.25" customHeight="1" x14ac:dyDescent="0.2">
      <c r="A694" s="134" t="s">
        <v>104</v>
      </c>
      <c r="B694" s="204" t="s">
        <v>177</v>
      </c>
      <c r="C694" s="196"/>
      <c r="D694" t="s">
        <v>34</v>
      </c>
      <c r="E694" s="40">
        <v>52.96</v>
      </c>
      <c r="F694" s="172"/>
      <c r="G694" s="199">
        <f>E694*F694</f>
        <v>0</v>
      </c>
      <c r="H694" s="200"/>
    </row>
    <row r="695" spans="1:8" ht="12.75" customHeight="1" x14ac:dyDescent="0.2">
      <c r="A695" s="134"/>
      <c r="B695" s="204" t="s">
        <v>178</v>
      </c>
      <c r="C695" s="196"/>
      <c r="D695" t="s">
        <v>34</v>
      </c>
      <c r="E695" s="94">
        <v>146.36000000000001</v>
      </c>
      <c r="F695" s="172"/>
      <c r="G695" s="199">
        <f>E695*F695</f>
        <v>0</v>
      </c>
      <c r="H695" s="200"/>
    </row>
    <row r="696" spans="1:8" ht="12.75" customHeight="1" x14ac:dyDescent="0.2">
      <c r="A696" s="134"/>
      <c r="B696" s="149"/>
      <c r="C696" s="147"/>
      <c r="E696" s="148"/>
      <c r="F696" s="57"/>
      <c r="G696" s="148"/>
      <c r="H696" s="148"/>
    </row>
    <row r="697" spans="1:8" ht="14.25" customHeight="1" x14ac:dyDescent="0.2">
      <c r="A697" s="134" t="s">
        <v>105</v>
      </c>
      <c r="B697" s="204" t="s">
        <v>178</v>
      </c>
      <c r="C697" s="196"/>
      <c r="D697" t="s">
        <v>34</v>
      </c>
      <c r="E697" s="94">
        <v>320.73</v>
      </c>
      <c r="F697" s="172"/>
      <c r="G697" s="199">
        <f>E697*F697</f>
        <v>0</v>
      </c>
      <c r="H697" s="200"/>
    </row>
    <row r="698" spans="1:8" ht="14.25" customHeight="1" x14ac:dyDescent="0.2">
      <c r="A698" s="56"/>
      <c r="B698" s="204" t="s">
        <v>86</v>
      </c>
      <c r="C698" s="212"/>
      <c r="D698" t="s">
        <v>34</v>
      </c>
      <c r="E698" s="94">
        <v>128.88999999999999</v>
      </c>
      <c r="F698" s="172"/>
      <c r="G698" s="199">
        <f>E698*F698</f>
        <v>0</v>
      </c>
      <c r="H698" s="200"/>
    </row>
    <row r="699" spans="1:8" ht="14.25" customHeight="1" x14ac:dyDescent="0.2">
      <c r="A699" s="95"/>
      <c r="B699" s="204" t="s">
        <v>93</v>
      </c>
      <c r="C699" s="196"/>
      <c r="D699" t="s">
        <v>34</v>
      </c>
      <c r="E699" s="94">
        <v>214.11</v>
      </c>
      <c r="F699" s="172"/>
      <c r="G699" s="199">
        <f>E699*F699</f>
        <v>0</v>
      </c>
      <c r="H699" s="200"/>
    </row>
    <row r="700" spans="1:8" ht="14.25" customHeight="1" x14ac:dyDescent="0.2">
      <c r="A700" s="149"/>
      <c r="B700" s="149"/>
      <c r="C700" s="147"/>
      <c r="E700" s="148"/>
      <c r="F700" s="57"/>
      <c r="G700" s="148"/>
      <c r="H700" s="148"/>
    </row>
    <row r="701" spans="1:8" ht="14.25" customHeight="1" x14ac:dyDescent="0.2">
      <c r="A701" s="204" t="s">
        <v>179</v>
      </c>
      <c r="B701" s="196"/>
      <c r="C701" s="196"/>
      <c r="E701" s="94"/>
      <c r="F701" s="57"/>
      <c r="G701" s="94"/>
      <c r="H701" s="94"/>
    </row>
    <row r="702" spans="1:8" ht="14.25" customHeight="1" x14ac:dyDescent="0.2">
      <c r="A702" s="95" t="s">
        <v>180</v>
      </c>
      <c r="B702" s="204" t="s">
        <v>88</v>
      </c>
      <c r="C702" s="196"/>
      <c r="D702" t="s">
        <v>34</v>
      </c>
      <c r="E702" s="94">
        <v>205.96</v>
      </c>
      <c r="F702" s="172"/>
      <c r="G702" s="199">
        <f>E702*F702</f>
        <v>0</v>
      </c>
      <c r="H702" s="200"/>
    </row>
    <row r="703" spans="1:8" ht="14.25" customHeight="1" x14ac:dyDescent="0.2">
      <c r="A703" s="95" t="s">
        <v>181</v>
      </c>
      <c r="B703" s="204" t="s">
        <v>88</v>
      </c>
      <c r="C703" s="196"/>
      <c r="D703" t="s">
        <v>34</v>
      </c>
      <c r="E703" s="47">
        <v>154.32</v>
      </c>
      <c r="F703" s="172"/>
      <c r="G703" s="199">
        <f>E703*F703</f>
        <v>0</v>
      </c>
      <c r="H703" s="200"/>
    </row>
    <row r="704" spans="1:8" ht="14.25" customHeight="1" x14ac:dyDescent="0.2">
      <c r="A704" s="95"/>
      <c r="B704" s="95"/>
      <c r="C704" s="96"/>
      <c r="E704" s="94"/>
      <c r="F704" s="57"/>
      <c r="G704" s="94"/>
      <c r="H704" s="94"/>
    </row>
    <row r="705" spans="1:8" ht="12.75" customHeight="1" x14ac:dyDescent="0.2">
      <c r="A705">
        <v>2</v>
      </c>
      <c r="B705" s="196" t="s">
        <v>182</v>
      </c>
      <c r="C705" s="196"/>
      <c r="D705" s="196"/>
      <c r="E705" s="196"/>
      <c r="F705" s="196"/>
      <c r="G705" s="196"/>
    </row>
    <row r="706" spans="1:8" x14ac:dyDescent="0.2">
      <c r="B706" s="196"/>
      <c r="C706" s="196"/>
      <c r="D706" s="196"/>
      <c r="E706" s="196"/>
      <c r="F706" s="196"/>
      <c r="G706" s="196"/>
    </row>
    <row r="707" spans="1:8" x14ac:dyDescent="0.2">
      <c r="B707" s="196"/>
      <c r="C707" s="196"/>
      <c r="D707" s="196"/>
      <c r="E707" s="196"/>
      <c r="F707" s="196"/>
      <c r="G707" s="196"/>
    </row>
    <row r="708" spans="1:8" x14ac:dyDescent="0.2">
      <c r="B708" s="196"/>
      <c r="C708" s="196"/>
      <c r="D708" s="196"/>
      <c r="E708" s="196"/>
      <c r="F708" s="196"/>
      <c r="G708" s="196"/>
    </row>
    <row r="709" spans="1:8" x14ac:dyDescent="0.2">
      <c r="B709" s="196"/>
      <c r="C709" s="196"/>
      <c r="D709" s="196"/>
      <c r="E709" s="196"/>
      <c r="F709" s="196"/>
      <c r="G709" s="196"/>
    </row>
    <row r="710" spans="1:8" ht="14.25" customHeight="1" x14ac:dyDescent="0.2">
      <c r="A710" s="8"/>
      <c r="B710" s="196"/>
      <c r="C710" s="196"/>
      <c r="D710" s="196"/>
      <c r="E710" s="196"/>
      <c r="F710" s="196"/>
      <c r="G710" s="196"/>
      <c r="H710" s="9"/>
    </row>
    <row r="711" spans="1:8" ht="14.25" customHeight="1" x14ac:dyDescent="0.2">
      <c r="A711" s="134" t="s">
        <v>103</v>
      </c>
      <c r="B711" s="204" t="s">
        <v>87</v>
      </c>
      <c r="C711" s="196"/>
      <c r="D711" t="s">
        <v>34</v>
      </c>
      <c r="E711" s="9">
        <v>113</v>
      </c>
      <c r="F711" s="172"/>
      <c r="G711" s="199">
        <f>E711*F711</f>
        <v>0</v>
      </c>
      <c r="H711" s="200"/>
    </row>
    <row r="712" spans="1:8" ht="14.25" customHeight="1" x14ac:dyDescent="0.2">
      <c r="A712" s="134" t="s">
        <v>104</v>
      </c>
      <c r="B712" s="204" t="s">
        <v>87</v>
      </c>
      <c r="C712" s="204"/>
      <c r="D712" t="s">
        <v>34</v>
      </c>
      <c r="E712" s="47">
        <v>92</v>
      </c>
      <c r="F712" s="172"/>
      <c r="G712" s="199">
        <f t="shared" ref="G712:G713" si="55">E712*F712</f>
        <v>0</v>
      </c>
      <c r="H712" s="200"/>
    </row>
    <row r="713" spans="1:8" ht="14.25" customHeight="1" x14ac:dyDescent="0.2">
      <c r="A713" s="134" t="s">
        <v>105</v>
      </c>
      <c r="B713" s="204" t="s">
        <v>87</v>
      </c>
      <c r="C713" s="204"/>
      <c r="D713" t="s">
        <v>34</v>
      </c>
      <c r="E713" s="47">
        <v>401</v>
      </c>
      <c r="F713" s="172"/>
      <c r="G713" s="199">
        <f t="shared" si="55"/>
        <v>0</v>
      </c>
      <c r="H713" s="200"/>
    </row>
    <row r="714" spans="1:8" ht="14.25" customHeight="1" x14ac:dyDescent="0.2">
      <c r="A714" s="56"/>
      <c r="B714" s="95"/>
      <c r="C714" s="95"/>
      <c r="E714" s="94"/>
      <c r="F714" s="22"/>
      <c r="G714" s="94"/>
      <c r="H714" s="94"/>
    </row>
    <row r="715" spans="1:8" ht="12.75" customHeight="1" x14ac:dyDescent="0.2">
      <c r="A715" s="38">
        <v>3</v>
      </c>
      <c r="B715" s="207" t="s">
        <v>422</v>
      </c>
      <c r="C715" s="207"/>
      <c r="D715" s="207"/>
      <c r="E715" s="207"/>
      <c r="F715" s="207"/>
      <c r="G715" s="207"/>
    </row>
    <row r="716" spans="1:8" x14ac:dyDescent="0.2">
      <c r="B716" s="207"/>
      <c r="C716" s="207"/>
      <c r="D716" s="207"/>
      <c r="E716" s="207"/>
      <c r="F716" s="207"/>
      <c r="G716" s="207"/>
    </row>
    <row r="717" spans="1:8" x14ac:dyDescent="0.2">
      <c r="B717" s="207"/>
      <c r="C717" s="207"/>
      <c r="D717" s="207"/>
      <c r="E717" s="207"/>
      <c r="F717" s="207"/>
      <c r="G717" s="207"/>
    </row>
    <row r="718" spans="1:8" x14ac:dyDescent="0.2">
      <c r="B718" s="207"/>
      <c r="C718" s="207"/>
      <c r="D718" s="207"/>
      <c r="E718" s="207"/>
      <c r="F718" s="207"/>
      <c r="G718" s="207"/>
    </row>
    <row r="719" spans="1:8" x14ac:dyDescent="0.2">
      <c r="B719" s="207"/>
      <c r="C719" s="207"/>
      <c r="D719" s="207"/>
      <c r="E719" s="207"/>
      <c r="F719" s="207"/>
      <c r="G719" s="207"/>
    </row>
    <row r="720" spans="1:8" ht="14.25" customHeight="1" x14ac:dyDescent="0.2">
      <c r="A720" s="95"/>
      <c r="B720" s="207"/>
      <c r="C720" s="207"/>
      <c r="D720" s="207"/>
      <c r="E720" s="207"/>
      <c r="F720" s="207"/>
      <c r="G720" s="207"/>
      <c r="H720" s="94"/>
    </row>
    <row r="721" spans="1:8" ht="12.75" customHeight="1" x14ac:dyDescent="0.2">
      <c r="A721" s="95"/>
      <c r="B721" s="207"/>
      <c r="C721" s="207"/>
      <c r="D721" s="207"/>
      <c r="E721" s="207"/>
      <c r="F721" s="207"/>
      <c r="G721" s="207"/>
      <c r="H721" s="94"/>
    </row>
    <row r="722" spans="1:8" ht="12.75" customHeight="1" x14ac:dyDescent="0.2">
      <c r="A722" s="103"/>
      <c r="B722" s="207"/>
      <c r="C722" s="207"/>
      <c r="D722" s="207"/>
      <c r="E722" s="207"/>
      <c r="F722" s="207"/>
      <c r="G722" s="207"/>
      <c r="H722" s="102"/>
    </row>
    <row r="723" spans="1:8" ht="14.25" customHeight="1" x14ac:dyDescent="0.2">
      <c r="A723" s="134" t="s">
        <v>103</v>
      </c>
      <c r="B723" s="204" t="s">
        <v>185</v>
      </c>
      <c r="C723" s="196"/>
      <c r="D723" t="s">
        <v>34</v>
      </c>
      <c r="E723" s="94">
        <v>133</v>
      </c>
      <c r="F723" s="172"/>
      <c r="G723" s="199">
        <f>E723*F723</f>
        <v>0</v>
      </c>
      <c r="H723" s="200"/>
    </row>
    <row r="724" spans="1:8" ht="14.25" customHeight="1" x14ac:dyDescent="0.2">
      <c r="A724" s="134" t="s">
        <v>104</v>
      </c>
      <c r="B724" s="204" t="s">
        <v>185</v>
      </c>
      <c r="C724" s="196"/>
      <c r="D724" t="s">
        <v>34</v>
      </c>
      <c r="E724" s="94">
        <v>109</v>
      </c>
      <c r="F724" s="172"/>
      <c r="G724" s="199">
        <f>E724*F724</f>
        <v>0</v>
      </c>
      <c r="H724" s="200"/>
    </row>
    <row r="725" spans="1:8" ht="14.25" customHeight="1" x14ac:dyDescent="0.2">
      <c r="A725" s="134" t="s">
        <v>105</v>
      </c>
      <c r="B725" s="204" t="s">
        <v>185</v>
      </c>
      <c r="C725" s="196"/>
      <c r="D725" t="s">
        <v>34</v>
      </c>
      <c r="E725" s="94">
        <v>245</v>
      </c>
      <c r="F725" s="172"/>
      <c r="G725" s="199">
        <f>E725*F725</f>
        <v>0</v>
      </c>
      <c r="H725" s="200"/>
    </row>
    <row r="726" spans="1:8" ht="12.75" customHeight="1" x14ac:dyDescent="0.2">
      <c r="A726">
        <v>4</v>
      </c>
      <c r="B726" s="234" t="s">
        <v>423</v>
      </c>
      <c r="C726" s="234"/>
      <c r="D726" s="234"/>
      <c r="E726" s="234"/>
      <c r="F726" s="234"/>
      <c r="G726" s="234"/>
      <c r="H726" s="2"/>
    </row>
    <row r="727" spans="1:8" x14ac:dyDescent="0.2">
      <c r="B727" s="234"/>
      <c r="C727" s="234"/>
      <c r="D727" s="234"/>
      <c r="E727" s="234"/>
      <c r="F727" s="234"/>
      <c r="G727" s="234"/>
      <c r="H727" s="2"/>
    </row>
    <row r="728" spans="1:8" x14ac:dyDescent="0.2">
      <c r="B728" s="234"/>
      <c r="C728" s="234"/>
      <c r="D728" s="234"/>
      <c r="E728" s="234"/>
      <c r="F728" s="234"/>
      <c r="G728" s="234"/>
      <c r="H728" s="2"/>
    </row>
    <row r="729" spans="1:8" x14ac:dyDescent="0.2">
      <c r="B729" s="234"/>
      <c r="C729" s="234"/>
      <c r="D729" s="234"/>
      <c r="E729" s="234"/>
      <c r="F729" s="234"/>
      <c r="G729" s="234"/>
      <c r="H729" s="2"/>
    </row>
    <row r="730" spans="1:8" x14ac:dyDescent="0.2">
      <c r="B730" s="234"/>
      <c r="C730" s="234"/>
      <c r="D730" s="234"/>
      <c r="E730" s="234"/>
      <c r="F730" s="234"/>
      <c r="G730" s="234"/>
      <c r="H730" s="2"/>
    </row>
    <row r="731" spans="1:8" x14ac:dyDescent="0.2">
      <c r="B731" s="234"/>
      <c r="C731" s="234"/>
      <c r="D731" s="234"/>
      <c r="E731" s="234"/>
      <c r="F731" s="234"/>
      <c r="G731" s="234"/>
      <c r="H731" s="2"/>
    </row>
    <row r="732" spans="1:8" x14ac:dyDescent="0.2">
      <c r="B732" s="234"/>
      <c r="C732" s="234"/>
      <c r="D732" s="234"/>
      <c r="E732" s="234"/>
      <c r="F732" s="234"/>
      <c r="G732" s="234"/>
      <c r="H732" s="2"/>
    </row>
    <row r="733" spans="1:8" x14ac:dyDescent="0.2">
      <c r="B733" s="234"/>
      <c r="C733" s="234"/>
      <c r="D733" s="234"/>
      <c r="E733" s="234"/>
      <c r="F733" s="234"/>
      <c r="G733" s="234"/>
      <c r="H733" s="2"/>
    </row>
    <row r="734" spans="1:8" x14ac:dyDescent="0.2">
      <c r="B734" s="234"/>
      <c r="C734" s="234"/>
      <c r="D734" s="234"/>
      <c r="E734" s="234"/>
      <c r="F734" s="234"/>
      <c r="G734" s="234"/>
      <c r="H734" s="2"/>
    </row>
    <row r="735" spans="1:8" x14ac:dyDescent="0.2">
      <c r="B735" s="234"/>
      <c r="C735" s="234"/>
      <c r="D735" s="234"/>
      <c r="E735" s="234"/>
      <c r="F735" s="234"/>
      <c r="G735" s="234"/>
      <c r="H735" s="2"/>
    </row>
    <row r="736" spans="1:8" x14ac:dyDescent="0.2">
      <c r="B736" s="234"/>
      <c r="C736" s="234"/>
      <c r="D736" s="234"/>
      <c r="E736" s="234"/>
      <c r="F736" s="234"/>
      <c r="G736" s="234"/>
      <c r="H736" s="2"/>
    </row>
    <row r="737" spans="1:8" x14ac:dyDescent="0.2">
      <c r="B737" s="234"/>
      <c r="C737" s="234"/>
      <c r="D737" s="234"/>
      <c r="E737" s="234"/>
      <c r="F737" s="234"/>
      <c r="G737" s="234"/>
      <c r="H737" s="2"/>
    </row>
    <row r="738" spans="1:8" x14ac:dyDescent="0.2">
      <c r="B738" s="234"/>
      <c r="C738" s="234"/>
      <c r="D738" s="234"/>
      <c r="E738" s="234"/>
      <c r="F738" s="234"/>
      <c r="G738" s="234"/>
      <c r="H738" s="150"/>
    </row>
    <row r="739" spans="1:8" ht="12.75" customHeight="1" x14ac:dyDescent="0.2">
      <c r="B739" s="234" t="s">
        <v>289</v>
      </c>
      <c r="C739" s="234"/>
      <c r="D739" s="234"/>
      <c r="E739" s="234"/>
      <c r="F739" s="234"/>
      <c r="G739" s="234"/>
      <c r="H739" s="2"/>
    </row>
    <row r="740" spans="1:8" x14ac:dyDescent="0.2">
      <c r="B740" s="234"/>
      <c r="C740" s="234"/>
      <c r="D740" s="234"/>
      <c r="E740" s="234"/>
      <c r="F740" s="234"/>
      <c r="G740" s="234"/>
      <c r="H740" s="2"/>
    </row>
    <row r="741" spans="1:8" x14ac:dyDescent="0.2">
      <c r="B741" s="234"/>
      <c r="C741" s="234"/>
      <c r="D741" s="234"/>
      <c r="E741" s="234"/>
      <c r="F741" s="234"/>
      <c r="G741" s="234"/>
      <c r="H741" s="2"/>
    </row>
    <row r="742" spans="1:8" x14ac:dyDescent="0.2">
      <c r="B742" s="234"/>
      <c r="C742" s="234"/>
      <c r="D742" s="234"/>
      <c r="E742" s="234"/>
      <c r="F742" s="234"/>
      <c r="G742" s="234"/>
      <c r="H742" s="2"/>
    </row>
    <row r="743" spans="1:8" x14ac:dyDescent="0.2">
      <c r="B743" s="234"/>
      <c r="C743" s="234"/>
      <c r="D743" s="234"/>
      <c r="E743" s="234"/>
      <c r="F743" s="234"/>
      <c r="G743" s="234"/>
      <c r="H743" s="2"/>
    </row>
    <row r="744" spans="1:8" x14ac:dyDescent="0.2">
      <c r="B744" s="234"/>
      <c r="C744" s="234"/>
      <c r="D744" s="234"/>
      <c r="E744" s="234"/>
      <c r="F744" s="234"/>
      <c r="G744" s="234"/>
      <c r="H744" s="2"/>
    </row>
    <row r="745" spans="1:8" ht="12.75" customHeight="1" x14ac:dyDescent="0.2">
      <c r="A745" s="6"/>
      <c r="B745" s="212" t="s">
        <v>424</v>
      </c>
      <c r="C745" s="212"/>
      <c r="D745" s="212"/>
      <c r="E745" s="212"/>
      <c r="F745" s="212"/>
      <c r="G745" s="212"/>
    </row>
    <row r="746" spans="1:8" ht="12.75" customHeight="1" x14ac:dyDescent="0.2">
      <c r="A746" s="134" t="s">
        <v>103</v>
      </c>
      <c r="B746" s="204" t="s">
        <v>50</v>
      </c>
      <c r="C746" s="196"/>
      <c r="D746" t="s">
        <v>27</v>
      </c>
      <c r="E746" s="109">
        <v>1</v>
      </c>
      <c r="F746" s="172"/>
      <c r="G746" s="199">
        <f t="shared" ref="G746:G753" si="56">E746*F746</f>
        <v>0</v>
      </c>
      <c r="H746" s="200"/>
    </row>
    <row r="747" spans="1:8" x14ac:dyDescent="0.2">
      <c r="A747" s="135"/>
      <c r="B747" s="204" t="s">
        <v>51</v>
      </c>
      <c r="C747" s="196"/>
      <c r="D747" t="s">
        <v>27</v>
      </c>
      <c r="E747" s="109">
        <v>2</v>
      </c>
      <c r="F747" s="172"/>
      <c r="G747" s="199">
        <f t="shared" si="56"/>
        <v>0</v>
      </c>
      <c r="H747" s="200"/>
    </row>
    <row r="748" spans="1:8" ht="12.75" customHeight="1" x14ac:dyDescent="0.2">
      <c r="A748" s="134" t="s">
        <v>104</v>
      </c>
      <c r="B748" s="204" t="s">
        <v>50</v>
      </c>
      <c r="C748" s="196"/>
      <c r="D748" t="s">
        <v>27</v>
      </c>
      <c r="E748" s="109">
        <v>2</v>
      </c>
      <c r="F748" s="172"/>
      <c r="G748" s="199">
        <f t="shared" si="56"/>
        <v>0</v>
      </c>
      <c r="H748" s="200"/>
    </row>
    <row r="749" spans="1:8" x14ac:dyDescent="0.2">
      <c r="A749" s="135"/>
      <c r="B749" s="204" t="s">
        <v>51</v>
      </c>
      <c r="C749" s="196"/>
      <c r="D749" t="s">
        <v>27</v>
      </c>
      <c r="E749" s="109">
        <v>2</v>
      </c>
      <c r="F749" s="172"/>
      <c r="G749" s="199">
        <f t="shared" si="56"/>
        <v>0</v>
      </c>
      <c r="H749" s="200"/>
    </row>
    <row r="750" spans="1:8" ht="12.75" customHeight="1" x14ac:dyDescent="0.2">
      <c r="A750" s="134" t="s">
        <v>105</v>
      </c>
      <c r="B750" s="204" t="s">
        <v>50</v>
      </c>
      <c r="C750" s="196"/>
      <c r="D750" t="s">
        <v>27</v>
      </c>
      <c r="E750" s="109">
        <v>6</v>
      </c>
      <c r="F750" s="172"/>
      <c r="G750" s="199">
        <f t="shared" si="56"/>
        <v>0</v>
      </c>
      <c r="H750" s="200"/>
    </row>
    <row r="751" spans="1:8" x14ac:dyDescent="0.2">
      <c r="B751" s="204" t="s">
        <v>51</v>
      </c>
      <c r="C751" s="196"/>
      <c r="D751" t="s">
        <v>27</v>
      </c>
      <c r="E751" s="109">
        <v>8</v>
      </c>
      <c r="F751" s="172"/>
      <c r="G751" s="199">
        <f t="shared" si="56"/>
        <v>0</v>
      </c>
      <c r="H751" s="200"/>
    </row>
    <row r="752" spans="1:8" x14ac:dyDescent="0.2">
      <c r="B752" s="204" t="s">
        <v>52</v>
      </c>
      <c r="C752" s="196"/>
      <c r="D752" t="s">
        <v>27</v>
      </c>
      <c r="E752" s="109">
        <v>3</v>
      </c>
      <c r="F752" s="172"/>
      <c r="G752" s="199">
        <f t="shared" si="56"/>
        <v>0</v>
      </c>
      <c r="H752" s="200"/>
    </row>
    <row r="753" spans="1:8" x14ac:dyDescent="0.2">
      <c r="B753" s="204" t="s">
        <v>16</v>
      </c>
      <c r="C753" s="196"/>
      <c r="D753" t="s">
        <v>27</v>
      </c>
      <c r="E753" s="109">
        <v>1</v>
      </c>
      <c r="F753" s="172"/>
      <c r="G753" s="199">
        <f t="shared" si="56"/>
        <v>0</v>
      </c>
      <c r="H753" s="200"/>
    </row>
    <row r="754" spans="1:8" ht="12.75" customHeight="1" x14ac:dyDescent="0.2">
      <c r="A754" s="70"/>
      <c r="B754" s="69"/>
      <c r="C754" s="69"/>
      <c r="E754" s="66"/>
      <c r="F754" s="63"/>
      <c r="G754" s="63"/>
      <c r="H754" s="63"/>
    </row>
    <row r="755" spans="1:8" ht="12.75" customHeight="1" x14ac:dyDescent="0.2">
      <c r="A755" s="60">
        <v>5</v>
      </c>
      <c r="B755" s="212" t="s">
        <v>430</v>
      </c>
      <c r="C755" s="212"/>
      <c r="D755" s="212"/>
      <c r="E755" s="212"/>
      <c r="F755" s="212"/>
      <c r="G755" s="212"/>
    </row>
    <row r="756" spans="1:8" ht="12.75" customHeight="1" x14ac:dyDescent="0.2">
      <c r="A756" s="134" t="s">
        <v>104</v>
      </c>
      <c r="B756" s="204" t="s">
        <v>50</v>
      </c>
      <c r="C756" s="196"/>
      <c r="D756" t="s">
        <v>27</v>
      </c>
      <c r="E756" s="109">
        <v>1</v>
      </c>
      <c r="F756" s="172"/>
      <c r="G756" s="199">
        <f t="shared" ref="G756:G759" si="57">E756*F756</f>
        <v>0</v>
      </c>
      <c r="H756" s="200"/>
    </row>
    <row r="757" spans="1:8" ht="12.75" customHeight="1" x14ac:dyDescent="0.2">
      <c r="A757" s="134" t="s">
        <v>105</v>
      </c>
      <c r="B757" s="204" t="s">
        <v>50</v>
      </c>
      <c r="C757" s="196"/>
      <c r="D757" t="s">
        <v>27</v>
      </c>
      <c r="E757" s="109">
        <v>1</v>
      </c>
      <c r="F757" s="172"/>
      <c r="G757" s="199">
        <f t="shared" si="57"/>
        <v>0</v>
      </c>
      <c r="H757" s="200"/>
    </row>
    <row r="758" spans="1:8" x14ac:dyDescent="0.2">
      <c r="B758" s="204" t="s">
        <v>51</v>
      </c>
      <c r="C758" s="196"/>
      <c r="D758" t="s">
        <v>27</v>
      </c>
      <c r="E758" s="109">
        <v>4</v>
      </c>
      <c r="F758" s="172"/>
      <c r="G758" s="199">
        <f t="shared" si="57"/>
        <v>0</v>
      </c>
      <c r="H758" s="200"/>
    </row>
    <row r="759" spans="1:8" x14ac:dyDescent="0.2">
      <c r="A759" s="56"/>
      <c r="B759" s="204" t="s">
        <v>52</v>
      </c>
      <c r="C759" s="196"/>
      <c r="D759" t="s">
        <v>27</v>
      </c>
      <c r="E759" s="52">
        <v>2</v>
      </c>
      <c r="F759" s="172"/>
      <c r="G759" s="199">
        <f t="shared" si="57"/>
        <v>0</v>
      </c>
      <c r="H759" s="200"/>
    </row>
    <row r="760" spans="1:8" ht="12.75" customHeight="1" x14ac:dyDescent="0.2">
      <c r="A760" s="60">
        <v>6</v>
      </c>
      <c r="B760" s="212" t="s">
        <v>425</v>
      </c>
      <c r="C760" s="212"/>
      <c r="D760" s="212"/>
      <c r="E760" s="212"/>
      <c r="F760" s="212"/>
      <c r="G760" s="212"/>
    </row>
    <row r="761" spans="1:8" ht="12.75" customHeight="1" x14ac:dyDescent="0.2">
      <c r="A761" s="134" t="s">
        <v>103</v>
      </c>
      <c r="B761" s="204" t="s">
        <v>50</v>
      </c>
      <c r="C761" s="196"/>
      <c r="D761" t="s">
        <v>27</v>
      </c>
      <c r="E761" s="109">
        <v>2</v>
      </c>
      <c r="F761" s="172"/>
      <c r="G761" s="199">
        <f t="shared" ref="G761:G765" si="58">E761*F761</f>
        <v>0</v>
      </c>
      <c r="H761" s="200"/>
    </row>
    <row r="762" spans="1:8" ht="12.75" customHeight="1" x14ac:dyDescent="0.2">
      <c r="A762" s="134" t="s">
        <v>104</v>
      </c>
      <c r="B762" s="204" t="s">
        <v>50</v>
      </c>
      <c r="C762" s="196"/>
      <c r="D762" t="s">
        <v>27</v>
      </c>
      <c r="E762" s="109">
        <v>2</v>
      </c>
      <c r="F762" s="172"/>
      <c r="G762" s="199">
        <f t="shared" si="58"/>
        <v>0</v>
      </c>
      <c r="H762" s="200"/>
    </row>
    <row r="763" spans="1:8" x14ac:dyDescent="0.2">
      <c r="A763" s="134" t="s">
        <v>105</v>
      </c>
      <c r="B763" s="204" t="s">
        <v>2</v>
      </c>
      <c r="C763" s="196"/>
      <c r="D763" t="s">
        <v>27</v>
      </c>
      <c r="E763" s="109">
        <v>3</v>
      </c>
      <c r="F763" s="172"/>
      <c r="G763" s="199">
        <f t="shared" si="58"/>
        <v>0</v>
      </c>
      <c r="H763" s="200"/>
    </row>
    <row r="764" spans="1:8" ht="12.75" customHeight="1" x14ac:dyDescent="0.2">
      <c r="A764" s="56"/>
      <c r="B764" s="204" t="s">
        <v>50</v>
      </c>
      <c r="C764" s="196"/>
      <c r="D764" t="s">
        <v>27</v>
      </c>
      <c r="E764" s="109">
        <v>5</v>
      </c>
      <c r="F764" s="172"/>
      <c r="G764" s="199">
        <f t="shared" si="58"/>
        <v>0</v>
      </c>
      <c r="H764" s="200"/>
    </row>
    <row r="765" spans="1:8" x14ac:dyDescent="0.2">
      <c r="B765" s="204" t="s">
        <v>51</v>
      </c>
      <c r="C765" s="196"/>
      <c r="D765" t="s">
        <v>27</v>
      </c>
      <c r="E765" s="109">
        <v>3</v>
      </c>
      <c r="F765" s="172"/>
      <c r="G765" s="199">
        <f t="shared" si="58"/>
        <v>0</v>
      </c>
      <c r="H765" s="200"/>
    </row>
    <row r="766" spans="1:8" x14ac:dyDescent="0.2">
      <c r="B766" s="143"/>
      <c r="C766" s="139"/>
      <c r="E766" s="145"/>
      <c r="F766" s="11"/>
      <c r="G766" s="142"/>
      <c r="H766" s="142"/>
    </row>
    <row r="767" spans="1:8" ht="12.75" customHeight="1" x14ac:dyDescent="0.2">
      <c r="A767" s="38">
        <v>7</v>
      </c>
      <c r="B767" s="207" t="s">
        <v>183</v>
      </c>
      <c r="C767" s="207"/>
      <c r="D767" s="207"/>
      <c r="E767" s="207"/>
      <c r="F767" s="207"/>
      <c r="G767" s="207"/>
    </row>
    <row r="768" spans="1:8" x14ac:dyDescent="0.2">
      <c r="A768" s="35"/>
      <c r="B768" s="207"/>
      <c r="C768" s="207"/>
      <c r="D768" s="207"/>
      <c r="E768" s="207"/>
      <c r="F768" s="207"/>
      <c r="G768" s="207"/>
    </row>
    <row r="769" spans="1:8" x14ac:dyDescent="0.2">
      <c r="A769" s="35"/>
      <c r="B769" s="207"/>
      <c r="C769" s="207"/>
      <c r="D769" s="207"/>
      <c r="E769" s="207"/>
      <c r="F769" s="207"/>
      <c r="G769" s="207"/>
    </row>
    <row r="770" spans="1:8" x14ac:dyDescent="0.2">
      <c r="A770" s="35"/>
      <c r="B770" s="207"/>
      <c r="C770" s="207"/>
      <c r="D770" s="207"/>
      <c r="E770" s="207"/>
      <c r="F770" s="207"/>
      <c r="G770" s="207"/>
    </row>
    <row r="771" spans="1:8" x14ac:dyDescent="0.2">
      <c r="A771" s="35"/>
      <c r="B771" s="207"/>
      <c r="C771" s="207"/>
      <c r="D771" s="207"/>
      <c r="E771" s="207"/>
      <c r="F771" s="207"/>
      <c r="G771" s="207"/>
    </row>
    <row r="772" spans="1:8" x14ac:dyDescent="0.2">
      <c r="A772" s="35"/>
      <c r="B772" s="207"/>
      <c r="C772" s="207"/>
      <c r="D772" s="207"/>
      <c r="E772" s="207"/>
      <c r="F772" s="207"/>
      <c r="G772" s="207"/>
    </row>
    <row r="773" spans="1:8" x14ac:dyDescent="0.2">
      <c r="A773" s="35"/>
      <c r="B773" s="207"/>
      <c r="C773" s="207"/>
      <c r="D773" s="207"/>
      <c r="E773" s="207"/>
      <c r="F773" s="207"/>
      <c r="G773" s="207"/>
    </row>
    <row r="774" spans="1:8" x14ac:dyDescent="0.2">
      <c r="A774" s="35"/>
      <c r="B774" s="207"/>
      <c r="C774" s="207"/>
      <c r="D774" s="207"/>
      <c r="E774" s="207"/>
      <c r="F774" s="207"/>
      <c r="G774" s="207"/>
    </row>
    <row r="775" spans="1:8" ht="12.75" customHeight="1" x14ac:dyDescent="0.2">
      <c r="A775" s="134" t="s">
        <v>103</v>
      </c>
      <c r="B775" s="204" t="s">
        <v>184</v>
      </c>
      <c r="C775" s="196"/>
      <c r="D775" t="s">
        <v>27</v>
      </c>
      <c r="E775" s="109">
        <v>3</v>
      </c>
      <c r="F775" s="172"/>
      <c r="G775" s="199">
        <f>E775*F775</f>
        <v>0</v>
      </c>
      <c r="H775" s="200"/>
    </row>
    <row r="776" spans="1:8" x14ac:dyDescent="0.2">
      <c r="A776" s="134" t="s">
        <v>104</v>
      </c>
      <c r="B776" s="204" t="s">
        <v>184</v>
      </c>
      <c r="C776" s="196"/>
      <c r="D776" t="s">
        <v>27</v>
      </c>
      <c r="E776" s="109">
        <v>3</v>
      </c>
      <c r="F776" s="172"/>
      <c r="G776" s="199">
        <f>E776*F776</f>
        <v>0</v>
      </c>
      <c r="H776" s="200"/>
    </row>
    <row r="777" spans="1:8" x14ac:dyDescent="0.2">
      <c r="A777" s="134" t="s">
        <v>105</v>
      </c>
      <c r="B777" s="204" t="s">
        <v>184</v>
      </c>
      <c r="C777" s="196"/>
      <c r="D777" t="s">
        <v>27</v>
      </c>
      <c r="E777" s="109">
        <v>18</v>
      </c>
      <c r="F777" s="172"/>
      <c r="G777" s="199">
        <f>E777*F777</f>
        <v>0</v>
      </c>
      <c r="H777" s="200"/>
    </row>
    <row r="778" spans="1:8" ht="12.75" customHeight="1" x14ac:dyDescent="0.2">
      <c r="A778" s="56"/>
      <c r="B778" s="103"/>
      <c r="C778" s="103"/>
      <c r="D778" s="38"/>
      <c r="E778" s="39"/>
      <c r="F778" s="104"/>
      <c r="G778" s="104"/>
      <c r="H778" s="104"/>
    </row>
    <row r="779" spans="1:8" ht="12.75" customHeight="1" x14ac:dyDescent="0.2">
      <c r="A779" s="38">
        <v>8</v>
      </c>
      <c r="B779" s="196" t="s">
        <v>186</v>
      </c>
      <c r="C779" s="196"/>
      <c r="D779" s="196"/>
      <c r="E779" s="196"/>
      <c r="F779" s="196"/>
      <c r="G779" s="196"/>
    </row>
    <row r="780" spans="1:8" x14ac:dyDescent="0.2">
      <c r="B780" s="196"/>
      <c r="C780" s="196"/>
      <c r="D780" s="196"/>
      <c r="E780" s="196"/>
      <c r="F780" s="196"/>
      <c r="G780" s="196"/>
    </row>
    <row r="781" spans="1:8" s="38" customFormat="1" ht="14.25" customHeight="1" x14ac:dyDescent="0.2">
      <c r="A781" s="134" t="s">
        <v>104</v>
      </c>
      <c r="B781" s="204" t="s">
        <v>79</v>
      </c>
      <c r="C781" s="204"/>
      <c r="D781" s="38" t="s">
        <v>27</v>
      </c>
      <c r="E781" s="39">
        <v>2</v>
      </c>
      <c r="F781" s="172"/>
      <c r="G781" s="199">
        <f t="shared" ref="G781:G783" si="59">E781*F781</f>
        <v>0</v>
      </c>
      <c r="H781" s="200"/>
    </row>
    <row r="782" spans="1:8" s="38" customFormat="1" ht="14.25" customHeight="1" x14ac:dyDescent="0.2">
      <c r="A782" s="134" t="s">
        <v>105</v>
      </c>
      <c r="B782" s="204" t="s">
        <v>79</v>
      </c>
      <c r="C782" s="204"/>
      <c r="D782" s="38" t="s">
        <v>27</v>
      </c>
      <c r="E782" s="39">
        <v>7</v>
      </c>
      <c r="F782" s="172"/>
      <c r="G782" s="199">
        <f t="shared" si="59"/>
        <v>0</v>
      </c>
      <c r="H782" s="200"/>
    </row>
    <row r="783" spans="1:8" s="38" customFormat="1" ht="14.25" customHeight="1" x14ac:dyDescent="0.2">
      <c r="A783" s="55"/>
      <c r="B783" s="204" t="s">
        <v>80</v>
      </c>
      <c r="C783" s="204"/>
      <c r="D783" s="38" t="s">
        <v>27</v>
      </c>
      <c r="E783" s="39">
        <v>4</v>
      </c>
      <c r="F783" s="172"/>
      <c r="G783" s="199">
        <f t="shared" si="59"/>
        <v>0</v>
      </c>
      <c r="H783" s="200"/>
    </row>
    <row r="784" spans="1:8" x14ac:dyDescent="0.2">
      <c r="A784" s="69"/>
      <c r="B784" s="69"/>
      <c r="C784" s="64"/>
      <c r="E784" s="68"/>
      <c r="F784" s="11"/>
      <c r="G784" s="63"/>
      <c r="H784" s="63"/>
    </row>
    <row r="785" spans="1:9" ht="12.75" customHeight="1" x14ac:dyDescent="0.2">
      <c r="A785">
        <v>9</v>
      </c>
      <c r="B785" s="196" t="s">
        <v>83</v>
      </c>
      <c r="C785" s="196"/>
      <c r="D785" s="196"/>
      <c r="E785" s="196"/>
      <c r="F785" s="196"/>
      <c r="G785" s="196"/>
    </row>
    <row r="786" spans="1:9" x14ac:dyDescent="0.2">
      <c r="B786" s="196"/>
      <c r="C786" s="196"/>
      <c r="D786" s="196"/>
      <c r="E786" s="196"/>
      <c r="F786" s="196"/>
      <c r="G786" s="196"/>
    </row>
    <row r="787" spans="1:9" s="38" customFormat="1" ht="14.25" customHeight="1" x14ac:dyDescent="0.2">
      <c r="A787" s="134" t="s">
        <v>105</v>
      </c>
      <c r="B787" s="204" t="s">
        <v>79</v>
      </c>
      <c r="C787" s="204"/>
      <c r="D787" s="38" t="s">
        <v>27</v>
      </c>
      <c r="E787" s="39">
        <v>4</v>
      </c>
      <c r="F787" s="172"/>
      <c r="G787" s="199">
        <f>E787*F787</f>
        <v>0</v>
      </c>
      <c r="H787" s="200"/>
    </row>
    <row r="788" spans="1:9" x14ac:dyDescent="0.2">
      <c r="A788" s="42"/>
      <c r="B788" s="46"/>
      <c r="C788" s="46"/>
      <c r="D788" s="7"/>
      <c r="E788" s="26"/>
      <c r="F788" s="36"/>
      <c r="G788" s="37"/>
      <c r="H788" s="37"/>
    </row>
    <row r="789" spans="1:9" ht="12.75" customHeight="1" x14ac:dyDescent="0.2">
      <c r="A789">
        <v>10</v>
      </c>
      <c r="B789" s="196" t="s">
        <v>81</v>
      </c>
      <c r="C789" s="196"/>
      <c r="D789" s="196"/>
      <c r="E789" s="196"/>
      <c r="F789" s="196"/>
      <c r="G789" s="196"/>
    </row>
    <row r="790" spans="1:9" x14ac:dyDescent="0.2">
      <c r="A790" s="134" t="s">
        <v>103</v>
      </c>
      <c r="D790" t="s">
        <v>27</v>
      </c>
      <c r="E790" s="31">
        <v>1</v>
      </c>
      <c r="F790" s="172"/>
      <c r="G790" s="199">
        <f>E790*F790</f>
        <v>0</v>
      </c>
      <c r="H790" s="200"/>
    </row>
    <row r="791" spans="1:9" s="38" customFormat="1" ht="12.75" customHeight="1" x14ac:dyDescent="0.2">
      <c r="A791" s="38">
        <v>11</v>
      </c>
      <c r="B791" s="207" t="s">
        <v>187</v>
      </c>
      <c r="C791" s="207"/>
      <c r="D791" s="207"/>
      <c r="E791" s="207"/>
      <c r="F791" s="207"/>
      <c r="G791" s="207"/>
    </row>
    <row r="792" spans="1:9" s="38" customFormat="1" x14ac:dyDescent="0.2">
      <c r="B792" s="207"/>
      <c r="C792" s="207"/>
      <c r="D792" s="207"/>
      <c r="E792" s="207"/>
      <c r="F792" s="207"/>
      <c r="G792" s="207"/>
    </row>
    <row r="793" spans="1:9" s="38" customFormat="1" x14ac:dyDescent="0.2">
      <c r="B793" s="207"/>
      <c r="C793" s="207"/>
      <c r="D793" s="207"/>
      <c r="E793" s="207"/>
      <c r="F793" s="207"/>
      <c r="G793" s="207"/>
    </row>
    <row r="794" spans="1:9" s="38" customFormat="1" x14ac:dyDescent="0.2">
      <c r="B794" s="207"/>
      <c r="C794" s="207"/>
      <c r="D794" s="207"/>
      <c r="E794" s="207"/>
      <c r="F794" s="207"/>
      <c r="G794" s="207"/>
    </row>
    <row r="795" spans="1:9" s="38" customFormat="1" x14ac:dyDescent="0.2">
      <c r="B795" s="207"/>
      <c r="C795" s="207"/>
      <c r="D795" s="207"/>
      <c r="E795" s="207"/>
      <c r="F795" s="207"/>
      <c r="G795" s="207"/>
    </row>
    <row r="796" spans="1:9" s="38" customFormat="1" x14ac:dyDescent="0.2">
      <c r="B796" s="207"/>
      <c r="C796" s="207"/>
      <c r="D796" s="207"/>
      <c r="E796" s="207"/>
      <c r="F796" s="207"/>
      <c r="G796" s="207"/>
    </row>
    <row r="797" spans="1:9" s="38" customFormat="1" x14ac:dyDescent="0.2">
      <c r="A797" s="134" t="s">
        <v>103</v>
      </c>
      <c r="B797" s="204"/>
      <c r="C797" s="204"/>
      <c r="E797" s="60"/>
      <c r="F797" s="57"/>
      <c r="G797" s="192"/>
      <c r="H797" s="192"/>
    </row>
    <row r="798" spans="1:9" s="38" customFormat="1" ht="14.25" x14ac:dyDescent="0.2">
      <c r="A798" s="229" t="s">
        <v>188</v>
      </c>
      <c r="B798" s="194"/>
      <c r="C798" s="194"/>
      <c r="D798" t="s">
        <v>34</v>
      </c>
      <c r="E798" s="60">
        <v>7.15</v>
      </c>
      <c r="F798" s="172"/>
      <c r="G798" s="199">
        <f>E798*F798</f>
        <v>0</v>
      </c>
      <c r="H798" s="200"/>
    </row>
    <row r="799" spans="1:9" s="38" customFormat="1" ht="14.25" x14ac:dyDescent="0.2">
      <c r="A799" s="229" t="s">
        <v>189</v>
      </c>
      <c r="B799" s="229"/>
      <c r="C799" s="229"/>
      <c r="D799" t="s">
        <v>34</v>
      </c>
      <c r="E799" s="60">
        <v>7.15</v>
      </c>
      <c r="F799" s="172"/>
      <c r="G799" s="199">
        <f t="shared" ref="G799" si="60">E799*F799</f>
        <v>0</v>
      </c>
      <c r="H799" s="200"/>
      <c r="I799" s="102"/>
    </row>
    <row r="800" spans="1:9" s="38" customFormat="1" ht="14.25" x14ac:dyDescent="0.2">
      <c r="A800" s="229" t="s">
        <v>190</v>
      </c>
      <c r="B800" s="229"/>
      <c r="C800" s="229"/>
      <c r="D800" t="s">
        <v>34</v>
      </c>
      <c r="E800" s="60">
        <v>7.15</v>
      </c>
      <c r="F800" s="172"/>
      <c r="G800" s="199">
        <f>E800*F800</f>
        <v>0</v>
      </c>
      <c r="H800" s="200"/>
      <c r="I800" s="102"/>
    </row>
    <row r="801" spans="1:9" s="38" customFormat="1" x14ac:dyDescent="0.2">
      <c r="A801" s="229"/>
      <c r="B801" s="194"/>
      <c r="C801" s="194"/>
      <c r="E801" s="60"/>
      <c r="F801" s="57"/>
      <c r="G801" s="104"/>
      <c r="H801" s="104"/>
    </row>
    <row r="802" spans="1:9" s="38" customFormat="1" ht="14.25" x14ac:dyDescent="0.2">
      <c r="A802" s="229" t="s">
        <v>191</v>
      </c>
      <c r="B802" s="194"/>
      <c r="C802" s="194"/>
      <c r="D802" t="s">
        <v>34</v>
      </c>
      <c r="E802" s="104">
        <v>6.7</v>
      </c>
      <c r="F802" s="172"/>
      <c r="G802" s="199">
        <f>E802*F802</f>
        <v>0</v>
      </c>
      <c r="H802" s="200"/>
    </row>
    <row r="803" spans="1:9" s="38" customFormat="1" ht="14.25" x14ac:dyDescent="0.2">
      <c r="A803" s="229" t="s">
        <v>189</v>
      </c>
      <c r="B803" s="229"/>
      <c r="C803" s="229"/>
      <c r="D803" t="s">
        <v>34</v>
      </c>
      <c r="E803" s="104">
        <v>6.7</v>
      </c>
      <c r="F803" s="172"/>
      <c r="G803" s="199">
        <f t="shared" ref="G803" si="61">E803*F803</f>
        <v>0</v>
      </c>
      <c r="H803" s="200"/>
      <c r="I803" s="102"/>
    </row>
    <row r="804" spans="1:9" s="38" customFormat="1" ht="14.25" x14ac:dyDescent="0.2">
      <c r="A804" s="229" t="s">
        <v>190</v>
      </c>
      <c r="B804" s="229"/>
      <c r="C804" s="229"/>
      <c r="D804" t="s">
        <v>34</v>
      </c>
      <c r="E804" s="104">
        <v>6.7</v>
      </c>
      <c r="F804" s="172"/>
      <c r="G804" s="199">
        <f>E804*F804</f>
        <v>0</v>
      </c>
      <c r="H804" s="200"/>
      <c r="I804" s="102"/>
    </row>
    <row r="805" spans="1:9" s="38" customFormat="1" x14ac:dyDescent="0.2">
      <c r="A805" s="229"/>
      <c r="B805" s="194"/>
      <c r="C805" s="194"/>
      <c r="E805" s="60"/>
      <c r="F805" s="57"/>
      <c r="G805" s="104"/>
      <c r="H805" s="104"/>
    </row>
    <row r="806" spans="1:9" s="38" customFormat="1" x14ac:dyDescent="0.2">
      <c r="A806" s="134" t="s">
        <v>104</v>
      </c>
      <c r="B806" s="204"/>
      <c r="C806" s="204"/>
      <c r="E806" s="60"/>
      <c r="F806" s="57"/>
      <c r="G806" s="192"/>
      <c r="H806" s="192"/>
    </row>
    <row r="807" spans="1:9" s="38" customFormat="1" x14ac:dyDescent="0.2">
      <c r="A807" s="210" t="s">
        <v>193</v>
      </c>
      <c r="B807" s="211"/>
      <c r="C807" s="103"/>
      <c r="E807" s="60"/>
      <c r="F807" s="57"/>
      <c r="G807" s="104"/>
      <c r="H807" s="104"/>
    </row>
    <row r="808" spans="1:9" s="137" customFormat="1" ht="14.25" x14ac:dyDescent="0.2">
      <c r="A808" s="229" t="s">
        <v>192</v>
      </c>
      <c r="B808" s="230"/>
      <c r="C808" s="230"/>
      <c r="D808" s="38" t="s">
        <v>85</v>
      </c>
      <c r="E808" s="60">
        <v>17.350000000000001</v>
      </c>
      <c r="F808" s="174"/>
      <c r="G808" s="209">
        <f>E808*F808</f>
        <v>0</v>
      </c>
      <c r="H808" s="192"/>
    </row>
    <row r="809" spans="1:9" s="137" customFormat="1" ht="14.25" x14ac:dyDescent="0.2">
      <c r="A809" s="229" t="s">
        <v>199</v>
      </c>
      <c r="B809" s="229"/>
      <c r="C809" s="229"/>
      <c r="D809" s="38" t="s">
        <v>85</v>
      </c>
      <c r="E809" s="60">
        <v>17.350000000000001</v>
      </c>
      <c r="F809" s="174"/>
      <c r="G809" s="209">
        <f>E809*F809</f>
        <v>0</v>
      </c>
      <c r="H809" s="192"/>
      <c r="I809" s="138"/>
    </row>
    <row r="810" spans="1:9" s="137" customFormat="1" ht="14.25" x14ac:dyDescent="0.2">
      <c r="A810" s="229" t="s">
        <v>194</v>
      </c>
      <c r="B810" s="229"/>
      <c r="C810" s="229"/>
      <c r="D810" s="38" t="s">
        <v>85</v>
      </c>
      <c r="E810" s="60">
        <v>17.350000000000001</v>
      </c>
      <c r="F810" s="174"/>
      <c r="G810" s="209">
        <f>E810*F810</f>
        <v>0</v>
      </c>
      <c r="H810" s="192"/>
      <c r="I810" s="138"/>
    </row>
    <row r="811" spans="1:9" s="137" customFormat="1" x14ac:dyDescent="0.2">
      <c r="A811" s="170"/>
      <c r="B811" s="170"/>
      <c r="C811" s="170"/>
      <c r="D811" s="38"/>
      <c r="E811" s="60"/>
      <c r="F811" s="57"/>
      <c r="G811" s="166"/>
      <c r="H811" s="166"/>
      <c r="I811" s="144"/>
    </row>
    <row r="812" spans="1:9" s="38" customFormat="1" x14ac:dyDescent="0.2">
      <c r="A812" s="134" t="s">
        <v>105</v>
      </c>
      <c r="B812" s="193"/>
      <c r="C812" s="193"/>
      <c r="E812" s="60"/>
      <c r="F812" s="57"/>
      <c r="G812" s="192"/>
      <c r="H812" s="192"/>
    </row>
    <row r="813" spans="1:9" s="38" customFormat="1" x14ac:dyDescent="0.2">
      <c r="A813" s="210" t="s">
        <v>193</v>
      </c>
      <c r="B813" s="211"/>
      <c r="C813" s="164"/>
      <c r="E813" s="60"/>
      <c r="F813" s="57"/>
      <c r="G813" s="166"/>
      <c r="H813" s="166"/>
    </row>
    <row r="814" spans="1:9" s="137" customFormat="1" ht="14.25" x14ac:dyDescent="0.2">
      <c r="A814" s="229" t="s">
        <v>195</v>
      </c>
      <c r="B814" s="230"/>
      <c r="C814" s="230"/>
      <c r="D814" s="38" t="s">
        <v>85</v>
      </c>
      <c r="E814" s="60">
        <v>12.85</v>
      </c>
      <c r="F814" s="174"/>
      <c r="G814" s="209">
        <f>E814*F814</f>
        <v>0</v>
      </c>
      <c r="H814" s="192"/>
    </row>
    <row r="815" spans="1:9" s="137" customFormat="1" ht="14.25" x14ac:dyDescent="0.2">
      <c r="A815" s="229" t="s">
        <v>198</v>
      </c>
      <c r="B815" s="229"/>
      <c r="C815" s="229"/>
      <c r="D815" s="38" t="s">
        <v>85</v>
      </c>
      <c r="E815" s="60">
        <v>12.85</v>
      </c>
      <c r="F815" s="174"/>
      <c r="G815" s="209">
        <f t="shared" ref="G815:G816" si="62">E815*F815</f>
        <v>0</v>
      </c>
      <c r="H815" s="192"/>
      <c r="I815" s="138"/>
    </row>
    <row r="816" spans="1:9" s="137" customFormat="1" ht="14.25" x14ac:dyDescent="0.2">
      <c r="A816" s="229" t="s">
        <v>194</v>
      </c>
      <c r="B816" s="229"/>
      <c r="C816" s="229"/>
      <c r="D816" s="38" t="s">
        <v>85</v>
      </c>
      <c r="E816" s="60">
        <v>12.85</v>
      </c>
      <c r="F816" s="174"/>
      <c r="G816" s="209">
        <f t="shared" si="62"/>
        <v>0</v>
      </c>
      <c r="H816" s="192"/>
      <c r="I816" s="138"/>
    </row>
    <row r="817" spans="1:9" s="38" customFormat="1" x14ac:dyDescent="0.2">
      <c r="A817" s="229"/>
      <c r="B817" s="230"/>
      <c r="C817" s="230"/>
      <c r="E817" s="60"/>
      <c r="F817" s="57"/>
      <c r="G817" s="166"/>
      <c r="H817" s="166"/>
    </row>
    <row r="818" spans="1:9" s="38" customFormat="1" x14ac:dyDescent="0.2">
      <c r="A818" s="210" t="s">
        <v>193</v>
      </c>
      <c r="B818" s="210"/>
      <c r="C818" s="164"/>
      <c r="E818" s="60"/>
      <c r="F818" s="57"/>
      <c r="G818" s="166"/>
      <c r="H818" s="166"/>
    </row>
    <row r="819" spans="1:9" s="137" customFormat="1" x14ac:dyDescent="0.2">
      <c r="A819" s="229" t="s">
        <v>196</v>
      </c>
      <c r="B819" s="229"/>
      <c r="C819" s="229"/>
      <c r="D819" s="38"/>
      <c r="E819" s="60"/>
      <c r="F819" s="57"/>
      <c r="G819" s="192"/>
      <c r="H819" s="192"/>
    </row>
    <row r="820" spans="1:9" s="137" customFormat="1" ht="14.25" x14ac:dyDescent="0.2">
      <c r="A820" s="229" t="s">
        <v>197</v>
      </c>
      <c r="B820" s="230"/>
      <c r="C820" s="230"/>
      <c r="D820" s="38" t="s">
        <v>85</v>
      </c>
      <c r="E820" s="166">
        <v>32.4</v>
      </c>
      <c r="F820" s="174"/>
      <c r="G820" s="209">
        <f>E820*F820</f>
        <v>0</v>
      </c>
      <c r="H820" s="192"/>
    </row>
    <row r="821" spans="1:9" s="137" customFormat="1" ht="14.25" x14ac:dyDescent="0.2">
      <c r="A821" s="229" t="s">
        <v>199</v>
      </c>
      <c r="B821" s="229"/>
      <c r="C821" s="229"/>
      <c r="D821" s="38" t="s">
        <v>85</v>
      </c>
      <c r="E821" s="166">
        <v>32.4</v>
      </c>
      <c r="F821" s="174"/>
      <c r="G821" s="209">
        <f>E821*F821</f>
        <v>0</v>
      </c>
      <c r="H821" s="192"/>
      <c r="I821" s="138"/>
    </row>
    <row r="822" spans="1:9" s="137" customFormat="1" ht="14.25" x14ac:dyDescent="0.2">
      <c r="A822" s="229" t="s">
        <v>194</v>
      </c>
      <c r="B822" s="229"/>
      <c r="C822" s="229"/>
      <c r="D822" s="38" t="s">
        <v>85</v>
      </c>
      <c r="E822" s="166">
        <v>32.4</v>
      </c>
      <c r="F822" s="174"/>
      <c r="G822" s="209">
        <f t="shared" ref="G822" si="63">E822*F822</f>
        <v>0</v>
      </c>
      <c r="H822" s="192"/>
      <c r="I822" s="138"/>
    </row>
    <row r="823" spans="1:9" s="38" customFormat="1" x14ac:dyDescent="0.2">
      <c r="A823" s="229"/>
      <c r="B823" s="194"/>
      <c r="C823" s="194"/>
      <c r="E823" s="60"/>
      <c r="F823" s="57"/>
      <c r="G823" s="104"/>
      <c r="H823" s="104"/>
    </row>
    <row r="824" spans="1:9" s="38" customFormat="1" ht="14.25" x14ac:dyDescent="0.2">
      <c r="A824" s="229" t="s">
        <v>200</v>
      </c>
      <c r="B824" s="194"/>
      <c r="C824" s="194"/>
      <c r="D824" t="s">
        <v>34</v>
      </c>
      <c r="E824" s="60">
        <v>14.35</v>
      </c>
      <c r="F824" s="172"/>
      <c r="G824" s="199">
        <f>E824*F824</f>
        <v>0</v>
      </c>
      <c r="H824" s="200"/>
    </row>
    <row r="825" spans="1:9" s="38" customFormat="1" ht="14.25" x14ac:dyDescent="0.2">
      <c r="A825" s="229" t="s">
        <v>199</v>
      </c>
      <c r="B825" s="229"/>
      <c r="C825" s="229"/>
      <c r="D825" t="s">
        <v>34</v>
      </c>
      <c r="E825" s="60">
        <v>14.35</v>
      </c>
      <c r="F825" s="172"/>
      <c r="G825" s="199">
        <f t="shared" ref="G825" si="64">E825*F825</f>
        <v>0</v>
      </c>
      <c r="H825" s="200"/>
      <c r="I825" s="102"/>
    </row>
    <row r="826" spans="1:9" s="38" customFormat="1" ht="14.25" x14ac:dyDescent="0.2">
      <c r="A826" s="229" t="s">
        <v>194</v>
      </c>
      <c r="B826" s="229"/>
      <c r="C826" s="229"/>
      <c r="D826" t="s">
        <v>34</v>
      </c>
      <c r="E826" s="60">
        <v>14.35</v>
      </c>
      <c r="F826" s="172"/>
      <c r="G826" s="199">
        <f>E826*F826</f>
        <v>0</v>
      </c>
      <c r="H826" s="200"/>
      <c r="I826" s="102"/>
    </row>
    <row r="827" spans="1:9" s="38" customFormat="1" x14ac:dyDescent="0.2">
      <c r="A827" s="229"/>
      <c r="B827" s="229"/>
      <c r="C827" s="229"/>
      <c r="E827" s="60"/>
      <c r="F827" s="57"/>
      <c r="G827" s="104"/>
      <c r="H827" s="104"/>
    </row>
    <row r="828" spans="1:9" s="38" customFormat="1" ht="12.75" customHeight="1" x14ac:dyDescent="0.2">
      <c r="A828" s="38">
        <v>12</v>
      </c>
      <c r="B828" s="207" t="s">
        <v>201</v>
      </c>
      <c r="C828" s="207"/>
      <c r="D828" s="207"/>
      <c r="E828" s="207"/>
      <c r="F828" s="207"/>
      <c r="G828" s="207"/>
    </row>
    <row r="829" spans="1:9" s="38" customFormat="1" ht="12.75" customHeight="1" x14ac:dyDescent="0.2">
      <c r="B829" s="207"/>
      <c r="C829" s="207"/>
      <c r="D829" s="207"/>
      <c r="E829" s="207"/>
      <c r="F829" s="207"/>
      <c r="G829" s="207"/>
    </row>
    <row r="830" spans="1:9" s="38" customFormat="1" ht="12.75" customHeight="1" x14ac:dyDescent="0.2">
      <c r="B830" s="207"/>
      <c r="C830" s="207"/>
      <c r="D830" s="207"/>
      <c r="E830" s="207"/>
      <c r="F830" s="207"/>
      <c r="G830" s="207"/>
    </row>
    <row r="831" spans="1:9" s="38" customFormat="1" ht="12.75" customHeight="1" x14ac:dyDescent="0.2">
      <c r="B831" s="207"/>
      <c r="C831" s="207"/>
      <c r="D831" s="207"/>
      <c r="E831" s="207"/>
      <c r="F831" s="207"/>
      <c r="G831" s="207"/>
    </row>
    <row r="832" spans="1:9" s="38" customFormat="1" ht="12.75" customHeight="1" x14ac:dyDescent="0.2">
      <c r="B832" s="207"/>
      <c r="C832" s="207"/>
      <c r="D832" s="207"/>
      <c r="E832" s="207"/>
      <c r="F832" s="207"/>
      <c r="G832" s="207"/>
    </row>
    <row r="833" spans="1:8" s="38" customFormat="1" ht="12.75" customHeight="1" x14ac:dyDescent="0.2">
      <c r="B833" s="207"/>
      <c r="C833" s="207"/>
      <c r="D833" s="207"/>
      <c r="E833" s="207"/>
      <c r="F833" s="207"/>
      <c r="G833" s="207"/>
    </row>
    <row r="834" spans="1:8" s="38" customFormat="1" x14ac:dyDescent="0.2">
      <c r="A834" s="134" t="s">
        <v>103</v>
      </c>
      <c r="B834" s="204"/>
      <c r="C834" s="204"/>
      <c r="D834" t="s">
        <v>27</v>
      </c>
      <c r="E834" s="109">
        <v>1</v>
      </c>
      <c r="F834" s="172"/>
      <c r="G834" s="199">
        <f>E834*F834</f>
        <v>0</v>
      </c>
      <c r="H834" s="200"/>
    </row>
    <row r="835" spans="1:8" s="38" customFormat="1" x14ac:dyDescent="0.2">
      <c r="A835" s="134" t="s">
        <v>105</v>
      </c>
      <c r="B835" s="204"/>
      <c r="C835" s="204"/>
      <c r="D835" s="38" t="s">
        <v>27</v>
      </c>
      <c r="E835" s="39">
        <v>7</v>
      </c>
      <c r="F835" s="172"/>
      <c r="G835" s="199">
        <f t="shared" ref="G835" si="65">E835*F835</f>
        <v>0</v>
      </c>
      <c r="H835" s="200"/>
    </row>
    <row r="836" spans="1:8" ht="12.75" customHeight="1" x14ac:dyDescent="0.2">
      <c r="A836" s="56"/>
      <c r="B836" s="95"/>
      <c r="C836" s="95"/>
      <c r="D836" s="38"/>
      <c r="E836" s="39"/>
      <c r="F836" s="97"/>
      <c r="G836" s="97"/>
      <c r="H836" s="97"/>
    </row>
    <row r="837" spans="1:8" s="38" customFormat="1" ht="12.75" customHeight="1" x14ac:dyDescent="0.2">
      <c r="A837" s="38">
        <v>13</v>
      </c>
      <c r="B837" s="207" t="s">
        <v>202</v>
      </c>
      <c r="C837" s="207"/>
      <c r="D837" s="207"/>
      <c r="E837" s="207"/>
      <c r="F837" s="207"/>
      <c r="G837" s="207"/>
    </row>
    <row r="838" spans="1:8" s="38" customFormat="1" x14ac:dyDescent="0.2">
      <c r="B838" s="207"/>
      <c r="C838" s="207"/>
      <c r="D838" s="207"/>
      <c r="E838" s="207"/>
      <c r="F838" s="207"/>
      <c r="G838" s="207"/>
    </row>
    <row r="839" spans="1:8" s="38" customFormat="1" x14ac:dyDescent="0.2">
      <c r="B839" s="207"/>
      <c r="C839" s="207"/>
      <c r="D839" s="207"/>
      <c r="E839" s="207"/>
      <c r="F839" s="207"/>
      <c r="G839" s="207"/>
    </row>
    <row r="840" spans="1:8" s="38" customFormat="1" x14ac:dyDescent="0.2">
      <c r="B840" s="207"/>
      <c r="C840" s="207"/>
      <c r="D840" s="207"/>
      <c r="E840" s="207"/>
      <c r="F840" s="207"/>
      <c r="G840" s="207"/>
    </row>
    <row r="841" spans="1:8" s="38" customFormat="1" x14ac:dyDescent="0.2">
      <c r="B841" s="207"/>
      <c r="C841" s="207"/>
      <c r="D841" s="207"/>
      <c r="E841" s="207"/>
      <c r="F841" s="207"/>
      <c r="G841" s="207"/>
    </row>
    <row r="842" spans="1:8" s="38" customFormat="1" x14ac:dyDescent="0.2">
      <c r="B842" s="207"/>
      <c r="C842" s="207"/>
      <c r="D842" s="207"/>
      <c r="E842" s="207"/>
      <c r="F842" s="207"/>
      <c r="G842" s="207"/>
    </row>
    <row r="843" spans="1:8" s="38" customFormat="1" x14ac:dyDescent="0.2">
      <c r="B843" s="207"/>
      <c r="C843" s="207"/>
      <c r="D843" s="207"/>
      <c r="E843" s="207"/>
      <c r="F843" s="207"/>
      <c r="G843" s="207"/>
    </row>
    <row r="844" spans="1:8" s="38" customFormat="1" x14ac:dyDescent="0.2">
      <c r="A844" s="134" t="s">
        <v>103</v>
      </c>
      <c r="B844" s="106" t="s">
        <v>210</v>
      </c>
      <c r="C844" s="106"/>
      <c r="D844" s="106"/>
      <c r="E844" s="106"/>
      <c r="F844" s="106"/>
      <c r="G844" s="106"/>
    </row>
    <row r="845" spans="1:8" s="38" customFormat="1" ht="14.25" x14ac:dyDescent="0.2">
      <c r="A845" s="229" t="s">
        <v>203</v>
      </c>
      <c r="B845" s="229"/>
      <c r="C845" s="229"/>
      <c r="D845" t="s">
        <v>36</v>
      </c>
      <c r="E845" s="104">
        <v>28.16</v>
      </c>
      <c r="F845" s="172"/>
      <c r="G845" s="199">
        <f>E845*F845</f>
        <v>0</v>
      </c>
      <c r="H845" s="200"/>
    </row>
    <row r="846" spans="1:8" s="38" customFormat="1" ht="14.25" x14ac:dyDescent="0.2">
      <c r="A846" s="229" t="s">
        <v>130</v>
      </c>
      <c r="B846" s="229"/>
      <c r="C846" s="229"/>
      <c r="D846" s="38" t="s">
        <v>89</v>
      </c>
      <c r="E846" s="104">
        <v>10.68</v>
      </c>
      <c r="F846" s="172"/>
      <c r="G846" s="199">
        <f t="shared" ref="G846:G857" si="66">E846*F846</f>
        <v>0</v>
      </c>
      <c r="H846" s="200"/>
    </row>
    <row r="847" spans="1:8" s="38" customFormat="1" ht="14.25" x14ac:dyDescent="0.2">
      <c r="A847" s="229" t="s">
        <v>204</v>
      </c>
      <c r="B847" s="229"/>
      <c r="C847" s="229"/>
      <c r="D847" t="s">
        <v>36</v>
      </c>
      <c r="E847" s="104">
        <v>28.16</v>
      </c>
      <c r="F847" s="172"/>
      <c r="G847" s="199">
        <f t="shared" si="66"/>
        <v>0</v>
      </c>
      <c r="H847" s="200"/>
    </row>
    <row r="848" spans="1:8" s="38" customFormat="1" ht="14.25" x14ac:dyDescent="0.2">
      <c r="A848" s="229" t="s">
        <v>208</v>
      </c>
      <c r="B848" s="229"/>
      <c r="C848" s="229"/>
      <c r="D848" s="38" t="s">
        <v>89</v>
      </c>
      <c r="E848" s="104">
        <v>22.43</v>
      </c>
      <c r="F848" s="172"/>
      <c r="G848" s="199">
        <f t="shared" si="66"/>
        <v>0</v>
      </c>
      <c r="H848" s="200"/>
    </row>
    <row r="849" spans="1:8" s="38" customFormat="1" x14ac:dyDescent="0.2">
      <c r="A849" s="229" t="s">
        <v>205</v>
      </c>
      <c r="B849" s="229"/>
      <c r="C849" s="229"/>
      <c r="D849" s="38" t="s">
        <v>129</v>
      </c>
      <c r="E849" s="104">
        <v>16</v>
      </c>
      <c r="F849" s="172"/>
      <c r="G849" s="199">
        <f t="shared" si="66"/>
        <v>0</v>
      </c>
      <c r="H849" s="200"/>
    </row>
    <row r="850" spans="1:8" s="38" customFormat="1" x14ac:dyDescent="0.2">
      <c r="A850" s="229" t="s">
        <v>209</v>
      </c>
      <c r="B850" s="229"/>
      <c r="C850" s="229"/>
      <c r="D850" s="38" t="s">
        <v>27</v>
      </c>
      <c r="E850" s="39">
        <v>3</v>
      </c>
      <c r="F850" s="172"/>
      <c r="G850" s="199">
        <f t="shared" si="66"/>
        <v>0</v>
      </c>
      <c r="H850" s="200"/>
    </row>
    <row r="851" spans="1:8" s="38" customFormat="1" ht="14.25" x14ac:dyDescent="0.2">
      <c r="A851" s="229" t="s">
        <v>211</v>
      </c>
      <c r="B851" s="229"/>
      <c r="C851" s="229"/>
      <c r="D851" s="38" t="s">
        <v>89</v>
      </c>
      <c r="E851" s="104">
        <v>28.43</v>
      </c>
      <c r="F851" s="172"/>
      <c r="G851" s="199">
        <f t="shared" si="66"/>
        <v>0</v>
      </c>
      <c r="H851" s="200"/>
    </row>
    <row r="852" spans="1:8" s="38" customFormat="1" ht="14.25" x14ac:dyDescent="0.2">
      <c r="A852" s="229" t="s">
        <v>212</v>
      </c>
      <c r="B852" s="229"/>
      <c r="C852" s="229"/>
      <c r="D852" t="s">
        <v>36</v>
      </c>
      <c r="E852" s="104">
        <v>13.69</v>
      </c>
      <c r="F852" s="172"/>
      <c r="G852" s="199">
        <f t="shared" si="66"/>
        <v>0</v>
      </c>
      <c r="H852" s="200"/>
    </row>
    <row r="853" spans="1:8" s="38" customFormat="1" ht="14.25" x14ac:dyDescent="0.2">
      <c r="A853" s="229" t="s">
        <v>221</v>
      </c>
      <c r="B853" s="229"/>
      <c r="C853" s="229"/>
      <c r="D853" t="s">
        <v>36</v>
      </c>
      <c r="E853" s="104">
        <v>0.26</v>
      </c>
      <c r="F853" s="172"/>
      <c r="G853" s="199">
        <f t="shared" si="66"/>
        <v>0</v>
      </c>
      <c r="H853" s="200"/>
    </row>
    <row r="854" spans="1:8" s="38" customFormat="1" ht="14.25" x14ac:dyDescent="0.2">
      <c r="A854" s="229" t="s">
        <v>219</v>
      </c>
      <c r="B854" s="229"/>
      <c r="C854" s="229"/>
      <c r="D854" s="38" t="s">
        <v>89</v>
      </c>
      <c r="E854" s="104">
        <v>4.91</v>
      </c>
      <c r="F854" s="172"/>
      <c r="G854" s="199">
        <f t="shared" si="66"/>
        <v>0</v>
      </c>
      <c r="H854" s="200"/>
    </row>
    <row r="855" spans="1:8" s="38" customFormat="1" ht="14.25" x14ac:dyDescent="0.2">
      <c r="A855" s="108"/>
      <c r="B855" s="229" t="s">
        <v>213</v>
      </c>
      <c r="C855" s="194"/>
      <c r="D855" t="s">
        <v>36</v>
      </c>
      <c r="E855" s="104">
        <v>1.04</v>
      </c>
      <c r="F855" s="172"/>
      <c r="G855" s="199">
        <f t="shared" si="66"/>
        <v>0</v>
      </c>
      <c r="H855" s="200"/>
    </row>
    <row r="856" spans="1:8" s="38" customFormat="1" ht="14.25" x14ac:dyDescent="0.2">
      <c r="A856" s="108"/>
      <c r="B856" s="229" t="s">
        <v>214</v>
      </c>
      <c r="C856" s="194"/>
      <c r="D856" t="s">
        <v>36</v>
      </c>
      <c r="E856" s="104">
        <v>103.54</v>
      </c>
      <c r="F856" s="172"/>
      <c r="G856" s="199">
        <f t="shared" si="66"/>
        <v>0</v>
      </c>
      <c r="H856" s="200"/>
    </row>
    <row r="857" spans="1:8" s="38" customFormat="1" ht="14.25" x14ac:dyDescent="0.2">
      <c r="A857" s="229" t="s">
        <v>215</v>
      </c>
      <c r="B857" s="194"/>
      <c r="C857" s="194"/>
      <c r="D857" t="s">
        <v>34</v>
      </c>
      <c r="E857" s="104">
        <v>4.5</v>
      </c>
      <c r="F857" s="172"/>
      <c r="G857" s="199">
        <f t="shared" si="66"/>
        <v>0</v>
      </c>
      <c r="H857" s="200"/>
    </row>
    <row r="858" spans="1:8" x14ac:dyDescent="0.2">
      <c r="B858" s="229" t="s">
        <v>216</v>
      </c>
      <c r="C858" s="194"/>
      <c r="D858" t="s">
        <v>27</v>
      </c>
      <c r="E858" s="39">
        <v>3</v>
      </c>
      <c r="F858" s="172"/>
      <c r="G858" s="199">
        <f>E858*F858</f>
        <v>0</v>
      </c>
      <c r="H858" s="200"/>
    </row>
    <row r="859" spans="1:8" s="38" customFormat="1" x14ac:dyDescent="0.2">
      <c r="A859" s="141"/>
      <c r="B859" s="141"/>
      <c r="C859" s="141"/>
      <c r="E859" s="140"/>
      <c r="F859" s="57"/>
      <c r="G859" s="140"/>
      <c r="H859" s="140"/>
    </row>
    <row r="860" spans="1:8" s="38" customFormat="1" x14ac:dyDescent="0.2">
      <c r="A860" s="134" t="s">
        <v>104</v>
      </c>
      <c r="B860" s="196" t="s">
        <v>217</v>
      </c>
      <c r="C860" s="196"/>
      <c r="D860" s="106"/>
      <c r="E860" s="106"/>
      <c r="F860" s="106"/>
      <c r="G860" s="106"/>
    </row>
    <row r="861" spans="1:8" s="38" customFormat="1" ht="14.25" x14ac:dyDescent="0.2">
      <c r="A861" s="229" t="s">
        <v>203</v>
      </c>
      <c r="B861" s="229"/>
      <c r="C861" s="229"/>
      <c r="D861" s="38" t="s">
        <v>222</v>
      </c>
      <c r="E861" s="110">
        <v>19.36</v>
      </c>
      <c r="F861" s="172"/>
      <c r="G861" s="199">
        <f>E861*F861</f>
        <v>0</v>
      </c>
      <c r="H861" s="200"/>
    </row>
    <row r="862" spans="1:8" s="38" customFormat="1" ht="14.25" x14ac:dyDescent="0.2">
      <c r="A862" s="229" t="s">
        <v>130</v>
      </c>
      <c r="B862" s="229"/>
      <c r="C862" s="229"/>
      <c r="D862" s="38" t="s">
        <v>89</v>
      </c>
      <c r="E862" s="110">
        <v>8.7899999999999991</v>
      </c>
      <c r="F862" s="172"/>
      <c r="G862" s="199">
        <f t="shared" ref="G862:G875" si="67">E862*F862</f>
        <v>0</v>
      </c>
      <c r="H862" s="200"/>
    </row>
    <row r="863" spans="1:8" s="38" customFormat="1" ht="14.25" x14ac:dyDescent="0.2">
      <c r="A863" s="229" t="s">
        <v>204</v>
      </c>
      <c r="B863" s="229"/>
      <c r="C863" s="229"/>
      <c r="D863" s="38" t="s">
        <v>222</v>
      </c>
      <c r="E863" s="110">
        <v>19.36</v>
      </c>
      <c r="F863" s="172"/>
      <c r="G863" s="199">
        <f t="shared" si="67"/>
        <v>0</v>
      </c>
      <c r="H863" s="200"/>
    </row>
    <row r="864" spans="1:8" s="38" customFormat="1" ht="14.25" x14ac:dyDescent="0.2">
      <c r="A864" s="229" t="s">
        <v>208</v>
      </c>
      <c r="B864" s="229"/>
      <c r="C864" s="229"/>
      <c r="D864" s="38" t="s">
        <v>89</v>
      </c>
      <c r="E864" s="110">
        <v>9.83</v>
      </c>
      <c r="F864" s="172"/>
      <c r="G864" s="199">
        <f t="shared" si="67"/>
        <v>0</v>
      </c>
      <c r="H864" s="200"/>
    </row>
    <row r="865" spans="1:8" s="38" customFormat="1" x14ac:dyDescent="0.2">
      <c r="A865" s="229" t="s">
        <v>205</v>
      </c>
      <c r="B865" s="229"/>
      <c r="C865" s="229"/>
      <c r="D865" s="38" t="s">
        <v>129</v>
      </c>
      <c r="E865" s="110">
        <v>8</v>
      </c>
      <c r="F865" s="172"/>
      <c r="G865" s="199">
        <f t="shared" si="67"/>
        <v>0</v>
      </c>
      <c r="H865" s="200"/>
    </row>
    <row r="866" spans="1:8" s="38" customFormat="1" x14ac:dyDescent="0.2">
      <c r="A866" s="229" t="s">
        <v>218</v>
      </c>
      <c r="B866" s="229"/>
      <c r="C866" s="229"/>
      <c r="D866" s="38" t="s">
        <v>27</v>
      </c>
      <c r="E866" s="39">
        <v>1</v>
      </c>
      <c r="F866" s="172"/>
      <c r="G866" s="199">
        <f t="shared" si="67"/>
        <v>0</v>
      </c>
      <c r="H866" s="200"/>
    </row>
    <row r="867" spans="1:8" s="38" customFormat="1" x14ac:dyDescent="0.2">
      <c r="A867" s="229" t="s">
        <v>209</v>
      </c>
      <c r="B867" s="229"/>
      <c r="C867" s="229"/>
      <c r="D867" s="38" t="s">
        <v>27</v>
      </c>
      <c r="E867" s="39">
        <v>2</v>
      </c>
      <c r="F867" s="172"/>
      <c r="G867" s="199">
        <f t="shared" si="67"/>
        <v>0</v>
      </c>
      <c r="H867" s="200"/>
    </row>
    <row r="868" spans="1:8" s="38" customFormat="1" ht="14.25" x14ac:dyDescent="0.2">
      <c r="A868" s="229" t="s">
        <v>211</v>
      </c>
      <c r="B868" s="229"/>
      <c r="C868" s="229"/>
      <c r="D868" s="38" t="s">
        <v>89</v>
      </c>
      <c r="E868" s="110">
        <v>19.66</v>
      </c>
      <c r="F868" s="172"/>
      <c r="G868" s="199">
        <f t="shared" si="67"/>
        <v>0</v>
      </c>
      <c r="H868" s="200"/>
    </row>
    <row r="869" spans="1:8" s="38" customFormat="1" ht="14.25" x14ac:dyDescent="0.2">
      <c r="A869" s="229" t="s">
        <v>212</v>
      </c>
      <c r="B869" s="229"/>
      <c r="C869" s="229"/>
      <c r="D869" s="38" t="s">
        <v>222</v>
      </c>
      <c r="E869" s="110">
        <v>13.18</v>
      </c>
      <c r="F869" s="172"/>
      <c r="G869" s="199">
        <f t="shared" si="67"/>
        <v>0</v>
      </c>
      <c r="H869" s="200"/>
    </row>
    <row r="870" spans="1:8" s="38" customFormat="1" ht="14.25" x14ac:dyDescent="0.2">
      <c r="A870" s="229" t="s">
        <v>221</v>
      </c>
      <c r="B870" s="229"/>
      <c r="C870" s="229"/>
      <c r="D870" s="38" t="s">
        <v>222</v>
      </c>
      <c r="E870" s="110">
        <v>0.2</v>
      </c>
      <c r="F870" s="172"/>
      <c r="G870" s="199">
        <f t="shared" si="67"/>
        <v>0</v>
      </c>
      <c r="H870" s="200"/>
    </row>
    <row r="871" spans="1:8" s="38" customFormat="1" ht="14.25" x14ac:dyDescent="0.2">
      <c r="A871" s="229" t="s">
        <v>220</v>
      </c>
      <c r="B871" s="229"/>
      <c r="C871" s="229"/>
      <c r="D871" s="38" t="s">
        <v>89</v>
      </c>
      <c r="E871" s="110">
        <v>3.46</v>
      </c>
      <c r="F871" s="172"/>
      <c r="G871" s="199">
        <f t="shared" si="67"/>
        <v>0</v>
      </c>
      <c r="H871" s="200"/>
    </row>
    <row r="872" spans="1:8" s="38" customFormat="1" ht="14.25" x14ac:dyDescent="0.2">
      <c r="A872" s="119"/>
      <c r="B872" s="229" t="s">
        <v>213</v>
      </c>
      <c r="C872" s="230"/>
      <c r="D872" s="38" t="s">
        <v>222</v>
      </c>
      <c r="E872" s="110">
        <v>0.69</v>
      </c>
      <c r="F872" s="172"/>
      <c r="G872" s="199">
        <f>E872*F872</f>
        <v>0</v>
      </c>
      <c r="H872" s="200"/>
    </row>
    <row r="873" spans="1:8" s="38" customFormat="1" ht="14.25" x14ac:dyDescent="0.2">
      <c r="A873" s="119"/>
      <c r="B873" s="229" t="s">
        <v>214</v>
      </c>
      <c r="C873" s="230"/>
      <c r="D873" s="38" t="s">
        <v>222</v>
      </c>
      <c r="E873" s="110">
        <v>82.4</v>
      </c>
      <c r="F873" s="172"/>
      <c r="G873" s="199">
        <f t="shared" si="67"/>
        <v>0</v>
      </c>
      <c r="H873" s="200"/>
    </row>
    <row r="874" spans="1:8" s="38" customFormat="1" ht="14.25" x14ac:dyDescent="0.2">
      <c r="A874" s="229" t="s">
        <v>215</v>
      </c>
      <c r="B874" s="230"/>
      <c r="C874" s="230"/>
      <c r="D874" s="38" t="s">
        <v>85</v>
      </c>
      <c r="E874" s="110">
        <v>3.3</v>
      </c>
      <c r="F874" s="172"/>
      <c r="G874" s="199">
        <f t="shared" si="67"/>
        <v>0</v>
      </c>
      <c r="H874" s="200"/>
    </row>
    <row r="875" spans="1:8" s="38" customFormat="1" x14ac:dyDescent="0.2">
      <c r="B875" s="229" t="s">
        <v>216</v>
      </c>
      <c r="C875" s="230"/>
      <c r="D875" s="38" t="s">
        <v>27</v>
      </c>
      <c r="E875" s="39">
        <v>1</v>
      </c>
      <c r="F875" s="172"/>
      <c r="G875" s="199">
        <f t="shared" si="67"/>
        <v>0</v>
      </c>
      <c r="H875" s="200"/>
    </row>
    <row r="876" spans="1:8" s="38" customFormat="1" ht="12.75" customHeight="1" x14ac:dyDescent="0.2">
      <c r="A876" s="116"/>
      <c r="B876" s="114"/>
      <c r="C876" s="114"/>
      <c r="E876" s="39"/>
      <c r="F876" s="101"/>
      <c r="G876" s="122"/>
      <c r="H876" s="122"/>
    </row>
    <row r="877" spans="1:8" ht="12.75" customHeight="1" x14ac:dyDescent="0.2">
      <c r="B877" s="198" t="s">
        <v>53</v>
      </c>
      <c r="C877" s="198"/>
      <c r="D877" s="198"/>
      <c r="E877" s="198"/>
      <c r="G877" s="190">
        <f>SUM(G692:H876)</f>
        <v>0</v>
      </c>
      <c r="H877" s="191"/>
    </row>
    <row r="878" spans="1:8" ht="12.75" customHeight="1" x14ac:dyDescent="0.2">
      <c r="B878" s="163"/>
      <c r="C878" s="163"/>
      <c r="D878" s="163"/>
      <c r="E878" s="163"/>
      <c r="G878" s="173"/>
      <c r="H878" s="173"/>
    </row>
    <row r="879" spans="1:8" x14ac:dyDescent="0.2">
      <c r="A879" s="206" t="s">
        <v>426</v>
      </c>
      <c r="B879" s="206"/>
      <c r="C879" s="206"/>
      <c r="D879" s="206"/>
      <c r="E879" s="206"/>
      <c r="F879" s="206"/>
    </row>
    <row r="880" spans="1:8" s="38" customFormat="1" x14ac:dyDescent="0.2">
      <c r="A880" s="119"/>
      <c r="B880" s="119"/>
      <c r="C880" s="119"/>
      <c r="E880" s="110"/>
      <c r="F880" s="57"/>
      <c r="G880" s="110"/>
      <c r="H880" s="110"/>
    </row>
    <row r="881" spans="1:8" s="38" customFormat="1" ht="12.75" customHeight="1" x14ac:dyDescent="0.2">
      <c r="A881" s="38">
        <v>1</v>
      </c>
      <c r="B881" s="207" t="s">
        <v>223</v>
      </c>
      <c r="C881" s="207"/>
      <c r="D881" s="207"/>
      <c r="E881" s="207"/>
      <c r="F881" s="207"/>
      <c r="G881" s="207"/>
    </row>
    <row r="882" spans="1:8" s="38" customFormat="1" x14ac:dyDescent="0.2">
      <c r="B882" s="207"/>
      <c r="C882" s="207"/>
      <c r="D882" s="207"/>
      <c r="E882" s="207"/>
      <c r="F882" s="207"/>
      <c r="G882" s="207"/>
    </row>
    <row r="883" spans="1:8" s="38" customFormat="1" x14ac:dyDescent="0.2">
      <c r="B883" s="207"/>
      <c r="C883" s="207"/>
      <c r="D883" s="207"/>
      <c r="E883" s="207"/>
      <c r="F883" s="207"/>
      <c r="G883" s="207"/>
    </row>
    <row r="884" spans="1:8" s="38" customFormat="1" x14ac:dyDescent="0.2">
      <c r="A884" s="134" t="s">
        <v>103</v>
      </c>
      <c r="B884" s="114"/>
      <c r="C884" s="114"/>
      <c r="D884" s="38" t="s">
        <v>27</v>
      </c>
      <c r="E884" s="39">
        <v>5</v>
      </c>
      <c r="F884" s="172"/>
      <c r="G884" s="199">
        <f>E884*F884</f>
        <v>0</v>
      </c>
      <c r="H884" s="200"/>
    </row>
    <row r="885" spans="1:8" s="38" customFormat="1" x14ac:dyDescent="0.2">
      <c r="A885" s="134" t="s">
        <v>104</v>
      </c>
      <c r="B885" s="114"/>
      <c r="C885" s="114"/>
      <c r="D885" s="38" t="s">
        <v>27</v>
      </c>
      <c r="E885" s="39">
        <v>5</v>
      </c>
      <c r="F885" s="172"/>
      <c r="G885" s="199">
        <f t="shared" ref="G885" si="68">E885*F885</f>
        <v>0</v>
      </c>
      <c r="H885" s="200"/>
    </row>
    <row r="886" spans="1:8" s="38" customFormat="1" x14ac:dyDescent="0.2">
      <c r="A886" s="134" t="s">
        <v>105</v>
      </c>
      <c r="B886" s="114"/>
      <c r="C886" s="114"/>
      <c r="D886" s="38" t="s">
        <v>27</v>
      </c>
      <c r="E886" s="39">
        <v>13</v>
      </c>
      <c r="F886" s="172"/>
      <c r="G886" s="199">
        <f>E886*F886</f>
        <v>0</v>
      </c>
      <c r="H886" s="200"/>
    </row>
    <row r="887" spans="1:8" s="38" customFormat="1" x14ac:dyDescent="0.2">
      <c r="A887" s="56"/>
      <c r="B887" s="114"/>
      <c r="C887" s="114"/>
      <c r="D887" s="114"/>
      <c r="E887" s="114"/>
      <c r="F887" s="114"/>
      <c r="G887" s="114"/>
    </row>
    <row r="888" spans="1:8" s="38" customFormat="1" ht="12.75" customHeight="1" x14ac:dyDescent="0.2">
      <c r="A888" s="38">
        <v>2</v>
      </c>
      <c r="B888" s="196" t="s">
        <v>224</v>
      </c>
      <c r="C888" s="196"/>
      <c r="D888" s="196"/>
      <c r="E888" s="196"/>
      <c r="F888" s="196"/>
      <c r="G888" s="196"/>
    </row>
    <row r="889" spans="1:8" s="38" customFormat="1" x14ac:dyDescent="0.2">
      <c r="B889" s="196"/>
      <c r="C889" s="196"/>
      <c r="D889" s="196"/>
      <c r="E889" s="196"/>
      <c r="F889" s="196"/>
      <c r="G889" s="196"/>
    </row>
    <row r="890" spans="1:8" s="38" customFormat="1" ht="14.25" x14ac:dyDescent="0.2">
      <c r="A890" s="134" t="s">
        <v>103</v>
      </c>
      <c r="B890" s="119"/>
      <c r="C890" s="119"/>
      <c r="D890" s="38" t="s">
        <v>85</v>
      </c>
      <c r="E890" s="110">
        <v>210</v>
      </c>
      <c r="F890" s="172"/>
      <c r="G890" s="199">
        <f>E890*F890</f>
        <v>0</v>
      </c>
      <c r="H890" s="200"/>
    </row>
    <row r="891" spans="1:8" s="38" customFormat="1" ht="14.25" x14ac:dyDescent="0.2">
      <c r="A891" s="134" t="s">
        <v>104</v>
      </c>
      <c r="B891" s="119"/>
      <c r="C891" s="119"/>
      <c r="D891" s="38" t="s">
        <v>85</v>
      </c>
      <c r="E891" s="110">
        <v>200</v>
      </c>
      <c r="F891" s="172"/>
      <c r="G891" s="199">
        <f t="shared" ref="G891:G892" si="69">E891*F891</f>
        <v>0</v>
      </c>
      <c r="H891" s="200"/>
    </row>
    <row r="892" spans="1:8" s="38" customFormat="1" ht="14.25" x14ac:dyDescent="0.2">
      <c r="A892" s="134" t="s">
        <v>105</v>
      </c>
      <c r="B892" s="119"/>
      <c r="C892" s="119"/>
      <c r="D892" s="38" t="s">
        <v>85</v>
      </c>
      <c r="E892" s="110">
        <v>540</v>
      </c>
      <c r="F892" s="172"/>
      <c r="G892" s="199">
        <f t="shared" si="69"/>
        <v>0</v>
      </c>
      <c r="H892" s="200"/>
    </row>
    <row r="893" spans="1:8" s="38" customFormat="1" x14ac:dyDescent="0.2">
      <c r="A893" s="119"/>
      <c r="B893" s="119"/>
      <c r="C893" s="119"/>
      <c r="E893" s="110"/>
      <c r="F893" s="57"/>
      <c r="G893" s="110"/>
      <c r="H893" s="110"/>
    </row>
    <row r="894" spans="1:8" s="38" customFormat="1" ht="12.75" customHeight="1" x14ac:dyDescent="0.2">
      <c r="A894" s="38">
        <v>3</v>
      </c>
      <c r="B894" s="196" t="s">
        <v>225</v>
      </c>
      <c r="C894" s="196"/>
      <c r="D894" s="196"/>
      <c r="E894" s="196"/>
      <c r="F894" s="196"/>
      <c r="G894" s="196"/>
    </row>
    <row r="895" spans="1:8" s="38" customFormat="1" x14ac:dyDescent="0.2">
      <c r="B895" s="196"/>
      <c r="C895" s="196"/>
      <c r="D895" s="196"/>
      <c r="E895" s="196"/>
      <c r="F895" s="196"/>
      <c r="G895" s="196"/>
    </row>
    <row r="896" spans="1:8" s="38" customFormat="1" ht="14.25" x14ac:dyDescent="0.2">
      <c r="A896" s="134" t="s">
        <v>103</v>
      </c>
      <c r="B896" s="119"/>
      <c r="C896" s="119"/>
      <c r="D896" s="38" t="s">
        <v>85</v>
      </c>
      <c r="E896" s="110">
        <v>210</v>
      </c>
      <c r="F896" s="172"/>
      <c r="G896" s="199">
        <f>E896*F896</f>
        <v>0</v>
      </c>
      <c r="H896" s="200"/>
    </row>
    <row r="897" spans="1:8" s="38" customFormat="1" ht="14.25" x14ac:dyDescent="0.2">
      <c r="A897" s="134" t="s">
        <v>104</v>
      </c>
      <c r="B897" s="119"/>
      <c r="C897" s="119"/>
      <c r="D897" s="38" t="s">
        <v>85</v>
      </c>
      <c r="E897" s="110">
        <v>200</v>
      </c>
      <c r="F897" s="172"/>
      <c r="G897" s="199">
        <f t="shared" ref="G897:G898" si="70">E897*F897</f>
        <v>0</v>
      </c>
      <c r="H897" s="200"/>
    </row>
    <row r="898" spans="1:8" s="38" customFormat="1" ht="14.25" x14ac:dyDescent="0.2">
      <c r="A898" s="134" t="s">
        <v>105</v>
      </c>
      <c r="B898" s="119"/>
      <c r="C898" s="119"/>
      <c r="D898" s="38" t="s">
        <v>85</v>
      </c>
      <c r="E898" s="110">
        <v>540</v>
      </c>
      <c r="F898" s="172"/>
      <c r="G898" s="199">
        <f t="shared" si="70"/>
        <v>0</v>
      </c>
      <c r="H898" s="200"/>
    </row>
    <row r="899" spans="1:8" s="38" customFormat="1" x14ac:dyDescent="0.2">
      <c r="A899" s="56"/>
      <c r="B899" s="114"/>
      <c r="C899" s="114"/>
      <c r="D899" s="114"/>
      <c r="E899" s="114"/>
      <c r="F899" s="114"/>
      <c r="G899" s="114"/>
    </row>
    <row r="900" spans="1:8" s="38" customFormat="1" ht="12.75" customHeight="1" x14ac:dyDescent="0.2">
      <c r="A900" s="38">
        <v>4</v>
      </c>
      <c r="B900" s="196" t="s">
        <v>226</v>
      </c>
      <c r="C900" s="196"/>
      <c r="D900" s="196"/>
      <c r="E900" s="196"/>
      <c r="F900" s="196"/>
      <c r="G900" s="196"/>
    </row>
    <row r="901" spans="1:8" s="38" customFormat="1" x14ac:dyDescent="0.2">
      <c r="B901" s="196"/>
      <c r="C901" s="196"/>
      <c r="D901" s="196"/>
      <c r="E901" s="196"/>
      <c r="F901" s="196"/>
      <c r="G901" s="196"/>
    </row>
    <row r="902" spans="1:8" s="38" customFormat="1" ht="14.25" x14ac:dyDescent="0.2">
      <c r="A902" s="134" t="s">
        <v>103</v>
      </c>
      <c r="B902" s="119"/>
      <c r="C902" s="119"/>
      <c r="D902" s="38" t="s">
        <v>85</v>
      </c>
      <c r="E902" s="110">
        <v>210</v>
      </c>
      <c r="F902" s="172"/>
      <c r="G902" s="199">
        <f>E902*F902</f>
        <v>0</v>
      </c>
      <c r="H902" s="200"/>
    </row>
    <row r="903" spans="1:8" s="38" customFormat="1" ht="14.25" x14ac:dyDescent="0.2">
      <c r="A903" s="134" t="s">
        <v>104</v>
      </c>
      <c r="B903" s="119"/>
      <c r="C903" s="119"/>
      <c r="D903" s="38" t="s">
        <v>85</v>
      </c>
      <c r="E903" s="110">
        <v>200</v>
      </c>
      <c r="F903" s="172"/>
      <c r="G903" s="199">
        <f t="shared" ref="G903:G904" si="71">E903*F903</f>
        <v>0</v>
      </c>
      <c r="H903" s="200"/>
    </row>
    <row r="904" spans="1:8" s="38" customFormat="1" ht="14.25" x14ac:dyDescent="0.2">
      <c r="A904" s="134" t="s">
        <v>105</v>
      </c>
      <c r="B904" s="119"/>
      <c r="C904" s="119"/>
      <c r="D904" s="38" t="s">
        <v>85</v>
      </c>
      <c r="E904" s="110">
        <v>540</v>
      </c>
      <c r="F904" s="172"/>
      <c r="G904" s="199">
        <f t="shared" si="71"/>
        <v>0</v>
      </c>
      <c r="H904" s="200"/>
    </row>
    <row r="905" spans="1:8" s="38" customFormat="1" x14ac:dyDescent="0.2">
      <c r="A905" s="56"/>
      <c r="B905" s="114"/>
      <c r="C905" s="114"/>
      <c r="D905" s="114"/>
      <c r="E905" s="114"/>
      <c r="F905" s="114"/>
      <c r="G905" s="114"/>
    </row>
    <row r="906" spans="1:8" s="38" customFormat="1" ht="12.75" customHeight="1" x14ac:dyDescent="0.2">
      <c r="A906" s="38">
        <v>5</v>
      </c>
      <c r="B906" s="196" t="s">
        <v>227</v>
      </c>
      <c r="C906" s="196"/>
      <c r="D906" s="196"/>
      <c r="E906" s="196"/>
      <c r="F906" s="196"/>
      <c r="G906" s="196"/>
    </row>
    <row r="907" spans="1:8" s="38" customFormat="1" x14ac:dyDescent="0.2">
      <c r="A907" s="134" t="s">
        <v>103</v>
      </c>
      <c r="B907" s="119"/>
      <c r="C907" s="119"/>
      <c r="D907" s="38" t="s">
        <v>129</v>
      </c>
      <c r="E907" s="110">
        <v>8</v>
      </c>
      <c r="F907" s="172"/>
      <c r="G907" s="199">
        <f>E907*F907</f>
        <v>0</v>
      </c>
      <c r="H907" s="200"/>
    </row>
    <row r="908" spans="1:8" s="38" customFormat="1" x14ac:dyDescent="0.2">
      <c r="A908" s="134" t="s">
        <v>104</v>
      </c>
      <c r="B908" s="119"/>
      <c r="C908" s="119"/>
      <c r="D908" s="38" t="s">
        <v>129</v>
      </c>
      <c r="E908" s="110">
        <v>7</v>
      </c>
      <c r="F908" s="172"/>
      <c r="G908" s="199">
        <f t="shared" ref="G908:G909" si="72">E908*F908</f>
        <v>0</v>
      </c>
      <c r="H908" s="200"/>
    </row>
    <row r="909" spans="1:8" s="38" customFormat="1" x14ac:dyDescent="0.2">
      <c r="A909" s="134" t="s">
        <v>105</v>
      </c>
      <c r="B909" s="119"/>
      <c r="C909" s="119"/>
      <c r="D909" s="38" t="s">
        <v>129</v>
      </c>
      <c r="E909" s="110">
        <v>15</v>
      </c>
      <c r="F909" s="172"/>
      <c r="G909" s="199">
        <f t="shared" si="72"/>
        <v>0</v>
      </c>
      <c r="H909" s="200"/>
    </row>
    <row r="910" spans="1:8" s="38" customFormat="1" x14ac:dyDescent="0.2">
      <c r="A910" s="56"/>
      <c r="B910" s="114"/>
      <c r="C910" s="114"/>
      <c r="D910" s="114"/>
      <c r="E910" s="114"/>
      <c r="F910" s="114"/>
      <c r="G910" s="114"/>
    </row>
    <row r="911" spans="1:8" s="38" customFormat="1" x14ac:dyDescent="0.2">
      <c r="A911" s="56"/>
      <c r="B911" s="114"/>
      <c r="C911" s="114"/>
      <c r="D911" s="114"/>
      <c r="E911" s="114"/>
      <c r="F911" s="114"/>
      <c r="G911" s="114"/>
    </row>
    <row r="912" spans="1:8" s="38" customFormat="1" ht="12.75" customHeight="1" x14ac:dyDescent="0.2">
      <c r="A912" s="38">
        <v>6</v>
      </c>
      <c r="B912" s="196" t="s">
        <v>228</v>
      </c>
      <c r="C912" s="196"/>
      <c r="D912" s="196"/>
      <c r="E912" s="196"/>
      <c r="F912" s="196"/>
      <c r="G912" s="196"/>
    </row>
    <row r="913" spans="1:8" s="38" customFormat="1" ht="12.75" customHeight="1" x14ac:dyDescent="0.2">
      <c r="A913" s="134" t="s">
        <v>103</v>
      </c>
      <c r="B913" s="119"/>
      <c r="C913" s="119"/>
      <c r="D913" s="38" t="s">
        <v>85</v>
      </c>
      <c r="E913" s="110">
        <v>210</v>
      </c>
      <c r="F913" s="172"/>
      <c r="G913" s="199">
        <f>E913*F913</f>
        <v>0</v>
      </c>
      <c r="H913" s="200"/>
    </row>
    <row r="914" spans="1:8" s="38" customFormat="1" ht="12.75" customHeight="1" x14ac:dyDescent="0.2">
      <c r="A914" s="134" t="s">
        <v>104</v>
      </c>
      <c r="B914" s="119"/>
      <c r="C914" s="119"/>
      <c r="D914" s="38" t="s">
        <v>85</v>
      </c>
      <c r="E914" s="110">
        <v>200</v>
      </c>
      <c r="F914" s="172"/>
      <c r="G914" s="199">
        <f t="shared" ref="G914" si="73">E914*F914</f>
        <v>0</v>
      </c>
      <c r="H914" s="200"/>
    </row>
    <row r="915" spans="1:8" s="38" customFormat="1" ht="12.75" customHeight="1" x14ac:dyDescent="0.2">
      <c r="A915" s="134" t="s">
        <v>105</v>
      </c>
      <c r="B915" s="119"/>
      <c r="C915" s="119"/>
      <c r="D915" s="38" t="s">
        <v>85</v>
      </c>
      <c r="E915" s="110">
        <v>540</v>
      </c>
      <c r="F915" s="172"/>
      <c r="G915" s="199">
        <f>E915*F915</f>
        <v>0</v>
      </c>
      <c r="H915" s="200"/>
    </row>
    <row r="916" spans="1:8" s="38" customFormat="1" ht="12" customHeight="1" x14ac:dyDescent="0.2">
      <c r="A916" s="56"/>
      <c r="B916" s="114"/>
      <c r="C916" s="114"/>
      <c r="D916" s="114"/>
      <c r="E916" s="114"/>
      <c r="F916" s="114"/>
      <c r="G916" s="114"/>
    </row>
    <row r="917" spans="1:8" s="38" customFormat="1" ht="27" customHeight="1" x14ac:dyDescent="0.2">
      <c r="A917" s="38">
        <v>7</v>
      </c>
      <c r="B917" s="196" t="s">
        <v>428</v>
      </c>
      <c r="C917" s="196"/>
      <c r="D917" s="196"/>
      <c r="E917" s="196"/>
      <c r="F917" s="196"/>
      <c r="G917" s="196"/>
    </row>
    <row r="918" spans="1:8" s="38" customFormat="1" x14ac:dyDescent="0.2">
      <c r="B918" s="196"/>
      <c r="C918" s="196"/>
      <c r="D918" s="196"/>
      <c r="E918" s="196"/>
      <c r="F918" s="196"/>
      <c r="G918" s="196"/>
    </row>
    <row r="919" spans="1:8" s="38" customFormat="1" x14ac:dyDescent="0.2">
      <c r="A919" s="134"/>
      <c r="B919" s="119"/>
      <c r="C919" s="119"/>
      <c r="D919" t="s">
        <v>429</v>
      </c>
      <c r="E919" s="185">
        <v>950</v>
      </c>
      <c r="F919" s="172"/>
      <c r="G919" s="199">
        <f>E919*F919</f>
        <v>0</v>
      </c>
      <c r="H919" s="200"/>
    </row>
    <row r="920" spans="1:8" s="38" customFormat="1" x14ac:dyDescent="0.2">
      <c r="A920" s="56"/>
      <c r="B920" s="114"/>
      <c r="C920" s="114"/>
      <c r="D920" s="114"/>
      <c r="E920" s="114"/>
      <c r="F920" s="114"/>
      <c r="G920" s="114"/>
    </row>
    <row r="921" spans="1:8" x14ac:dyDescent="0.2">
      <c r="B921" s="198" t="s">
        <v>427</v>
      </c>
      <c r="C921" s="198"/>
      <c r="D921" s="198"/>
      <c r="E921" s="198"/>
      <c r="G921" s="190">
        <f>SUM(G884:H920)</f>
        <v>0</v>
      </c>
      <c r="H921" s="191"/>
    </row>
    <row r="922" spans="1:8" ht="12.75" customHeight="1" x14ac:dyDescent="0.2">
      <c r="B922" s="163"/>
      <c r="C922" s="163"/>
      <c r="D922" s="163"/>
      <c r="E922" s="163"/>
      <c r="G922" s="173"/>
      <c r="H922" s="173"/>
    </row>
    <row r="923" spans="1:8" x14ac:dyDescent="0.2">
      <c r="A923" s="206" t="s">
        <v>231</v>
      </c>
      <c r="B923" s="206"/>
      <c r="C923" s="206"/>
      <c r="D923" s="206"/>
      <c r="E923" s="206"/>
      <c r="F923" s="206"/>
    </row>
    <row r="924" spans="1:8" s="38" customFormat="1" x14ac:dyDescent="0.2">
      <c r="A924" s="119"/>
      <c r="B924" s="119"/>
      <c r="C924" s="119"/>
      <c r="E924" s="110"/>
      <c r="F924" s="57"/>
      <c r="G924" s="110"/>
      <c r="H924" s="110"/>
    </row>
    <row r="925" spans="1:8" s="38" customFormat="1" ht="12.75" customHeight="1" x14ac:dyDescent="0.2">
      <c r="A925" s="38">
        <v>1</v>
      </c>
      <c r="B925" s="196" t="s">
        <v>232</v>
      </c>
      <c r="C925" s="196"/>
      <c r="D925" s="196"/>
      <c r="E925" s="196"/>
      <c r="F925" s="196"/>
      <c r="G925" s="196"/>
    </row>
    <row r="926" spans="1:8" s="38" customFormat="1" x14ac:dyDescent="0.2">
      <c r="A926" s="134" t="s">
        <v>103</v>
      </c>
      <c r="B926" s="193" t="s">
        <v>236</v>
      </c>
      <c r="C926" s="196"/>
      <c r="D926" s="38" t="s">
        <v>27</v>
      </c>
      <c r="E926" s="39">
        <v>1</v>
      </c>
      <c r="F926" s="172"/>
      <c r="G926" s="199">
        <f t="shared" ref="G926" si="74">E926*F926</f>
        <v>0</v>
      </c>
      <c r="H926" s="200"/>
    </row>
    <row r="927" spans="1:8" s="38" customFormat="1" x14ac:dyDescent="0.2">
      <c r="A927" s="136"/>
      <c r="B927" s="119"/>
      <c r="C927" s="119"/>
      <c r="E927" s="110"/>
      <c r="F927" s="57"/>
      <c r="G927" s="110"/>
      <c r="H927" s="110"/>
    </row>
    <row r="928" spans="1:8" s="38" customFormat="1" ht="12.75" customHeight="1" x14ac:dyDescent="0.2">
      <c r="A928" s="134" t="s">
        <v>104</v>
      </c>
      <c r="B928" s="193" t="s">
        <v>233</v>
      </c>
      <c r="C928" s="196"/>
      <c r="D928" s="38" t="s">
        <v>27</v>
      </c>
      <c r="E928" s="39">
        <v>1</v>
      </c>
      <c r="F928" s="172"/>
      <c r="G928" s="199">
        <f>E928*F928</f>
        <v>0</v>
      </c>
      <c r="H928" s="200"/>
    </row>
    <row r="929" spans="1:8" s="38" customFormat="1" x14ac:dyDescent="0.2">
      <c r="A929" s="136"/>
      <c r="B929" s="193" t="s">
        <v>255</v>
      </c>
      <c r="C929" s="196"/>
      <c r="D929" s="38" t="s">
        <v>27</v>
      </c>
      <c r="E929" s="39">
        <v>1</v>
      </c>
      <c r="F929" s="172"/>
      <c r="G929" s="199">
        <f t="shared" ref="G929:G933" si="75">E929*F929</f>
        <v>0</v>
      </c>
      <c r="H929" s="200"/>
    </row>
    <row r="930" spans="1:8" s="38" customFormat="1" ht="12.75" customHeight="1" x14ac:dyDescent="0.2">
      <c r="A930" s="136"/>
      <c r="B930" s="193" t="s">
        <v>235</v>
      </c>
      <c r="C930" s="196"/>
      <c r="D930" s="38" t="s">
        <v>27</v>
      </c>
      <c r="E930" s="39">
        <v>1</v>
      </c>
      <c r="F930" s="172"/>
      <c r="G930" s="199">
        <f t="shared" si="75"/>
        <v>0</v>
      </c>
      <c r="H930" s="200"/>
    </row>
    <row r="931" spans="1:8" s="38" customFormat="1" ht="12.75" customHeight="1" x14ac:dyDescent="0.2">
      <c r="A931" s="136"/>
      <c r="B931" s="193" t="s">
        <v>237</v>
      </c>
      <c r="C931" s="196"/>
      <c r="D931" s="38" t="s">
        <v>27</v>
      </c>
      <c r="E931" s="39">
        <v>1</v>
      </c>
      <c r="F931" s="172"/>
      <c r="G931" s="199">
        <f t="shared" si="75"/>
        <v>0</v>
      </c>
      <c r="H931" s="200"/>
    </row>
    <row r="932" spans="1:8" s="38" customFormat="1" ht="12.75" customHeight="1" x14ac:dyDescent="0.2">
      <c r="A932" s="136"/>
      <c r="B932" s="193" t="s">
        <v>238</v>
      </c>
      <c r="C932" s="196"/>
      <c r="D932" s="38" t="s">
        <v>27</v>
      </c>
      <c r="E932" s="39">
        <v>1</v>
      </c>
      <c r="F932" s="172"/>
      <c r="G932" s="199">
        <f t="shared" si="75"/>
        <v>0</v>
      </c>
      <c r="H932" s="200"/>
    </row>
    <row r="933" spans="1:8" s="38" customFormat="1" x14ac:dyDescent="0.2">
      <c r="A933" s="136"/>
      <c r="B933" s="193" t="s">
        <v>239</v>
      </c>
      <c r="C933" s="196"/>
      <c r="D933" s="38" t="s">
        <v>27</v>
      </c>
      <c r="E933" s="39">
        <v>1</v>
      </c>
      <c r="F933" s="172"/>
      <c r="G933" s="199">
        <f t="shared" si="75"/>
        <v>0</v>
      </c>
      <c r="H933" s="200"/>
    </row>
    <row r="934" spans="1:8" s="38" customFormat="1" x14ac:dyDescent="0.2">
      <c r="A934" s="136"/>
      <c r="B934" s="193" t="s">
        <v>256</v>
      </c>
      <c r="C934" s="196"/>
      <c r="D934" s="38" t="s">
        <v>27</v>
      </c>
      <c r="E934" s="39">
        <v>1</v>
      </c>
      <c r="F934" s="172"/>
      <c r="G934" s="199">
        <f>E934*F934</f>
        <v>0</v>
      </c>
      <c r="H934" s="200"/>
    </row>
    <row r="935" spans="1:8" s="38" customFormat="1" x14ac:dyDescent="0.2">
      <c r="A935" s="136"/>
      <c r="B935" s="119"/>
      <c r="C935" s="119"/>
      <c r="E935" s="110"/>
      <c r="F935" s="57"/>
      <c r="G935" s="110"/>
      <c r="H935" s="110"/>
    </row>
    <row r="936" spans="1:8" s="38" customFormat="1" ht="12.75" customHeight="1" x14ac:dyDescent="0.2">
      <c r="A936" s="134" t="s">
        <v>105</v>
      </c>
      <c r="B936" s="193" t="s">
        <v>233</v>
      </c>
      <c r="C936" s="196"/>
      <c r="D936" s="38" t="s">
        <v>27</v>
      </c>
      <c r="E936" s="39">
        <v>1</v>
      </c>
      <c r="F936" s="172"/>
      <c r="G936" s="199">
        <f>E936*F936</f>
        <v>0</v>
      </c>
      <c r="H936" s="200"/>
    </row>
    <row r="937" spans="1:8" s="38" customFormat="1" x14ac:dyDescent="0.2">
      <c r="A937" s="119"/>
      <c r="B937" s="193" t="s">
        <v>234</v>
      </c>
      <c r="C937" s="196"/>
      <c r="D937" s="38" t="s">
        <v>27</v>
      </c>
      <c r="E937" s="39">
        <v>1</v>
      </c>
      <c r="F937" s="172"/>
      <c r="G937" s="199">
        <f t="shared" ref="G937:G939" si="76">E937*F937</f>
        <v>0</v>
      </c>
      <c r="H937" s="200"/>
    </row>
    <row r="938" spans="1:8" s="38" customFormat="1" ht="12.75" customHeight="1" x14ac:dyDescent="0.2">
      <c r="A938" s="119"/>
      <c r="B938" s="193" t="s">
        <v>235</v>
      </c>
      <c r="C938" s="196"/>
      <c r="D938" s="38" t="s">
        <v>27</v>
      </c>
      <c r="E938" s="39">
        <v>1</v>
      </c>
      <c r="F938" s="172"/>
      <c r="G938" s="199">
        <f t="shared" si="76"/>
        <v>0</v>
      </c>
      <c r="H938" s="200"/>
    </row>
    <row r="939" spans="1:8" s="38" customFormat="1" x14ac:dyDescent="0.2">
      <c r="A939" s="119"/>
      <c r="B939" s="193" t="s">
        <v>260</v>
      </c>
      <c r="C939" s="196"/>
      <c r="D939" s="38" t="s">
        <v>27</v>
      </c>
      <c r="E939" s="39">
        <v>1</v>
      </c>
      <c r="F939" s="172"/>
      <c r="G939" s="199">
        <f t="shared" si="76"/>
        <v>0</v>
      </c>
      <c r="H939" s="200"/>
    </row>
    <row r="940" spans="1:8" s="38" customFormat="1" x14ac:dyDescent="0.2">
      <c r="A940" s="119"/>
      <c r="B940" s="119"/>
      <c r="C940" s="119"/>
      <c r="E940" s="110"/>
      <c r="F940" s="57"/>
      <c r="G940" s="110"/>
      <c r="H940" s="110"/>
    </row>
    <row r="941" spans="1:8" s="38" customFormat="1" ht="12.75" customHeight="1" x14ac:dyDescent="0.2">
      <c r="A941" s="38">
        <v>2</v>
      </c>
      <c r="B941" s="196" t="s">
        <v>240</v>
      </c>
      <c r="C941" s="196"/>
      <c r="D941" s="196"/>
      <c r="E941" s="196"/>
      <c r="F941" s="196"/>
      <c r="G941" s="196"/>
    </row>
    <row r="942" spans="1:8" s="38" customFormat="1" x14ac:dyDescent="0.2">
      <c r="B942" s="196"/>
      <c r="C942" s="196"/>
      <c r="D942" s="196"/>
      <c r="E942" s="196"/>
      <c r="F942" s="196"/>
      <c r="G942" s="196"/>
    </row>
    <row r="943" spans="1:8" s="38" customFormat="1" ht="12.75" customHeight="1" x14ac:dyDescent="0.2">
      <c r="A943" s="134" t="s">
        <v>103</v>
      </c>
      <c r="B943" s="193"/>
      <c r="C943" s="196"/>
      <c r="E943" s="39"/>
      <c r="F943" s="57"/>
      <c r="G943" s="192"/>
      <c r="H943" s="192"/>
    </row>
    <row r="944" spans="1:8" s="38" customFormat="1" ht="12.75" customHeight="1" x14ac:dyDescent="0.2">
      <c r="A944" s="193" t="s">
        <v>257</v>
      </c>
      <c r="B944" s="194"/>
      <c r="C944" s="194"/>
      <c r="E944" s="110"/>
      <c r="F944" s="57"/>
      <c r="G944" s="192"/>
      <c r="H944" s="192"/>
    </row>
    <row r="945" spans="1:8" s="38" customFormat="1" ht="12.75" customHeight="1" x14ac:dyDescent="0.2">
      <c r="A945" s="194"/>
      <c r="B945" s="194"/>
      <c r="C945" s="194"/>
      <c r="E945" s="110"/>
      <c r="F945" s="57"/>
      <c r="G945" s="110"/>
      <c r="H945" s="110"/>
    </row>
    <row r="946" spans="1:8" s="38" customFormat="1" ht="12.75" customHeight="1" x14ac:dyDescent="0.2">
      <c r="A946" s="194"/>
      <c r="B946" s="194"/>
      <c r="C946" s="194"/>
      <c r="D946" s="38" t="s">
        <v>27</v>
      </c>
      <c r="E946" s="39">
        <v>1</v>
      </c>
      <c r="F946" s="172"/>
      <c r="G946" s="199">
        <f>E946*F946</f>
        <v>0</v>
      </c>
      <c r="H946" s="200"/>
    </row>
    <row r="947" spans="1:8" s="38" customFormat="1" ht="12.75" customHeight="1" x14ac:dyDescent="0.2">
      <c r="A947" s="114"/>
      <c r="B947" s="114"/>
      <c r="C947" s="114"/>
      <c r="E947" s="110"/>
      <c r="F947" s="57"/>
      <c r="G947" s="110"/>
      <c r="H947" s="110"/>
    </row>
    <row r="948" spans="1:8" s="38" customFormat="1" ht="12.75" customHeight="1" x14ac:dyDescent="0.2">
      <c r="A948" s="193" t="s">
        <v>279</v>
      </c>
      <c r="B948" s="196"/>
      <c r="C948" s="196"/>
      <c r="E948" s="110"/>
      <c r="F948" s="57"/>
      <c r="G948" s="110"/>
      <c r="H948" s="110"/>
    </row>
    <row r="949" spans="1:8" s="38" customFormat="1" ht="12.75" customHeight="1" x14ac:dyDescent="0.2">
      <c r="A949" s="196"/>
      <c r="B949" s="196"/>
      <c r="C949" s="196"/>
      <c r="E949" s="110"/>
      <c r="F949" s="57"/>
      <c r="G949" s="192"/>
      <c r="H949" s="192"/>
    </row>
    <row r="950" spans="1:8" s="38" customFormat="1" ht="19.5" customHeight="1" x14ac:dyDescent="0.2">
      <c r="A950" s="196"/>
      <c r="B950" s="196"/>
      <c r="C950" s="196"/>
      <c r="D950" s="38" t="s">
        <v>27</v>
      </c>
      <c r="E950" s="39">
        <v>1</v>
      </c>
      <c r="F950" s="172"/>
      <c r="G950" s="199">
        <f>E950*F950</f>
        <v>0</v>
      </c>
      <c r="H950" s="200"/>
    </row>
    <row r="951" spans="1:8" s="38" customFormat="1" ht="12.75" customHeight="1" x14ac:dyDescent="0.2">
      <c r="A951" s="114"/>
      <c r="B951" s="114"/>
      <c r="C951" s="114"/>
      <c r="E951" s="110"/>
      <c r="F951" s="57"/>
      <c r="G951" s="110"/>
      <c r="H951" s="110"/>
    </row>
    <row r="952" spans="1:8" s="38" customFormat="1" ht="8.25" customHeight="1" x14ac:dyDescent="0.2">
      <c r="A952" s="193" t="s">
        <v>280</v>
      </c>
      <c r="B952" s="196"/>
      <c r="C952" s="196"/>
      <c r="E952" s="110"/>
      <c r="F952" s="57"/>
      <c r="G952" s="110"/>
      <c r="H952" s="110"/>
    </row>
    <row r="953" spans="1:8" s="38" customFormat="1" ht="12.75" customHeight="1" x14ac:dyDescent="0.2">
      <c r="A953" s="196"/>
      <c r="B953" s="196"/>
      <c r="C953" s="196"/>
      <c r="E953" s="110"/>
      <c r="F953" s="57"/>
      <c r="G953" s="192"/>
      <c r="H953" s="192"/>
    </row>
    <row r="954" spans="1:8" s="38" customFormat="1" ht="12.75" customHeight="1" x14ac:dyDescent="0.2">
      <c r="A954" s="196"/>
      <c r="B954" s="196"/>
      <c r="C954" s="196"/>
      <c r="E954" s="110"/>
      <c r="F954" s="57"/>
      <c r="G954" s="110"/>
      <c r="H954" s="110"/>
    </row>
    <row r="955" spans="1:8" s="38" customFormat="1" ht="12.75" customHeight="1" x14ac:dyDescent="0.2">
      <c r="A955" s="196"/>
      <c r="B955" s="196"/>
      <c r="C955" s="196"/>
      <c r="D955" s="38" t="s">
        <v>27</v>
      </c>
      <c r="E955" s="39">
        <v>1</v>
      </c>
      <c r="F955" s="172"/>
      <c r="G955" s="199">
        <f>E955*F955</f>
        <v>0</v>
      </c>
      <c r="H955" s="200"/>
    </row>
    <row r="956" spans="1:8" s="38" customFormat="1" ht="12.75" customHeight="1" x14ac:dyDescent="0.2">
      <c r="A956" s="113"/>
      <c r="B956" s="113"/>
      <c r="C956" s="113"/>
      <c r="E956" s="110"/>
      <c r="F956" s="57"/>
      <c r="G956" s="110"/>
      <c r="H956" s="110"/>
    </row>
    <row r="957" spans="1:8" s="38" customFormat="1" ht="12.75" customHeight="1" x14ac:dyDescent="0.2">
      <c r="A957" s="193" t="s">
        <v>254</v>
      </c>
      <c r="B957" s="194"/>
      <c r="C957" s="194"/>
      <c r="D957" s="38" t="s">
        <v>27</v>
      </c>
      <c r="E957" s="39">
        <v>3</v>
      </c>
      <c r="F957" s="172"/>
      <c r="G957" s="199">
        <f>E957*F957</f>
        <v>0</v>
      </c>
      <c r="H957" s="200"/>
    </row>
    <row r="958" spans="1:8" s="38" customFormat="1" ht="12.75" customHeight="1" x14ac:dyDescent="0.2">
      <c r="A958" s="113"/>
      <c r="B958" s="113"/>
      <c r="C958" s="113"/>
      <c r="E958" s="110"/>
      <c r="F958" s="57"/>
      <c r="G958" s="110"/>
      <c r="H958" s="110"/>
    </row>
    <row r="959" spans="1:8" s="38" customFormat="1" ht="12.75" customHeight="1" x14ac:dyDescent="0.2">
      <c r="A959" s="193" t="s">
        <v>242</v>
      </c>
      <c r="B959" s="194"/>
      <c r="C959" s="194"/>
      <c r="E959" s="110"/>
      <c r="F959" s="57"/>
      <c r="G959" s="192"/>
      <c r="H959" s="192"/>
    </row>
    <row r="960" spans="1:8" s="38" customFormat="1" ht="12.75" customHeight="1" x14ac:dyDescent="0.2">
      <c r="A960" s="193" t="s">
        <v>258</v>
      </c>
      <c r="B960" s="194"/>
      <c r="C960" s="194"/>
      <c r="D960" s="38" t="s">
        <v>230</v>
      </c>
      <c r="E960" s="110">
        <v>1</v>
      </c>
      <c r="F960" s="172"/>
      <c r="G960" s="199">
        <f>E960*F960</f>
        <v>0</v>
      </c>
      <c r="H960" s="200"/>
    </row>
    <row r="961" spans="1:9" s="38" customFormat="1" ht="12.75" customHeight="1" x14ac:dyDescent="0.2">
      <c r="A961" s="193" t="s">
        <v>243</v>
      </c>
      <c r="B961" s="194"/>
      <c r="C961" s="194"/>
      <c r="D961" s="38" t="s">
        <v>27</v>
      </c>
      <c r="E961" s="39">
        <v>2</v>
      </c>
      <c r="F961" s="172"/>
      <c r="G961" s="199">
        <f>E961*F961</f>
        <v>0</v>
      </c>
      <c r="H961" s="200"/>
      <c r="I961" s="57"/>
    </row>
    <row r="962" spans="1:9" s="38" customFormat="1" ht="12.75" customHeight="1" x14ac:dyDescent="0.2">
      <c r="A962" s="134" t="s">
        <v>104</v>
      </c>
      <c r="B962" s="193"/>
      <c r="C962" s="196"/>
      <c r="E962" s="39"/>
      <c r="F962" s="57"/>
      <c r="G962" s="192"/>
      <c r="H962" s="192"/>
    </row>
    <row r="963" spans="1:9" s="38" customFormat="1" ht="12.75" customHeight="1" x14ac:dyDescent="0.2">
      <c r="A963" s="193" t="s">
        <v>257</v>
      </c>
      <c r="B963" s="194"/>
      <c r="C963" s="194"/>
      <c r="E963" s="110"/>
      <c r="F963" s="57"/>
      <c r="G963" s="192"/>
      <c r="H963" s="192"/>
    </row>
    <row r="964" spans="1:9" s="38" customFormat="1" ht="12.75" customHeight="1" x14ac:dyDescent="0.2">
      <c r="A964" s="194"/>
      <c r="B964" s="194"/>
      <c r="C964" s="194"/>
      <c r="E964" s="110"/>
      <c r="F964" s="57"/>
      <c r="G964" s="110"/>
      <c r="H964" s="110"/>
    </row>
    <row r="965" spans="1:9" s="38" customFormat="1" ht="12.75" customHeight="1" x14ac:dyDescent="0.2">
      <c r="A965" s="194"/>
      <c r="B965" s="194"/>
      <c r="C965" s="194"/>
      <c r="D965" s="38" t="s">
        <v>27</v>
      </c>
      <c r="E965" s="39">
        <v>1</v>
      </c>
      <c r="F965" s="172"/>
      <c r="G965" s="199">
        <f>E965*F965</f>
        <v>0</v>
      </c>
      <c r="H965" s="200"/>
    </row>
    <row r="966" spans="1:9" s="38" customFormat="1" ht="12.75" customHeight="1" x14ac:dyDescent="0.2">
      <c r="A966" s="114"/>
      <c r="B966" s="114"/>
      <c r="C966" s="114"/>
      <c r="E966" s="110"/>
      <c r="F966" s="57"/>
      <c r="G966" s="110"/>
      <c r="H966" s="110"/>
    </row>
    <row r="967" spans="1:9" s="38" customFormat="1" ht="12.75" customHeight="1" x14ac:dyDescent="0.2">
      <c r="A967" s="193" t="s">
        <v>279</v>
      </c>
      <c r="B967" s="196"/>
      <c r="C967" s="196"/>
      <c r="E967" s="125"/>
      <c r="F967" s="57"/>
      <c r="G967" s="125"/>
      <c r="H967" s="125"/>
    </row>
    <row r="968" spans="1:9" s="38" customFormat="1" ht="12.75" customHeight="1" x14ac:dyDescent="0.2">
      <c r="A968" s="196"/>
      <c r="B968" s="196"/>
      <c r="C968" s="196"/>
      <c r="E968" s="125"/>
      <c r="F968" s="57"/>
      <c r="G968" s="192"/>
      <c r="H968" s="192"/>
    </row>
    <row r="969" spans="1:9" s="38" customFormat="1" ht="19.5" customHeight="1" x14ac:dyDescent="0.2">
      <c r="A969" s="196"/>
      <c r="B969" s="196"/>
      <c r="C969" s="196"/>
      <c r="E969" s="125"/>
      <c r="F969" s="57"/>
      <c r="G969" s="125"/>
      <c r="H969" s="125"/>
    </row>
    <row r="970" spans="1:9" s="38" customFormat="1" ht="12.75" customHeight="1" x14ac:dyDescent="0.2">
      <c r="A970" s="127"/>
      <c r="B970" s="127"/>
      <c r="C970" s="127"/>
      <c r="D970" s="38" t="s">
        <v>27</v>
      </c>
      <c r="E970" s="39">
        <v>1</v>
      </c>
      <c r="F970" s="172"/>
      <c r="G970" s="199">
        <f>E970*F970</f>
        <v>0</v>
      </c>
      <c r="H970" s="200"/>
    </row>
    <row r="971" spans="1:9" s="38" customFormat="1" ht="12.75" customHeight="1" x14ac:dyDescent="0.2">
      <c r="A971" s="114"/>
      <c r="B971" s="114"/>
      <c r="C971" s="114"/>
      <c r="E971" s="110"/>
      <c r="F971" s="57"/>
      <c r="G971" s="110"/>
      <c r="H971" s="110"/>
    </row>
    <row r="972" spans="1:9" s="38" customFormat="1" ht="12.75" customHeight="1" x14ac:dyDescent="0.2">
      <c r="A972" s="193" t="s">
        <v>242</v>
      </c>
      <c r="B972" s="194"/>
      <c r="C972" s="194"/>
      <c r="E972" s="110"/>
      <c r="F972" s="57"/>
      <c r="G972" s="192"/>
      <c r="H972" s="192"/>
    </row>
    <row r="973" spans="1:9" s="38" customFormat="1" ht="12.75" customHeight="1" x14ac:dyDescent="0.2">
      <c r="A973" s="193" t="s">
        <v>258</v>
      </c>
      <c r="B973" s="194"/>
      <c r="C973" s="194"/>
      <c r="D973" s="38" t="s">
        <v>230</v>
      </c>
      <c r="E973" s="110">
        <v>1</v>
      </c>
      <c r="F973" s="172"/>
      <c r="G973" s="199">
        <f>E973*F973</f>
        <v>0</v>
      </c>
      <c r="H973" s="200"/>
    </row>
    <row r="974" spans="1:9" s="38" customFormat="1" ht="12.75" customHeight="1" x14ac:dyDescent="0.2">
      <c r="A974" s="113"/>
      <c r="B974" s="113"/>
      <c r="C974" s="113"/>
      <c r="E974" s="110"/>
      <c r="F974" s="57"/>
      <c r="G974" s="110"/>
      <c r="H974" s="110"/>
    </row>
    <row r="975" spans="1:9" s="38" customFormat="1" ht="12.75" customHeight="1" x14ac:dyDescent="0.2">
      <c r="A975" s="116"/>
      <c r="B975" s="114"/>
      <c r="C975" s="114"/>
      <c r="E975" s="110"/>
      <c r="F975" s="57"/>
      <c r="G975" s="110"/>
      <c r="H975" s="110"/>
    </row>
    <row r="976" spans="1:9" s="38" customFormat="1" ht="12.75" customHeight="1" x14ac:dyDescent="0.2">
      <c r="A976" s="134" t="s">
        <v>105</v>
      </c>
      <c r="B976" s="193"/>
      <c r="C976" s="196"/>
      <c r="E976" s="39"/>
      <c r="F976" s="57"/>
      <c r="G976" s="192"/>
      <c r="H976" s="192"/>
    </row>
    <row r="977" spans="1:8" s="38" customFormat="1" ht="12.75" customHeight="1" x14ac:dyDescent="0.2">
      <c r="A977" s="193" t="s">
        <v>257</v>
      </c>
      <c r="B977" s="194"/>
      <c r="C977" s="194"/>
      <c r="E977" s="110"/>
      <c r="F977" s="57"/>
      <c r="G977" s="192"/>
      <c r="H977" s="192"/>
    </row>
    <row r="978" spans="1:8" s="38" customFormat="1" ht="12.75" customHeight="1" x14ac:dyDescent="0.2">
      <c r="A978" s="194"/>
      <c r="B978" s="194"/>
      <c r="C978" s="194"/>
      <c r="E978" s="110"/>
      <c r="F978" s="57"/>
      <c r="G978" s="110"/>
      <c r="H978" s="110"/>
    </row>
    <row r="979" spans="1:8" s="38" customFormat="1" ht="12.75" customHeight="1" x14ac:dyDescent="0.2">
      <c r="A979" s="194"/>
      <c r="B979" s="194"/>
      <c r="C979" s="194"/>
      <c r="D979" s="38" t="s">
        <v>27</v>
      </c>
      <c r="E979" s="39">
        <v>1</v>
      </c>
      <c r="F979" s="172"/>
      <c r="G979" s="199">
        <f>E979*F979</f>
        <v>0</v>
      </c>
      <c r="H979" s="200"/>
    </row>
    <row r="980" spans="1:8" s="38" customFormat="1" ht="12.75" customHeight="1" x14ac:dyDescent="0.2">
      <c r="A980" s="127"/>
      <c r="B980" s="127"/>
      <c r="C980" s="127"/>
      <c r="E980" s="125"/>
      <c r="F980" s="57"/>
      <c r="G980" s="125"/>
      <c r="H980" s="125"/>
    </row>
    <row r="981" spans="1:8" s="38" customFormat="1" ht="12.75" customHeight="1" x14ac:dyDescent="0.2">
      <c r="A981" s="193" t="s">
        <v>279</v>
      </c>
      <c r="B981" s="196"/>
      <c r="C981" s="196"/>
      <c r="E981" s="125"/>
      <c r="F981" s="57"/>
      <c r="G981" s="125"/>
      <c r="H981" s="125"/>
    </row>
    <row r="982" spans="1:8" s="38" customFormat="1" ht="12.75" customHeight="1" x14ac:dyDescent="0.2">
      <c r="A982" s="196"/>
      <c r="B982" s="196"/>
      <c r="C982" s="196"/>
      <c r="E982" s="125"/>
      <c r="F982" s="57"/>
      <c r="G982" s="192"/>
      <c r="H982" s="192"/>
    </row>
    <row r="983" spans="1:8" s="38" customFormat="1" ht="19.5" customHeight="1" x14ac:dyDescent="0.2">
      <c r="A983" s="196"/>
      <c r="B983" s="196"/>
      <c r="C983" s="196"/>
      <c r="E983" s="125"/>
      <c r="F983" s="57"/>
      <c r="G983" s="125"/>
      <c r="H983" s="125"/>
    </row>
    <row r="984" spans="1:8" s="38" customFormat="1" ht="12.75" customHeight="1" x14ac:dyDescent="0.2">
      <c r="A984" s="127"/>
      <c r="B984" s="127"/>
      <c r="C984" s="127"/>
      <c r="D984" s="38" t="s">
        <v>27</v>
      </c>
      <c r="E984" s="39">
        <v>1</v>
      </c>
      <c r="F984" s="172"/>
      <c r="G984" s="199">
        <f>E984*F984</f>
        <v>0</v>
      </c>
      <c r="H984" s="200"/>
    </row>
    <row r="985" spans="1:8" s="38" customFormat="1" ht="12.75" customHeight="1" x14ac:dyDescent="0.2">
      <c r="A985" s="127"/>
      <c r="B985" s="127"/>
      <c r="C985" s="127"/>
      <c r="E985" s="125"/>
      <c r="F985" s="57"/>
      <c r="G985" s="125"/>
      <c r="H985" s="125"/>
    </row>
    <row r="986" spans="1:8" s="38" customFormat="1" ht="8.25" customHeight="1" x14ac:dyDescent="0.2">
      <c r="A986" s="193" t="s">
        <v>280</v>
      </c>
      <c r="B986" s="196"/>
      <c r="C986" s="196"/>
      <c r="E986" s="125"/>
      <c r="F986" s="57"/>
      <c r="G986" s="125"/>
      <c r="H986" s="125"/>
    </row>
    <row r="987" spans="1:8" s="38" customFormat="1" ht="12.75" customHeight="1" x14ac:dyDescent="0.2">
      <c r="A987" s="196"/>
      <c r="B987" s="196"/>
      <c r="C987" s="196"/>
      <c r="E987" s="125"/>
      <c r="F987" s="57"/>
      <c r="G987" s="192"/>
      <c r="H987" s="192"/>
    </row>
    <row r="988" spans="1:8" s="38" customFormat="1" ht="12.75" customHeight="1" x14ac:dyDescent="0.2">
      <c r="A988" s="196"/>
      <c r="B988" s="196"/>
      <c r="C988" s="196"/>
      <c r="E988" s="125"/>
      <c r="F988" s="57"/>
      <c r="G988" s="125"/>
      <c r="H988" s="125"/>
    </row>
    <row r="989" spans="1:8" s="38" customFormat="1" ht="12.75" customHeight="1" x14ac:dyDescent="0.2">
      <c r="A989" s="196"/>
      <c r="B989" s="196"/>
      <c r="C989" s="196"/>
      <c r="D989" s="38" t="s">
        <v>27</v>
      </c>
      <c r="E989" s="39">
        <v>1</v>
      </c>
      <c r="F989" s="172"/>
      <c r="G989" s="199">
        <f>E989*F989</f>
        <v>0</v>
      </c>
      <c r="H989" s="200"/>
    </row>
    <row r="990" spans="1:8" s="38" customFormat="1" ht="12.75" customHeight="1" x14ac:dyDescent="0.2">
      <c r="A990" s="126"/>
      <c r="B990" s="126"/>
      <c r="C990" s="126"/>
      <c r="E990" s="125"/>
      <c r="F990" s="57"/>
      <c r="G990" s="125"/>
      <c r="H990" s="125"/>
    </row>
    <row r="991" spans="1:8" s="38" customFormat="1" ht="12.75" customHeight="1" x14ac:dyDescent="0.2">
      <c r="A991" s="193" t="s">
        <v>241</v>
      </c>
      <c r="B991" s="194"/>
      <c r="C991" s="194"/>
      <c r="D991" s="38" t="s">
        <v>27</v>
      </c>
      <c r="E991" s="39">
        <v>2</v>
      </c>
      <c r="F991" s="172"/>
      <c r="G991" s="199">
        <f>E991*F991</f>
        <v>0</v>
      </c>
      <c r="H991" s="200"/>
    </row>
    <row r="992" spans="1:8" s="38" customFormat="1" ht="12.75" customHeight="1" x14ac:dyDescent="0.2">
      <c r="A992" s="113"/>
      <c r="B992" s="113"/>
      <c r="C992" s="113"/>
      <c r="E992" s="110"/>
      <c r="F992" s="57"/>
      <c r="G992" s="110"/>
      <c r="H992" s="110"/>
    </row>
    <row r="993" spans="1:9" s="38" customFormat="1" ht="12.75" customHeight="1" x14ac:dyDescent="0.2">
      <c r="A993" s="113"/>
      <c r="B993" s="113"/>
      <c r="C993" s="113"/>
      <c r="E993" s="110"/>
      <c r="F993" s="57"/>
      <c r="G993" s="110"/>
      <c r="H993" s="110"/>
    </row>
    <row r="994" spans="1:9" s="38" customFormat="1" ht="12.75" customHeight="1" x14ac:dyDescent="0.2">
      <c r="A994" s="193" t="s">
        <v>242</v>
      </c>
      <c r="B994" s="194"/>
      <c r="C994" s="194"/>
      <c r="E994" s="110"/>
      <c r="F994" s="57"/>
      <c r="G994" s="192"/>
      <c r="H994" s="192"/>
    </row>
    <row r="995" spans="1:9" s="38" customFormat="1" ht="12.75" customHeight="1" x14ac:dyDescent="0.2">
      <c r="A995" s="193" t="s">
        <v>258</v>
      </c>
      <c r="B995" s="194"/>
      <c r="C995" s="194"/>
      <c r="D995" s="38" t="s">
        <v>230</v>
      </c>
      <c r="E995" s="110">
        <v>1</v>
      </c>
      <c r="F995" s="172"/>
      <c r="G995" s="199">
        <f>E995*F995</f>
        <v>0</v>
      </c>
      <c r="H995" s="200"/>
    </row>
    <row r="996" spans="1:9" s="38" customFormat="1" ht="12.75" customHeight="1" x14ac:dyDescent="0.2">
      <c r="A996" s="113"/>
      <c r="B996" s="113"/>
      <c r="C996" s="113"/>
      <c r="E996" s="110"/>
      <c r="F996" s="57"/>
      <c r="G996" s="110"/>
      <c r="H996" s="110"/>
    </row>
    <row r="997" spans="1:9" s="38" customFormat="1" ht="12.75" customHeight="1" x14ac:dyDescent="0.2">
      <c r="A997" s="116"/>
      <c r="B997" s="114"/>
      <c r="C997" s="114"/>
      <c r="E997" s="110"/>
      <c r="F997" s="101"/>
      <c r="G997" s="122"/>
      <c r="H997" s="122"/>
    </row>
    <row r="998" spans="1:9" s="38" customFormat="1" ht="12.75" customHeight="1" x14ac:dyDescent="0.2">
      <c r="A998" s="38">
        <v>3</v>
      </c>
      <c r="B998" s="196" t="s">
        <v>244</v>
      </c>
      <c r="C998" s="196"/>
      <c r="D998" s="196"/>
      <c r="E998" s="196"/>
      <c r="F998" s="196"/>
      <c r="G998" s="196"/>
    </row>
    <row r="999" spans="1:9" s="38" customFormat="1" x14ac:dyDescent="0.2">
      <c r="B999" s="196"/>
      <c r="C999" s="196"/>
      <c r="D999" s="196"/>
      <c r="E999" s="196"/>
      <c r="F999" s="196"/>
      <c r="G999" s="196"/>
    </row>
    <row r="1000" spans="1:9" s="38" customFormat="1" ht="12.75" customHeight="1" x14ac:dyDescent="0.2">
      <c r="A1000" s="134" t="s">
        <v>103</v>
      </c>
      <c r="B1000" s="193"/>
      <c r="C1000" s="196"/>
      <c r="E1000" s="39"/>
      <c r="F1000" s="57"/>
      <c r="G1000" s="192"/>
      <c r="H1000" s="192"/>
    </row>
    <row r="1001" spans="1:9" s="38" customFormat="1" ht="29.25" customHeight="1" x14ac:dyDescent="0.2">
      <c r="A1001" s="193" t="s">
        <v>262</v>
      </c>
      <c r="B1001" s="196"/>
      <c r="C1001" s="196"/>
      <c r="E1001" s="110"/>
      <c r="F1001" s="57"/>
      <c r="G1001" s="110"/>
      <c r="H1001" s="110"/>
    </row>
    <row r="1002" spans="1:9" s="38" customFormat="1" ht="12.75" customHeight="1" x14ac:dyDescent="0.2">
      <c r="A1002" s="196"/>
      <c r="B1002" s="196"/>
      <c r="C1002" s="196"/>
      <c r="E1002" s="110"/>
      <c r="F1002" s="57"/>
      <c r="G1002" s="110"/>
      <c r="H1002" s="110"/>
    </row>
    <row r="1003" spans="1:9" s="38" customFormat="1" ht="12.75" customHeight="1" x14ac:dyDescent="0.2">
      <c r="A1003" s="196"/>
      <c r="B1003" s="196"/>
      <c r="C1003" s="196"/>
      <c r="E1003" s="110"/>
      <c r="F1003" s="57"/>
      <c r="G1003" s="110"/>
      <c r="H1003" s="110"/>
    </row>
    <row r="1004" spans="1:9" s="38" customFormat="1" ht="24" customHeight="1" x14ac:dyDescent="0.2">
      <c r="A1004" s="196"/>
      <c r="B1004" s="196"/>
      <c r="C1004" s="196"/>
      <c r="D1004" s="38" t="s">
        <v>27</v>
      </c>
      <c r="E1004" s="39">
        <v>3</v>
      </c>
      <c r="F1004" s="172"/>
      <c r="G1004" s="199">
        <f>E1004*F1004</f>
        <v>0</v>
      </c>
      <c r="H1004" s="200"/>
    </row>
    <row r="1005" spans="1:9" s="38" customFormat="1" ht="12.75" customHeight="1" x14ac:dyDescent="0.2">
      <c r="A1005" s="193" t="s">
        <v>245</v>
      </c>
      <c r="B1005" s="193"/>
      <c r="C1005" s="193"/>
      <c r="D1005" s="38" t="s">
        <v>85</v>
      </c>
      <c r="E1005" s="110">
        <v>200</v>
      </c>
      <c r="F1005" s="172"/>
      <c r="G1005" s="199">
        <f>E1005*F1005</f>
        <v>0</v>
      </c>
      <c r="H1005" s="200"/>
    </row>
    <row r="1006" spans="1:9" s="38" customFormat="1" ht="12.75" customHeight="1" x14ac:dyDescent="0.2">
      <c r="A1006" s="116"/>
      <c r="B1006" s="114"/>
      <c r="C1006" s="114"/>
      <c r="E1006" s="110"/>
      <c r="F1006" s="57"/>
      <c r="G1006" s="110"/>
      <c r="H1006" s="110"/>
    </row>
    <row r="1007" spans="1:9" s="38" customFormat="1" ht="12.75" customHeight="1" x14ac:dyDescent="0.2">
      <c r="A1007" s="193" t="s">
        <v>247</v>
      </c>
      <c r="B1007" s="193"/>
      <c r="C1007" s="193"/>
      <c r="D1007" s="38" t="s">
        <v>85</v>
      </c>
      <c r="E1007" s="110">
        <v>200</v>
      </c>
      <c r="F1007" s="172"/>
      <c r="G1007" s="199">
        <f>E1007*F1007</f>
        <v>0</v>
      </c>
      <c r="H1007" s="200"/>
      <c r="I1007" s="57"/>
    </row>
    <row r="1008" spans="1:9" s="38" customFormat="1" ht="12.75" customHeight="1" x14ac:dyDescent="0.2">
      <c r="A1008" s="116"/>
      <c r="B1008" s="114"/>
      <c r="C1008" s="114"/>
      <c r="E1008" s="110"/>
      <c r="F1008" s="57"/>
      <c r="G1008" s="110"/>
      <c r="H1008" s="110"/>
    </row>
    <row r="1009" spans="1:8" s="38" customFormat="1" ht="12.75" customHeight="1" x14ac:dyDescent="0.2">
      <c r="A1009" s="134" t="s">
        <v>104</v>
      </c>
      <c r="B1009" s="193"/>
      <c r="C1009" s="196"/>
      <c r="E1009" s="39"/>
      <c r="F1009" s="57"/>
      <c r="G1009" s="192"/>
      <c r="H1009" s="192"/>
    </row>
    <row r="1010" spans="1:8" s="38" customFormat="1" ht="12.75" customHeight="1" x14ac:dyDescent="0.2">
      <c r="A1010" s="113"/>
      <c r="B1010" s="113"/>
      <c r="C1010" s="113"/>
      <c r="E1010" s="39"/>
      <c r="F1010" s="57"/>
      <c r="G1010" s="110"/>
      <c r="H1010" s="110"/>
    </row>
    <row r="1011" spans="1:8" s="38" customFormat="1" ht="19.5" customHeight="1" x14ac:dyDescent="0.2">
      <c r="A1011" s="193" t="s">
        <v>262</v>
      </c>
      <c r="B1011" s="196"/>
      <c r="C1011" s="196"/>
      <c r="E1011" s="110"/>
      <c r="F1011" s="57"/>
      <c r="G1011" s="110"/>
      <c r="H1011" s="110"/>
    </row>
    <row r="1012" spans="1:8" s="38" customFormat="1" ht="12.75" customHeight="1" x14ac:dyDescent="0.2">
      <c r="A1012" s="196"/>
      <c r="B1012" s="196"/>
      <c r="C1012" s="196"/>
      <c r="E1012" s="110"/>
      <c r="F1012" s="57"/>
      <c r="G1012" s="110"/>
      <c r="H1012" s="110"/>
    </row>
    <row r="1013" spans="1:8" s="38" customFormat="1" ht="12.75" customHeight="1" x14ac:dyDescent="0.2">
      <c r="A1013" s="196"/>
      <c r="B1013" s="196"/>
      <c r="C1013" s="196"/>
      <c r="E1013" s="110"/>
      <c r="F1013" s="57"/>
      <c r="G1013" s="110"/>
      <c r="H1013" s="110"/>
    </row>
    <row r="1014" spans="1:8" s="38" customFormat="1" ht="12.75" customHeight="1" x14ac:dyDescent="0.2">
      <c r="A1014" s="196"/>
      <c r="B1014" s="196"/>
      <c r="C1014" s="196"/>
      <c r="D1014" s="38" t="s">
        <v>27</v>
      </c>
      <c r="E1014" s="39">
        <v>3</v>
      </c>
      <c r="F1014" s="172"/>
      <c r="G1014" s="199">
        <f>E1014*F1014</f>
        <v>0</v>
      </c>
      <c r="H1014" s="200"/>
    </row>
    <row r="1015" spans="1:8" s="38" customFormat="1" ht="12.75" customHeight="1" x14ac:dyDescent="0.2">
      <c r="A1015" s="116"/>
      <c r="B1015" s="114"/>
      <c r="C1015" s="114"/>
      <c r="E1015" s="110"/>
      <c r="F1015" s="57"/>
      <c r="G1015" s="110"/>
      <c r="H1015" s="110"/>
    </row>
    <row r="1016" spans="1:8" s="38" customFormat="1" ht="12.75" customHeight="1" x14ac:dyDescent="0.2">
      <c r="A1016" s="193" t="s">
        <v>246</v>
      </c>
      <c r="B1016" s="194"/>
      <c r="C1016" s="194"/>
      <c r="D1016" s="38" t="s">
        <v>85</v>
      </c>
      <c r="E1016" s="110">
        <v>180</v>
      </c>
      <c r="F1016" s="172"/>
      <c r="G1016" s="199">
        <f>E1016*F1016</f>
        <v>0</v>
      </c>
      <c r="H1016" s="200"/>
    </row>
    <row r="1017" spans="1:8" s="38" customFormat="1" ht="12.75" customHeight="1" x14ac:dyDescent="0.2">
      <c r="A1017" s="116"/>
      <c r="B1017" s="114"/>
      <c r="C1017" s="114"/>
      <c r="E1017" s="110"/>
      <c r="F1017" s="57"/>
      <c r="G1017" s="110"/>
      <c r="H1017" s="110"/>
    </row>
    <row r="1018" spans="1:8" s="38" customFormat="1" ht="12.75" customHeight="1" x14ac:dyDescent="0.2">
      <c r="A1018" s="193" t="s">
        <v>247</v>
      </c>
      <c r="B1018" s="194"/>
      <c r="C1018" s="194"/>
      <c r="D1018" s="38" t="s">
        <v>85</v>
      </c>
      <c r="E1018" s="110">
        <v>180</v>
      </c>
      <c r="F1018" s="172"/>
      <c r="G1018" s="199">
        <f>E1018*F1018</f>
        <v>0</v>
      </c>
      <c r="H1018" s="200"/>
    </row>
    <row r="1019" spans="1:8" s="38" customFormat="1" ht="12.75" customHeight="1" x14ac:dyDescent="0.2">
      <c r="A1019" s="116"/>
      <c r="B1019" s="114"/>
      <c r="C1019" s="114"/>
      <c r="E1019" s="110"/>
      <c r="F1019" s="57"/>
      <c r="G1019" s="110"/>
      <c r="H1019" s="110"/>
    </row>
    <row r="1020" spans="1:8" s="38" customFormat="1" ht="12.75" customHeight="1" x14ac:dyDescent="0.2">
      <c r="A1020" s="134" t="s">
        <v>105</v>
      </c>
      <c r="B1020" s="193"/>
      <c r="C1020" s="196"/>
      <c r="E1020" s="39"/>
      <c r="F1020" s="57"/>
      <c r="G1020" s="192"/>
      <c r="H1020" s="192"/>
    </row>
    <row r="1021" spans="1:8" s="38" customFormat="1" ht="12.75" customHeight="1" x14ac:dyDescent="0.2">
      <c r="A1021" s="193" t="s">
        <v>259</v>
      </c>
      <c r="B1021" s="193"/>
      <c r="C1021" s="193"/>
      <c r="D1021" s="38" t="s">
        <v>85</v>
      </c>
      <c r="E1021" s="110">
        <v>120</v>
      </c>
      <c r="F1021" s="172"/>
      <c r="G1021" s="199">
        <f>E1021*F1021</f>
        <v>0</v>
      </c>
      <c r="H1021" s="200"/>
    </row>
    <row r="1022" spans="1:8" s="38" customFormat="1" ht="12.75" customHeight="1" x14ac:dyDescent="0.2">
      <c r="A1022" s="116"/>
      <c r="B1022" s="116"/>
      <c r="C1022" s="116"/>
      <c r="E1022" s="110"/>
      <c r="F1022" s="57"/>
      <c r="G1022" s="110"/>
      <c r="H1022" s="110"/>
    </row>
    <row r="1023" spans="1:8" s="38" customFormat="1" ht="12.75" customHeight="1" x14ac:dyDescent="0.2">
      <c r="A1023" s="193" t="s">
        <v>261</v>
      </c>
      <c r="B1023" s="196"/>
      <c r="C1023" s="196"/>
      <c r="E1023" s="110"/>
      <c r="F1023" s="57"/>
      <c r="G1023" s="110"/>
      <c r="H1023" s="110"/>
    </row>
    <row r="1024" spans="1:8" s="38" customFormat="1" ht="12.75" customHeight="1" x14ac:dyDescent="0.2">
      <c r="A1024" s="196"/>
      <c r="B1024" s="196"/>
      <c r="C1024" s="196"/>
      <c r="D1024" s="38" t="s">
        <v>27</v>
      </c>
      <c r="E1024" s="39">
        <v>8</v>
      </c>
      <c r="F1024" s="172"/>
      <c r="G1024" s="199">
        <f>E1024*F1024</f>
        <v>0</v>
      </c>
      <c r="H1024" s="200"/>
    </row>
    <row r="1025" spans="1:9" s="38" customFormat="1" ht="12.75" customHeight="1" x14ac:dyDescent="0.2">
      <c r="A1025" s="113"/>
      <c r="B1025" s="113"/>
      <c r="C1025" s="113"/>
      <c r="E1025" s="39"/>
      <c r="F1025" s="57"/>
      <c r="G1025" s="110"/>
      <c r="H1025" s="110"/>
    </row>
    <row r="1026" spans="1:9" s="38" customFormat="1" ht="12.75" customHeight="1" x14ac:dyDescent="0.2">
      <c r="A1026" s="193" t="s">
        <v>247</v>
      </c>
      <c r="B1026" s="194"/>
      <c r="C1026" s="194"/>
      <c r="D1026" s="38" t="s">
        <v>85</v>
      </c>
      <c r="E1026" s="110">
        <v>120</v>
      </c>
      <c r="F1026" s="172"/>
      <c r="G1026" s="199">
        <f>E1026*F1026</f>
        <v>0</v>
      </c>
      <c r="H1026" s="200"/>
    </row>
    <row r="1027" spans="1:9" s="38" customFormat="1" ht="12.75" customHeight="1" x14ac:dyDescent="0.2">
      <c r="A1027" s="116"/>
      <c r="B1027" s="114"/>
      <c r="C1027" s="114"/>
      <c r="E1027" s="110"/>
      <c r="F1027" s="101"/>
      <c r="G1027" s="122"/>
      <c r="H1027" s="122"/>
    </row>
    <row r="1028" spans="1:9" s="38" customFormat="1" ht="12.75" customHeight="1" x14ac:dyDescent="0.2">
      <c r="A1028" s="38">
        <v>4</v>
      </c>
      <c r="B1028" s="196" t="s">
        <v>248</v>
      </c>
      <c r="C1028" s="196"/>
      <c r="D1028" s="196"/>
      <c r="E1028" s="196"/>
      <c r="F1028" s="196"/>
      <c r="G1028" s="196"/>
    </row>
    <row r="1029" spans="1:9" s="38" customFormat="1" x14ac:dyDescent="0.2">
      <c r="B1029" s="196"/>
      <c r="C1029" s="196"/>
      <c r="D1029" s="196"/>
      <c r="E1029" s="196"/>
      <c r="F1029" s="196"/>
      <c r="G1029" s="196"/>
    </row>
    <row r="1030" spans="1:9" s="38" customFormat="1" ht="12.75" customHeight="1" x14ac:dyDescent="0.2">
      <c r="A1030" s="134" t="s">
        <v>103</v>
      </c>
      <c r="B1030" s="193"/>
      <c r="C1030" s="196"/>
      <c r="E1030" s="39"/>
      <c r="F1030" s="101"/>
      <c r="G1030" s="205"/>
      <c r="H1030" s="205"/>
    </row>
    <row r="1031" spans="1:9" s="38" customFormat="1" ht="12.75" customHeight="1" x14ac:dyDescent="0.2">
      <c r="A1031" s="193" t="s">
        <v>249</v>
      </c>
      <c r="B1031" s="194"/>
      <c r="C1031" s="194"/>
      <c r="D1031" s="38" t="s">
        <v>27</v>
      </c>
      <c r="E1031" s="39">
        <v>30</v>
      </c>
      <c r="F1031" s="172"/>
      <c r="G1031" s="199">
        <f>E1031*F1031</f>
        <v>0</v>
      </c>
      <c r="H1031" s="200"/>
    </row>
    <row r="1032" spans="1:9" s="38" customFormat="1" ht="12.75" customHeight="1" x14ac:dyDescent="0.2">
      <c r="A1032" s="116"/>
      <c r="B1032" s="114"/>
      <c r="C1032" s="114"/>
      <c r="E1032" s="110"/>
      <c r="F1032" s="57"/>
      <c r="G1032" s="124"/>
      <c r="H1032" s="124"/>
    </row>
    <row r="1033" spans="1:9" s="38" customFormat="1" ht="12.75" customHeight="1" x14ac:dyDescent="0.2">
      <c r="A1033" s="193" t="s">
        <v>250</v>
      </c>
      <c r="B1033" s="194"/>
      <c r="C1033" s="194"/>
      <c r="D1033" s="38" t="s">
        <v>27</v>
      </c>
      <c r="E1033" s="39">
        <v>1</v>
      </c>
      <c r="F1033" s="172"/>
      <c r="G1033" s="199">
        <f>E1033*F1033</f>
        <v>0</v>
      </c>
      <c r="H1033" s="200"/>
    </row>
    <row r="1034" spans="1:9" s="38" customFormat="1" ht="12.75" customHeight="1" x14ac:dyDescent="0.2">
      <c r="A1034" s="116"/>
      <c r="B1034" s="114"/>
      <c r="C1034" s="114"/>
      <c r="E1034" s="110"/>
      <c r="F1034" s="57"/>
      <c r="G1034" s="124"/>
      <c r="H1034" s="124"/>
    </row>
    <row r="1035" spans="1:9" s="38" customFormat="1" ht="12.75" customHeight="1" x14ac:dyDescent="0.2">
      <c r="A1035" s="193" t="s">
        <v>251</v>
      </c>
      <c r="B1035" s="194"/>
      <c r="C1035" s="194"/>
      <c r="D1035" s="38" t="s">
        <v>27</v>
      </c>
      <c r="E1035" s="39">
        <v>4</v>
      </c>
      <c r="F1035" s="172"/>
      <c r="G1035" s="199">
        <f>E1035*F1035</f>
        <v>0</v>
      </c>
      <c r="H1035" s="200"/>
    </row>
    <row r="1036" spans="1:9" s="38" customFormat="1" ht="12.75" customHeight="1" x14ac:dyDescent="0.2">
      <c r="A1036" s="116"/>
      <c r="B1036" s="114"/>
      <c r="C1036" s="114"/>
      <c r="E1036" s="110"/>
      <c r="F1036" s="57"/>
      <c r="G1036" s="124"/>
      <c r="H1036" s="124"/>
    </row>
    <row r="1037" spans="1:9" s="38" customFormat="1" ht="12.75" customHeight="1" x14ac:dyDescent="0.2">
      <c r="A1037" s="193" t="s">
        <v>252</v>
      </c>
      <c r="B1037" s="194"/>
      <c r="C1037" s="194"/>
      <c r="D1037" s="38" t="s">
        <v>27</v>
      </c>
      <c r="E1037" s="39">
        <v>1</v>
      </c>
      <c r="F1037" s="172"/>
      <c r="G1037" s="199">
        <f>E1037*F1037</f>
        <v>0</v>
      </c>
      <c r="H1037" s="200"/>
      <c r="I1037" s="57"/>
    </row>
    <row r="1038" spans="1:9" s="38" customFormat="1" ht="12.75" customHeight="1" x14ac:dyDescent="0.2">
      <c r="A1038" s="116"/>
      <c r="B1038" s="114"/>
      <c r="C1038" s="114"/>
      <c r="E1038" s="110"/>
      <c r="F1038" s="101"/>
      <c r="G1038" s="124"/>
      <c r="H1038" s="124"/>
    </row>
    <row r="1039" spans="1:9" s="38" customFormat="1" ht="15" customHeight="1" x14ac:dyDescent="0.2">
      <c r="A1039" s="193" t="s">
        <v>253</v>
      </c>
      <c r="B1039" s="193"/>
      <c r="C1039" s="193"/>
      <c r="E1039" s="110"/>
      <c r="F1039" s="57"/>
      <c r="G1039" s="124"/>
      <c r="H1039" s="124"/>
    </row>
    <row r="1040" spans="1:9" s="38" customFormat="1" ht="12.75" customHeight="1" x14ac:dyDescent="0.2">
      <c r="A1040" s="193"/>
      <c r="B1040" s="193"/>
      <c r="C1040" s="193"/>
      <c r="E1040" s="110"/>
      <c r="F1040" s="57"/>
      <c r="G1040" s="124"/>
      <c r="H1040" s="124"/>
    </row>
    <row r="1041" spans="1:13" s="38" customFormat="1" ht="12.75" customHeight="1" x14ac:dyDescent="0.2">
      <c r="A1041" s="193"/>
      <c r="B1041" s="193"/>
      <c r="C1041" s="193"/>
      <c r="E1041" s="110"/>
      <c r="F1041" s="57"/>
      <c r="G1041" s="192"/>
      <c r="H1041" s="192"/>
    </row>
    <row r="1042" spans="1:13" s="38" customFormat="1" ht="12.75" customHeight="1" x14ac:dyDescent="0.2">
      <c r="A1042" s="193"/>
      <c r="B1042" s="193"/>
      <c r="C1042" s="193"/>
      <c r="E1042" s="110"/>
      <c r="F1042" s="57"/>
      <c r="G1042" s="124"/>
      <c r="H1042" s="124"/>
    </row>
    <row r="1043" spans="1:13" s="38" customFormat="1" ht="12.75" customHeight="1" x14ac:dyDescent="0.2">
      <c r="A1043" s="193"/>
      <c r="B1043" s="193"/>
      <c r="C1043" s="193"/>
      <c r="D1043" s="123">
        <v>0.1</v>
      </c>
      <c r="E1043" s="110">
        <v>0.1</v>
      </c>
      <c r="F1043" s="172">
        <f>SUM(G926:H926)+SUM(G946:H961)+SUM(G1001:H1007)+SUM(G1031:H1037)</f>
        <v>0</v>
      </c>
      <c r="G1043" s="199">
        <f>E1043*F1043</f>
        <v>0</v>
      </c>
      <c r="H1043" s="200"/>
    </row>
    <row r="1044" spans="1:13" s="38" customFormat="1" ht="12.75" customHeight="1" x14ac:dyDescent="0.2">
      <c r="A1044" s="193" t="s">
        <v>263</v>
      </c>
      <c r="B1044" s="196"/>
      <c r="C1044" s="196"/>
      <c r="E1044" s="110"/>
      <c r="F1044" s="57"/>
      <c r="G1044" s="124"/>
      <c r="H1044" s="124"/>
    </row>
    <row r="1045" spans="1:13" s="38" customFormat="1" ht="12.75" customHeight="1" x14ac:dyDescent="0.2">
      <c r="A1045" s="196"/>
      <c r="B1045" s="196"/>
      <c r="C1045" s="196"/>
      <c r="E1045" s="110"/>
      <c r="F1045" s="57"/>
      <c r="G1045" s="124"/>
      <c r="H1045" s="124"/>
    </row>
    <row r="1046" spans="1:13" s="38" customFormat="1" ht="12.75" customHeight="1" x14ac:dyDescent="0.2">
      <c r="A1046" s="196"/>
      <c r="B1046" s="196"/>
      <c r="C1046" s="196"/>
      <c r="D1046" s="123">
        <v>7.0000000000000007E-2</v>
      </c>
      <c r="E1046" s="110">
        <v>7.0000000000000007E-2</v>
      </c>
      <c r="F1046" s="172">
        <f>SUM(G926:H926)+SUM(G945:H961)+SUM(G1003:H1007)+SUM(G1031:H1037)</f>
        <v>0</v>
      </c>
      <c r="G1046" s="199">
        <f>E1046*F1046</f>
        <v>0</v>
      </c>
      <c r="H1046" s="200"/>
    </row>
    <row r="1047" spans="1:13" s="38" customFormat="1" ht="12.75" customHeight="1" x14ac:dyDescent="0.2">
      <c r="A1047" s="134" t="s">
        <v>104</v>
      </c>
      <c r="B1047" s="193"/>
      <c r="C1047" s="196"/>
      <c r="E1047" s="39"/>
      <c r="F1047" s="57"/>
      <c r="G1047" s="192"/>
      <c r="H1047" s="192"/>
    </row>
    <row r="1048" spans="1:13" s="38" customFormat="1" ht="12.75" customHeight="1" x14ac:dyDescent="0.2">
      <c r="A1048" s="193" t="s">
        <v>249</v>
      </c>
      <c r="B1048" s="194"/>
      <c r="C1048" s="194"/>
      <c r="D1048" s="38" t="s">
        <v>27</v>
      </c>
      <c r="E1048" s="39">
        <v>50</v>
      </c>
      <c r="F1048" s="172"/>
      <c r="G1048" s="199">
        <f>E1048*F1048</f>
        <v>0</v>
      </c>
      <c r="H1048" s="200"/>
    </row>
    <row r="1049" spans="1:13" s="38" customFormat="1" ht="12.75" customHeight="1" x14ac:dyDescent="0.2">
      <c r="A1049" s="116"/>
      <c r="B1049" s="114"/>
      <c r="C1049" s="114"/>
      <c r="E1049" s="110"/>
      <c r="F1049" s="57"/>
      <c r="G1049" s="124"/>
      <c r="H1049" s="124"/>
    </row>
    <row r="1050" spans="1:13" s="38" customFormat="1" ht="12.75" customHeight="1" x14ac:dyDescent="0.2">
      <c r="A1050" s="193" t="s">
        <v>251</v>
      </c>
      <c r="B1050" s="194"/>
      <c r="C1050" s="194"/>
      <c r="D1050" s="38" t="s">
        <v>27</v>
      </c>
      <c r="E1050" s="39">
        <v>3</v>
      </c>
      <c r="F1050" s="172"/>
      <c r="G1050" s="199">
        <f>E1050*F1050</f>
        <v>0</v>
      </c>
      <c r="H1050" s="200"/>
    </row>
    <row r="1051" spans="1:13" s="38" customFormat="1" ht="12.75" customHeight="1" x14ac:dyDescent="0.2">
      <c r="A1051" s="116"/>
      <c r="B1051" s="114"/>
      <c r="C1051" s="114"/>
      <c r="E1051" s="110"/>
      <c r="F1051" s="57"/>
      <c r="G1051" s="124"/>
      <c r="H1051" s="124"/>
      <c r="L1051" s="123"/>
      <c r="M1051" s="166"/>
    </row>
    <row r="1052" spans="1:13" s="38" customFormat="1" ht="12.75" customHeight="1" x14ac:dyDescent="0.2">
      <c r="A1052" s="193" t="s">
        <v>252</v>
      </c>
      <c r="B1052" s="194"/>
      <c r="C1052" s="194"/>
      <c r="D1052" s="38" t="s">
        <v>27</v>
      </c>
      <c r="E1052" s="39">
        <v>1</v>
      </c>
      <c r="F1052" s="172"/>
      <c r="G1052" s="199">
        <f>E1052*F1052</f>
        <v>0</v>
      </c>
      <c r="H1052" s="200"/>
    </row>
    <row r="1053" spans="1:13" s="38" customFormat="1" ht="12.75" customHeight="1" x14ac:dyDescent="0.2">
      <c r="A1053" s="116"/>
      <c r="B1053" s="114"/>
      <c r="C1053" s="114"/>
      <c r="E1053" s="110"/>
      <c r="F1053" s="57"/>
      <c r="G1053" s="124"/>
      <c r="H1053" s="124"/>
    </row>
    <row r="1054" spans="1:13" s="38" customFormat="1" ht="15" customHeight="1" x14ac:dyDescent="0.2">
      <c r="A1054" s="193" t="s">
        <v>253</v>
      </c>
      <c r="B1054" s="193"/>
      <c r="C1054" s="193"/>
      <c r="E1054" s="110"/>
      <c r="F1054" s="57"/>
      <c r="G1054" s="124"/>
      <c r="H1054" s="124"/>
    </row>
    <row r="1055" spans="1:13" s="38" customFormat="1" ht="12.75" customHeight="1" x14ac:dyDescent="0.2">
      <c r="A1055" s="193"/>
      <c r="B1055" s="193"/>
      <c r="C1055" s="193"/>
      <c r="E1055" s="110"/>
      <c r="F1055" s="57"/>
      <c r="G1055" s="124"/>
      <c r="H1055" s="124"/>
    </row>
    <row r="1056" spans="1:13" s="38" customFormat="1" ht="12.75" customHeight="1" x14ac:dyDescent="0.2">
      <c r="A1056" s="193"/>
      <c r="B1056" s="193"/>
      <c r="C1056" s="193"/>
      <c r="E1056" s="110"/>
      <c r="F1056" s="57"/>
      <c r="G1056" s="192"/>
      <c r="H1056" s="192"/>
    </row>
    <row r="1057" spans="1:8" s="38" customFormat="1" ht="12.75" customHeight="1" x14ac:dyDescent="0.2">
      <c r="A1057" s="193"/>
      <c r="B1057" s="193"/>
      <c r="C1057" s="193"/>
      <c r="E1057" s="110"/>
      <c r="F1057" s="57"/>
      <c r="G1057" s="124"/>
      <c r="H1057" s="124"/>
    </row>
    <row r="1058" spans="1:8" s="38" customFormat="1" ht="12.75" customHeight="1" x14ac:dyDescent="0.2">
      <c r="A1058" s="193"/>
      <c r="B1058" s="193"/>
      <c r="C1058" s="193"/>
      <c r="D1058" s="123">
        <v>0.1</v>
      </c>
      <c r="E1058" s="110">
        <v>0.1</v>
      </c>
      <c r="F1058" s="172">
        <f>SUM(G928:H934)+SUM(G965:H973)+SUM(G1013:H1018)+SUM(G1048:H1052)</f>
        <v>0</v>
      </c>
      <c r="G1058" s="192">
        <f>PRODUCT(E1058:F1058)</f>
        <v>0</v>
      </c>
      <c r="H1058" s="192"/>
    </row>
    <row r="1059" spans="1:8" s="38" customFormat="1" ht="12.75" customHeight="1" x14ac:dyDescent="0.2">
      <c r="A1059" s="116"/>
      <c r="B1059" s="114"/>
      <c r="C1059" s="114"/>
      <c r="E1059" s="110"/>
      <c r="F1059" s="57"/>
      <c r="G1059" s="124"/>
      <c r="H1059" s="124"/>
    </row>
    <row r="1060" spans="1:8" s="38" customFormat="1" ht="12.75" customHeight="1" x14ac:dyDescent="0.2">
      <c r="A1060" s="193" t="s">
        <v>263</v>
      </c>
      <c r="B1060" s="196"/>
      <c r="C1060" s="196"/>
      <c r="E1060" s="110"/>
      <c r="F1060" s="57"/>
      <c r="G1060" s="124"/>
      <c r="H1060" s="124"/>
    </row>
    <row r="1061" spans="1:8" s="38" customFormat="1" ht="12.75" customHeight="1" x14ac:dyDescent="0.2">
      <c r="A1061" s="196"/>
      <c r="B1061" s="196"/>
      <c r="C1061" s="196"/>
      <c r="E1061" s="110"/>
      <c r="F1061" s="57"/>
      <c r="G1061" s="124"/>
      <c r="H1061" s="124"/>
    </row>
    <row r="1062" spans="1:8" s="38" customFormat="1" ht="12.75" customHeight="1" x14ac:dyDescent="0.2">
      <c r="A1062" s="196"/>
      <c r="B1062" s="196"/>
      <c r="C1062" s="196"/>
      <c r="D1062" s="123">
        <v>7.0000000000000007E-2</v>
      </c>
      <c r="E1062" s="166">
        <v>7.0000000000000007E-2</v>
      </c>
      <c r="F1062" s="172">
        <f>SUM(G928:H934)+SUM(G965:H973)+SUM(G1013:H1018)+SUM(G1048:H1052)</f>
        <v>0</v>
      </c>
      <c r="G1062" s="192">
        <f t="shared" ref="G1062" si="77">PRODUCT(E1062:F1062)</f>
        <v>0</v>
      </c>
      <c r="H1062" s="192"/>
    </row>
    <row r="1063" spans="1:8" s="38" customFormat="1" ht="12.75" customHeight="1" x14ac:dyDescent="0.2">
      <c r="A1063" s="116"/>
      <c r="B1063" s="116"/>
      <c r="C1063" s="116"/>
      <c r="E1063" s="110"/>
      <c r="F1063" s="57"/>
      <c r="G1063" s="124"/>
      <c r="H1063" s="124"/>
    </row>
    <row r="1064" spans="1:8" s="38" customFormat="1" ht="12.75" customHeight="1" x14ac:dyDescent="0.2">
      <c r="A1064" s="134" t="s">
        <v>105</v>
      </c>
      <c r="B1064" s="193"/>
      <c r="C1064" s="196"/>
      <c r="E1064" s="39"/>
      <c r="F1064" s="57"/>
      <c r="G1064" s="192"/>
      <c r="H1064" s="192"/>
    </row>
    <row r="1065" spans="1:8" s="38" customFormat="1" ht="12.75" customHeight="1" x14ac:dyDescent="0.2">
      <c r="A1065" s="193" t="s">
        <v>249</v>
      </c>
      <c r="B1065" s="194"/>
      <c r="C1065" s="194"/>
      <c r="D1065" s="38" t="s">
        <v>27</v>
      </c>
      <c r="E1065" s="39">
        <v>80</v>
      </c>
      <c r="F1065" s="172"/>
      <c r="G1065" s="199">
        <f>E1065*F1065</f>
        <v>0</v>
      </c>
      <c r="H1065" s="200"/>
    </row>
    <row r="1066" spans="1:8" s="38" customFormat="1" ht="12.75" customHeight="1" x14ac:dyDescent="0.2">
      <c r="A1066" s="116"/>
      <c r="B1066" s="114"/>
      <c r="C1066" s="114"/>
      <c r="E1066" s="110"/>
      <c r="F1066" s="57"/>
      <c r="G1066" s="124"/>
      <c r="H1066" s="124"/>
    </row>
    <row r="1067" spans="1:8" s="38" customFormat="1" ht="12.75" customHeight="1" x14ac:dyDescent="0.2">
      <c r="A1067" s="193" t="s">
        <v>250</v>
      </c>
      <c r="B1067" s="194"/>
      <c r="C1067" s="194"/>
      <c r="D1067" s="38" t="s">
        <v>27</v>
      </c>
      <c r="E1067" s="39">
        <v>1</v>
      </c>
      <c r="F1067" s="172"/>
      <c r="G1067" s="199">
        <f>E1067*F1067</f>
        <v>0</v>
      </c>
      <c r="H1067" s="200"/>
    </row>
    <row r="1068" spans="1:8" s="38" customFormat="1" ht="12.75" customHeight="1" x14ac:dyDescent="0.2">
      <c r="A1068" s="116"/>
      <c r="B1068" s="114"/>
      <c r="C1068" s="114"/>
      <c r="E1068" s="110"/>
      <c r="F1068" s="57"/>
      <c r="G1068" s="124"/>
      <c r="H1068" s="124"/>
    </row>
    <row r="1069" spans="1:8" s="38" customFormat="1" ht="12.75" customHeight="1" x14ac:dyDescent="0.2">
      <c r="A1069" s="193" t="s">
        <v>251</v>
      </c>
      <c r="B1069" s="194"/>
      <c r="C1069" s="194"/>
      <c r="D1069" s="38" t="s">
        <v>27</v>
      </c>
      <c r="E1069" s="39">
        <v>8</v>
      </c>
      <c r="F1069" s="172"/>
      <c r="G1069" s="199">
        <f>E1069*F1069</f>
        <v>0</v>
      </c>
      <c r="H1069" s="200"/>
    </row>
    <row r="1070" spans="1:8" s="38" customFormat="1" ht="12.75" customHeight="1" x14ac:dyDescent="0.2">
      <c r="A1070" s="116"/>
      <c r="B1070" s="114"/>
      <c r="C1070" s="114"/>
      <c r="E1070" s="110"/>
      <c r="F1070" s="57"/>
      <c r="G1070" s="124"/>
      <c r="H1070" s="124"/>
    </row>
    <row r="1071" spans="1:8" s="38" customFormat="1" ht="12.75" customHeight="1" x14ac:dyDescent="0.2">
      <c r="A1071" s="193" t="s">
        <v>252</v>
      </c>
      <c r="B1071" s="194"/>
      <c r="C1071" s="194"/>
      <c r="D1071" s="38" t="s">
        <v>27</v>
      </c>
      <c r="E1071" s="39">
        <v>1</v>
      </c>
      <c r="F1071" s="172"/>
      <c r="G1071" s="199">
        <f>E1071*F1071</f>
        <v>0</v>
      </c>
      <c r="H1071" s="200"/>
    </row>
    <row r="1072" spans="1:8" s="38" customFormat="1" ht="12.75" customHeight="1" x14ac:dyDescent="0.2">
      <c r="A1072" s="116"/>
      <c r="B1072" s="114"/>
      <c r="C1072" s="114"/>
      <c r="E1072" s="110"/>
      <c r="F1072" s="57"/>
      <c r="G1072" s="124"/>
      <c r="H1072" s="124"/>
    </row>
    <row r="1073" spans="1:8" s="38" customFormat="1" ht="15" customHeight="1" x14ac:dyDescent="0.2">
      <c r="A1073" s="193" t="s">
        <v>253</v>
      </c>
      <c r="B1073" s="193"/>
      <c r="C1073" s="193"/>
      <c r="E1073" s="110"/>
      <c r="F1073" s="57"/>
      <c r="G1073" s="124"/>
      <c r="H1073" s="124"/>
    </row>
    <row r="1074" spans="1:8" s="38" customFormat="1" ht="12.75" customHeight="1" x14ac:dyDescent="0.2">
      <c r="A1074" s="193"/>
      <c r="B1074" s="193"/>
      <c r="C1074" s="193"/>
      <c r="E1074" s="110"/>
      <c r="F1074" s="57"/>
      <c r="G1074" s="124"/>
      <c r="H1074" s="124"/>
    </row>
    <row r="1075" spans="1:8" s="38" customFormat="1" ht="12.75" customHeight="1" x14ac:dyDescent="0.2">
      <c r="A1075" s="193"/>
      <c r="B1075" s="193"/>
      <c r="C1075" s="193"/>
      <c r="E1075" s="110"/>
      <c r="F1075" s="57"/>
      <c r="G1075" s="192"/>
      <c r="H1075" s="192"/>
    </row>
    <row r="1076" spans="1:8" s="38" customFormat="1" ht="12.75" customHeight="1" x14ac:dyDescent="0.2">
      <c r="A1076" s="193"/>
      <c r="B1076" s="193"/>
      <c r="C1076" s="193"/>
      <c r="E1076" s="110"/>
      <c r="F1076" s="57"/>
      <c r="G1076" s="124"/>
      <c r="H1076" s="124"/>
    </row>
    <row r="1077" spans="1:8" s="38" customFormat="1" ht="12.75" customHeight="1" x14ac:dyDescent="0.2">
      <c r="A1077" s="193"/>
      <c r="B1077" s="193"/>
      <c r="C1077" s="193"/>
      <c r="D1077" s="123">
        <v>0.1</v>
      </c>
      <c r="E1077" s="110">
        <v>0.1</v>
      </c>
      <c r="F1077" s="172">
        <f>SUM(G936:H939)+SUM(G978:H996)+SUM(G1021:H1026)+SUM(G1065:H1071)</f>
        <v>0</v>
      </c>
      <c r="G1077" s="192">
        <f t="shared" ref="G1077" si="78">PRODUCT(E1077:F1077)</f>
        <v>0</v>
      </c>
      <c r="H1077" s="192"/>
    </row>
    <row r="1078" spans="1:8" s="38" customFormat="1" ht="12.75" customHeight="1" x14ac:dyDescent="0.2">
      <c r="A1078" s="116"/>
      <c r="B1078" s="114"/>
      <c r="C1078" s="114"/>
      <c r="E1078" s="110"/>
      <c r="F1078" s="57"/>
      <c r="G1078" s="124"/>
      <c r="H1078" s="124"/>
    </row>
    <row r="1079" spans="1:8" s="38" customFormat="1" ht="12.75" customHeight="1" x14ac:dyDescent="0.2">
      <c r="A1079" s="193" t="s">
        <v>263</v>
      </c>
      <c r="B1079" s="196"/>
      <c r="C1079" s="196"/>
      <c r="E1079" s="110"/>
      <c r="F1079" s="57"/>
      <c r="G1079" s="124"/>
      <c r="H1079" s="124"/>
    </row>
    <row r="1080" spans="1:8" s="38" customFormat="1" ht="12.75" customHeight="1" x14ac:dyDescent="0.2">
      <c r="A1080" s="196"/>
      <c r="B1080" s="196"/>
      <c r="C1080" s="196"/>
      <c r="E1080" s="110"/>
      <c r="F1080" s="57"/>
      <c r="G1080" s="124"/>
      <c r="H1080" s="124"/>
    </row>
    <row r="1081" spans="1:8" s="38" customFormat="1" ht="12.75" customHeight="1" x14ac:dyDescent="0.2">
      <c r="A1081" s="196"/>
      <c r="B1081" s="196"/>
      <c r="C1081" s="196"/>
      <c r="D1081" s="123">
        <v>7.0000000000000007E-2</v>
      </c>
      <c r="E1081" s="166">
        <v>7.0000000000000007E-2</v>
      </c>
      <c r="F1081" s="172">
        <f>SUM(G936:H939)+SUM(G978:H996)+SUM(G1021:H1026)+SUM(G1065:H1071)</f>
        <v>0</v>
      </c>
      <c r="G1081" s="192">
        <f t="shared" ref="G1081" si="79">PRODUCT(E1081:F1081)</f>
        <v>0</v>
      </c>
      <c r="H1081" s="192"/>
    </row>
    <row r="1082" spans="1:8" s="38" customFormat="1" ht="12.75" customHeight="1" x14ac:dyDescent="0.2">
      <c r="A1082" s="116"/>
      <c r="B1082" s="116"/>
      <c r="C1082" s="116"/>
      <c r="E1082" s="110"/>
      <c r="F1082" s="101"/>
      <c r="G1082" s="122"/>
      <c r="H1082" s="122"/>
    </row>
    <row r="1083" spans="1:8" s="38" customFormat="1" ht="12.75" customHeight="1" x14ac:dyDescent="0.2">
      <c r="A1083" s="38">
        <v>5</v>
      </c>
      <c r="B1083" s="196" t="s">
        <v>264</v>
      </c>
      <c r="C1083" s="196"/>
      <c r="D1083" s="196"/>
      <c r="E1083" s="196"/>
      <c r="F1083" s="196"/>
      <c r="G1083" s="196"/>
    </row>
    <row r="1084" spans="1:8" s="38" customFormat="1" x14ac:dyDescent="0.2">
      <c r="B1084" s="196"/>
      <c r="C1084" s="196"/>
      <c r="D1084" s="196"/>
      <c r="E1084" s="196"/>
      <c r="F1084" s="196"/>
      <c r="G1084" s="196"/>
    </row>
    <row r="1085" spans="1:8" s="38" customFormat="1" ht="12.75" customHeight="1" x14ac:dyDescent="0.2">
      <c r="A1085" s="134" t="s">
        <v>103</v>
      </c>
      <c r="B1085" s="193"/>
      <c r="C1085" s="196"/>
      <c r="E1085" s="39"/>
      <c r="F1085" s="101"/>
      <c r="G1085" s="205"/>
      <c r="H1085" s="205"/>
    </row>
    <row r="1086" spans="1:8" s="38" customFormat="1" ht="10.5" customHeight="1" x14ac:dyDescent="0.2">
      <c r="A1086" s="193" t="s">
        <v>265</v>
      </c>
      <c r="B1086" s="194"/>
      <c r="C1086" s="194"/>
      <c r="E1086" s="39"/>
      <c r="F1086" s="101"/>
      <c r="G1086" s="205"/>
      <c r="H1086" s="205"/>
    </row>
    <row r="1087" spans="1:8" s="38" customFormat="1" ht="12.75" customHeight="1" x14ac:dyDescent="0.2">
      <c r="A1087" s="194"/>
      <c r="B1087" s="194"/>
      <c r="C1087" s="194"/>
      <c r="E1087" s="39"/>
      <c r="F1087" s="101"/>
      <c r="G1087" s="122"/>
      <c r="H1087" s="122"/>
    </row>
    <row r="1088" spans="1:8" s="38" customFormat="1" ht="12.75" customHeight="1" x14ac:dyDescent="0.2">
      <c r="A1088" s="194"/>
      <c r="B1088" s="194"/>
      <c r="C1088" s="194"/>
      <c r="E1088" s="39"/>
      <c r="F1088" s="101"/>
      <c r="G1088" s="122"/>
      <c r="H1088" s="122"/>
    </row>
    <row r="1089" spans="1:8" s="38" customFormat="1" ht="12.75" customHeight="1" x14ac:dyDescent="0.2">
      <c r="A1089" s="194"/>
      <c r="B1089" s="194"/>
      <c r="C1089" s="194"/>
      <c r="D1089" s="38" t="s">
        <v>266</v>
      </c>
      <c r="E1089" s="39">
        <v>1</v>
      </c>
      <c r="F1089" s="172"/>
      <c r="G1089" s="199">
        <f>E1089*F1089</f>
        <v>0</v>
      </c>
      <c r="H1089" s="200"/>
    </row>
    <row r="1090" spans="1:8" s="38" customFormat="1" ht="12.75" customHeight="1" x14ac:dyDescent="0.2">
      <c r="A1090" s="114"/>
      <c r="B1090" s="114"/>
      <c r="C1090" s="114"/>
      <c r="E1090" s="39"/>
      <c r="F1090" s="57"/>
      <c r="G1090" s="124"/>
      <c r="H1090" s="124"/>
    </row>
    <row r="1091" spans="1:8" s="38" customFormat="1" ht="10.5" customHeight="1" x14ac:dyDescent="0.2">
      <c r="A1091" s="193" t="s">
        <v>267</v>
      </c>
      <c r="B1091" s="194"/>
      <c r="C1091" s="194"/>
      <c r="E1091" s="39"/>
      <c r="F1091" s="57"/>
      <c r="G1091" s="192"/>
      <c r="H1091" s="192"/>
    </row>
    <row r="1092" spans="1:8" s="38" customFormat="1" ht="12.75" customHeight="1" x14ac:dyDescent="0.2">
      <c r="A1092" s="194"/>
      <c r="B1092" s="194"/>
      <c r="C1092" s="194"/>
      <c r="D1092" s="38" t="s">
        <v>85</v>
      </c>
      <c r="E1092" s="110">
        <v>200</v>
      </c>
      <c r="F1092" s="172"/>
      <c r="G1092" s="199">
        <f>E1092*F1092</f>
        <v>0</v>
      </c>
      <c r="H1092" s="200"/>
    </row>
    <row r="1093" spans="1:8" s="38" customFormat="1" ht="12.75" customHeight="1" x14ac:dyDescent="0.2">
      <c r="A1093" s="114"/>
      <c r="B1093" s="114"/>
      <c r="C1093" s="114"/>
      <c r="E1093" s="39"/>
      <c r="F1093" s="57"/>
      <c r="G1093" s="124"/>
      <c r="H1093" s="124"/>
    </row>
    <row r="1094" spans="1:8" s="38" customFormat="1" ht="10.5" customHeight="1" x14ac:dyDescent="0.2">
      <c r="A1094" s="193" t="s">
        <v>268</v>
      </c>
      <c r="B1094" s="194"/>
      <c r="C1094" s="194"/>
      <c r="E1094" s="39"/>
      <c r="F1094" s="57"/>
      <c r="G1094" s="192"/>
      <c r="H1094" s="192"/>
    </row>
    <row r="1095" spans="1:8" s="38" customFormat="1" ht="12.75" customHeight="1" x14ac:dyDescent="0.2">
      <c r="A1095" s="194"/>
      <c r="B1095" s="194"/>
      <c r="C1095" s="194"/>
      <c r="D1095" s="38" t="s">
        <v>85</v>
      </c>
      <c r="E1095" s="110">
        <v>200</v>
      </c>
      <c r="F1095" s="172"/>
      <c r="G1095" s="199">
        <f>E1095*F1095</f>
        <v>0</v>
      </c>
      <c r="H1095" s="200"/>
    </row>
    <row r="1096" spans="1:8" s="38" customFormat="1" ht="12.75" customHeight="1" x14ac:dyDescent="0.2">
      <c r="A1096" s="114"/>
      <c r="B1096" s="114"/>
      <c r="C1096" s="114"/>
      <c r="E1096" s="39"/>
      <c r="F1096" s="57"/>
      <c r="G1096" s="124"/>
      <c r="H1096" s="124"/>
    </row>
    <row r="1097" spans="1:8" s="38" customFormat="1" ht="10.5" customHeight="1" x14ac:dyDescent="0.2">
      <c r="A1097" s="193" t="s">
        <v>269</v>
      </c>
      <c r="B1097" s="194"/>
      <c r="C1097" s="194"/>
      <c r="E1097" s="39"/>
      <c r="F1097" s="57"/>
      <c r="G1097" s="192"/>
      <c r="H1097" s="192"/>
    </row>
    <row r="1098" spans="1:8" s="38" customFormat="1" ht="12.75" customHeight="1" x14ac:dyDescent="0.2">
      <c r="A1098" s="194"/>
      <c r="B1098" s="194"/>
      <c r="C1098" s="194"/>
      <c r="D1098" s="38" t="s">
        <v>85</v>
      </c>
      <c r="E1098" s="110">
        <v>200</v>
      </c>
      <c r="F1098" s="172"/>
      <c r="G1098" s="199">
        <f>E1098*F1098</f>
        <v>0</v>
      </c>
      <c r="H1098" s="200"/>
    </row>
    <row r="1099" spans="1:8" s="38" customFormat="1" ht="12.75" customHeight="1" x14ac:dyDescent="0.2">
      <c r="A1099" s="114"/>
      <c r="B1099" s="114"/>
      <c r="C1099" s="114"/>
      <c r="E1099" s="39"/>
      <c r="F1099" s="57"/>
      <c r="G1099" s="124"/>
      <c r="H1099" s="124"/>
    </row>
    <row r="1100" spans="1:8" s="38" customFormat="1" ht="10.5" customHeight="1" x14ac:dyDescent="0.2">
      <c r="A1100" s="193" t="s">
        <v>270</v>
      </c>
      <c r="B1100" s="194"/>
      <c r="C1100" s="194"/>
      <c r="E1100" s="39"/>
      <c r="F1100" s="57"/>
      <c r="G1100" s="192"/>
      <c r="H1100" s="192"/>
    </row>
    <row r="1101" spans="1:8" s="38" customFormat="1" ht="12.75" customHeight="1" x14ac:dyDescent="0.2">
      <c r="A1101" s="194"/>
      <c r="B1101" s="194"/>
      <c r="C1101" s="194"/>
      <c r="D1101" s="38" t="s">
        <v>85</v>
      </c>
      <c r="E1101" s="110">
        <v>200</v>
      </c>
      <c r="F1101" s="172"/>
      <c r="G1101" s="199">
        <f>E1101*F1101</f>
        <v>0</v>
      </c>
      <c r="H1101" s="200"/>
    </row>
    <row r="1102" spans="1:8" s="38" customFormat="1" ht="12.75" customHeight="1" x14ac:dyDescent="0.2">
      <c r="A1102" s="193" t="s">
        <v>271</v>
      </c>
      <c r="B1102" s="196"/>
      <c r="C1102" s="196"/>
      <c r="E1102" s="39"/>
      <c r="F1102" s="57"/>
      <c r="G1102" s="124"/>
      <c r="H1102" s="124"/>
    </row>
    <row r="1103" spans="1:8" s="38" customFormat="1" ht="10.5" customHeight="1" x14ac:dyDescent="0.2">
      <c r="A1103" s="196"/>
      <c r="B1103" s="196"/>
      <c r="C1103" s="196"/>
      <c r="E1103" s="39"/>
      <c r="F1103" s="57"/>
      <c r="G1103" s="192"/>
      <c r="H1103" s="192"/>
    </row>
    <row r="1104" spans="1:8" s="38" customFormat="1" ht="12.75" customHeight="1" x14ac:dyDescent="0.2">
      <c r="A1104" s="196"/>
      <c r="B1104" s="196"/>
      <c r="C1104" s="196"/>
      <c r="D1104" s="38" t="s">
        <v>85</v>
      </c>
      <c r="E1104" s="110">
        <v>200</v>
      </c>
      <c r="F1104" s="172"/>
      <c r="G1104" s="199">
        <f>E1104*F1104</f>
        <v>0</v>
      </c>
      <c r="H1104" s="200"/>
    </row>
    <row r="1105" spans="1:8" s="38" customFormat="1" ht="12.75" customHeight="1" x14ac:dyDescent="0.2">
      <c r="A1105" s="134" t="s">
        <v>104</v>
      </c>
      <c r="B1105" s="193"/>
      <c r="C1105" s="196"/>
      <c r="E1105" s="39"/>
      <c r="F1105" s="57"/>
      <c r="G1105" s="192"/>
      <c r="H1105" s="192"/>
    </row>
    <row r="1106" spans="1:8" s="38" customFormat="1" ht="10.5" customHeight="1" x14ac:dyDescent="0.2">
      <c r="A1106" s="193" t="s">
        <v>265</v>
      </c>
      <c r="B1106" s="194"/>
      <c r="C1106" s="194"/>
      <c r="E1106" s="39"/>
      <c r="F1106" s="57"/>
      <c r="G1106" s="192"/>
      <c r="H1106" s="192"/>
    </row>
    <row r="1107" spans="1:8" s="38" customFormat="1" ht="12.75" customHeight="1" x14ac:dyDescent="0.2">
      <c r="A1107" s="194"/>
      <c r="B1107" s="194"/>
      <c r="C1107" s="194"/>
      <c r="E1107" s="39"/>
      <c r="F1107" s="57"/>
      <c r="G1107" s="124"/>
      <c r="H1107" s="124"/>
    </row>
    <row r="1108" spans="1:8" s="38" customFormat="1" ht="12.75" customHeight="1" x14ac:dyDescent="0.2">
      <c r="A1108" s="194"/>
      <c r="B1108" s="194"/>
      <c r="C1108" s="194"/>
      <c r="E1108" s="39"/>
      <c r="F1108" s="57"/>
      <c r="G1108" s="124"/>
      <c r="H1108" s="124"/>
    </row>
    <row r="1109" spans="1:8" s="38" customFormat="1" ht="12.75" customHeight="1" x14ac:dyDescent="0.2">
      <c r="A1109" s="194"/>
      <c r="B1109" s="194"/>
      <c r="C1109" s="194"/>
      <c r="D1109" s="38" t="s">
        <v>266</v>
      </c>
      <c r="E1109" s="39">
        <v>1</v>
      </c>
      <c r="F1109" s="172"/>
      <c r="G1109" s="199">
        <f>E1109*F1109</f>
        <v>0</v>
      </c>
      <c r="H1109" s="200"/>
    </row>
    <row r="1110" spans="1:8" s="38" customFormat="1" ht="12.75" customHeight="1" x14ac:dyDescent="0.2">
      <c r="A1110" s="114"/>
      <c r="B1110" s="114"/>
      <c r="C1110" s="114"/>
      <c r="E1110" s="39"/>
      <c r="F1110" s="57"/>
      <c r="G1110" s="124"/>
      <c r="H1110" s="124"/>
    </row>
    <row r="1111" spans="1:8" s="38" customFormat="1" ht="10.5" customHeight="1" x14ac:dyDescent="0.2">
      <c r="A1111" s="193" t="s">
        <v>267</v>
      </c>
      <c r="B1111" s="194"/>
      <c r="C1111" s="194"/>
      <c r="E1111" s="39"/>
      <c r="F1111" s="57"/>
      <c r="G1111" s="192"/>
      <c r="H1111" s="192"/>
    </row>
    <row r="1112" spans="1:8" s="38" customFormat="1" ht="12.75" customHeight="1" x14ac:dyDescent="0.2">
      <c r="A1112" s="194"/>
      <c r="B1112" s="194"/>
      <c r="C1112" s="194"/>
      <c r="D1112" s="38" t="s">
        <v>85</v>
      </c>
      <c r="E1112" s="110">
        <v>160</v>
      </c>
      <c r="F1112" s="172"/>
      <c r="G1112" s="199">
        <f>E1112*F1112</f>
        <v>0</v>
      </c>
      <c r="H1112" s="200"/>
    </row>
    <row r="1113" spans="1:8" s="38" customFormat="1" ht="12.75" customHeight="1" x14ac:dyDescent="0.2">
      <c r="A1113" s="114"/>
      <c r="B1113" s="114"/>
      <c r="C1113" s="114"/>
      <c r="E1113" s="39"/>
      <c r="F1113" s="57"/>
      <c r="G1113" s="124"/>
      <c r="H1113" s="124"/>
    </row>
    <row r="1114" spans="1:8" s="38" customFormat="1" ht="10.5" customHeight="1" x14ac:dyDescent="0.2">
      <c r="A1114" s="193" t="s">
        <v>268</v>
      </c>
      <c r="B1114" s="194"/>
      <c r="C1114" s="194"/>
      <c r="E1114" s="39"/>
      <c r="F1114" s="57"/>
      <c r="G1114" s="192"/>
      <c r="H1114" s="192"/>
    </row>
    <row r="1115" spans="1:8" s="38" customFormat="1" ht="12.75" customHeight="1" x14ac:dyDescent="0.2">
      <c r="A1115" s="194"/>
      <c r="B1115" s="194"/>
      <c r="C1115" s="194"/>
      <c r="D1115" s="38" t="s">
        <v>85</v>
      </c>
      <c r="E1115" s="110">
        <v>180</v>
      </c>
      <c r="F1115" s="172"/>
      <c r="G1115" s="199">
        <f>E1115*F1115</f>
        <v>0</v>
      </c>
      <c r="H1115" s="200"/>
    </row>
    <row r="1116" spans="1:8" s="38" customFormat="1" ht="12.75" customHeight="1" x14ac:dyDescent="0.2">
      <c r="A1116" s="114"/>
      <c r="B1116" s="114"/>
      <c r="C1116" s="114"/>
      <c r="E1116" s="39"/>
      <c r="F1116" s="57"/>
      <c r="G1116" s="124"/>
      <c r="H1116" s="124"/>
    </row>
    <row r="1117" spans="1:8" s="38" customFormat="1" ht="10.5" customHeight="1" x14ac:dyDescent="0.2">
      <c r="A1117" s="193" t="s">
        <v>269</v>
      </c>
      <c r="B1117" s="194"/>
      <c r="C1117" s="194"/>
      <c r="E1117" s="39"/>
      <c r="F1117" s="57"/>
      <c r="G1117" s="192"/>
      <c r="H1117" s="192"/>
    </row>
    <row r="1118" spans="1:8" s="38" customFormat="1" ht="12.75" customHeight="1" x14ac:dyDescent="0.2">
      <c r="A1118" s="194"/>
      <c r="B1118" s="194"/>
      <c r="C1118" s="194"/>
      <c r="D1118" s="38" t="s">
        <v>85</v>
      </c>
      <c r="E1118" s="110">
        <v>180</v>
      </c>
      <c r="F1118" s="172"/>
      <c r="G1118" s="199">
        <f>E1118*F1118</f>
        <v>0</v>
      </c>
      <c r="H1118" s="200"/>
    </row>
    <row r="1119" spans="1:8" s="38" customFormat="1" ht="12.75" customHeight="1" x14ac:dyDescent="0.2">
      <c r="A1119" s="114"/>
      <c r="B1119" s="114"/>
      <c r="C1119" s="114"/>
      <c r="E1119" s="39"/>
      <c r="F1119" s="57"/>
      <c r="G1119" s="124"/>
      <c r="H1119" s="124"/>
    </row>
    <row r="1120" spans="1:8" s="38" customFormat="1" ht="10.5" customHeight="1" x14ac:dyDescent="0.2">
      <c r="A1120" s="193" t="s">
        <v>270</v>
      </c>
      <c r="B1120" s="194"/>
      <c r="C1120" s="194"/>
      <c r="E1120" s="39"/>
      <c r="F1120" s="57"/>
      <c r="G1120" s="192"/>
      <c r="H1120" s="192"/>
    </row>
    <row r="1121" spans="1:8" s="38" customFormat="1" ht="12.75" customHeight="1" x14ac:dyDescent="0.2">
      <c r="A1121" s="194"/>
      <c r="B1121" s="194"/>
      <c r="C1121" s="194"/>
      <c r="D1121" s="38" t="s">
        <v>85</v>
      </c>
      <c r="E1121" s="110">
        <v>180</v>
      </c>
      <c r="F1121" s="172"/>
      <c r="G1121" s="199">
        <f>E1121*F1121</f>
        <v>0</v>
      </c>
      <c r="H1121" s="200"/>
    </row>
    <row r="1122" spans="1:8" s="38" customFormat="1" ht="12.75" customHeight="1" x14ac:dyDescent="0.2">
      <c r="A1122" s="114"/>
      <c r="B1122" s="114"/>
      <c r="C1122" s="114"/>
      <c r="E1122" s="110"/>
      <c r="F1122" s="57"/>
      <c r="G1122" s="124"/>
      <c r="H1122" s="124"/>
    </row>
    <row r="1123" spans="1:8" s="38" customFormat="1" ht="12.75" customHeight="1" x14ac:dyDescent="0.2">
      <c r="A1123" s="193" t="s">
        <v>271</v>
      </c>
      <c r="B1123" s="196"/>
      <c r="C1123" s="196"/>
      <c r="E1123" s="39"/>
      <c r="F1123" s="57"/>
      <c r="G1123" s="124"/>
      <c r="H1123" s="124"/>
    </row>
    <row r="1124" spans="1:8" s="38" customFormat="1" ht="10.5" customHeight="1" x14ac:dyDescent="0.2">
      <c r="A1124" s="196"/>
      <c r="B1124" s="196"/>
      <c r="C1124" s="196"/>
      <c r="E1124" s="39"/>
      <c r="F1124" s="57"/>
      <c r="G1124" s="192"/>
      <c r="H1124" s="192"/>
    </row>
    <row r="1125" spans="1:8" s="38" customFormat="1" ht="12.75" customHeight="1" x14ac:dyDescent="0.2">
      <c r="A1125" s="196"/>
      <c r="B1125" s="196"/>
      <c r="C1125" s="196"/>
      <c r="D1125" s="38" t="s">
        <v>85</v>
      </c>
      <c r="E1125" s="110">
        <v>180</v>
      </c>
      <c r="F1125" s="172"/>
      <c r="G1125" s="199">
        <f>E1125*F1125</f>
        <v>0</v>
      </c>
      <c r="H1125" s="200"/>
    </row>
    <row r="1126" spans="1:8" s="38" customFormat="1" ht="12.75" customHeight="1" x14ac:dyDescent="0.2">
      <c r="A1126" s="114"/>
      <c r="B1126" s="114"/>
      <c r="C1126" s="114"/>
      <c r="E1126" s="39"/>
      <c r="F1126" s="57"/>
      <c r="G1126" s="192"/>
      <c r="H1126" s="192"/>
    </row>
    <row r="1127" spans="1:8" s="38" customFormat="1" ht="12.75" customHeight="1" x14ac:dyDescent="0.2">
      <c r="A1127" s="134" t="s">
        <v>105</v>
      </c>
      <c r="B1127" s="193"/>
      <c r="C1127" s="196"/>
      <c r="E1127" s="39"/>
      <c r="F1127" s="57"/>
      <c r="G1127" s="192"/>
      <c r="H1127" s="192"/>
    </row>
    <row r="1128" spans="1:8" s="38" customFormat="1" ht="10.5" customHeight="1" x14ac:dyDescent="0.2">
      <c r="A1128" s="193" t="s">
        <v>265</v>
      </c>
      <c r="B1128" s="194"/>
      <c r="C1128" s="194"/>
      <c r="E1128" s="39"/>
      <c r="F1128" s="57"/>
      <c r="G1128" s="192"/>
      <c r="H1128" s="192"/>
    </row>
    <row r="1129" spans="1:8" s="38" customFormat="1" ht="12.75" customHeight="1" x14ac:dyDescent="0.2">
      <c r="A1129" s="194"/>
      <c r="B1129" s="194"/>
      <c r="C1129" s="194"/>
      <c r="E1129" s="39"/>
      <c r="F1129" s="57"/>
      <c r="G1129" s="124"/>
      <c r="H1129" s="124"/>
    </row>
    <row r="1130" spans="1:8" s="38" customFormat="1" ht="12.75" customHeight="1" x14ac:dyDescent="0.2">
      <c r="A1130" s="194"/>
      <c r="B1130" s="194"/>
      <c r="C1130" s="194"/>
      <c r="E1130" s="39"/>
      <c r="F1130" s="57"/>
      <c r="G1130" s="124"/>
      <c r="H1130" s="124"/>
    </row>
    <row r="1131" spans="1:8" s="38" customFormat="1" ht="12.75" customHeight="1" x14ac:dyDescent="0.2">
      <c r="A1131" s="194"/>
      <c r="B1131" s="194"/>
      <c r="C1131" s="194"/>
      <c r="D1131" s="38" t="s">
        <v>266</v>
      </c>
      <c r="E1131" s="39">
        <v>1</v>
      </c>
      <c r="F1131" s="172"/>
      <c r="G1131" s="199">
        <f>E1131*F1131</f>
        <v>0</v>
      </c>
      <c r="H1131" s="200"/>
    </row>
    <row r="1132" spans="1:8" s="38" customFormat="1" ht="12.75" customHeight="1" x14ac:dyDescent="0.2">
      <c r="A1132" s="114"/>
      <c r="B1132" s="114"/>
      <c r="C1132" s="114"/>
      <c r="E1132" s="39"/>
      <c r="F1132" s="57"/>
      <c r="G1132" s="124"/>
      <c r="H1132" s="124"/>
    </row>
    <row r="1133" spans="1:8" s="38" customFormat="1" ht="10.5" customHeight="1" x14ac:dyDescent="0.2">
      <c r="A1133" s="193" t="s">
        <v>267</v>
      </c>
      <c r="B1133" s="194"/>
      <c r="C1133" s="194"/>
      <c r="E1133" s="39"/>
      <c r="F1133" s="57"/>
      <c r="G1133" s="192"/>
      <c r="H1133" s="192"/>
    </row>
    <row r="1134" spans="1:8" s="38" customFormat="1" ht="12.75" customHeight="1" x14ac:dyDescent="0.2">
      <c r="A1134" s="194"/>
      <c r="B1134" s="194"/>
      <c r="C1134" s="194"/>
      <c r="D1134" s="38" t="s">
        <v>85</v>
      </c>
      <c r="E1134" s="110">
        <v>120</v>
      </c>
      <c r="F1134" s="172"/>
      <c r="G1134" s="199">
        <f>E1134*F1134</f>
        <v>0</v>
      </c>
      <c r="H1134" s="200"/>
    </row>
    <row r="1135" spans="1:8" s="38" customFormat="1" ht="12.75" customHeight="1" x14ac:dyDescent="0.2">
      <c r="A1135" s="114"/>
      <c r="B1135" s="114"/>
      <c r="C1135" s="114"/>
      <c r="E1135" s="39"/>
      <c r="F1135" s="57"/>
      <c r="G1135" s="124"/>
      <c r="H1135" s="124"/>
    </row>
    <row r="1136" spans="1:8" s="38" customFormat="1" ht="10.5" customHeight="1" x14ac:dyDescent="0.2">
      <c r="A1136" s="193" t="s">
        <v>268</v>
      </c>
      <c r="B1136" s="194"/>
      <c r="C1136" s="194"/>
      <c r="E1136" s="39"/>
      <c r="F1136" s="57"/>
      <c r="G1136" s="192"/>
      <c r="H1136" s="192"/>
    </row>
    <row r="1137" spans="1:8" s="38" customFormat="1" ht="12.75" customHeight="1" x14ac:dyDescent="0.2">
      <c r="A1137" s="194"/>
      <c r="B1137" s="194"/>
      <c r="C1137" s="194"/>
      <c r="D1137" s="38" t="s">
        <v>85</v>
      </c>
      <c r="E1137" s="110">
        <v>120</v>
      </c>
      <c r="F1137" s="172"/>
      <c r="G1137" s="199">
        <f>E1137*F1137</f>
        <v>0</v>
      </c>
      <c r="H1137" s="200"/>
    </row>
    <row r="1138" spans="1:8" s="38" customFormat="1" ht="12.75" customHeight="1" x14ac:dyDescent="0.2">
      <c r="A1138" s="114"/>
      <c r="B1138" s="114"/>
      <c r="C1138" s="114"/>
      <c r="E1138" s="39"/>
      <c r="F1138" s="57"/>
      <c r="G1138" s="124"/>
      <c r="H1138" s="124"/>
    </row>
    <row r="1139" spans="1:8" s="38" customFormat="1" ht="10.5" customHeight="1" x14ac:dyDescent="0.2">
      <c r="A1139" s="193" t="s">
        <v>269</v>
      </c>
      <c r="B1139" s="194"/>
      <c r="C1139" s="194"/>
      <c r="E1139" s="39"/>
      <c r="F1139" s="57"/>
      <c r="G1139" s="192"/>
      <c r="H1139" s="192"/>
    </row>
    <row r="1140" spans="1:8" s="38" customFormat="1" ht="12.75" customHeight="1" x14ac:dyDescent="0.2">
      <c r="A1140" s="194"/>
      <c r="B1140" s="194"/>
      <c r="C1140" s="194"/>
      <c r="D1140" s="38" t="s">
        <v>85</v>
      </c>
      <c r="E1140" s="110">
        <v>120</v>
      </c>
      <c r="F1140" s="172"/>
      <c r="G1140" s="199">
        <f>E1140*F1140</f>
        <v>0</v>
      </c>
      <c r="H1140" s="200"/>
    </row>
    <row r="1141" spans="1:8" s="38" customFormat="1" ht="12.75" customHeight="1" x14ac:dyDescent="0.2">
      <c r="A1141" s="114"/>
      <c r="B1141" s="114"/>
      <c r="C1141" s="114"/>
      <c r="E1141" s="39"/>
      <c r="F1141" s="57"/>
      <c r="G1141" s="124"/>
      <c r="H1141" s="124"/>
    </row>
    <row r="1142" spans="1:8" s="38" customFormat="1" ht="10.5" customHeight="1" x14ac:dyDescent="0.2">
      <c r="A1142" s="193" t="s">
        <v>270</v>
      </c>
      <c r="B1142" s="194"/>
      <c r="C1142" s="194"/>
      <c r="E1142" s="39"/>
      <c r="F1142" s="57"/>
      <c r="G1142" s="192"/>
      <c r="H1142" s="192"/>
    </row>
    <row r="1143" spans="1:8" s="38" customFormat="1" ht="12.75" customHeight="1" x14ac:dyDescent="0.2">
      <c r="A1143" s="194"/>
      <c r="B1143" s="194"/>
      <c r="C1143" s="194"/>
      <c r="D1143" s="38" t="s">
        <v>85</v>
      </c>
      <c r="E1143" s="110">
        <v>120</v>
      </c>
      <c r="F1143" s="172"/>
      <c r="G1143" s="199">
        <f>E1143*F1143</f>
        <v>0</v>
      </c>
      <c r="H1143" s="200"/>
    </row>
    <row r="1144" spans="1:8" s="38" customFormat="1" ht="12.75" customHeight="1" x14ac:dyDescent="0.2">
      <c r="A1144" s="114"/>
      <c r="B1144" s="114"/>
      <c r="C1144" s="114"/>
      <c r="E1144" s="110"/>
      <c r="F1144" s="57"/>
      <c r="G1144" s="124"/>
      <c r="H1144" s="124"/>
    </row>
    <row r="1145" spans="1:8" s="38" customFormat="1" ht="12.75" customHeight="1" x14ac:dyDescent="0.2">
      <c r="A1145" s="193" t="s">
        <v>271</v>
      </c>
      <c r="B1145" s="196"/>
      <c r="C1145" s="196"/>
      <c r="E1145" s="39"/>
      <c r="F1145" s="57"/>
      <c r="G1145" s="124"/>
      <c r="H1145" s="124"/>
    </row>
    <row r="1146" spans="1:8" s="38" customFormat="1" ht="10.5" customHeight="1" x14ac:dyDescent="0.2">
      <c r="A1146" s="196"/>
      <c r="B1146" s="196"/>
      <c r="C1146" s="196"/>
      <c r="E1146" s="39"/>
      <c r="F1146" s="57"/>
      <c r="G1146" s="192"/>
      <c r="H1146" s="192"/>
    </row>
    <row r="1147" spans="1:8" s="38" customFormat="1" ht="12.75" customHeight="1" x14ac:dyDescent="0.2">
      <c r="A1147" s="196"/>
      <c r="B1147" s="196"/>
      <c r="C1147" s="196"/>
      <c r="D1147" s="38" t="s">
        <v>85</v>
      </c>
      <c r="E1147" s="110">
        <v>120</v>
      </c>
      <c r="F1147" s="172"/>
      <c r="G1147" s="199">
        <f>E1147*F1147</f>
        <v>0</v>
      </c>
      <c r="H1147" s="200"/>
    </row>
    <row r="1148" spans="1:8" s="38" customFormat="1" ht="12.75" customHeight="1" x14ac:dyDescent="0.2">
      <c r="A1148" s="114"/>
      <c r="B1148" s="114"/>
      <c r="C1148" s="114"/>
      <c r="E1148" s="39"/>
      <c r="F1148" s="101"/>
      <c r="G1148" s="122"/>
      <c r="H1148" s="122"/>
    </row>
    <row r="1149" spans="1:8" ht="12.75" customHeight="1" x14ac:dyDescent="0.2">
      <c r="B1149" s="198" t="s">
        <v>272</v>
      </c>
      <c r="C1149" s="198"/>
      <c r="D1149" s="198"/>
      <c r="E1149" s="198"/>
      <c r="G1149" s="190">
        <f>SUM(G926:H1148)</f>
        <v>0</v>
      </c>
      <c r="H1149" s="191"/>
    </row>
    <row r="1150" spans="1:8" x14ac:dyDescent="0.2">
      <c r="B1150" s="115"/>
      <c r="C1150" s="113"/>
      <c r="D1150" s="113"/>
      <c r="E1150" s="113"/>
      <c r="G1150" s="117"/>
      <c r="H1150" s="117"/>
    </row>
    <row r="1151" spans="1:8" x14ac:dyDescent="0.2">
      <c r="B1151" s="115"/>
      <c r="C1151" s="113"/>
      <c r="D1151" s="113"/>
      <c r="E1151" s="113"/>
      <c r="G1151" s="117"/>
      <c r="H1151" s="117"/>
    </row>
    <row r="1152" spans="1:8" x14ac:dyDescent="0.2">
      <c r="A1152" s="206" t="s">
        <v>290</v>
      </c>
      <c r="B1152" s="206"/>
      <c r="C1152" s="206"/>
      <c r="D1152" s="206"/>
      <c r="E1152" s="206"/>
      <c r="F1152" s="206"/>
    </row>
    <row r="1153" spans="1:8" x14ac:dyDescent="0.2">
      <c r="A1153" s="161"/>
      <c r="B1153" s="161"/>
      <c r="C1153" s="161"/>
      <c r="D1153" s="161"/>
      <c r="E1153" s="161"/>
      <c r="F1153" s="161"/>
    </row>
    <row r="1154" spans="1:8" s="38" customFormat="1" x14ac:dyDescent="0.2">
      <c r="A1154" s="134" t="s">
        <v>103</v>
      </c>
      <c r="B1154" s="151"/>
      <c r="C1154" s="151"/>
      <c r="E1154" s="152"/>
      <c r="F1154" s="57"/>
      <c r="G1154" s="152"/>
      <c r="H1154" s="152"/>
    </row>
    <row r="1155" spans="1:8" s="38" customFormat="1" ht="12.75" customHeight="1" x14ac:dyDescent="0.2">
      <c r="A1155" s="38">
        <v>1</v>
      </c>
      <c r="B1155" s="196" t="s">
        <v>291</v>
      </c>
      <c r="C1155" s="196"/>
      <c r="D1155" s="196"/>
      <c r="E1155" s="196"/>
      <c r="F1155" s="196"/>
      <c r="G1155" s="196"/>
    </row>
    <row r="1156" spans="1:8" s="38" customFormat="1" x14ac:dyDescent="0.2">
      <c r="B1156" s="196"/>
      <c r="C1156" s="196"/>
      <c r="D1156" s="196"/>
      <c r="E1156" s="196"/>
      <c r="F1156" s="196"/>
      <c r="G1156" s="196"/>
    </row>
    <row r="1157" spans="1:8" s="38" customFormat="1" ht="12.75" customHeight="1" x14ac:dyDescent="0.2">
      <c r="A1157" s="134"/>
      <c r="B1157" s="193"/>
      <c r="C1157" s="196"/>
      <c r="D1157" s="38" t="s">
        <v>27</v>
      </c>
      <c r="E1157" s="39">
        <v>1</v>
      </c>
      <c r="F1157" s="172"/>
      <c r="G1157" s="199">
        <f>E1157*F1157</f>
        <v>0</v>
      </c>
      <c r="H1157" s="200"/>
    </row>
    <row r="1158" spans="1:8" s="38" customFormat="1" ht="12.75" customHeight="1" x14ac:dyDescent="0.2">
      <c r="A1158" s="134"/>
      <c r="B1158" s="153"/>
      <c r="C1158" s="154"/>
      <c r="E1158" s="39"/>
      <c r="F1158" s="57"/>
      <c r="G1158" s="152"/>
      <c r="H1158" s="152"/>
    </row>
    <row r="1159" spans="1:8" s="38" customFormat="1" ht="12.75" customHeight="1" x14ac:dyDescent="0.2">
      <c r="A1159" s="38">
        <v>2</v>
      </c>
      <c r="B1159" s="196" t="s">
        <v>292</v>
      </c>
      <c r="C1159" s="196"/>
      <c r="D1159" s="196"/>
      <c r="E1159" s="196"/>
      <c r="F1159" s="196"/>
      <c r="G1159" s="196"/>
    </row>
    <row r="1160" spans="1:8" s="38" customFormat="1" x14ac:dyDescent="0.2">
      <c r="B1160" s="196"/>
      <c r="C1160" s="196"/>
      <c r="D1160" s="196"/>
      <c r="E1160" s="196"/>
      <c r="F1160" s="196"/>
      <c r="G1160" s="196"/>
    </row>
    <row r="1161" spans="1:8" s="38" customFormat="1" ht="12.75" customHeight="1" x14ac:dyDescent="0.2">
      <c r="A1161" s="134"/>
      <c r="B1161" s="193"/>
      <c r="C1161" s="196"/>
      <c r="D1161" s="38" t="s">
        <v>27</v>
      </c>
      <c r="E1161" s="39">
        <v>1</v>
      </c>
      <c r="F1161" s="172"/>
      <c r="G1161" s="199">
        <f>E1161*F1161</f>
        <v>0</v>
      </c>
      <c r="H1161" s="200"/>
    </row>
    <row r="1162" spans="1:8" s="38" customFormat="1" ht="12.75" customHeight="1" x14ac:dyDescent="0.2">
      <c r="A1162" s="134"/>
      <c r="B1162" s="153"/>
      <c r="C1162" s="154"/>
      <c r="E1162" s="39"/>
      <c r="F1162" s="57"/>
      <c r="G1162" s="152"/>
      <c r="H1162" s="152"/>
    </row>
    <row r="1163" spans="1:8" s="38" customFormat="1" ht="12.75" customHeight="1" x14ac:dyDescent="0.2">
      <c r="A1163" s="38">
        <v>3</v>
      </c>
      <c r="B1163" s="196" t="s">
        <v>293</v>
      </c>
      <c r="C1163" s="196"/>
      <c r="D1163" s="196"/>
      <c r="E1163" s="196"/>
      <c r="F1163" s="196"/>
      <c r="G1163" s="196"/>
    </row>
    <row r="1164" spans="1:8" s="38" customFormat="1" x14ac:dyDescent="0.2">
      <c r="B1164" s="196"/>
      <c r="C1164" s="196"/>
      <c r="D1164" s="196"/>
      <c r="E1164" s="196"/>
      <c r="F1164" s="196"/>
      <c r="G1164" s="196"/>
    </row>
    <row r="1165" spans="1:8" s="38" customFormat="1" ht="12.75" customHeight="1" x14ac:dyDescent="0.2">
      <c r="A1165" s="134"/>
      <c r="B1165" s="193"/>
      <c r="C1165" s="196"/>
      <c r="D1165" s="38" t="s">
        <v>27</v>
      </c>
      <c r="E1165" s="39">
        <v>1</v>
      </c>
      <c r="F1165" s="172"/>
      <c r="G1165" s="199">
        <f>E1165*F1165</f>
        <v>0</v>
      </c>
      <c r="H1165" s="200"/>
    </row>
    <row r="1166" spans="1:8" s="38" customFormat="1" ht="12.75" customHeight="1" x14ac:dyDescent="0.2">
      <c r="A1166" s="134"/>
      <c r="B1166" s="177"/>
      <c r="C1166" s="154"/>
      <c r="E1166" s="39"/>
      <c r="F1166" s="57"/>
      <c r="G1166" s="152"/>
      <c r="H1166" s="152"/>
    </row>
    <row r="1167" spans="1:8" s="38" customFormat="1" ht="12.75" customHeight="1" x14ac:dyDescent="0.2">
      <c r="A1167" s="38">
        <v>4</v>
      </c>
      <c r="B1167" s="196" t="s">
        <v>294</v>
      </c>
      <c r="C1167" s="196"/>
      <c r="D1167" s="196"/>
      <c r="E1167" s="196"/>
      <c r="F1167" s="196"/>
      <c r="G1167" s="196"/>
    </row>
    <row r="1168" spans="1:8" s="38" customFormat="1" ht="12.75" customHeight="1" x14ac:dyDescent="0.2">
      <c r="A1168" s="134"/>
      <c r="B1168" s="193"/>
      <c r="C1168" s="196"/>
      <c r="D1168" s="38" t="s">
        <v>27</v>
      </c>
      <c r="E1168" s="39">
        <v>3</v>
      </c>
      <c r="F1168" s="172"/>
      <c r="G1168" s="199">
        <f>E1168*F1168</f>
        <v>0</v>
      </c>
      <c r="H1168" s="200"/>
    </row>
    <row r="1169" spans="1:8" s="38" customFormat="1" ht="12.75" customHeight="1" x14ac:dyDescent="0.2">
      <c r="A1169" s="134"/>
      <c r="B1169" s="153"/>
      <c r="C1169" s="154"/>
      <c r="E1169" s="39"/>
      <c r="F1169" s="57"/>
      <c r="G1169" s="152"/>
      <c r="H1169" s="152"/>
    </row>
    <row r="1170" spans="1:8" s="38" customFormat="1" ht="12.75" customHeight="1" x14ac:dyDescent="0.2">
      <c r="A1170" s="38">
        <v>5</v>
      </c>
      <c r="B1170" s="196" t="s">
        <v>295</v>
      </c>
      <c r="C1170" s="196"/>
      <c r="D1170" s="196"/>
      <c r="E1170" s="196"/>
      <c r="F1170" s="196"/>
      <c r="G1170" s="196"/>
    </row>
    <row r="1171" spans="1:8" s="38" customFormat="1" ht="12.75" customHeight="1" x14ac:dyDescent="0.2">
      <c r="A1171" s="134"/>
      <c r="B1171" s="193"/>
      <c r="C1171" s="196"/>
      <c r="D1171" s="38" t="s">
        <v>296</v>
      </c>
      <c r="E1171" s="39">
        <v>1000</v>
      </c>
      <c r="F1171" s="172"/>
      <c r="G1171" s="199">
        <f>E1171*F1171</f>
        <v>0</v>
      </c>
      <c r="H1171" s="200"/>
    </row>
    <row r="1172" spans="1:8" s="38" customFormat="1" ht="12.75" customHeight="1" x14ac:dyDescent="0.2">
      <c r="A1172" s="134"/>
      <c r="B1172" s="153"/>
      <c r="C1172" s="154"/>
      <c r="E1172" s="39"/>
      <c r="F1172" s="57"/>
      <c r="G1172" s="152"/>
      <c r="H1172" s="152"/>
    </row>
    <row r="1173" spans="1:8" s="38" customFormat="1" ht="12.75" customHeight="1" x14ac:dyDescent="0.2">
      <c r="A1173" s="38">
        <v>6</v>
      </c>
      <c r="B1173" s="196" t="s">
        <v>297</v>
      </c>
      <c r="C1173" s="196"/>
      <c r="D1173" s="196"/>
      <c r="E1173" s="196"/>
      <c r="F1173" s="196"/>
      <c r="G1173" s="196"/>
    </row>
    <row r="1174" spans="1:8" s="38" customFormat="1" ht="12.75" customHeight="1" x14ac:dyDescent="0.2">
      <c r="A1174" s="134"/>
      <c r="B1174" s="193"/>
      <c r="C1174" s="196"/>
      <c r="D1174" s="38" t="s">
        <v>296</v>
      </c>
      <c r="E1174" s="39">
        <v>1000</v>
      </c>
      <c r="F1174" s="172"/>
      <c r="G1174" s="199">
        <f>E1174*F1174</f>
        <v>0</v>
      </c>
      <c r="H1174" s="200"/>
    </row>
    <row r="1175" spans="1:8" s="38" customFormat="1" ht="12.75" customHeight="1" x14ac:dyDescent="0.2">
      <c r="A1175" s="134"/>
      <c r="B1175" s="153"/>
      <c r="C1175" s="154"/>
      <c r="E1175" s="39"/>
      <c r="F1175" s="57"/>
      <c r="G1175" s="152"/>
      <c r="H1175" s="152"/>
    </row>
    <row r="1176" spans="1:8" s="38" customFormat="1" ht="12.75" customHeight="1" x14ac:dyDescent="0.2">
      <c r="A1176" s="38">
        <v>7</v>
      </c>
      <c r="B1176" s="196" t="s">
        <v>298</v>
      </c>
      <c r="C1176" s="196"/>
      <c r="D1176" s="196"/>
      <c r="E1176" s="196"/>
      <c r="F1176" s="196"/>
      <c r="G1176" s="196"/>
    </row>
    <row r="1177" spans="1:8" s="38" customFormat="1" ht="12.75" customHeight="1" x14ac:dyDescent="0.2">
      <c r="A1177" s="134"/>
      <c r="B1177" s="193"/>
      <c r="C1177" s="196"/>
      <c r="D1177" s="38" t="s">
        <v>296</v>
      </c>
      <c r="E1177" s="39">
        <v>815</v>
      </c>
      <c r="F1177" s="172"/>
      <c r="G1177" s="199">
        <f>E1177*F1177</f>
        <v>0</v>
      </c>
      <c r="H1177" s="200"/>
    </row>
    <row r="1178" spans="1:8" s="38" customFormat="1" ht="12.75" customHeight="1" x14ac:dyDescent="0.2">
      <c r="A1178" s="134"/>
      <c r="B1178" s="153"/>
      <c r="C1178" s="154"/>
      <c r="E1178" s="39"/>
      <c r="F1178" s="57"/>
      <c r="G1178" s="152"/>
      <c r="H1178" s="152"/>
    </row>
    <row r="1179" spans="1:8" s="38" customFormat="1" ht="12.75" customHeight="1" x14ac:dyDescent="0.2">
      <c r="A1179" s="38">
        <v>8</v>
      </c>
      <c r="B1179" s="196" t="s">
        <v>300</v>
      </c>
      <c r="C1179" s="196"/>
      <c r="D1179" s="196"/>
      <c r="E1179" s="196"/>
      <c r="F1179" s="196"/>
      <c r="G1179" s="196"/>
    </row>
    <row r="1180" spans="1:8" s="38" customFormat="1" x14ac:dyDescent="0.2">
      <c r="B1180" s="196"/>
      <c r="C1180" s="196"/>
      <c r="D1180" s="196"/>
      <c r="E1180" s="196"/>
      <c r="F1180" s="196"/>
      <c r="G1180" s="196"/>
    </row>
    <row r="1181" spans="1:8" s="38" customFormat="1" x14ac:dyDescent="0.2">
      <c r="B1181" s="196"/>
      <c r="C1181" s="196"/>
      <c r="D1181" s="196"/>
      <c r="E1181" s="196"/>
      <c r="F1181" s="196"/>
      <c r="G1181" s="196"/>
    </row>
    <row r="1182" spans="1:8" s="38" customFormat="1" x14ac:dyDescent="0.2">
      <c r="B1182" s="196"/>
      <c r="C1182" s="196"/>
      <c r="D1182" s="196"/>
      <c r="E1182" s="196"/>
      <c r="F1182" s="196"/>
      <c r="G1182" s="196"/>
    </row>
    <row r="1183" spans="1:8" s="38" customFormat="1" x14ac:dyDescent="0.2">
      <c r="B1183" s="196"/>
      <c r="C1183" s="196"/>
      <c r="D1183" s="196"/>
      <c r="E1183" s="196"/>
      <c r="F1183" s="196"/>
      <c r="G1183" s="196"/>
    </row>
    <row r="1184" spans="1:8" s="56" customFormat="1" ht="12.75" customHeight="1" x14ac:dyDescent="0.2">
      <c r="A1184" s="134"/>
      <c r="B1184" s="193" t="s">
        <v>301</v>
      </c>
      <c r="C1184" s="193"/>
      <c r="D1184" s="151"/>
      <c r="E1184" s="151"/>
      <c r="F1184" s="151"/>
      <c r="G1184" s="151"/>
      <c r="H1184" s="160"/>
    </row>
    <row r="1185" spans="1:8" s="56" customFormat="1" ht="12.75" customHeight="1" x14ac:dyDescent="0.2">
      <c r="A1185" s="134"/>
      <c r="B1185" s="193" t="s">
        <v>302</v>
      </c>
      <c r="C1185" s="193"/>
      <c r="D1185" s="151"/>
      <c r="E1185" s="151"/>
      <c r="F1185" s="151"/>
      <c r="G1185" s="151"/>
      <c r="H1185" s="160"/>
    </row>
    <row r="1186" spans="1:8" s="56" customFormat="1" ht="12.75" customHeight="1" x14ac:dyDescent="0.2">
      <c r="A1186" s="151"/>
      <c r="B1186" s="193" t="s">
        <v>303</v>
      </c>
      <c r="C1186" s="196"/>
      <c r="D1186" s="151"/>
      <c r="E1186" s="151"/>
      <c r="F1186" s="151"/>
      <c r="G1186" s="151"/>
      <c r="H1186" s="160"/>
    </row>
    <row r="1187" spans="1:8" s="56" customFormat="1" ht="12.75" customHeight="1" x14ac:dyDescent="0.2">
      <c r="A1187" s="134"/>
      <c r="B1187" s="193" t="s">
        <v>304</v>
      </c>
      <c r="C1187" s="193"/>
      <c r="D1187" s="151"/>
      <c r="E1187" s="151"/>
      <c r="F1187" s="151"/>
      <c r="G1187" s="151"/>
      <c r="H1187" s="160"/>
    </row>
    <row r="1188" spans="1:8" s="56" customFormat="1" ht="12.75" customHeight="1" x14ac:dyDescent="0.2">
      <c r="A1188" s="134"/>
      <c r="B1188" s="193" t="s">
        <v>305</v>
      </c>
      <c r="C1188" s="193"/>
      <c r="D1188" s="151"/>
      <c r="E1188" s="151"/>
      <c r="F1188" s="151"/>
      <c r="G1188" s="151"/>
      <c r="H1188" s="160"/>
    </row>
    <row r="1189" spans="1:8" s="56" customFormat="1" ht="12.75" customHeight="1" x14ac:dyDescent="0.2">
      <c r="A1189" s="151"/>
      <c r="B1189" s="193" t="s">
        <v>306</v>
      </c>
      <c r="C1189" s="196"/>
      <c r="D1189" s="151"/>
      <c r="E1189" s="151"/>
      <c r="F1189" s="151"/>
      <c r="G1189" s="151"/>
      <c r="H1189" s="160"/>
    </row>
    <row r="1190" spans="1:8" s="56" customFormat="1" ht="12.75" customHeight="1" x14ac:dyDescent="0.2">
      <c r="A1190" s="134"/>
      <c r="B1190" s="193" t="s">
        <v>307</v>
      </c>
      <c r="C1190" s="193"/>
      <c r="D1190" s="151"/>
      <c r="E1190" s="151"/>
      <c r="F1190" s="151"/>
      <c r="G1190" s="151"/>
      <c r="H1190" s="160"/>
    </row>
    <row r="1191" spans="1:8" s="56" customFormat="1" ht="12.75" customHeight="1" x14ac:dyDescent="0.2">
      <c r="A1191" s="134"/>
      <c r="B1191" s="193" t="s">
        <v>308</v>
      </c>
      <c r="C1191" s="193"/>
      <c r="D1191" s="151"/>
      <c r="E1191" s="151"/>
      <c r="F1191" s="151"/>
      <c r="G1191" s="151"/>
      <c r="H1191" s="160"/>
    </row>
    <row r="1192" spans="1:8" s="56" customFormat="1" ht="12.75" customHeight="1" x14ac:dyDescent="0.2">
      <c r="A1192" s="134"/>
      <c r="B1192" s="193" t="s">
        <v>309</v>
      </c>
      <c r="C1192" s="193"/>
      <c r="D1192" s="151"/>
      <c r="E1192" s="151"/>
      <c r="F1192" s="151"/>
      <c r="G1192" s="151"/>
      <c r="H1192" s="160"/>
    </row>
    <row r="1193" spans="1:8" s="56" customFormat="1" ht="12.75" customHeight="1" x14ac:dyDescent="0.2">
      <c r="A1193" s="193" t="s">
        <v>310</v>
      </c>
      <c r="B1193" s="196"/>
      <c r="C1193" s="196"/>
      <c r="D1193" s="151"/>
      <c r="E1193" s="151"/>
      <c r="F1193" s="151"/>
      <c r="G1193" s="151"/>
      <c r="H1193" s="160"/>
    </row>
    <row r="1194" spans="1:8" s="56" customFormat="1" ht="12.75" customHeight="1" x14ac:dyDescent="0.2">
      <c r="A1194" s="193" t="s">
        <v>311</v>
      </c>
      <c r="B1194" s="193"/>
      <c r="C1194" s="193"/>
      <c r="D1194" s="151"/>
      <c r="E1194" s="151"/>
      <c r="F1194" s="151"/>
      <c r="G1194" s="151"/>
      <c r="H1194" s="160"/>
    </row>
    <row r="1195" spans="1:8" s="56" customFormat="1" ht="12.75" customHeight="1" x14ac:dyDescent="0.2">
      <c r="A1195" s="134"/>
      <c r="B1195" s="193" t="s">
        <v>312</v>
      </c>
      <c r="C1195" s="193"/>
      <c r="D1195" s="151"/>
      <c r="E1195" s="151"/>
      <c r="F1195" s="151"/>
      <c r="G1195" s="151"/>
      <c r="H1195" s="160"/>
    </row>
    <row r="1196" spans="1:8" s="56" customFormat="1" ht="12.75" customHeight="1" x14ac:dyDescent="0.2">
      <c r="A1196" s="134"/>
      <c r="B1196" s="193" t="s">
        <v>313</v>
      </c>
      <c r="C1196" s="193"/>
      <c r="D1196" s="151"/>
      <c r="E1196" s="151"/>
      <c r="F1196" s="151"/>
      <c r="G1196" s="151"/>
      <c r="H1196" s="160"/>
    </row>
    <row r="1197" spans="1:8" s="56" customFormat="1" ht="12.75" customHeight="1" x14ac:dyDescent="0.2">
      <c r="A1197" s="134"/>
      <c r="B1197" s="193" t="s">
        <v>299</v>
      </c>
      <c r="C1197" s="193"/>
      <c r="D1197" s="151"/>
      <c r="E1197" s="151"/>
      <c r="F1197" s="151"/>
      <c r="G1197" s="151"/>
      <c r="H1197" s="160"/>
    </row>
    <row r="1198" spans="1:8" s="38" customFormat="1" ht="12.75" customHeight="1" x14ac:dyDescent="0.2">
      <c r="A1198" s="134"/>
      <c r="B1198" s="193"/>
      <c r="C1198" s="196"/>
      <c r="D1198" s="38" t="s">
        <v>266</v>
      </c>
      <c r="E1198" s="39">
        <v>2</v>
      </c>
      <c r="F1198" s="172"/>
      <c r="G1198" s="199">
        <f>E1198*F1198</f>
        <v>0</v>
      </c>
      <c r="H1198" s="200"/>
    </row>
    <row r="1199" spans="1:8" s="38" customFormat="1" ht="12.75" customHeight="1" x14ac:dyDescent="0.2">
      <c r="A1199" s="134"/>
      <c r="B1199" s="156"/>
      <c r="C1199" s="156"/>
      <c r="D1199" s="156"/>
      <c r="E1199" s="156"/>
      <c r="F1199" s="156"/>
      <c r="G1199" s="156"/>
      <c r="H1199" s="152"/>
    </row>
    <row r="1200" spans="1:8" s="38" customFormat="1" ht="12.75" customHeight="1" x14ac:dyDescent="0.2">
      <c r="A1200" s="38">
        <v>9</v>
      </c>
      <c r="B1200" s="196" t="s">
        <v>314</v>
      </c>
      <c r="C1200" s="196"/>
      <c r="D1200" s="196"/>
      <c r="E1200" s="196"/>
      <c r="F1200" s="196"/>
      <c r="G1200" s="196"/>
    </row>
    <row r="1201" spans="1:8" s="38" customFormat="1" ht="12.75" customHeight="1" x14ac:dyDescent="0.2">
      <c r="A1201" s="134"/>
      <c r="B1201" s="193"/>
      <c r="C1201" s="196"/>
      <c r="D1201" s="38" t="s">
        <v>27</v>
      </c>
      <c r="E1201" s="39">
        <v>2</v>
      </c>
      <c r="F1201" s="172"/>
      <c r="G1201" s="199">
        <f>E1201*F1201</f>
        <v>0</v>
      </c>
      <c r="H1201" s="200"/>
    </row>
    <row r="1202" spans="1:8" s="38" customFormat="1" ht="12.75" customHeight="1" x14ac:dyDescent="0.2">
      <c r="A1202" s="134"/>
      <c r="B1202" s="153"/>
      <c r="C1202" s="154"/>
      <c r="E1202" s="39"/>
      <c r="F1202" s="57"/>
      <c r="G1202" s="152"/>
      <c r="H1202" s="152"/>
    </row>
    <row r="1203" spans="1:8" s="38" customFormat="1" ht="12.75" customHeight="1" x14ac:dyDescent="0.2">
      <c r="A1203" s="38">
        <v>10</v>
      </c>
      <c r="B1203" s="196" t="s">
        <v>315</v>
      </c>
      <c r="C1203" s="196"/>
      <c r="D1203" s="196"/>
      <c r="E1203" s="196"/>
      <c r="F1203" s="196"/>
      <c r="G1203" s="196"/>
    </row>
    <row r="1204" spans="1:8" s="38" customFormat="1" ht="12.75" customHeight="1" x14ac:dyDescent="0.2">
      <c r="A1204" s="134"/>
      <c r="B1204" s="193"/>
      <c r="C1204" s="196"/>
      <c r="D1204" s="38" t="s">
        <v>27</v>
      </c>
      <c r="E1204" s="39">
        <v>2</v>
      </c>
      <c r="F1204" s="172"/>
      <c r="G1204" s="199">
        <f>E1204*F1204</f>
        <v>0</v>
      </c>
      <c r="H1204" s="200"/>
    </row>
    <row r="1205" spans="1:8" s="38" customFormat="1" ht="12.75" customHeight="1" x14ac:dyDescent="0.2">
      <c r="A1205" s="134"/>
      <c r="B1205" s="153"/>
      <c r="C1205" s="154"/>
      <c r="E1205" s="39"/>
      <c r="F1205" s="57"/>
      <c r="G1205" s="152"/>
      <c r="H1205" s="152"/>
    </row>
    <row r="1206" spans="1:8" s="38" customFormat="1" ht="12.75" customHeight="1" x14ac:dyDescent="0.2">
      <c r="A1206" s="38">
        <v>11</v>
      </c>
      <c r="B1206" s="196" t="s">
        <v>316</v>
      </c>
      <c r="C1206" s="196"/>
      <c r="D1206" s="196"/>
      <c r="E1206" s="196"/>
      <c r="F1206" s="196"/>
      <c r="G1206" s="196"/>
    </row>
    <row r="1207" spans="1:8" s="38" customFormat="1" ht="12.75" customHeight="1" x14ac:dyDescent="0.2">
      <c r="A1207" s="134"/>
      <c r="B1207" s="193"/>
      <c r="C1207" s="196"/>
      <c r="D1207" s="38" t="s">
        <v>27</v>
      </c>
      <c r="E1207" s="39">
        <v>1</v>
      </c>
      <c r="F1207" s="172"/>
      <c r="G1207" s="199">
        <f>E1207*F1207</f>
        <v>0</v>
      </c>
      <c r="H1207" s="200"/>
    </row>
    <row r="1208" spans="1:8" s="38" customFormat="1" ht="12.75" customHeight="1" x14ac:dyDescent="0.2">
      <c r="A1208" s="134"/>
      <c r="B1208" s="153"/>
      <c r="C1208" s="154"/>
      <c r="E1208" s="39"/>
      <c r="F1208" s="57"/>
      <c r="G1208" s="152"/>
      <c r="H1208" s="152"/>
    </row>
    <row r="1209" spans="1:8" s="38" customFormat="1" ht="12.75" customHeight="1" x14ac:dyDescent="0.2">
      <c r="A1209" s="38">
        <v>12</v>
      </c>
      <c r="B1209" s="196" t="s">
        <v>317</v>
      </c>
      <c r="C1209" s="196"/>
      <c r="D1209" s="196"/>
      <c r="E1209" s="196"/>
      <c r="F1209" s="196"/>
      <c r="G1209" s="196"/>
    </row>
    <row r="1210" spans="1:8" s="38" customFormat="1" ht="12.75" customHeight="1" x14ac:dyDescent="0.2">
      <c r="A1210" s="134"/>
      <c r="B1210" s="193"/>
      <c r="C1210" s="196"/>
      <c r="D1210" s="38" t="s">
        <v>27</v>
      </c>
      <c r="E1210" s="39">
        <v>2</v>
      </c>
      <c r="F1210" s="172"/>
      <c r="G1210" s="199">
        <f>E1210*F1210</f>
        <v>0</v>
      </c>
      <c r="H1210" s="200"/>
    </row>
    <row r="1211" spans="1:8" s="38" customFormat="1" ht="12.75" customHeight="1" x14ac:dyDescent="0.2">
      <c r="A1211" s="38">
        <v>13</v>
      </c>
      <c r="B1211" s="196" t="s">
        <v>318</v>
      </c>
      <c r="C1211" s="196"/>
      <c r="D1211" s="196"/>
      <c r="E1211" s="196"/>
      <c r="F1211" s="196"/>
      <c r="G1211" s="196"/>
    </row>
    <row r="1212" spans="1:8" s="38" customFormat="1" ht="12.75" customHeight="1" x14ac:dyDescent="0.2">
      <c r="A1212" s="134"/>
      <c r="B1212" s="193"/>
      <c r="C1212" s="196"/>
      <c r="D1212" s="38" t="s">
        <v>27</v>
      </c>
      <c r="E1212" s="39">
        <v>2</v>
      </c>
      <c r="F1212" s="172"/>
      <c r="G1212" s="199">
        <f>E1212*F1212</f>
        <v>0</v>
      </c>
      <c r="H1212" s="200"/>
    </row>
    <row r="1213" spans="1:8" s="38" customFormat="1" ht="12.75" customHeight="1" x14ac:dyDescent="0.2">
      <c r="A1213" s="134"/>
      <c r="B1213" s="153"/>
      <c r="C1213" s="154"/>
      <c r="E1213" s="39"/>
      <c r="F1213" s="57"/>
      <c r="G1213" s="152"/>
      <c r="H1213" s="152"/>
    </row>
    <row r="1214" spans="1:8" s="38" customFormat="1" ht="12.75" customHeight="1" x14ac:dyDescent="0.2">
      <c r="A1214" s="38">
        <v>14</v>
      </c>
      <c r="B1214" s="196" t="s">
        <v>319</v>
      </c>
      <c r="C1214" s="196"/>
      <c r="D1214" s="196"/>
      <c r="E1214" s="196"/>
      <c r="F1214" s="196"/>
      <c r="G1214" s="196"/>
    </row>
    <row r="1215" spans="1:8" s="38" customFormat="1" ht="12.75" customHeight="1" x14ac:dyDescent="0.2">
      <c r="A1215" s="134"/>
      <c r="B1215" s="193"/>
      <c r="C1215" s="196"/>
      <c r="D1215" s="38" t="s">
        <v>27</v>
      </c>
      <c r="E1215" s="39">
        <v>8</v>
      </c>
      <c r="F1215" s="172"/>
      <c r="G1215" s="199">
        <f>E1215*F1215</f>
        <v>0</v>
      </c>
      <c r="H1215" s="200"/>
    </row>
    <row r="1216" spans="1:8" s="38" customFormat="1" ht="12.75" customHeight="1" x14ac:dyDescent="0.2">
      <c r="A1216" s="134"/>
      <c r="B1216" s="153"/>
      <c r="C1216" s="154"/>
      <c r="E1216" s="39"/>
      <c r="F1216" s="57"/>
      <c r="G1216" s="152"/>
      <c r="H1216" s="152"/>
    </row>
    <row r="1217" spans="1:8" s="38" customFormat="1" ht="12.75" customHeight="1" x14ac:dyDescent="0.2">
      <c r="A1217" s="38">
        <v>15</v>
      </c>
      <c r="B1217" s="196" t="s">
        <v>320</v>
      </c>
      <c r="C1217" s="196"/>
      <c r="D1217" s="196"/>
      <c r="E1217" s="196"/>
      <c r="F1217" s="196"/>
      <c r="G1217" s="196"/>
    </row>
    <row r="1218" spans="1:8" s="38" customFormat="1" ht="12.75" customHeight="1" x14ac:dyDescent="0.2">
      <c r="A1218" s="134"/>
      <c r="B1218" s="193"/>
      <c r="C1218" s="196"/>
      <c r="D1218" s="38" t="s">
        <v>27</v>
      </c>
      <c r="E1218" s="39">
        <v>2</v>
      </c>
      <c r="F1218" s="172"/>
      <c r="G1218" s="199">
        <f>E1218*F1218</f>
        <v>0</v>
      </c>
      <c r="H1218" s="200"/>
    </row>
    <row r="1219" spans="1:8" s="38" customFormat="1" ht="12.75" customHeight="1" x14ac:dyDescent="0.2">
      <c r="A1219" s="134"/>
      <c r="B1219" s="153"/>
      <c r="C1219" s="154"/>
      <c r="E1219" s="39"/>
      <c r="F1219" s="57"/>
      <c r="G1219" s="152"/>
      <c r="H1219" s="152"/>
    </row>
    <row r="1220" spans="1:8" s="38" customFormat="1" ht="12.75" customHeight="1" x14ac:dyDescent="0.2">
      <c r="A1220" s="38">
        <v>16</v>
      </c>
      <c r="B1220" s="196" t="s">
        <v>321</v>
      </c>
      <c r="C1220" s="196"/>
      <c r="D1220" s="196"/>
      <c r="E1220" s="196"/>
      <c r="F1220" s="196"/>
      <c r="G1220" s="196"/>
    </row>
    <row r="1221" spans="1:8" s="38" customFormat="1" ht="12.75" customHeight="1" x14ac:dyDescent="0.2">
      <c r="A1221" s="134"/>
      <c r="B1221" s="193"/>
      <c r="C1221" s="196"/>
      <c r="D1221" s="38" t="s">
        <v>27</v>
      </c>
      <c r="E1221" s="39">
        <v>2</v>
      </c>
      <c r="F1221" s="172"/>
      <c r="G1221" s="199">
        <f>E1221*F1221</f>
        <v>0</v>
      </c>
      <c r="H1221" s="200"/>
    </row>
    <row r="1222" spans="1:8" s="38" customFormat="1" ht="12.75" customHeight="1" x14ac:dyDescent="0.2">
      <c r="A1222" s="134"/>
      <c r="B1222" s="153"/>
      <c r="C1222" s="154"/>
      <c r="E1222" s="39"/>
      <c r="F1222" s="57"/>
      <c r="G1222" s="152"/>
      <c r="H1222" s="152"/>
    </row>
    <row r="1223" spans="1:8" s="38" customFormat="1" ht="12.75" customHeight="1" x14ac:dyDescent="0.2">
      <c r="A1223" s="38">
        <v>17</v>
      </c>
      <c r="B1223" s="196" t="s">
        <v>322</v>
      </c>
      <c r="C1223" s="196"/>
      <c r="D1223" s="196"/>
      <c r="E1223" s="196"/>
      <c r="F1223" s="196"/>
      <c r="G1223" s="196"/>
    </row>
    <row r="1224" spans="1:8" s="38" customFormat="1" ht="12.75" customHeight="1" x14ac:dyDescent="0.2">
      <c r="A1224" s="134"/>
      <c r="B1224" s="193"/>
      <c r="C1224" s="196"/>
      <c r="D1224" s="38" t="s">
        <v>27</v>
      </c>
      <c r="E1224" s="39">
        <v>1</v>
      </c>
      <c r="F1224" s="172"/>
      <c r="G1224" s="199">
        <f>E1224*F1224</f>
        <v>0</v>
      </c>
      <c r="H1224" s="200"/>
    </row>
    <row r="1225" spans="1:8" s="38" customFormat="1" ht="12.75" customHeight="1" x14ac:dyDescent="0.2">
      <c r="A1225" s="134"/>
      <c r="B1225" s="153"/>
      <c r="C1225" s="154"/>
      <c r="E1225" s="39"/>
      <c r="F1225" s="57"/>
      <c r="G1225" s="152"/>
      <c r="H1225" s="152"/>
    </row>
    <row r="1226" spans="1:8" s="38" customFormat="1" ht="12.75" customHeight="1" x14ac:dyDescent="0.2">
      <c r="A1226" s="38">
        <v>18</v>
      </c>
      <c r="B1226" s="196" t="s">
        <v>323</v>
      </c>
      <c r="C1226" s="196"/>
      <c r="D1226" s="196"/>
      <c r="E1226" s="196"/>
      <c r="F1226" s="196"/>
      <c r="G1226" s="196"/>
    </row>
    <row r="1227" spans="1:8" s="38" customFormat="1" ht="12.75" customHeight="1" x14ac:dyDescent="0.2">
      <c r="A1227" s="134"/>
      <c r="B1227" s="193"/>
      <c r="C1227" s="196"/>
      <c r="D1227" s="38" t="s">
        <v>324</v>
      </c>
      <c r="E1227" s="39">
        <v>20</v>
      </c>
      <c r="F1227" s="172"/>
      <c r="G1227" s="199">
        <f>E1227*F1227</f>
        <v>0</v>
      </c>
      <c r="H1227" s="200"/>
    </row>
    <row r="1228" spans="1:8" s="38" customFormat="1" ht="12.75" customHeight="1" x14ac:dyDescent="0.2">
      <c r="A1228" s="134"/>
      <c r="B1228" s="153"/>
      <c r="C1228" s="154"/>
      <c r="E1228" s="39"/>
      <c r="F1228" s="57"/>
      <c r="G1228" s="152"/>
      <c r="H1228" s="152"/>
    </row>
    <row r="1229" spans="1:8" s="38" customFormat="1" ht="12.75" customHeight="1" x14ac:dyDescent="0.2">
      <c r="A1229" s="38">
        <v>19</v>
      </c>
      <c r="B1229" s="196" t="s">
        <v>325</v>
      </c>
      <c r="C1229" s="196"/>
      <c r="D1229" s="196"/>
      <c r="E1229" s="196"/>
      <c r="F1229" s="196"/>
      <c r="G1229" s="196"/>
    </row>
    <row r="1230" spans="1:8" s="38" customFormat="1" ht="12.75" customHeight="1" x14ac:dyDescent="0.2">
      <c r="A1230" s="134"/>
      <c r="B1230" s="193"/>
      <c r="C1230" s="196"/>
      <c r="D1230" s="38" t="s">
        <v>296</v>
      </c>
      <c r="E1230" s="39">
        <v>3000</v>
      </c>
      <c r="F1230" s="172"/>
      <c r="G1230" s="199">
        <f>E1230*F1230</f>
        <v>0</v>
      </c>
      <c r="H1230" s="200"/>
    </row>
    <row r="1231" spans="1:8" s="38" customFormat="1" ht="12.75" customHeight="1" x14ac:dyDescent="0.2">
      <c r="A1231" s="134"/>
      <c r="B1231" s="153"/>
      <c r="C1231" s="154"/>
      <c r="E1231" s="39"/>
      <c r="F1231" s="57"/>
      <c r="G1231" s="152"/>
      <c r="H1231" s="152"/>
    </row>
    <row r="1232" spans="1:8" s="38" customFormat="1" ht="12.75" customHeight="1" x14ac:dyDescent="0.2">
      <c r="A1232" s="38">
        <v>20</v>
      </c>
      <c r="B1232" s="196" t="s">
        <v>326</v>
      </c>
      <c r="C1232" s="196"/>
      <c r="D1232" s="196"/>
      <c r="E1232" s="196"/>
      <c r="F1232" s="196"/>
      <c r="G1232" s="196"/>
    </row>
    <row r="1233" spans="1:8" s="38" customFormat="1" ht="12.75" customHeight="1" x14ac:dyDescent="0.2">
      <c r="A1233" s="134"/>
      <c r="B1233" s="193"/>
      <c r="C1233" s="196"/>
      <c r="D1233" s="38" t="s">
        <v>27</v>
      </c>
      <c r="E1233" s="39">
        <v>1</v>
      </c>
      <c r="F1233" s="172"/>
      <c r="G1233" s="199">
        <f>E1233*F1233</f>
        <v>0</v>
      </c>
      <c r="H1233" s="200"/>
    </row>
    <row r="1234" spans="1:8" s="38" customFormat="1" ht="12.75" customHeight="1" x14ac:dyDescent="0.2">
      <c r="A1234" s="134"/>
      <c r="B1234" s="156"/>
      <c r="C1234" s="156"/>
      <c r="D1234" s="156"/>
      <c r="E1234" s="156"/>
      <c r="F1234" s="156"/>
      <c r="G1234" s="156"/>
      <c r="H1234" s="152"/>
    </row>
    <row r="1235" spans="1:8" s="38" customFormat="1" ht="12.75" customHeight="1" x14ac:dyDescent="0.2">
      <c r="A1235" s="38">
        <v>21</v>
      </c>
      <c r="B1235" s="196" t="s">
        <v>327</v>
      </c>
      <c r="C1235" s="196"/>
      <c r="D1235" s="196"/>
      <c r="E1235" s="196"/>
      <c r="F1235" s="196"/>
      <c r="G1235" s="196"/>
    </row>
    <row r="1236" spans="1:8" s="38" customFormat="1" ht="12.75" customHeight="1" x14ac:dyDescent="0.2">
      <c r="A1236" s="134"/>
      <c r="B1236" s="193"/>
      <c r="C1236" s="196"/>
      <c r="D1236" s="38" t="s">
        <v>324</v>
      </c>
      <c r="E1236" s="39">
        <v>10</v>
      </c>
      <c r="F1236" s="172"/>
      <c r="G1236" s="199">
        <f>E1236*F1236</f>
        <v>0</v>
      </c>
      <c r="H1236" s="200"/>
    </row>
    <row r="1237" spans="1:8" s="38" customFormat="1" ht="12.75" customHeight="1" x14ac:dyDescent="0.2">
      <c r="A1237" s="134"/>
      <c r="B1237" s="153"/>
      <c r="C1237" s="154"/>
      <c r="E1237" s="39"/>
      <c r="F1237" s="57"/>
      <c r="G1237" s="152"/>
      <c r="H1237" s="152"/>
    </row>
    <row r="1238" spans="1:8" ht="12.75" customHeight="1" x14ac:dyDescent="0.2">
      <c r="B1238" s="198" t="s">
        <v>328</v>
      </c>
      <c r="C1238" s="198"/>
      <c r="D1238" s="198"/>
      <c r="E1238" s="198"/>
      <c r="G1238" s="190">
        <f>SUM(G1157:H1237)</f>
        <v>0</v>
      </c>
      <c r="H1238" s="191"/>
    </row>
    <row r="1239" spans="1:8" ht="12.75" customHeight="1" x14ac:dyDescent="0.2">
      <c r="B1239" s="163"/>
      <c r="C1239" s="163"/>
      <c r="D1239" s="163"/>
      <c r="E1239" s="163"/>
      <c r="G1239" s="173"/>
      <c r="H1239" s="173"/>
    </row>
    <row r="1240" spans="1:8" x14ac:dyDescent="0.2">
      <c r="A1240" s="176" t="s">
        <v>411</v>
      </c>
      <c r="B1240" s="156"/>
      <c r="C1240" s="156"/>
      <c r="D1240" s="156"/>
      <c r="E1240" s="156"/>
      <c r="F1240" s="156"/>
    </row>
    <row r="1241" spans="1:8" x14ac:dyDescent="0.2">
      <c r="A1241" s="161"/>
      <c r="B1241" s="161"/>
      <c r="C1241" s="161"/>
      <c r="D1241" s="161"/>
      <c r="E1241" s="161"/>
      <c r="F1241" s="161"/>
    </row>
    <row r="1242" spans="1:8" x14ac:dyDescent="0.2">
      <c r="A1242" s="194" t="s">
        <v>410</v>
      </c>
      <c r="B1242" s="194"/>
      <c r="C1242" s="194"/>
    </row>
    <row r="1243" spans="1:8" x14ac:dyDescent="0.2">
      <c r="A1243" s="210" t="s">
        <v>103</v>
      </c>
      <c r="B1243" s="211"/>
      <c r="C1243" s="211"/>
    </row>
    <row r="1244" spans="1:8" ht="12.75" customHeight="1" x14ac:dyDescent="0.2">
      <c r="A1244">
        <v>1</v>
      </c>
      <c r="B1244" s="196" t="s">
        <v>337</v>
      </c>
      <c r="C1244" s="196"/>
      <c r="D1244" s="196"/>
      <c r="E1244" s="196"/>
      <c r="F1244" s="196"/>
      <c r="G1244" s="196"/>
    </row>
    <row r="1245" spans="1:8" ht="12.75" customHeight="1" x14ac:dyDescent="0.2">
      <c r="B1245" s="196" t="s">
        <v>329</v>
      </c>
      <c r="C1245" s="196"/>
      <c r="D1245" s="196"/>
      <c r="E1245" s="196"/>
      <c r="F1245" s="196"/>
      <c r="G1245" s="196"/>
    </row>
    <row r="1246" spans="1:8" s="38" customFormat="1" ht="12.75" customHeight="1" x14ac:dyDescent="0.2">
      <c r="A1246" s="193"/>
      <c r="B1246" s="194"/>
      <c r="C1246" s="194"/>
      <c r="D1246" s="38" t="s">
        <v>324</v>
      </c>
      <c r="E1246" s="39">
        <v>80</v>
      </c>
      <c r="F1246" s="172"/>
      <c r="G1246" s="199">
        <f>E1246*F1246</f>
        <v>0</v>
      </c>
      <c r="H1246" s="200"/>
    </row>
    <row r="1247" spans="1:8" ht="12.75" customHeight="1" x14ac:dyDescent="0.2">
      <c r="B1247" s="196" t="s">
        <v>330</v>
      </c>
      <c r="C1247" s="196"/>
      <c r="D1247" s="196"/>
      <c r="E1247" s="196"/>
      <c r="F1247" s="196"/>
      <c r="G1247" s="196"/>
    </row>
    <row r="1248" spans="1:8" s="38" customFormat="1" ht="12.75" customHeight="1" x14ac:dyDescent="0.2">
      <c r="A1248" s="193"/>
      <c r="B1248" s="194"/>
      <c r="C1248" s="194"/>
      <c r="D1248" s="38" t="s">
        <v>27</v>
      </c>
      <c r="E1248" s="39">
        <v>2</v>
      </c>
      <c r="F1248" s="172"/>
      <c r="G1248" s="199">
        <f>E1248*F1248</f>
        <v>0</v>
      </c>
      <c r="H1248" s="200"/>
    </row>
    <row r="1249" spans="1:8" ht="12.75" customHeight="1" x14ac:dyDescent="0.2">
      <c r="B1249" s="196" t="s">
        <v>331</v>
      </c>
      <c r="C1249" s="196"/>
      <c r="D1249" s="196"/>
      <c r="E1249" s="196"/>
      <c r="F1249" s="196"/>
      <c r="G1249" s="196"/>
    </row>
    <row r="1250" spans="1:8" s="38" customFormat="1" ht="12.75" customHeight="1" x14ac:dyDescent="0.2">
      <c r="A1250" s="193"/>
      <c r="B1250" s="194"/>
      <c r="C1250" s="194"/>
      <c r="D1250" s="38" t="s">
        <v>27</v>
      </c>
      <c r="E1250" s="39">
        <v>4</v>
      </c>
      <c r="F1250" s="172"/>
      <c r="G1250" s="199">
        <f>E1250*F1250</f>
        <v>0</v>
      </c>
      <c r="H1250" s="200"/>
    </row>
    <row r="1251" spans="1:8" ht="12.75" customHeight="1" x14ac:dyDescent="0.2">
      <c r="B1251" s="196" t="s">
        <v>332</v>
      </c>
      <c r="C1251" s="196"/>
      <c r="D1251" s="196"/>
      <c r="E1251" s="196"/>
      <c r="F1251" s="196"/>
      <c r="G1251" s="196"/>
    </row>
    <row r="1252" spans="1:8" s="38" customFormat="1" ht="12.75" customHeight="1" x14ac:dyDescent="0.2">
      <c r="A1252" s="193"/>
      <c r="B1252" s="194"/>
      <c r="C1252" s="194"/>
      <c r="D1252" s="38" t="s">
        <v>27</v>
      </c>
      <c r="E1252" s="39">
        <v>4</v>
      </c>
      <c r="F1252" s="172"/>
      <c r="G1252" s="199">
        <f>E1252*F1252</f>
        <v>0</v>
      </c>
      <c r="H1252" s="200"/>
    </row>
    <row r="1253" spans="1:8" ht="12.75" customHeight="1" x14ac:dyDescent="0.2">
      <c r="B1253" s="196" t="s">
        <v>333</v>
      </c>
      <c r="C1253" s="196"/>
      <c r="D1253" s="196"/>
      <c r="E1253" s="196"/>
      <c r="F1253" s="196"/>
      <c r="G1253" s="196"/>
    </row>
    <row r="1254" spans="1:8" s="38" customFormat="1" ht="12.75" customHeight="1" x14ac:dyDescent="0.2">
      <c r="A1254" s="193"/>
      <c r="B1254" s="194"/>
      <c r="C1254" s="194"/>
      <c r="D1254" s="38" t="s">
        <v>27</v>
      </c>
      <c r="E1254" s="39">
        <v>1</v>
      </c>
      <c r="F1254" s="172"/>
      <c r="G1254" s="199">
        <f>E1254*F1254</f>
        <v>0</v>
      </c>
      <c r="H1254" s="200"/>
    </row>
    <row r="1255" spans="1:8" ht="12.75" customHeight="1" x14ac:dyDescent="0.2">
      <c r="B1255" s="196" t="s">
        <v>334</v>
      </c>
      <c r="C1255" s="196"/>
      <c r="D1255" s="196"/>
      <c r="E1255" s="196"/>
      <c r="F1255" s="196"/>
      <c r="G1255" s="196"/>
    </row>
    <row r="1256" spans="1:8" s="38" customFormat="1" ht="12.75" customHeight="1" x14ac:dyDescent="0.2">
      <c r="A1256" s="193"/>
      <c r="B1256" s="194"/>
      <c r="C1256" s="194"/>
      <c r="D1256" s="38" t="s">
        <v>27</v>
      </c>
      <c r="E1256" s="39">
        <v>3</v>
      </c>
      <c r="F1256" s="172"/>
      <c r="G1256" s="199">
        <f>E1256*F1256</f>
        <v>0</v>
      </c>
      <c r="H1256" s="200"/>
    </row>
    <row r="1257" spans="1:8" ht="12.75" customHeight="1" x14ac:dyDescent="0.2">
      <c r="B1257" s="196" t="s">
        <v>335</v>
      </c>
      <c r="C1257" s="196"/>
      <c r="D1257" s="196"/>
      <c r="E1257" s="196"/>
      <c r="F1257" s="196"/>
      <c r="G1257" s="196"/>
    </row>
    <row r="1258" spans="1:8" s="38" customFormat="1" ht="12.75" customHeight="1" x14ac:dyDescent="0.2">
      <c r="A1258" s="193"/>
      <c r="B1258" s="194"/>
      <c r="C1258" s="194"/>
      <c r="D1258" s="38" t="s">
        <v>27</v>
      </c>
      <c r="E1258" s="39">
        <v>2</v>
      </c>
      <c r="F1258" s="172"/>
      <c r="G1258" s="199">
        <f>E1258*F1258</f>
        <v>0</v>
      </c>
      <c r="H1258" s="200"/>
    </row>
    <row r="1260" spans="1:8" ht="12.75" customHeight="1" x14ac:dyDescent="0.2">
      <c r="A1260">
        <v>2</v>
      </c>
      <c r="B1260" s="196" t="s">
        <v>338</v>
      </c>
      <c r="C1260" s="196"/>
      <c r="D1260" s="196"/>
      <c r="E1260" s="196"/>
      <c r="F1260" s="196"/>
      <c r="G1260" s="196"/>
    </row>
    <row r="1261" spans="1:8" ht="12.75" customHeight="1" x14ac:dyDescent="0.2">
      <c r="B1261" s="196" t="s">
        <v>339</v>
      </c>
      <c r="C1261" s="196"/>
      <c r="D1261" s="196"/>
      <c r="E1261" s="196"/>
      <c r="F1261" s="196"/>
      <c r="G1261" s="196"/>
    </row>
    <row r="1262" spans="1:8" s="38" customFormat="1" ht="12.75" customHeight="1" x14ac:dyDescent="0.2">
      <c r="A1262" s="193"/>
      <c r="B1262" s="194"/>
      <c r="C1262" s="194"/>
      <c r="D1262" s="38" t="s">
        <v>27</v>
      </c>
      <c r="E1262" s="39">
        <v>1</v>
      </c>
      <c r="F1262" s="172"/>
      <c r="G1262" s="199">
        <f>E1262*F1262</f>
        <v>0</v>
      </c>
      <c r="H1262" s="200"/>
    </row>
    <row r="1263" spans="1:8" ht="12.75" customHeight="1" x14ac:dyDescent="0.2">
      <c r="B1263" s="196" t="s">
        <v>340</v>
      </c>
      <c r="C1263" s="196"/>
      <c r="D1263" s="196"/>
      <c r="E1263" s="196"/>
      <c r="F1263" s="196"/>
      <c r="G1263" s="196"/>
    </row>
    <row r="1264" spans="1:8" s="38" customFormat="1" ht="12.75" customHeight="1" x14ac:dyDescent="0.2">
      <c r="A1264" s="193"/>
      <c r="B1264" s="194"/>
      <c r="C1264" s="194"/>
      <c r="D1264" s="38" t="s">
        <v>27</v>
      </c>
      <c r="E1264" s="39">
        <v>1</v>
      </c>
      <c r="F1264" s="172"/>
      <c r="G1264" s="199">
        <f>E1264*F1264</f>
        <v>0</v>
      </c>
      <c r="H1264" s="200"/>
    </row>
    <row r="1265" spans="1:8" ht="12.75" customHeight="1" x14ac:dyDescent="0.2">
      <c r="B1265" s="196" t="s">
        <v>341</v>
      </c>
      <c r="C1265" s="196"/>
      <c r="D1265" s="196"/>
      <c r="E1265" s="196"/>
      <c r="F1265" s="196"/>
      <c r="G1265" s="196"/>
    </row>
    <row r="1266" spans="1:8" s="38" customFormat="1" ht="12.75" customHeight="1" x14ac:dyDescent="0.2">
      <c r="A1266" s="193"/>
      <c r="B1266" s="194"/>
      <c r="C1266" s="194"/>
      <c r="D1266" s="38" t="s">
        <v>27</v>
      </c>
      <c r="E1266" s="39">
        <v>1</v>
      </c>
      <c r="F1266" s="172"/>
      <c r="G1266" s="199">
        <f>E1266*F1266</f>
        <v>0</v>
      </c>
      <c r="H1266" s="200"/>
    </row>
    <row r="1267" spans="1:8" ht="12.75" customHeight="1" x14ac:dyDescent="0.2">
      <c r="B1267" s="196" t="s">
        <v>342</v>
      </c>
      <c r="C1267" s="196"/>
      <c r="D1267" s="196"/>
      <c r="E1267" s="196"/>
      <c r="F1267" s="196"/>
      <c r="G1267" s="196"/>
    </row>
    <row r="1268" spans="1:8" s="38" customFormat="1" ht="12.75" customHeight="1" x14ac:dyDescent="0.2">
      <c r="A1268" s="193"/>
      <c r="B1268" s="194"/>
      <c r="C1268" s="194"/>
      <c r="D1268" s="38" t="s">
        <v>27</v>
      </c>
      <c r="E1268" s="39">
        <v>1</v>
      </c>
      <c r="F1268" s="172"/>
      <c r="G1268" s="199">
        <f>E1268*F1268</f>
        <v>0</v>
      </c>
      <c r="H1268" s="200"/>
    </row>
    <row r="1269" spans="1:8" ht="12.75" customHeight="1" x14ac:dyDescent="0.2">
      <c r="B1269" s="196" t="s">
        <v>343</v>
      </c>
      <c r="C1269" s="196"/>
      <c r="D1269" s="196"/>
      <c r="E1269" s="196"/>
      <c r="F1269" s="196"/>
      <c r="G1269" s="196"/>
    </row>
    <row r="1270" spans="1:8" s="38" customFormat="1" ht="12.75" customHeight="1" x14ac:dyDescent="0.2">
      <c r="A1270" s="193"/>
      <c r="B1270" s="194"/>
      <c r="C1270" s="194"/>
      <c r="D1270" s="38" t="s">
        <v>27</v>
      </c>
      <c r="E1270" s="39">
        <v>1</v>
      </c>
      <c r="F1270" s="172"/>
      <c r="G1270" s="199">
        <f>E1270*F1270</f>
        <v>0</v>
      </c>
      <c r="H1270" s="200"/>
    </row>
    <row r="1271" spans="1:8" ht="12.75" customHeight="1" x14ac:dyDescent="0.2">
      <c r="B1271" s="196" t="s">
        <v>344</v>
      </c>
      <c r="C1271" s="196"/>
      <c r="D1271" s="196"/>
      <c r="E1271" s="196"/>
      <c r="F1271" s="196"/>
      <c r="G1271" s="196"/>
    </row>
    <row r="1272" spans="1:8" s="38" customFormat="1" ht="12.75" customHeight="1" x14ac:dyDescent="0.2">
      <c r="A1272" s="193"/>
      <c r="B1272" s="194"/>
      <c r="C1272" s="194"/>
      <c r="D1272" s="38" t="s">
        <v>27</v>
      </c>
      <c r="E1272" s="39">
        <v>2</v>
      </c>
      <c r="F1272" s="172"/>
      <c r="G1272" s="199">
        <f>E1272*F1272</f>
        <v>0</v>
      </c>
      <c r="H1272" s="200"/>
    </row>
    <row r="1273" spans="1:8" ht="12.75" customHeight="1" x14ac:dyDescent="0.2">
      <c r="B1273" s="196" t="s">
        <v>345</v>
      </c>
      <c r="C1273" s="196"/>
      <c r="D1273" s="196"/>
      <c r="E1273" s="196"/>
      <c r="F1273" s="196"/>
      <c r="G1273" s="196"/>
    </row>
    <row r="1274" spans="1:8" x14ac:dyDescent="0.2">
      <c r="B1274" s="196"/>
      <c r="C1274" s="196"/>
      <c r="D1274" s="196"/>
      <c r="E1274" s="196"/>
      <c r="F1274" s="196"/>
      <c r="G1274" s="196"/>
    </row>
    <row r="1275" spans="1:8" s="38" customFormat="1" ht="12.75" customHeight="1" x14ac:dyDescent="0.2">
      <c r="A1275" s="193"/>
      <c r="B1275" s="194"/>
      <c r="C1275" s="194"/>
      <c r="D1275" s="38" t="s">
        <v>27</v>
      </c>
      <c r="E1275" s="39">
        <v>1</v>
      </c>
      <c r="F1275" s="172"/>
      <c r="G1275" s="199">
        <f>E1275*F1275</f>
        <v>0</v>
      </c>
      <c r="H1275" s="200"/>
    </row>
    <row r="1277" spans="1:8" ht="12.75" customHeight="1" x14ac:dyDescent="0.2">
      <c r="B1277" s="196" t="s">
        <v>346</v>
      </c>
      <c r="C1277" s="196"/>
      <c r="D1277" s="196"/>
      <c r="E1277" s="196"/>
      <c r="F1277" s="196"/>
      <c r="G1277" s="196"/>
    </row>
    <row r="1278" spans="1:8" x14ac:dyDescent="0.2">
      <c r="B1278" s="196"/>
      <c r="C1278" s="196"/>
      <c r="D1278" s="196"/>
      <c r="E1278" s="196"/>
      <c r="F1278" s="196"/>
      <c r="G1278" s="196"/>
    </row>
    <row r="1279" spans="1:8" s="38" customFormat="1" ht="12.75" customHeight="1" x14ac:dyDescent="0.2">
      <c r="A1279" s="193"/>
      <c r="B1279" s="194"/>
      <c r="C1279" s="194"/>
      <c r="D1279" s="38" t="s">
        <v>27</v>
      </c>
      <c r="E1279" s="39">
        <v>1</v>
      </c>
      <c r="F1279" s="172"/>
      <c r="G1279" s="199">
        <f>E1279*F1279</f>
        <v>0</v>
      </c>
      <c r="H1279" s="200"/>
    </row>
    <row r="1280" spans="1:8" s="38" customFormat="1" ht="12.75" customHeight="1" x14ac:dyDescent="0.2">
      <c r="A1280" s="153"/>
      <c r="B1280" s="156"/>
      <c r="C1280" s="156"/>
      <c r="E1280" s="39"/>
      <c r="F1280" s="57"/>
      <c r="G1280" s="152"/>
      <c r="H1280" s="152"/>
    </row>
    <row r="1281" spans="1:8" ht="12.75" customHeight="1" x14ac:dyDescent="0.2">
      <c r="B1281" s="196" t="s">
        <v>347</v>
      </c>
      <c r="C1281" s="196"/>
      <c r="D1281" s="196"/>
      <c r="E1281" s="196"/>
      <c r="F1281" s="196"/>
      <c r="G1281" s="196"/>
    </row>
    <row r="1282" spans="1:8" s="38" customFormat="1" ht="12.75" customHeight="1" x14ac:dyDescent="0.2">
      <c r="A1282" s="193"/>
      <c r="B1282" s="194"/>
      <c r="C1282" s="194"/>
      <c r="D1282" s="38" t="s">
        <v>27</v>
      </c>
      <c r="E1282" s="39">
        <v>1</v>
      </c>
      <c r="F1282" s="172"/>
      <c r="G1282" s="199">
        <f>E1282*F1282</f>
        <v>0</v>
      </c>
      <c r="H1282" s="200"/>
    </row>
    <row r="1283" spans="1:8" ht="12.75" customHeight="1" x14ac:dyDescent="0.2">
      <c r="B1283" s="196" t="s">
        <v>348</v>
      </c>
      <c r="C1283" s="196"/>
      <c r="D1283" s="196"/>
      <c r="E1283" s="196"/>
      <c r="F1283" s="196"/>
      <c r="G1283" s="196"/>
    </row>
    <row r="1284" spans="1:8" s="38" customFormat="1" ht="12.75" customHeight="1" x14ac:dyDescent="0.2">
      <c r="A1284" s="193"/>
      <c r="B1284" s="194"/>
      <c r="C1284" s="194"/>
      <c r="D1284" s="38" t="s">
        <v>27</v>
      </c>
      <c r="E1284" s="39">
        <v>1</v>
      </c>
      <c r="F1284" s="172"/>
      <c r="G1284" s="199">
        <f>E1284*F1284</f>
        <v>0</v>
      </c>
      <c r="H1284" s="200"/>
    </row>
    <row r="1285" spans="1:8" s="38" customFormat="1" ht="12.75" customHeight="1" x14ac:dyDescent="0.2">
      <c r="A1285" s="153"/>
      <c r="B1285" s="156"/>
      <c r="C1285" s="156"/>
      <c r="E1285" s="39"/>
      <c r="F1285" s="57"/>
      <c r="G1285" s="152"/>
      <c r="H1285" s="152"/>
    </row>
    <row r="1286" spans="1:8" ht="12.75" customHeight="1" x14ac:dyDescent="0.2">
      <c r="A1286">
        <v>3</v>
      </c>
      <c r="B1286" s="196" t="s">
        <v>349</v>
      </c>
      <c r="C1286" s="196"/>
      <c r="D1286" s="196"/>
      <c r="E1286" s="196"/>
      <c r="F1286" s="196"/>
      <c r="G1286" s="196"/>
    </row>
    <row r="1287" spans="1:8" ht="12.75" customHeight="1" x14ac:dyDescent="0.2">
      <c r="B1287" s="196" t="s">
        <v>350</v>
      </c>
      <c r="C1287" s="196"/>
      <c r="D1287" s="196"/>
      <c r="E1287" s="196"/>
      <c r="F1287" s="196"/>
      <c r="G1287" s="196"/>
    </row>
    <row r="1288" spans="1:8" s="38" customFormat="1" ht="12.75" customHeight="1" x14ac:dyDescent="0.2">
      <c r="A1288" s="193"/>
      <c r="B1288" s="194"/>
      <c r="C1288" s="194"/>
      <c r="D1288" s="38" t="s">
        <v>110</v>
      </c>
      <c r="E1288" s="39">
        <v>100</v>
      </c>
      <c r="F1288" s="172"/>
      <c r="G1288" s="199">
        <f>E1288*F1288</f>
        <v>0</v>
      </c>
      <c r="H1288" s="200"/>
    </row>
    <row r="1289" spans="1:8" ht="12.75" customHeight="1" x14ac:dyDescent="0.2">
      <c r="B1289" s="196" t="s">
        <v>351</v>
      </c>
      <c r="C1289" s="196"/>
      <c r="D1289" s="196"/>
      <c r="E1289" s="196"/>
      <c r="F1289" s="196"/>
      <c r="G1289" s="196"/>
    </row>
    <row r="1290" spans="1:8" s="38" customFormat="1" ht="12.75" customHeight="1" x14ac:dyDescent="0.2">
      <c r="A1290" s="193"/>
      <c r="B1290" s="194"/>
      <c r="C1290" s="194"/>
      <c r="D1290" s="38" t="s">
        <v>324</v>
      </c>
      <c r="E1290" s="39">
        <v>1</v>
      </c>
      <c r="F1290" s="172"/>
      <c r="G1290" s="199">
        <f>E1290*F1290</f>
        <v>0</v>
      </c>
      <c r="H1290" s="200"/>
    </row>
    <row r="1291" spans="1:8" ht="12.75" customHeight="1" x14ac:dyDescent="0.2">
      <c r="B1291" s="196" t="s">
        <v>352</v>
      </c>
      <c r="C1291" s="196"/>
      <c r="D1291" s="196"/>
      <c r="E1291" s="196"/>
      <c r="F1291" s="196"/>
      <c r="G1291" s="196"/>
    </row>
    <row r="1292" spans="1:8" s="38" customFormat="1" ht="12.75" customHeight="1" x14ac:dyDescent="0.2">
      <c r="A1292" s="193"/>
      <c r="B1292" s="194"/>
      <c r="C1292" s="194"/>
      <c r="D1292" s="38" t="s">
        <v>27</v>
      </c>
      <c r="E1292" s="39">
        <v>1</v>
      </c>
      <c r="F1292" s="172"/>
      <c r="G1292" s="199">
        <f>E1292*F1292</f>
        <v>0</v>
      </c>
      <c r="H1292" s="200"/>
    </row>
    <row r="1293" spans="1:8" ht="12.75" customHeight="1" x14ac:dyDescent="0.2">
      <c r="B1293" s="196" t="s">
        <v>353</v>
      </c>
      <c r="C1293" s="196"/>
      <c r="D1293" s="196"/>
      <c r="E1293" s="196"/>
      <c r="F1293" s="196"/>
      <c r="G1293" s="196"/>
    </row>
    <row r="1294" spans="1:8" s="38" customFormat="1" ht="12.75" customHeight="1" x14ac:dyDescent="0.2">
      <c r="A1294" s="193"/>
      <c r="B1294" s="194"/>
      <c r="C1294" s="194"/>
      <c r="D1294" s="38" t="s">
        <v>27</v>
      </c>
      <c r="E1294" s="39">
        <v>5</v>
      </c>
      <c r="F1294" s="172"/>
      <c r="G1294" s="199">
        <f>E1294*F1294</f>
        <v>0</v>
      </c>
      <c r="H1294" s="200"/>
    </row>
    <row r="1295" spans="1:8" s="38" customFormat="1" ht="12.75" customHeight="1" x14ac:dyDescent="0.2">
      <c r="A1295" s="153"/>
      <c r="B1295" s="156"/>
      <c r="C1295" s="156"/>
      <c r="E1295" s="39"/>
      <c r="F1295" s="57"/>
      <c r="G1295" s="152"/>
      <c r="H1295" s="152"/>
    </row>
    <row r="1296" spans="1:8" ht="12.75" customHeight="1" x14ac:dyDescent="0.2">
      <c r="A1296">
        <v>4</v>
      </c>
      <c r="B1296" s="196" t="s">
        <v>354</v>
      </c>
      <c r="C1296" s="196"/>
      <c r="D1296" s="196"/>
      <c r="E1296" s="196"/>
      <c r="F1296" s="196"/>
      <c r="G1296" s="196"/>
    </row>
    <row r="1297" spans="1:8" s="38" customFormat="1" ht="12.75" customHeight="1" x14ac:dyDescent="0.2">
      <c r="A1297" s="193"/>
      <c r="B1297" s="194"/>
      <c r="C1297" s="194"/>
      <c r="D1297" s="38" t="s">
        <v>229</v>
      </c>
      <c r="E1297" s="166">
        <v>0.1</v>
      </c>
      <c r="F1297" s="172">
        <f>SUM(G1243:H1295)</f>
        <v>0</v>
      </c>
      <c r="G1297" s="199">
        <f>E1297*F1297</f>
        <v>0</v>
      </c>
      <c r="H1297" s="200"/>
    </row>
    <row r="1298" spans="1:8" s="38" customFormat="1" ht="12.75" customHeight="1" x14ac:dyDescent="0.2">
      <c r="A1298" s="153"/>
      <c r="B1298" s="156"/>
      <c r="C1298" s="156"/>
      <c r="E1298" s="39"/>
      <c r="F1298" s="57"/>
      <c r="G1298" s="152"/>
      <c r="H1298" s="152"/>
    </row>
    <row r="1299" spans="1:8" ht="12.75" customHeight="1" x14ac:dyDescent="0.2">
      <c r="B1299" s="198" t="s">
        <v>336</v>
      </c>
      <c r="C1299" s="198"/>
      <c r="D1299" s="198"/>
      <c r="E1299" s="198"/>
      <c r="G1299" s="190">
        <f>SUM(G1246:H1298)</f>
        <v>0</v>
      </c>
      <c r="H1299" s="191"/>
    </row>
    <row r="1300" spans="1:8" ht="12.75" customHeight="1" x14ac:dyDescent="0.2">
      <c r="B1300" s="163"/>
      <c r="C1300" s="163"/>
      <c r="D1300" s="163"/>
      <c r="E1300" s="163"/>
      <c r="G1300" s="162"/>
      <c r="H1300" s="162"/>
    </row>
    <row r="1301" spans="1:8" x14ac:dyDescent="0.2">
      <c r="A1301" s="194" t="s">
        <v>408</v>
      </c>
      <c r="B1301" s="194"/>
      <c r="C1301" s="194"/>
    </row>
    <row r="1302" spans="1:8" x14ac:dyDescent="0.2">
      <c r="A1302" s="210" t="s">
        <v>103</v>
      </c>
      <c r="B1302" s="211"/>
      <c r="C1302" s="211"/>
    </row>
    <row r="1303" spans="1:8" ht="12.75" customHeight="1" x14ac:dyDescent="0.2">
      <c r="A1303">
        <v>1</v>
      </c>
      <c r="B1303" s="196" t="s">
        <v>355</v>
      </c>
      <c r="C1303" s="196"/>
      <c r="D1303" s="196"/>
      <c r="E1303" s="196"/>
      <c r="F1303" s="196"/>
      <c r="G1303" s="196"/>
    </row>
    <row r="1304" spans="1:8" s="38" customFormat="1" ht="12.75" customHeight="1" x14ac:dyDescent="0.2">
      <c r="A1304" s="193"/>
      <c r="B1304" s="194"/>
      <c r="C1304" s="194"/>
      <c r="D1304" s="38" t="s">
        <v>324</v>
      </c>
      <c r="E1304" s="39">
        <v>75</v>
      </c>
      <c r="F1304" s="172"/>
      <c r="G1304" s="199">
        <f>E1304*F1304</f>
        <v>0</v>
      </c>
      <c r="H1304" s="200"/>
    </row>
    <row r="1305" spans="1:8" s="38" customFormat="1" ht="12.75" customHeight="1" x14ac:dyDescent="0.2">
      <c r="A1305" s="153"/>
      <c r="B1305" s="156"/>
      <c r="C1305" s="156"/>
      <c r="E1305" s="39"/>
      <c r="F1305" s="57"/>
      <c r="G1305" s="152"/>
      <c r="H1305" s="152"/>
    </row>
    <row r="1306" spans="1:8" ht="12.75" customHeight="1" x14ac:dyDescent="0.2">
      <c r="A1306">
        <v>2</v>
      </c>
      <c r="B1306" s="196" t="s">
        <v>356</v>
      </c>
      <c r="C1306" s="196"/>
      <c r="D1306" s="196"/>
      <c r="E1306" s="196"/>
      <c r="F1306" s="196"/>
      <c r="G1306" s="196"/>
    </row>
    <row r="1307" spans="1:8" x14ac:dyDescent="0.2">
      <c r="B1307" s="196"/>
      <c r="C1307" s="196"/>
      <c r="D1307" s="196"/>
      <c r="E1307" s="196"/>
      <c r="F1307" s="196"/>
      <c r="G1307" s="196"/>
    </row>
    <row r="1308" spans="1:8" s="38" customFormat="1" ht="12.75" customHeight="1" x14ac:dyDescent="0.2">
      <c r="A1308" s="193"/>
      <c r="B1308" s="194"/>
      <c r="C1308" s="194"/>
      <c r="D1308" s="38" t="s">
        <v>27</v>
      </c>
      <c r="E1308" s="39">
        <v>1</v>
      </c>
      <c r="F1308" s="172"/>
      <c r="G1308" s="199">
        <f>E1308*F1308</f>
        <v>0</v>
      </c>
      <c r="H1308" s="200"/>
    </row>
    <row r="1309" spans="1:8" s="38" customFormat="1" ht="12.75" customHeight="1" x14ac:dyDescent="0.2">
      <c r="A1309" s="153"/>
      <c r="B1309" s="156"/>
      <c r="C1309" s="156"/>
      <c r="E1309" s="39"/>
      <c r="F1309" s="57"/>
      <c r="G1309" s="152"/>
      <c r="H1309" s="152"/>
    </row>
    <row r="1310" spans="1:8" ht="12.75" customHeight="1" x14ac:dyDescent="0.2">
      <c r="A1310">
        <v>3</v>
      </c>
      <c r="B1310" s="196" t="s">
        <v>357</v>
      </c>
      <c r="C1310" s="196"/>
      <c r="D1310" s="196"/>
      <c r="E1310" s="196"/>
      <c r="F1310" s="196"/>
      <c r="G1310" s="196"/>
    </row>
    <row r="1311" spans="1:8" x14ac:dyDescent="0.2">
      <c r="B1311" s="196"/>
      <c r="C1311" s="196"/>
      <c r="D1311" s="196"/>
      <c r="E1311" s="196"/>
      <c r="F1311" s="196"/>
      <c r="G1311" s="196"/>
    </row>
    <row r="1312" spans="1:8" x14ac:dyDescent="0.2">
      <c r="B1312" s="196"/>
      <c r="C1312" s="196"/>
      <c r="D1312" s="196"/>
      <c r="E1312" s="196"/>
      <c r="F1312" s="196"/>
      <c r="G1312" s="196"/>
    </row>
    <row r="1313" spans="1:8" s="38" customFormat="1" ht="12.75" customHeight="1" x14ac:dyDescent="0.2">
      <c r="A1313" s="193"/>
      <c r="B1313" s="194"/>
      <c r="C1313" s="194"/>
      <c r="D1313" s="38" t="s">
        <v>27</v>
      </c>
      <c r="E1313" s="39">
        <v>1</v>
      </c>
      <c r="F1313" s="172"/>
      <c r="G1313" s="199">
        <f>E1313*F1313</f>
        <v>0</v>
      </c>
      <c r="H1313" s="200"/>
    </row>
    <row r="1314" spans="1:8" s="38" customFormat="1" ht="12.75" customHeight="1" x14ac:dyDescent="0.2">
      <c r="A1314" s="153"/>
      <c r="B1314" s="156"/>
      <c r="C1314" s="156"/>
      <c r="E1314" s="39"/>
      <c r="F1314" s="57"/>
      <c r="G1314" s="152"/>
      <c r="H1314" s="152"/>
    </row>
    <row r="1315" spans="1:8" ht="12.75" customHeight="1" x14ac:dyDescent="0.2">
      <c r="A1315">
        <v>4</v>
      </c>
      <c r="B1315" s="196" t="s">
        <v>358</v>
      </c>
      <c r="C1315" s="196"/>
      <c r="D1315" s="196"/>
      <c r="E1315" s="196"/>
      <c r="F1315" s="196"/>
      <c r="G1315" s="196"/>
    </row>
    <row r="1316" spans="1:8" s="38" customFormat="1" ht="12.75" customHeight="1" x14ac:dyDescent="0.2">
      <c r="A1316" s="193"/>
      <c r="B1316" s="194"/>
      <c r="C1316" s="194"/>
      <c r="D1316" s="38" t="s">
        <v>27</v>
      </c>
      <c r="E1316" s="39">
        <v>1</v>
      </c>
      <c r="F1316" s="172"/>
      <c r="G1316" s="199">
        <f>E1316*F1316</f>
        <v>0</v>
      </c>
      <c r="H1316" s="200"/>
    </row>
    <row r="1317" spans="1:8" s="38" customFormat="1" ht="12.75" customHeight="1" x14ac:dyDescent="0.2">
      <c r="A1317" s="153"/>
      <c r="B1317" s="156"/>
      <c r="C1317" s="156"/>
      <c r="E1317" s="39"/>
      <c r="F1317" s="57"/>
      <c r="G1317" s="152"/>
      <c r="H1317" s="152"/>
    </row>
    <row r="1318" spans="1:8" ht="12.75" customHeight="1" x14ac:dyDescent="0.2">
      <c r="A1318">
        <v>5</v>
      </c>
      <c r="B1318" s="196" t="s">
        <v>359</v>
      </c>
      <c r="C1318" s="196"/>
      <c r="D1318" s="196"/>
      <c r="E1318" s="196"/>
      <c r="F1318" s="196"/>
      <c r="G1318" s="196"/>
    </row>
    <row r="1319" spans="1:8" s="38" customFormat="1" ht="12.75" customHeight="1" x14ac:dyDescent="0.2">
      <c r="A1319" s="193"/>
      <c r="B1319" s="194"/>
      <c r="C1319" s="194"/>
      <c r="D1319" s="38" t="s">
        <v>27</v>
      </c>
      <c r="E1319" s="39">
        <v>2</v>
      </c>
      <c r="F1319" s="172"/>
      <c r="G1319" s="199">
        <f>E1319*F1319</f>
        <v>0</v>
      </c>
      <c r="H1319" s="200"/>
    </row>
    <row r="1320" spans="1:8" s="38" customFormat="1" ht="12.75" customHeight="1" x14ac:dyDescent="0.2">
      <c r="A1320" s="153"/>
      <c r="B1320" s="156"/>
      <c r="C1320" s="156"/>
      <c r="E1320" s="39"/>
      <c r="F1320" s="57"/>
      <c r="G1320" s="152"/>
      <c r="H1320" s="152"/>
    </row>
    <row r="1321" spans="1:8" ht="12.75" customHeight="1" x14ac:dyDescent="0.2">
      <c r="A1321">
        <v>6</v>
      </c>
      <c r="B1321" s="196" t="s">
        <v>360</v>
      </c>
      <c r="C1321" s="196"/>
      <c r="D1321" s="196"/>
      <c r="E1321" s="196"/>
      <c r="F1321" s="196"/>
      <c r="G1321" s="196"/>
    </row>
    <row r="1322" spans="1:8" s="38" customFormat="1" ht="12.75" customHeight="1" x14ac:dyDescent="0.2">
      <c r="A1322" s="193"/>
      <c r="B1322" s="194"/>
      <c r="C1322" s="194"/>
      <c r="D1322" s="38" t="s">
        <v>27</v>
      </c>
      <c r="E1322" s="39">
        <v>1</v>
      </c>
      <c r="F1322" s="172"/>
      <c r="G1322" s="199">
        <f>E1322*F1322</f>
        <v>0</v>
      </c>
      <c r="H1322" s="200"/>
    </row>
    <row r="1323" spans="1:8" s="38" customFormat="1" ht="12.75" customHeight="1" x14ac:dyDescent="0.2">
      <c r="A1323" s="153"/>
      <c r="B1323" s="156"/>
      <c r="C1323" s="156"/>
      <c r="E1323" s="39"/>
      <c r="F1323" s="57"/>
      <c r="G1323" s="152"/>
      <c r="H1323" s="152"/>
    </row>
    <row r="1324" spans="1:8" ht="12.75" customHeight="1" x14ac:dyDescent="0.2">
      <c r="A1324">
        <v>7</v>
      </c>
      <c r="B1324" s="196" t="s">
        <v>361</v>
      </c>
      <c r="C1324" s="196"/>
      <c r="D1324" s="196"/>
      <c r="E1324" s="196"/>
      <c r="F1324" s="196"/>
      <c r="G1324" s="196"/>
    </row>
    <row r="1325" spans="1:8" x14ac:dyDescent="0.2">
      <c r="B1325" s="196"/>
      <c r="C1325" s="196"/>
      <c r="D1325" s="196"/>
      <c r="E1325" s="196"/>
      <c r="F1325" s="196"/>
      <c r="G1325" s="196"/>
    </row>
    <row r="1326" spans="1:8" s="38" customFormat="1" ht="12.75" customHeight="1" x14ac:dyDescent="0.2">
      <c r="A1326" s="193"/>
      <c r="B1326" s="194"/>
      <c r="C1326" s="194"/>
      <c r="D1326" s="38" t="s">
        <v>27</v>
      </c>
      <c r="E1326" s="39">
        <v>1</v>
      </c>
      <c r="F1326" s="172"/>
      <c r="G1326" s="199">
        <f>E1326*F1326</f>
        <v>0</v>
      </c>
      <c r="H1326" s="200"/>
    </row>
    <row r="1327" spans="1:8" s="38" customFormat="1" ht="12.75" customHeight="1" x14ac:dyDescent="0.2">
      <c r="A1327" s="153"/>
      <c r="B1327" s="156"/>
      <c r="C1327" s="156"/>
      <c r="E1327" s="39"/>
      <c r="F1327" s="57"/>
      <c r="G1327" s="152"/>
      <c r="H1327" s="152"/>
    </row>
    <row r="1328" spans="1:8" ht="12.75" customHeight="1" x14ac:dyDescent="0.2">
      <c r="A1328">
        <v>8</v>
      </c>
      <c r="B1328" s="196" t="s">
        <v>362</v>
      </c>
      <c r="C1328" s="196"/>
      <c r="D1328" s="196"/>
      <c r="E1328" s="196"/>
      <c r="F1328" s="196"/>
      <c r="G1328" s="196"/>
    </row>
    <row r="1329" spans="1:8" s="38" customFormat="1" ht="12.75" customHeight="1" x14ac:dyDescent="0.2">
      <c r="A1329" s="193"/>
      <c r="B1329" s="194"/>
      <c r="C1329" s="194"/>
      <c r="D1329" s="38" t="s">
        <v>27</v>
      </c>
      <c r="E1329" s="39">
        <v>4</v>
      </c>
      <c r="F1329" s="172"/>
      <c r="G1329" s="199">
        <f>E1329*F1329</f>
        <v>0</v>
      </c>
      <c r="H1329" s="200"/>
    </row>
    <row r="1331" spans="1:8" ht="12.75" customHeight="1" x14ac:dyDescent="0.2">
      <c r="A1331">
        <v>9</v>
      </c>
      <c r="B1331" s="196" t="s">
        <v>354</v>
      </c>
      <c r="C1331" s="196"/>
      <c r="D1331" s="196"/>
      <c r="E1331" s="196"/>
      <c r="F1331" s="196"/>
      <c r="G1331" s="196"/>
    </row>
    <row r="1332" spans="1:8" s="38" customFormat="1" ht="12.75" customHeight="1" x14ac:dyDescent="0.2">
      <c r="A1332" s="193"/>
      <c r="B1332" s="194"/>
      <c r="C1332" s="194"/>
      <c r="D1332" s="38" t="s">
        <v>229</v>
      </c>
      <c r="E1332" s="166">
        <v>0.1</v>
      </c>
      <c r="F1332" s="172">
        <f>SUM(G1303:H1330)</f>
        <v>0</v>
      </c>
      <c r="G1332" s="199">
        <f>E1332*F1332</f>
        <v>0</v>
      </c>
      <c r="H1332" s="200"/>
    </row>
    <row r="1333" spans="1:8" s="38" customFormat="1" ht="12.75" customHeight="1" x14ac:dyDescent="0.2">
      <c r="A1333" s="153"/>
      <c r="B1333" s="156"/>
      <c r="C1333" s="156"/>
      <c r="E1333" s="39"/>
      <c r="F1333" s="57"/>
      <c r="G1333" s="152"/>
      <c r="H1333" s="152"/>
    </row>
    <row r="1334" spans="1:8" ht="12.75" customHeight="1" x14ac:dyDescent="0.2">
      <c r="B1334" s="198" t="s">
        <v>363</v>
      </c>
      <c r="C1334" s="198"/>
      <c r="D1334" s="198"/>
      <c r="E1334" s="198"/>
      <c r="G1334" s="190">
        <f>SUM(G1304:H1333)</f>
        <v>0</v>
      </c>
      <c r="H1334" s="191"/>
    </row>
    <row r="1335" spans="1:8" ht="12.75" customHeight="1" x14ac:dyDescent="0.2">
      <c r="B1335" s="155"/>
      <c r="C1335" s="155"/>
      <c r="D1335" s="155"/>
      <c r="E1335" s="155"/>
      <c r="G1335" s="157"/>
      <c r="H1335" s="157"/>
    </row>
    <row r="1336" spans="1:8" ht="12.75" customHeight="1" x14ac:dyDescent="0.2">
      <c r="B1336" s="155"/>
      <c r="C1336" s="155"/>
      <c r="D1336" s="155"/>
      <c r="E1336" s="155"/>
      <c r="G1336" s="157"/>
      <c r="H1336" s="157"/>
    </row>
    <row r="1337" spans="1:8" x14ac:dyDescent="0.2">
      <c r="A1337" s="196" t="s">
        <v>409</v>
      </c>
      <c r="B1337" s="196"/>
      <c r="C1337" s="196"/>
      <c r="D1337" s="196"/>
    </row>
    <row r="1338" spans="1:8" x14ac:dyDescent="0.2">
      <c r="A1338" s="210" t="s">
        <v>103</v>
      </c>
      <c r="B1338" s="211"/>
      <c r="C1338" s="211"/>
    </row>
    <row r="1339" spans="1:8" ht="12.75" customHeight="1" x14ac:dyDescent="0.2">
      <c r="A1339">
        <v>1</v>
      </c>
      <c r="B1339" s="196" t="s">
        <v>364</v>
      </c>
      <c r="C1339" s="196"/>
      <c r="D1339" s="196"/>
      <c r="E1339" s="196"/>
      <c r="F1339" s="196"/>
      <c r="G1339" s="196"/>
    </row>
    <row r="1340" spans="1:8" x14ac:dyDescent="0.2">
      <c r="B1340" s="196"/>
      <c r="C1340" s="196"/>
      <c r="D1340" s="196"/>
      <c r="E1340" s="196"/>
      <c r="F1340" s="196"/>
      <c r="G1340" s="196"/>
    </row>
    <row r="1341" spans="1:8" x14ac:dyDescent="0.2">
      <c r="B1341" s="196"/>
      <c r="C1341" s="196"/>
      <c r="D1341" s="196"/>
      <c r="E1341" s="196"/>
      <c r="F1341" s="196"/>
      <c r="G1341" s="196"/>
    </row>
    <row r="1342" spans="1:8" x14ac:dyDescent="0.2">
      <c r="B1342" s="196"/>
      <c r="C1342" s="196"/>
      <c r="D1342" s="196"/>
      <c r="E1342" s="196"/>
      <c r="F1342" s="196"/>
      <c r="G1342" s="196"/>
    </row>
    <row r="1343" spans="1:8" x14ac:dyDescent="0.2">
      <c r="B1343" s="196"/>
      <c r="C1343" s="196"/>
      <c r="D1343" s="196"/>
      <c r="E1343" s="196"/>
      <c r="F1343" s="196"/>
      <c r="G1343" s="196"/>
    </row>
    <row r="1344" spans="1:8" x14ac:dyDescent="0.2">
      <c r="B1344" s="196"/>
      <c r="C1344" s="196"/>
      <c r="D1344" s="196"/>
      <c r="E1344" s="196"/>
      <c r="F1344" s="196"/>
      <c r="G1344" s="196"/>
    </row>
    <row r="1345" spans="1:8" x14ac:dyDescent="0.2">
      <c r="B1345" s="196"/>
      <c r="C1345" s="196"/>
      <c r="D1345" s="196"/>
      <c r="E1345" s="196"/>
      <c r="F1345" s="196"/>
      <c r="G1345" s="196"/>
    </row>
    <row r="1346" spans="1:8" s="38" customFormat="1" ht="12.75" customHeight="1" x14ac:dyDescent="0.2">
      <c r="A1346" s="193"/>
      <c r="B1346" s="194"/>
      <c r="C1346" s="194"/>
      <c r="D1346" s="38" t="s">
        <v>324</v>
      </c>
      <c r="E1346" s="39">
        <v>75</v>
      </c>
      <c r="F1346" s="172"/>
      <c r="G1346" s="199">
        <f>E1346*F1346</f>
        <v>0</v>
      </c>
      <c r="H1346" s="200"/>
    </row>
    <row r="1347" spans="1:8" s="38" customFormat="1" ht="12.75" customHeight="1" x14ac:dyDescent="0.2">
      <c r="A1347" s="153"/>
      <c r="B1347" s="156"/>
      <c r="C1347" s="156"/>
      <c r="E1347" s="39"/>
      <c r="F1347" s="57"/>
      <c r="G1347" s="152"/>
      <c r="H1347" s="152"/>
    </row>
    <row r="1348" spans="1:8" ht="12.75" customHeight="1" x14ac:dyDescent="0.2">
      <c r="A1348">
        <v>2</v>
      </c>
      <c r="B1348" s="196" t="s">
        <v>365</v>
      </c>
      <c r="C1348" s="196"/>
      <c r="D1348" s="196"/>
      <c r="E1348" s="196"/>
      <c r="F1348" s="196"/>
      <c r="G1348" s="196"/>
    </row>
    <row r="1349" spans="1:8" x14ac:dyDescent="0.2">
      <c r="B1349" s="196"/>
      <c r="C1349" s="196"/>
      <c r="D1349" s="196"/>
      <c r="E1349" s="196"/>
      <c r="F1349" s="196"/>
      <c r="G1349" s="196"/>
    </row>
    <row r="1350" spans="1:8" x14ac:dyDescent="0.2">
      <c r="B1350" s="196"/>
      <c r="C1350" s="196"/>
      <c r="D1350" s="196"/>
      <c r="E1350" s="196"/>
      <c r="F1350" s="196"/>
      <c r="G1350" s="196"/>
    </row>
    <row r="1351" spans="1:8" s="38" customFormat="1" ht="12.75" customHeight="1" x14ac:dyDescent="0.2">
      <c r="A1351" s="193"/>
      <c r="B1351" s="194"/>
      <c r="C1351" s="194"/>
      <c r="D1351" s="38" t="s">
        <v>27</v>
      </c>
      <c r="E1351" s="39">
        <v>1</v>
      </c>
      <c r="F1351" s="172"/>
      <c r="G1351" s="199">
        <f>E1351*F1351</f>
        <v>0</v>
      </c>
      <c r="H1351" s="200"/>
    </row>
    <row r="1352" spans="1:8" s="38" customFormat="1" ht="12.75" customHeight="1" x14ac:dyDescent="0.2">
      <c r="A1352" s="153"/>
      <c r="B1352" s="156"/>
      <c r="C1352" s="156"/>
      <c r="E1352" s="39"/>
      <c r="F1352" s="57"/>
      <c r="G1352" s="152"/>
      <c r="H1352" s="152"/>
    </row>
    <row r="1353" spans="1:8" ht="12.75" customHeight="1" x14ac:dyDescent="0.2">
      <c r="A1353">
        <v>3</v>
      </c>
      <c r="B1353" s="196" t="s">
        <v>366</v>
      </c>
      <c r="C1353" s="196"/>
      <c r="D1353" s="196"/>
      <c r="E1353" s="196"/>
      <c r="F1353" s="196"/>
      <c r="G1353" s="196"/>
    </row>
    <row r="1354" spans="1:8" s="38" customFormat="1" ht="12.75" customHeight="1" x14ac:dyDescent="0.2">
      <c r="A1354" s="193"/>
      <c r="B1354" s="194"/>
      <c r="C1354" s="194"/>
      <c r="D1354" s="38" t="s">
        <v>324</v>
      </c>
      <c r="E1354" s="39">
        <v>75</v>
      </c>
      <c r="F1354" s="172"/>
      <c r="G1354" s="199">
        <f>E1354*F1354</f>
        <v>0</v>
      </c>
      <c r="H1354" s="200"/>
    </row>
    <row r="1355" spans="1:8" s="38" customFormat="1" ht="12.75" customHeight="1" x14ac:dyDescent="0.2">
      <c r="A1355" s="153"/>
      <c r="B1355" s="156"/>
      <c r="C1355" s="156"/>
      <c r="E1355" s="39"/>
      <c r="F1355" s="57"/>
      <c r="G1355" s="152"/>
      <c r="H1355" s="152"/>
    </row>
    <row r="1356" spans="1:8" ht="12.75" customHeight="1" x14ac:dyDescent="0.2">
      <c r="A1356">
        <v>4</v>
      </c>
      <c r="B1356" s="196" t="s">
        <v>367</v>
      </c>
      <c r="C1356" s="196"/>
      <c r="D1356" s="196"/>
      <c r="E1356" s="196"/>
      <c r="F1356" s="196"/>
      <c r="G1356" s="196"/>
    </row>
    <row r="1357" spans="1:8" x14ac:dyDescent="0.2">
      <c r="B1357" s="196"/>
      <c r="C1357" s="196"/>
      <c r="D1357" s="196"/>
      <c r="E1357" s="196"/>
      <c r="F1357" s="196"/>
      <c r="G1357" s="196"/>
    </row>
    <row r="1358" spans="1:8" x14ac:dyDescent="0.2">
      <c r="B1358" s="196"/>
      <c r="C1358" s="196"/>
      <c r="D1358" s="196"/>
      <c r="E1358" s="196"/>
      <c r="F1358" s="196"/>
      <c r="G1358" s="196"/>
    </row>
    <row r="1359" spans="1:8" s="38" customFormat="1" ht="12.75" customHeight="1" x14ac:dyDescent="0.2">
      <c r="A1359" s="193"/>
      <c r="B1359" s="194"/>
      <c r="C1359" s="194"/>
      <c r="D1359" s="38" t="s">
        <v>324</v>
      </c>
      <c r="E1359" s="39">
        <v>75</v>
      </c>
      <c r="F1359" s="172"/>
      <c r="G1359" s="199">
        <f>E1359*F1359</f>
        <v>0</v>
      </c>
      <c r="H1359" s="200"/>
    </row>
    <row r="1360" spans="1:8" s="38" customFormat="1" ht="12.75" customHeight="1" x14ac:dyDescent="0.2">
      <c r="A1360" s="153"/>
      <c r="B1360" s="156"/>
      <c r="C1360" s="156"/>
      <c r="E1360" s="39"/>
      <c r="F1360" s="57"/>
      <c r="G1360" s="152"/>
      <c r="H1360" s="152"/>
    </row>
    <row r="1361" spans="1:8" ht="12.75" customHeight="1" x14ac:dyDescent="0.2">
      <c r="A1361">
        <v>6</v>
      </c>
      <c r="B1361" s="196" t="s">
        <v>368</v>
      </c>
      <c r="C1361" s="196"/>
      <c r="D1361" s="196"/>
      <c r="E1361" s="196"/>
      <c r="F1361" s="196"/>
      <c r="G1361" s="196"/>
    </row>
    <row r="1362" spans="1:8" s="38" customFormat="1" ht="12.75" customHeight="1" x14ac:dyDescent="0.2">
      <c r="A1362" s="193"/>
      <c r="B1362" s="194"/>
      <c r="C1362" s="194"/>
      <c r="D1362" s="38" t="s">
        <v>229</v>
      </c>
      <c r="E1362" s="166">
        <v>0.1</v>
      </c>
      <c r="F1362" s="172">
        <f>SUM(G1345:H1360)</f>
        <v>0</v>
      </c>
      <c r="G1362" s="199">
        <f>E1362*F1362</f>
        <v>0</v>
      </c>
      <c r="H1362" s="200"/>
    </row>
    <row r="1363" spans="1:8" s="38" customFormat="1" ht="12.75" customHeight="1" x14ac:dyDescent="0.2">
      <c r="A1363" s="153"/>
      <c r="B1363" s="156"/>
      <c r="C1363" s="156"/>
      <c r="E1363" s="39"/>
      <c r="F1363" s="57"/>
      <c r="G1363" s="152"/>
      <c r="H1363" s="152"/>
    </row>
    <row r="1364" spans="1:8" ht="12.75" customHeight="1" x14ac:dyDescent="0.2">
      <c r="B1364" s="198" t="s">
        <v>369</v>
      </c>
      <c r="C1364" s="198"/>
      <c r="D1364" s="198"/>
      <c r="E1364" s="198"/>
      <c r="F1364" s="196"/>
      <c r="G1364" s="190">
        <f>SUM(G1346:H1363)</f>
        <v>0</v>
      </c>
      <c r="H1364" s="191"/>
    </row>
    <row r="1365" spans="1:8" ht="12.75" customHeight="1" x14ac:dyDescent="0.2">
      <c r="B1365" s="163"/>
      <c r="C1365" s="163"/>
      <c r="D1365" s="163"/>
      <c r="E1365" s="163"/>
      <c r="F1365" s="165"/>
      <c r="G1365" s="162"/>
      <c r="H1365" s="162"/>
    </row>
    <row r="1366" spans="1:8" ht="12.75" customHeight="1" x14ac:dyDescent="0.2">
      <c r="B1366" s="168" t="s">
        <v>412</v>
      </c>
      <c r="C1366" s="171"/>
      <c r="D1366" s="171"/>
      <c r="E1366" s="171"/>
      <c r="F1366" s="176"/>
      <c r="G1366" s="190">
        <f>G1364+G1334+G1299</f>
        <v>0</v>
      </c>
      <c r="H1366" s="191"/>
    </row>
    <row r="1367" spans="1:8" ht="12.75" customHeight="1" x14ac:dyDescent="0.2">
      <c r="A1367" s="176"/>
      <c r="B1367" s="176"/>
      <c r="C1367" s="176"/>
      <c r="D1367" s="176"/>
      <c r="E1367" s="176"/>
      <c r="F1367" s="176"/>
      <c r="H1367" s="162"/>
    </row>
    <row r="1368" spans="1:8" x14ac:dyDescent="0.2">
      <c r="A1368" s="206" t="s">
        <v>414</v>
      </c>
      <c r="B1368" s="206"/>
      <c r="C1368" s="206"/>
      <c r="D1368" s="206"/>
      <c r="E1368" s="206"/>
      <c r="F1368" s="206"/>
    </row>
    <row r="1369" spans="1:8" x14ac:dyDescent="0.2">
      <c r="A1369" s="156"/>
      <c r="B1369" s="156"/>
      <c r="C1369" s="156"/>
      <c r="D1369" s="156"/>
      <c r="E1369" s="156"/>
      <c r="F1369" s="156"/>
    </row>
    <row r="1370" spans="1:8" x14ac:dyDescent="0.2">
      <c r="A1370" s="194" t="s">
        <v>370</v>
      </c>
      <c r="B1370" s="194"/>
      <c r="C1370" s="194"/>
    </row>
    <row r="1371" spans="1:8" x14ac:dyDescent="0.2">
      <c r="A1371" s="210" t="s">
        <v>103</v>
      </c>
      <c r="B1371" s="211"/>
      <c r="C1371" s="211"/>
    </row>
    <row r="1372" spans="1:8" ht="12.75" customHeight="1" x14ac:dyDescent="0.2">
      <c r="A1372">
        <v>1</v>
      </c>
      <c r="B1372" s="196" t="s">
        <v>371</v>
      </c>
      <c r="C1372" s="196"/>
      <c r="D1372" s="196"/>
      <c r="E1372" s="196"/>
      <c r="F1372" s="196"/>
      <c r="G1372" s="196"/>
    </row>
    <row r="1373" spans="1:8" s="38" customFormat="1" ht="12.75" customHeight="1" x14ac:dyDescent="0.2">
      <c r="A1373" s="193"/>
      <c r="B1373" s="194"/>
      <c r="C1373" s="194"/>
      <c r="D1373" s="38" t="s">
        <v>27</v>
      </c>
      <c r="E1373" s="39">
        <v>1</v>
      </c>
      <c r="F1373" s="172"/>
      <c r="G1373" s="199">
        <f>E1373*F1373</f>
        <v>0</v>
      </c>
      <c r="H1373" s="200"/>
    </row>
    <row r="1374" spans="1:8" ht="12.75" customHeight="1" x14ac:dyDescent="0.2">
      <c r="A1374">
        <v>2</v>
      </c>
      <c r="B1374" s="196" t="s">
        <v>372</v>
      </c>
      <c r="C1374" s="196"/>
      <c r="D1374" s="196"/>
      <c r="E1374" s="196"/>
      <c r="F1374" s="196"/>
      <c r="G1374" s="196"/>
    </row>
    <row r="1375" spans="1:8" s="38" customFormat="1" ht="12.75" customHeight="1" x14ac:dyDescent="0.2">
      <c r="A1375" s="193"/>
      <c r="B1375" s="194"/>
      <c r="C1375" s="194"/>
      <c r="D1375" s="38" t="s">
        <v>27</v>
      </c>
      <c r="E1375" s="39">
        <v>1</v>
      </c>
      <c r="F1375" s="172"/>
      <c r="G1375" s="199">
        <f>E1375*F1375</f>
        <v>0</v>
      </c>
      <c r="H1375" s="200"/>
    </row>
    <row r="1376" spans="1:8" ht="12.75" customHeight="1" x14ac:dyDescent="0.2">
      <c r="A1376">
        <v>3</v>
      </c>
      <c r="B1376" s="196" t="s">
        <v>373</v>
      </c>
      <c r="C1376" s="196"/>
      <c r="D1376" s="196"/>
      <c r="E1376" s="196"/>
      <c r="F1376" s="196"/>
      <c r="G1376" s="196"/>
    </row>
    <row r="1377" spans="1:8" ht="12.75" customHeight="1" x14ac:dyDescent="0.2">
      <c r="B1377" s="196"/>
      <c r="C1377" s="196"/>
      <c r="D1377" s="196"/>
      <c r="E1377" s="196"/>
      <c r="F1377" s="196"/>
      <c r="G1377" s="196"/>
    </row>
    <row r="1378" spans="1:8" s="38" customFormat="1" ht="12.75" customHeight="1" x14ac:dyDescent="0.2">
      <c r="A1378" s="193"/>
      <c r="B1378" s="194"/>
      <c r="C1378" s="194"/>
      <c r="D1378" s="38" t="s">
        <v>27</v>
      </c>
      <c r="E1378" s="39">
        <v>1</v>
      </c>
      <c r="F1378" s="172"/>
      <c r="G1378" s="199">
        <f>E1378*F1378</f>
        <v>0</v>
      </c>
      <c r="H1378" s="200"/>
    </row>
    <row r="1379" spans="1:8" ht="12.75" customHeight="1" x14ac:dyDescent="0.2">
      <c r="A1379">
        <v>4</v>
      </c>
      <c r="B1379" s="196" t="s">
        <v>374</v>
      </c>
      <c r="C1379" s="196"/>
      <c r="D1379" s="196"/>
      <c r="E1379" s="196"/>
      <c r="F1379" s="196"/>
      <c r="G1379" s="196"/>
    </row>
    <row r="1380" spans="1:8" ht="12.75" customHeight="1" x14ac:dyDescent="0.2">
      <c r="B1380" s="196"/>
      <c r="C1380" s="196"/>
      <c r="D1380" s="196"/>
      <c r="E1380" s="196"/>
      <c r="F1380" s="196"/>
      <c r="G1380" s="196"/>
    </row>
    <row r="1381" spans="1:8" s="38" customFormat="1" ht="12.75" customHeight="1" x14ac:dyDescent="0.2">
      <c r="A1381" s="193"/>
      <c r="B1381" s="194"/>
      <c r="C1381" s="194"/>
      <c r="D1381" s="38" t="s">
        <v>27</v>
      </c>
      <c r="E1381" s="39">
        <v>1</v>
      </c>
      <c r="F1381" s="172"/>
      <c r="G1381" s="199">
        <f>E1381*F1381</f>
        <v>0</v>
      </c>
      <c r="H1381" s="200"/>
    </row>
    <row r="1382" spans="1:8" ht="12.75" customHeight="1" x14ac:dyDescent="0.2">
      <c r="A1382">
        <v>5</v>
      </c>
      <c r="B1382" s="196" t="s">
        <v>375</v>
      </c>
      <c r="C1382" s="196"/>
      <c r="D1382" s="196"/>
      <c r="E1382" s="196"/>
      <c r="F1382" s="196"/>
      <c r="G1382" s="196"/>
    </row>
    <row r="1383" spans="1:8" ht="12.75" customHeight="1" x14ac:dyDescent="0.2">
      <c r="B1383" s="196"/>
      <c r="C1383" s="196"/>
      <c r="D1383" s="196"/>
      <c r="E1383" s="196"/>
      <c r="F1383" s="196"/>
      <c r="G1383" s="196"/>
    </row>
    <row r="1384" spans="1:8" s="38" customFormat="1" ht="12.75" customHeight="1" x14ac:dyDescent="0.2">
      <c r="A1384" s="193"/>
      <c r="B1384" s="194"/>
      <c r="C1384" s="194"/>
      <c r="D1384" s="38" t="s">
        <v>27</v>
      </c>
      <c r="E1384" s="39">
        <v>1</v>
      </c>
      <c r="F1384" s="172"/>
      <c r="G1384" s="199">
        <f>E1384*F1384</f>
        <v>0</v>
      </c>
      <c r="H1384" s="200"/>
    </row>
    <row r="1385" spans="1:8" ht="12.75" customHeight="1" x14ac:dyDescent="0.2">
      <c r="A1385">
        <v>6</v>
      </c>
      <c r="B1385" s="196" t="s">
        <v>376</v>
      </c>
      <c r="C1385" s="196"/>
      <c r="D1385" s="196"/>
      <c r="E1385" s="196"/>
      <c r="F1385" s="196"/>
      <c r="G1385" s="196"/>
    </row>
    <row r="1386" spans="1:8" ht="12.75" customHeight="1" x14ac:dyDescent="0.2">
      <c r="B1386" s="196"/>
      <c r="C1386" s="196"/>
      <c r="D1386" s="196"/>
      <c r="E1386" s="196"/>
      <c r="F1386" s="196"/>
      <c r="G1386" s="196"/>
    </row>
    <row r="1387" spans="1:8" s="38" customFormat="1" ht="12.75" customHeight="1" x14ac:dyDescent="0.2">
      <c r="A1387" s="193"/>
      <c r="B1387" s="194"/>
      <c r="C1387" s="194"/>
      <c r="D1387" s="38" t="s">
        <v>27</v>
      </c>
      <c r="E1387" s="39">
        <v>1</v>
      </c>
      <c r="F1387" s="172"/>
      <c r="G1387" s="199">
        <f>E1387*F1387</f>
        <v>0</v>
      </c>
      <c r="H1387" s="200"/>
    </row>
    <row r="1388" spans="1:8" ht="12.75" customHeight="1" x14ac:dyDescent="0.2">
      <c r="A1388">
        <v>7</v>
      </c>
      <c r="B1388" s="196" t="s">
        <v>377</v>
      </c>
      <c r="C1388" s="196"/>
      <c r="D1388" s="196"/>
      <c r="E1388" s="196"/>
      <c r="F1388" s="196"/>
      <c r="G1388" s="196"/>
    </row>
    <row r="1389" spans="1:8" ht="12.75" customHeight="1" x14ac:dyDescent="0.2">
      <c r="B1389" s="196"/>
      <c r="C1389" s="196"/>
      <c r="D1389" s="196"/>
      <c r="E1389" s="196"/>
      <c r="F1389" s="196"/>
      <c r="G1389" s="196"/>
    </row>
    <row r="1390" spans="1:8" s="38" customFormat="1" ht="12.75" customHeight="1" x14ac:dyDescent="0.2">
      <c r="A1390" s="193"/>
      <c r="B1390" s="194"/>
      <c r="C1390" s="194"/>
      <c r="D1390" s="38" t="s">
        <v>27</v>
      </c>
      <c r="E1390" s="39">
        <v>1</v>
      </c>
      <c r="F1390" s="172"/>
      <c r="G1390" s="199">
        <f>E1390*F1390</f>
        <v>0</v>
      </c>
      <c r="H1390" s="200"/>
    </row>
    <row r="1391" spans="1:8" ht="12.75" customHeight="1" x14ac:dyDescent="0.2">
      <c r="A1391">
        <v>8</v>
      </c>
      <c r="B1391" s="196" t="s">
        <v>378</v>
      </c>
      <c r="C1391" s="196"/>
      <c r="D1391" s="196"/>
      <c r="E1391" s="196"/>
      <c r="F1391" s="196"/>
      <c r="G1391" s="196"/>
    </row>
    <row r="1392" spans="1:8" ht="12.75" customHeight="1" x14ac:dyDescent="0.2">
      <c r="B1392" s="196"/>
      <c r="C1392" s="196"/>
      <c r="D1392" s="196"/>
      <c r="E1392" s="196"/>
      <c r="F1392" s="196"/>
      <c r="G1392" s="196"/>
    </row>
    <row r="1393" spans="1:8" s="38" customFormat="1" ht="12.75" customHeight="1" x14ac:dyDescent="0.2">
      <c r="A1393" s="193"/>
      <c r="B1393" s="194"/>
      <c r="C1393" s="194"/>
      <c r="D1393" s="38" t="s">
        <v>27</v>
      </c>
      <c r="E1393" s="39">
        <v>1</v>
      </c>
      <c r="F1393" s="172"/>
      <c r="G1393" s="199">
        <f>E1393*F1393</f>
        <v>0</v>
      </c>
      <c r="H1393" s="200"/>
    </row>
    <row r="1394" spans="1:8" ht="12.75" customHeight="1" x14ac:dyDescent="0.2">
      <c r="A1394">
        <v>9</v>
      </c>
      <c r="B1394" s="196" t="s">
        <v>378</v>
      </c>
      <c r="C1394" s="196"/>
      <c r="D1394" s="196"/>
      <c r="E1394" s="196"/>
      <c r="F1394" s="196"/>
      <c r="G1394" s="196"/>
    </row>
    <row r="1395" spans="1:8" x14ac:dyDescent="0.2">
      <c r="B1395" s="196"/>
      <c r="C1395" s="196"/>
      <c r="D1395" s="196"/>
      <c r="E1395" s="196"/>
      <c r="F1395" s="196"/>
      <c r="G1395" s="196"/>
    </row>
    <row r="1396" spans="1:8" s="38" customFormat="1" ht="12.75" customHeight="1" x14ac:dyDescent="0.2">
      <c r="A1396" s="193"/>
      <c r="B1396" s="194"/>
      <c r="C1396" s="194"/>
      <c r="D1396" s="38" t="s">
        <v>27</v>
      </c>
      <c r="E1396" s="39">
        <v>1</v>
      </c>
      <c r="F1396" s="172"/>
      <c r="G1396" s="199">
        <f>E1396*F1396</f>
        <v>0</v>
      </c>
      <c r="H1396" s="200"/>
    </row>
    <row r="1397" spans="1:8" ht="12.75" customHeight="1" x14ac:dyDescent="0.2">
      <c r="A1397">
        <v>10</v>
      </c>
      <c r="B1397" s="196" t="s">
        <v>379</v>
      </c>
      <c r="C1397" s="196"/>
      <c r="D1397" s="196"/>
      <c r="E1397" s="196"/>
      <c r="F1397" s="196"/>
      <c r="G1397" s="196"/>
    </row>
    <row r="1398" spans="1:8" ht="12.75" customHeight="1" x14ac:dyDescent="0.2">
      <c r="B1398" s="196"/>
      <c r="C1398" s="196"/>
      <c r="D1398" s="196"/>
      <c r="E1398" s="196"/>
      <c r="F1398" s="196"/>
      <c r="G1398" s="196"/>
    </row>
    <row r="1399" spans="1:8" s="38" customFormat="1" ht="12.75" customHeight="1" x14ac:dyDescent="0.2">
      <c r="A1399" s="193"/>
      <c r="B1399" s="194"/>
      <c r="C1399" s="194"/>
      <c r="D1399" s="38" t="s">
        <v>27</v>
      </c>
      <c r="E1399" s="39">
        <v>1</v>
      </c>
      <c r="F1399" s="172"/>
      <c r="G1399" s="199">
        <f>E1399*F1399</f>
        <v>0</v>
      </c>
      <c r="H1399" s="200"/>
    </row>
    <row r="1400" spans="1:8" ht="12.75" customHeight="1" x14ac:dyDescent="0.2">
      <c r="A1400">
        <v>11</v>
      </c>
      <c r="B1400" s="196" t="s">
        <v>380</v>
      </c>
      <c r="C1400" s="196"/>
      <c r="D1400" s="196"/>
      <c r="E1400" s="196"/>
      <c r="F1400" s="196"/>
      <c r="G1400" s="196"/>
    </row>
    <row r="1401" spans="1:8" ht="12.75" customHeight="1" x14ac:dyDescent="0.2">
      <c r="B1401" s="196"/>
      <c r="C1401" s="196"/>
      <c r="D1401" s="196"/>
      <c r="E1401" s="196"/>
      <c r="F1401" s="196"/>
      <c r="G1401" s="196"/>
    </row>
    <row r="1402" spans="1:8" s="38" customFormat="1" ht="12.75" customHeight="1" x14ac:dyDescent="0.2">
      <c r="A1402" s="193"/>
      <c r="B1402" s="194"/>
      <c r="C1402" s="194"/>
      <c r="D1402" s="38" t="s">
        <v>27</v>
      </c>
      <c r="E1402" s="39">
        <v>1</v>
      </c>
      <c r="F1402" s="172"/>
      <c r="G1402" s="199">
        <f>E1402*F1402</f>
        <v>0</v>
      </c>
      <c r="H1402" s="200"/>
    </row>
    <row r="1403" spans="1:8" ht="12.75" customHeight="1" x14ac:dyDescent="0.2">
      <c r="A1403">
        <v>12</v>
      </c>
      <c r="B1403" s="196" t="s">
        <v>381</v>
      </c>
      <c r="C1403" s="196"/>
      <c r="D1403" s="196"/>
      <c r="E1403" s="196"/>
      <c r="F1403" s="196"/>
      <c r="G1403" s="196"/>
    </row>
    <row r="1404" spans="1:8" s="38" customFormat="1" ht="12.75" customHeight="1" x14ac:dyDescent="0.2">
      <c r="A1404" s="193"/>
      <c r="B1404" s="194"/>
      <c r="C1404" s="194"/>
      <c r="D1404" s="38" t="s">
        <v>27</v>
      </c>
      <c r="E1404" s="39">
        <v>3</v>
      </c>
      <c r="F1404" s="172"/>
      <c r="G1404" s="199">
        <f>E1404*F1404</f>
        <v>0</v>
      </c>
      <c r="H1404" s="200"/>
    </row>
    <row r="1405" spans="1:8" ht="12.75" customHeight="1" x14ac:dyDescent="0.2">
      <c r="A1405">
        <v>13</v>
      </c>
      <c r="B1405" s="196" t="s">
        <v>382</v>
      </c>
      <c r="C1405" s="196"/>
      <c r="D1405" s="196"/>
      <c r="E1405" s="196"/>
      <c r="F1405" s="196"/>
      <c r="G1405" s="196"/>
    </row>
    <row r="1406" spans="1:8" s="38" customFormat="1" ht="12.75" customHeight="1" x14ac:dyDescent="0.2">
      <c r="A1406" s="193"/>
      <c r="B1406" s="194"/>
      <c r="C1406" s="194"/>
      <c r="D1406" s="38" t="s">
        <v>27</v>
      </c>
      <c r="E1406" s="39">
        <v>3</v>
      </c>
      <c r="F1406" s="172"/>
      <c r="G1406" s="199">
        <f>E1406*F1406</f>
        <v>0</v>
      </c>
      <c r="H1406" s="200"/>
    </row>
    <row r="1407" spans="1:8" ht="12.75" customHeight="1" x14ac:dyDescent="0.2">
      <c r="A1407">
        <v>14</v>
      </c>
      <c r="B1407" s="196" t="s">
        <v>383</v>
      </c>
      <c r="C1407" s="196"/>
      <c r="D1407" s="196"/>
      <c r="E1407" s="196"/>
      <c r="F1407" s="196"/>
      <c r="G1407" s="196"/>
    </row>
    <row r="1408" spans="1:8" s="38" customFormat="1" ht="12.75" customHeight="1" x14ac:dyDescent="0.2">
      <c r="A1408" s="193"/>
      <c r="B1408" s="194"/>
      <c r="C1408" s="194"/>
      <c r="D1408" s="38" t="s">
        <v>27</v>
      </c>
      <c r="E1408" s="39">
        <v>2</v>
      </c>
      <c r="F1408" s="172"/>
      <c r="G1408" s="199">
        <f>E1408*F1408</f>
        <v>0</v>
      </c>
      <c r="H1408" s="200"/>
    </row>
    <row r="1409" spans="1:8" ht="12.75" customHeight="1" x14ac:dyDescent="0.2">
      <c r="A1409">
        <v>15</v>
      </c>
      <c r="B1409" s="196" t="s">
        <v>384</v>
      </c>
      <c r="C1409" s="196"/>
      <c r="D1409" s="196"/>
      <c r="E1409" s="196"/>
      <c r="F1409" s="196"/>
      <c r="G1409" s="196"/>
    </row>
    <row r="1410" spans="1:8" ht="12.75" customHeight="1" x14ac:dyDescent="0.2">
      <c r="B1410" s="196"/>
      <c r="C1410" s="196"/>
      <c r="D1410" s="196"/>
      <c r="E1410" s="196"/>
      <c r="F1410" s="196"/>
      <c r="G1410" s="196"/>
    </row>
    <row r="1411" spans="1:8" s="38" customFormat="1" ht="12.75" customHeight="1" x14ac:dyDescent="0.2">
      <c r="A1411" s="193"/>
      <c r="B1411" s="194"/>
      <c r="C1411" s="194"/>
      <c r="D1411" s="38" t="s">
        <v>27</v>
      </c>
      <c r="E1411" s="39">
        <v>1</v>
      </c>
      <c r="F1411" s="172"/>
      <c r="G1411" s="199">
        <f>E1411*F1411</f>
        <v>0</v>
      </c>
      <c r="H1411" s="200"/>
    </row>
    <row r="1412" spans="1:8" ht="12.75" customHeight="1" x14ac:dyDescent="0.2">
      <c r="A1412">
        <v>16</v>
      </c>
      <c r="B1412" s="196" t="s">
        <v>385</v>
      </c>
      <c r="C1412" s="196"/>
      <c r="D1412" s="196"/>
      <c r="E1412" s="196"/>
      <c r="F1412" s="196"/>
      <c r="G1412" s="196"/>
    </row>
    <row r="1413" spans="1:8" ht="12.75" customHeight="1" x14ac:dyDescent="0.2">
      <c r="B1413" s="196"/>
      <c r="C1413" s="196"/>
      <c r="D1413" s="196"/>
      <c r="E1413" s="196"/>
      <c r="F1413" s="196"/>
      <c r="G1413" s="196"/>
    </row>
    <row r="1414" spans="1:8" s="38" customFormat="1" ht="12.75" customHeight="1" x14ac:dyDescent="0.2">
      <c r="A1414" s="193"/>
      <c r="B1414" s="194"/>
      <c r="C1414" s="194"/>
      <c r="D1414" s="38" t="s">
        <v>27</v>
      </c>
      <c r="E1414" s="39">
        <v>1</v>
      </c>
      <c r="F1414" s="172"/>
      <c r="G1414" s="199">
        <f>E1414*F1414</f>
        <v>0</v>
      </c>
      <c r="H1414" s="200"/>
    </row>
    <row r="1415" spans="1:8" ht="12.75" customHeight="1" x14ac:dyDescent="0.2">
      <c r="A1415">
        <v>17</v>
      </c>
      <c r="B1415" s="196" t="s">
        <v>386</v>
      </c>
      <c r="C1415" s="196"/>
      <c r="D1415" s="196"/>
      <c r="E1415" s="196"/>
      <c r="F1415" s="196"/>
      <c r="G1415" s="196"/>
    </row>
    <row r="1416" spans="1:8" ht="12.75" customHeight="1" x14ac:dyDescent="0.2">
      <c r="B1416" s="196"/>
      <c r="C1416" s="196"/>
      <c r="D1416" s="196"/>
      <c r="E1416" s="196"/>
      <c r="F1416" s="196"/>
      <c r="G1416" s="196"/>
    </row>
    <row r="1417" spans="1:8" s="38" customFormat="1" ht="12.75" customHeight="1" x14ac:dyDescent="0.2">
      <c r="A1417" s="193"/>
      <c r="B1417" s="194"/>
      <c r="C1417" s="194"/>
      <c r="D1417" s="38" t="s">
        <v>27</v>
      </c>
      <c r="E1417" s="39">
        <v>2</v>
      </c>
      <c r="F1417" s="172"/>
      <c r="G1417" s="199">
        <f>E1417*F1417</f>
        <v>0</v>
      </c>
      <c r="H1417" s="200"/>
    </row>
    <row r="1418" spans="1:8" ht="12.75" customHeight="1" x14ac:dyDescent="0.2">
      <c r="A1418">
        <v>18</v>
      </c>
      <c r="B1418" s="196" t="s">
        <v>387</v>
      </c>
      <c r="C1418" s="196"/>
      <c r="D1418" s="196"/>
      <c r="E1418" s="196"/>
      <c r="F1418" s="196"/>
      <c r="G1418" s="196"/>
    </row>
    <row r="1419" spans="1:8" ht="12.75" customHeight="1" x14ac:dyDescent="0.2">
      <c r="B1419" s="196"/>
      <c r="C1419" s="196"/>
      <c r="D1419" s="196"/>
      <c r="E1419" s="196"/>
      <c r="F1419" s="196"/>
      <c r="G1419" s="196"/>
    </row>
    <row r="1420" spans="1:8" s="38" customFormat="1" ht="12.75" customHeight="1" x14ac:dyDescent="0.2">
      <c r="A1420" s="193"/>
      <c r="B1420" s="194"/>
      <c r="C1420" s="194"/>
      <c r="D1420" s="38" t="s">
        <v>27</v>
      </c>
      <c r="E1420" s="39">
        <v>2</v>
      </c>
      <c r="F1420" s="172"/>
      <c r="G1420" s="199"/>
      <c r="H1420" s="200"/>
    </row>
    <row r="1421" spans="1:8" ht="12.75" customHeight="1" x14ac:dyDescent="0.2">
      <c r="A1421">
        <v>19</v>
      </c>
      <c r="B1421" s="196" t="s">
        <v>388</v>
      </c>
      <c r="C1421" s="196"/>
      <c r="D1421" s="196"/>
      <c r="E1421" s="196"/>
      <c r="F1421" s="196"/>
      <c r="G1421" s="196"/>
    </row>
    <row r="1422" spans="1:8" ht="12.75" customHeight="1" x14ac:dyDescent="0.2">
      <c r="B1422" s="196"/>
      <c r="C1422" s="196"/>
      <c r="D1422" s="196"/>
      <c r="E1422" s="196"/>
      <c r="F1422" s="196"/>
      <c r="G1422" s="196"/>
    </row>
    <row r="1423" spans="1:8" s="38" customFormat="1" ht="12.75" customHeight="1" x14ac:dyDescent="0.2">
      <c r="A1423" s="193"/>
      <c r="B1423" s="194"/>
      <c r="C1423" s="194"/>
      <c r="D1423" s="38" t="s">
        <v>27</v>
      </c>
      <c r="E1423" s="39">
        <v>2</v>
      </c>
      <c r="F1423" s="172"/>
      <c r="G1423" s="199">
        <f>E1423*F1423</f>
        <v>0</v>
      </c>
      <c r="H1423" s="200"/>
    </row>
    <row r="1424" spans="1:8" ht="12.75" customHeight="1" x14ac:dyDescent="0.2">
      <c r="A1424">
        <v>20</v>
      </c>
      <c r="B1424" s="196" t="s">
        <v>389</v>
      </c>
      <c r="C1424" s="196"/>
      <c r="D1424" s="196"/>
      <c r="E1424" s="196"/>
      <c r="F1424" s="196"/>
      <c r="G1424" s="196"/>
    </row>
    <row r="1425" spans="1:8" s="38" customFormat="1" ht="12.75" customHeight="1" x14ac:dyDescent="0.2">
      <c r="A1425" s="193"/>
      <c r="B1425" s="194"/>
      <c r="C1425" s="194"/>
      <c r="D1425" s="38" t="s">
        <v>27</v>
      </c>
      <c r="E1425" s="39">
        <v>1</v>
      </c>
      <c r="F1425" s="172"/>
      <c r="G1425" s="199">
        <f>E1425*F1425</f>
        <v>0</v>
      </c>
      <c r="H1425" s="200"/>
    </row>
    <row r="1426" spans="1:8" ht="12.75" customHeight="1" x14ac:dyDescent="0.2">
      <c r="A1426">
        <v>21</v>
      </c>
      <c r="B1426" s="196" t="s">
        <v>390</v>
      </c>
      <c r="C1426" s="196"/>
      <c r="D1426" s="196"/>
      <c r="E1426" s="196"/>
      <c r="F1426" s="196"/>
      <c r="G1426" s="196"/>
    </row>
    <row r="1427" spans="1:8" ht="12.75" customHeight="1" x14ac:dyDescent="0.2">
      <c r="B1427" s="196"/>
      <c r="C1427" s="196"/>
      <c r="D1427" s="196"/>
      <c r="E1427" s="196"/>
      <c r="F1427" s="196"/>
      <c r="G1427" s="196"/>
    </row>
    <row r="1428" spans="1:8" s="38" customFormat="1" ht="12.75" customHeight="1" x14ac:dyDescent="0.2">
      <c r="A1428" s="193"/>
      <c r="B1428" s="194"/>
      <c r="C1428" s="194"/>
      <c r="D1428" s="38" t="s">
        <v>27</v>
      </c>
      <c r="E1428" s="39">
        <v>1</v>
      </c>
      <c r="F1428" s="172"/>
      <c r="G1428" s="199">
        <f>E1428*F1428</f>
        <v>0</v>
      </c>
      <c r="H1428" s="200"/>
    </row>
    <row r="1429" spans="1:8" ht="12.75" customHeight="1" x14ac:dyDescent="0.2">
      <c r="A1429">
        <v>22</v>
      </c>
      <c r="B1429" s="196" t="s">
        <v>391</v>
      </c>
      <c r="C1429" s="196"/>
      <c r="D1429" s="196"/>
      <c r="E1429" s="196"/>
      <c r="F1429" s="196"/>
      <c r="G1429" s="196"/>
    </row>
    <row r="1430" spans="1:8" ht="12.75" customHeight="1" x14ac:dyDescent="0.2">
      <c r="B1430" s="196"/>
      <c r="C1430" s="196"/>
      <c r="D1430" s="196"/>
      <c r="E1430" s="196"/>
      <c r="F1430" s="196"/>
      <c r="G1430" s="196"/>
    </row>
    <row r="1431" spans="1:8" s="38" customFormat="1" ht="12.75" customHeight="1" x14ac:dyDescent="0.2">
      <c r="A1431" s="193"/>
      <c r="B1431" s="194"/>
      <c r="C1431" s="194"/>
      <c r="D1431" s="38" t="s">
        <v>27</v>
      </c>
      <c r="E1431" s="39">
        <v>2</v>
      </c>
      <c r="F1431" s="172"/>
      <c r="G1431" s="199">
        <f>E1431*F1431</f>
        <v>0</v>
      </c>
      <c r="H1431" s="200"/>
    </row>
    <row r="1432" spans="1:8" ht="12.75" customHeight="1" x14ac:dyDescent="0.2">
      <c r="A1432">
        <v>23</v>
      </c>
      <c r="B1432" s="196" t="s">
        <v>392</v>
      </c>
      <c r="C1432" s="196"/>
      <c r="D1432" s="196"/>
      <c r="E1432" s="196"/>
      <c r="F1432" s="196"/>
      <c r="G1432" s="196"/>
    </row>
    <row r="1433" spans="1:8" ht="12.75" customHeight="1" x14ac:dyDescent="0.2">
      <c r="B1433" s="154"/>
      <c r="C1433" s="154"/>
      <c r="D1433" s="154"/>
      <c r="E1433" s="154"/>
      <c r="F1433" s="154"/>
      <c r="G1433" s="154"/>
    </row>
    <row r="1434" spans="1:8" s="38" customFormat="1" ht="12.75" customHeight="1" x14ac:dyDescent="0.2">
      <c r="A1434" s="193"/>
      <c r="B1434" s="194"/>
      <c r="C1434" s="194"/>
      <c r="D1434" s="38" t="s">
        <v>27</v>
      </c>
      <c r="E1434" s="39">
        <v>1</v>
      </c>
      <c r="F1434" s="172"/>
      <c r="G1434" s="199">
        <f>E1434*F1434</f>
        <v>0</v>
      </c>
      <c r="H1434" s="200"/>
    </row>
    <row r="1435" spans="1:8" ht="12.75" customHeight="1" x14ac:dyDescent="0.2">
      <c r="A1435">
        <v>24</v>
      </c>
      <c r="B1435" s="196" t="s">
        <v>393</v>
      </c>
      <c r="C1435" s="196"/>
      <c r="D1435" s="196"/>
      <c r="E1435" s="196"/>
      <c r="F1435" s="196"/>
      <c r="G1435" s="196"/>
    </row>
    <row r="1436" spans="1:8" ht="12.75" customHeight="1" x14ac:dyDescent="0.2">
      <c r="B1436" s="196"/>
      <c r="C1436" s="196"/>
      <c r="D1436" s="196"/>
      <c r="E1436" s="196"/>
      <c r="F1436" s="196"/>
      <c r="G1436" s="196"/>
    </row>
    <row r="1437" spans="1:8" s="38" customFormat="1" ht="12.75" customHeight="1" x14ac:dyDescent="0.2">
      <c r="A1437" s="193"/>
      <c r="B1437" s="194"/>
      <c r="C1437" s="194"/>
      <c r="D1437" s="38" t="s">
        <v>27</v>
      </c>
      <c r="E1437" s="39">
        <v>2</v>
      </c>
      <c r="F1437" s="172"/>
      <c r="G1437" s="199">
        <f>E1437*F1437</f>
        <v>0</v>
      </c>
      <c r="H1437" s="200"/>
    </row>
    <row r="1438" spans="1:8" ht="12.75" customHeight="1" x14ac:dyDescent="0.2">
      <c r="A1438">
        <v>25</v>
      </c>
      <c r="B1438" s="196" t="s">
        <v>394</v>
      </c>
      <c r="C1438" s="196"/>
      <c r="D1438" s="196"/>
      <c r="E1438" s="196"/>
      <c r="F1438" s="196"/>
      <c r="G1438" s="196"/>
    </row>
    <row r="1439" spans="1:8" s="38" customFormat="1" ht="12.75" customHeight="1" x14ac:dyDescent="0.2">
      <c r="A1439" s="193"/>
      <c r="B1439" s="194"/>
      <c r="C1439" s="194"/>
      <c r="D1439" s="38" t="s">
        <v>27</v>
      </c>
      <c r="E1439" s="39">
        <v>1</v>
      </c>
      <c r="F1439" s="172"/>
      <c r="G1439" s="199">
        <f>E1439*F1439</f>
        <v>0</v>
      </c>
      <c r="H1439" s="200"/>
    </row>
    <row r="1440" spans="1:8" ht="12.75" customHeight="1" x14ac:dyDescent="0.2">
      <c r="A1440">
        <v>26</v>
      </c>
      <c r="B1440" s="196" t="s">
        <v>395</v>
      </c>
      <c r="C1440" s="196"/>
      <c r="D1440" s="196"/>
      <c r="E1440" s="196"/>
      <c r="F1440" s="196"/>
      <c r="G1440" s="196"/>
    </row>
    <row r="1441" spans="1:8" s="38" customFormat="1" ht="12.75" customHeight="1" x14ac:dyDescent="0.2">
      <c r="A1441" s="193"/>
      <c r="B1441" s="194"/>
      <c r="C1441" s="194"/>
      <c r="D1441" s="38" t="s">
        <v>27</v>
      </c>
      <c r="E1441" s="39">
        <v>2</v>
      </c>
      <c r="F1441" s="172"/>
      <c r="G1441" s="199">
        <f>E1441*F1441</f>
        <v>0</v>
      </c>
      <c r="H1441" s="200"/>
    </row>
    <row r="1442" spans="1:8" ht="12.75" customHeight="1" x14ac:dyDescent="0.2">
      <c r="A1442">
        <v>27</v>
      </c>
      <c r="B1442" s="196" t="s">
        <v>396</v>
      </c>
      <c r="C1442" s="196"/>
      <c r="D1442" s="196"/>
      <c r="E1442" s="196"/>
      <c r="F1442" s="196"/>
      <c r="G1442" s="196"/>
    </row>
    <row r="1443" spans="1:8" s="38" customFormat="1" ht="12.75" customHeight="1" x14ac:dyDescent="0.2">
      <c r="A1443" s="193"/>
      <c r="B1443" s="194"/>
      <c r="C1443" s="194"/>
      <c r="D1443" s="38" t="s">
        <v>27</v>
      </c>
      <c r="E1443" s="39">
        <v>1</v>
      </c>
      <c r="F1443" s="172"/>
      <c r="G1443" s="199">
        <f>E1443*F1443</f>
        <v>0</v>
      </c>
      <c r="H1443" s="200"/>
    </row>
    <row r="1444" spans="1:8" ht="12.75" customHeight="1" x14ac:dyDescent="0.2">
      <c r="A1444">
        <v>28</v>
      </c>
      <c r="B1444" s="196" t="s">
        <v>398</v>
      </c>
      <c r="C1444" s="196"/>
      <c r="D1444" s="196"/>
      <c r="E1444" s="196"/>
      <c r="F1444" s="196"/>
      <c r="G1444" s="196"/>
    </row>
    <row r="1445" spans="1:8" s="38" customFormat="1" ht="12.75" customHeight="1" x14ac:dyDescent="0.2">
      <c r="A1445" s="193"/>
      <c r="B1445" s="194"/>
      <c r="C1445" s="194"/>
      <c r="D1445" s="38" t="s">
        <v>27</v>
      </c>
      <c r="E1445" s="39">
        <v>1</v>
      </c>
      <c r="F1445" s="172"/>
      <c r="G1445" s="199">
        <f>E1445*F1445</f>
        <v>0</v>
      </c>
      <c r="H1445" s="200"/>
    </row>
    <row r="1446" spans="1:8" ht="12.75" customHeight="1" x14ac:dyDescent="0.2">
      <c r="A1446">
        <v>29</v>
      </c>
      <c r="B1446" s="196" t="s">
        <v>399</v>
      </c>
      <c r="C1446" s="196"/>
      <c r="D1446" s="196"/>
      <c r="E1446" s="196"/>
      <c r="F1446" s="196"/>
      <c r="G1446" s="196"/>
    </row>
    <row r="1447" spans="1:8" s="38" customFormat="1" ht="12.75" customHeight="1" x14ac:dyDescent="0.2">
      <c r="A1447" s="193"/>
      <c r="B1447" s="194"/>
      <c r="C1447" s="194"/>
      <c r="D1447" s="38" t="s">
        <v>27</v>
      </c>
      <c r="E1447" s="39">
        <v>1</v>
      </c>
      <c r="F1447" s="172"/>
      <c r="G1447" s="199">
        <f>E1447*F1447</f>
        <v>0</v>
      </c>
      <c r="H1447" s="200"/>
    </row>
    <row r="1448" spans="1:8" ht="12.75" customHeight="1" x14ac:dyDescent="0.2">
      <c r="B1448" s="154"/>
      <c r="C1448" s="154"/>
      <c r="D1448" s="154"/>
      <c r="E1448" s="154"/>
      <c r="F1448" s="154"/>
      <c r="G1448" s="154"/>
    </row>
    <row r="1449" spans="1:8" ht="12.75" customHeight="1" x14ac:dyDescent="0.2">
      <c r="A1449">
        <v>30</v>
      </c>
      <c r="B1449" s="196" t="s">
        <v>400</v>
      </c>
      <c r="C1449" s="196"/>
      <c r="D1449" s="196"/>
      <c r="E1449" s="196"/>
      <c r="F1449" s="196"/>
      <c r="G1449" s="196"/>
    </row>
    <row r="1450" spans="1:8" s="38" customFormat="1" ht="12.75" customHeight="1" x14ac:dyDescent="0.2">
      <c r="A1450" s="193"/>
      <c r="B1450" s="194"/>
      <c r="C1450" s="194"/>
      <c r="D1450" s="38" t="s">
        <v>27</v>
      </c>
      <c r="E1450" s="39">
        <v>1</v>
      </c>
      <c r="F1450" s="172"/>
      <c r="G1450" s="199">
        <f>E1450*F1450</f>
        <v>0</v>
      </c>
      <c r="H1450" s="200"/>
    </row>
    <row r="1451" spans="1:8" ht="12.75" customHeight="1" x14ac:dyDescent="0.2">
      <c r="A1451">
        <v>31</v>
      </c>
      <c r="B1451" s="196" t="s">
        <v>401</v>
      </c>
      <c r="C1451" s="196"/>
      <c r="D1451" s="196"/>
      <c r="E1451" s="196"/>
      <c r="F1451" s="196"/>
      <c r="G1451" s="196"/>
    </row>
    <row r="1452" spans="1:8" s="38" customFormat="1" ht="12.75" customHeight="1" x14ac:dyDescent="0.2">
      <c r="A1452" s="193"/>
      <c r="B1452" s="194"/>
      <c r="C1452" s="194"/>
      <c r="D1452" s="38" t="s">
        <v>27</v>
      </c>
      <c r="E1452" s="39">
        <v>1</v>
      </c>
      <c r="F1452" s="172"/>
      <c r="G1452" s="199">
        <f>E1452*F1452</f>
        <v>0</v>
      </c>
      <c r="H1452" s="200"/>
    </row>
    <row r="1453" spans="1:8" ht="12.75" customHeight="1" x14ac:dyDescent="0.2">
      <c r="A1453">
        <v>32</v>
      </c>
      <c r="B1453" s="196" t="s">
        <v>397</v>
      </c>
      <c r="C1453" s="196"/>
      <c r="D1453" s="196"/>
      <c r="E1453" s="196"/>
      <c r="F1453" s="196"/>
      <c r="G1453" s="196"/>
    </row>
    <row r="1454" spans="1:8" s="38" customFormat="1" ht="12.75" customHeight="1" x14ac:dyDescent="0.2">
      <c r="A1454" s="193"/>
      <c r="B1454" s="194"/>
      <c r="C1454" s="194"/>
      <c r="D1454" s="38" t="s">
        <v>266</v>
      </c>
      <c r="E1454" s="39">
        <v>1</v>
      </c>
      <c r="F1454" s="172"/>
      <c r="G1454" s="199">
        <f>E1454*F1454</f>
        <v>0</v>
      </c>
      <c r="H1454" s="200"/>
    </row>
    <row r="1455" spans="1:8" ht="12.75" customHeight="1" x14ac:dyDescent="0.2">
      <c r="A1455">
        <v>33</v>
      </c>
      <c r="B1455" s="196" t="s">
        <v>402</v>
      </c>
      <c r="C1455" s="196"/>
      <c r="D1455" s="196"/>
      <c r="E1455" s="196"/>
      <c r="F1455" s="196"/>
      <c r="G1455" s="196"/>
    </row>
    <row r="1456" spans="1:8" s="38" customFormat="1" ht="12.75" customHeight="1" x14ac:dyDescent="0.2">
      <c r="A1456" s="193"/>
      <c r="B1456" s="194"/>
      <c r="C1456" s="194"/>
      <c r="D1456" s="38" t="s">
        <v>266</v>
      </c>
      <c r="E1456" s="39">
        <v>1</v>
      </c>
      <c r="F1456" s="172"/>
      <c r="G1456" s="199">
        <f>E1456*F1456</f>
        <v>0</v>
      </c>
      <c r="H1456" s="200"/>
    </row>
    <row r="1457" spans="1:8" ht="12.75" customHeight="1" x14ac:dyDescent="0.2">
      <c r="A1457">
        <v>34</v>
      </c>
      <c r="B1457" s="196" t="s">
        <v>403</v>
      </c>
      <c r="C1457" s="196"/>
      <c r="D1457" s="196"/>
      <c r="E1457" s="196"/>
      <c r="F1457" s="196"/>
      <c r="G1457" s="196"/>
    </row>
    <row r="1458" spans="1:8" s="38" customFormat="1" ht="12.75" customHeight="1" x14ac:dyDescent="0.2">
      <c r="A1458" s="193"/>
      <c r="B1458" s="194"/>
      <c r="C1458" s="194"/>
      <c r="D1458" s="38" t="s">
        <v>266</v>
      </c>
      <c r="E1458" s="39">
        <v>1</v>
      </c>
      <c r="F1458" s="172"/>
      <c r="G1458" s="199">
        <f>E1458*F1458</f>
        <v>0</v>
      </c>
      <c r="H1458" s="200"/>
    </row>
    <row r="1459" spans="1:8" ht="12.75" customHeight="1" x14ac:dyDescent="0.2">
      <c r="B1459" s="154"/>
      <c r="C1459" s="154"/>
      <c r="D1459" s="154"/>
      <c r="E1459" s="154"/>
      <c r="F1459" s="154"/>
      <c r="G1459" s="154"/>
    </row>
    <row r="1460" spans="1:8" ht="12.75" customHeight="1" x14ac:dyDescent="0.2">
      <c r="B1460" s="198" t="s">
        <v>413</v>
      </c>
      <c r="C1460" s="198"/>
      <c r="D1460" s="198"/>
      <c r="E1460" s="198"/>
      <c r="G1460" s="190">
        <f>SUM(G1373:H1459)</f>
        <v>0</v>
      </c>
      <c r="H1460" s="191"/>
    </row>
    <row r="1461" spans="1:8" ht="12.75" customHeight="1" x14ac:dyDescent="0.2">
      <c r="B1461" s="154"/>
      <c r="C1461" s="154"/>
      <c r="D1461" s="154"/>
      <c r="E1461" s="154"/>
      <c r="F1461" s="154"/>
      <c r="G1461" s="154"/>
    </row>
    <row r="1462" spans="1:8" ht="12.75" customHeight="1" x14ac:dyDescent="0.2">
      <c r="B1462" s="154"/>
      <c r="C1462" s="154"/>
      <c r="D1462" s="154"/>
      <c r="E1462" s="154"/>
      <c r="F1462" s="154"/>
      <c r="G1462" s="154"/>
    </row>
    <row r="1463" spans="1:8" ht="12.75" customHeight="1" x14ac:dyDescent="0.2">
      <c r="B1463" s="154"/>
      <c r="C1463" s="154"/>
      <c r="D1463" s="154"/>
      <c r="E1463" s="154"/>
      <c r="F1463" s="154"/>
      <c r="G1463" s="154"/>
    </row>
    <row r="1464" spans="1:8" ht="12.75" customHeight="1" x14ac:dyDescent="0.2">
      <c r="B1464" s="154"/>
      <c r="C1464" s="165"/>
      <c r="D1464" s="154"/>
      <c r="E1464" s="154"/>
      <c r="F1464" s="154"/>
      <c r="G1464" s="154"/>
    </row>
    <row r="1465" spans="1:8" ht="12.75" customHeight="1" x14ac:dyDescent="0.2">
      <c r="B1465" s="154"/>
      <c r="C1465" s="154"/>
      <c r="D1465" s="154"/>
      <c r="E1465" s="154"/>
      <c r="F1465" s="154"/>
      <c r="G1465" s="154"/>
    </row>
    <row r="1466" spans="1:8" ht="12.75" customHeight="1" x14ac:dyDescent="0.2">
      <c r="B1466" s="154"/>
      <c r="C1466" s="154"/>
      <c r="D1466" s="154"/>
      <c r="E1466" s="154"/>
      <c r="F1466" s="154"/>
      <c r="G1466" s="154"/>
    </row>
    <row r="1467" spans="1:8" ht="12.75" customHeight="1" x14ac:dyDescent="0.2">
      <c r="B1467" s="154"/>
      <c r="C1467" s="154"/>
      <c r="D1467" s="154"/>
      <c r="E1467" s="154"/>
      <c r="F1467" s="154"/>
      <c r="G1467" s="154"/>
    </row>
    <row r="1468" spans="1:8" ht="12.75" customHeight="1" x14ac:dyDescent="0.2">
      <c r="B1468" s="154"/>
      <c r="C1468" s="154"/>
      <c r="D1468" s="154"/>
      <c r="E1468" s="154"/>
      <c r="F1468" s="154"/>
      <c r="G1468" s="154"/>
    </row>
    <row r="1469" spans="1:8" ht="12.75" customHeight="1" x14ac:dyDescent="0.2">
      <c r="B1469" s="154"/>
      <c r="C1469" s="154"/>
      <c r="D1469" s="154"/>
      <c r="E1469" s="154"/>
      <c r="F1469" s="154"/>
      <c r="G1469" s="154"/>
    </row>
  </sheetData>
  <mergeCells count="1378">
    <mergeCell ref="B1455:G1455"/>
    <mergeCell ref="A1456:C1456"/>
    <mergeCell ref="G1456:H1456"/>
    <mergeCell ref="B1457:G1457"/>
    <mergeCell ref="A1458:C1458"/>
    <mergeCell ref="G1458:H1458"/>
    <mergeCell ref="B1446:G1446"/>
    <mergeCell ref="A1447:C1447"/>
    <mergeCell ref="G1447:H1447"/>
    <mergeCell ref="B1449:G1449"/>
    <mergeCell ref="B1460:E1460"/>
    <mergeCell ref="G1460:H1460"/>
    <mergeCell ref="B1435:G1436"/>
    <mergeCell ref="A1441:C1441"/>
    <mergeCell ref="G1441:H1441"/>
    <mergeCell ref="A1443:C1443"/>
    <mergeCell ref="G1443:H1443"/>
    <mergeCell ref="B1444:G1444"/>
    <mergeCell ref="A1445:C1445"/>
    <mergeCell ref="G1445:H1445"/>
    <mergeCell ref="A1450:C1450"/>
    <mergeCell ref="G1450:H1450"/>
    <mergeCell ref="B1451:G1451"/>
    <mergeCell ref="A1452:C1452"/>
    <mergeCell ref="G1452:H1452"/>
    <mergeCell ref="B1453:G1453"/>
    <mergeCell ref="A1454:C1454"/>
    <mergeCell ref="G1454:H1454"/>
    <mergeCell ref="B1442:G1442"/>
    <mergeCell ref="B1440:G1440"/>
    <mergeCell ref="A1431:C1431"/>
    <mergeCell ref="G1431:H1431"/>
    <mergeCell ref="B1432:G1432"/>
    <mergeCell ref="A1437:C1437"/>
    <mergeCell ref="G1437:H1437"/>
    <mergeCell ref="B1438:G1438"/>
    <mergeCell ref="A1439:C1439"/>
    <mergeCell ref="G1439:H1439"/>
    <mergeCell ref="B1409:G1410"/>
    <mergeCell ref="A1414:C1414"/>
    <mergeCell ref="G1414:H1414"/>
    <mergeCell ref="B1412:G1413"/>
    <mergeCell ref="B1415:G1416"/>
    <mergeCell ref="B1426:G1427"/>
    <mergeCell ref="B1429:G1430"/>
    <mergeCell ref="A1434:C1434"/>
    <mergeCell ref="G1434:H1434"/>
    <mergeCell ref="A1411:C1411"/>
    <mergeCell ref="G1411:H1411"/>
    <mergeCell ref="A1417:C1417"/>
    <mergeCell ref="G1417:H1417"/>
    <mergeCell ref="B1418:G1419"/>
    <mergeCell ref="A1420:C1420"/>
    <mergeCell ref="G1420:H1420"/>
    <mergeCell ref="B1421:G1422"/>
    <mergeCell ref="A1423:C1423"/>
    <mergeCell ref="G1423:H1423"/>
    <mergeCell ref="B1424:G1424"/>
    <mergeCell ref="A1396:C1396"/>
    <mergeCell ref="G1396:H1396"/>
    <mergeCell ref="A1399:C1399"/>
    <mergeCell ref="G1399:H1399"/>
    <mergeCell ref="A1404:C1404"/>
    <mergeCell ref="G1404:H1404"/>
    <mergeCell ref="B1405:G1405"/>
    <mergeCell ref="A1406:C1406"/>
    <mergeCell ref="G1406:H1406"/>
    <mergeCell ref="B1407:G1407"/>
    <mergeCell ref="A1408:C1408"/>
    <mergeCell ref="G1408:H1408"/>
    <mergeCell ref="B1403:G1403"/>
    <mergeCell ref="A1425:C1425"/>
    <mergeCell ref="G1425:H1425"/>
    <mergeCell ref="A1428:C1428"/>
    <mergeCell ref="G1428:H1428"/>
    <mergeCell ref="A1368:F1368"/>
    <mergeCell ref="A1370:C1370"/>
    <mergeCell ref="A1371:C1371"/>
    <mergeCell ref="B1372:G1372"/>
    <mergeCell ref="A1373:C1373"/>
    <mergeCell ref="G1373:H1373"/>
    <mergeCell ref="B1374:G1374"/>
    <mergeCell ref="A1375:C1375"/>
    <mergeCell ref="G1375:H1375"/>
    <mergeCell ref="A1378:C1378"/>
    <mergeCell ref="G1378:H1378"/>
    <mergeCell ref="A1381:C1381"/>
    <mergeCell ref="G1381:H1381"/>
    <mergeCell ref="B1379:G1380"/>
    <mergeCell ref="B1376:G1377"/>
    <mergeCell ref="B1400:G1401"/>
    <mergeCell ref="A1402:C1402"/>
    <mergeCell ref="G1402:H1402"/>
    <mergeCell ref="A1393:C1393"/>
    <mergeCell ref="G1393:H1393"/>
    <mergeCell ref="B1397:G1398"/>
    <mergeCell ref="B1394:G1395"/>
    <mergeCell ref="B1391:G1392"/>
    <mergeCell ref="B1388:G1389"/>
    <mergeCell ref="B1385:G1386"/>
    <mergeCell ref="B1382:G1383"/>
    <mergeCell ref="A1384:C1384"/>
    <mergeCell ref="G1384:H1384"/>
    <mergeCell ref="A1387:C1387"/>
    <mergeCell ref="G1387:H1387"/>
    <mergeCell ref="A1390:C1390"/>
    <mergeCell ref="G1390:H1390"/>
    <mergeCell ref="B1361:G1361"/>
    <mergeCell ref="A1362:C1362"/>
    <mergeCell ref="G1362:H1362"/>
    <mergeCell ref="G1364:H1364"/>
    <mergeCell ref="A1337:D1337"/>
    <mergeCell ref="B1339:G1345"/>
    <mergeCell ref="B1348:G1350"/>
    <mergeCell ref="B1353:G1353"/>
    <mergeCell ref="B1356:G1358"/>
    <mergeCell ref="B1364:F1364"/>
    <mergeCell ref="A1308:C1308"/>
    <mergeCell ref="G1308:H1308"/>
    <mergeCell ref="B1306:G1307"/>
    <mergeCell ref="A1313:C1313"/>
    <mergeCell ref="G1313:H1313"/>
    <mergeCell ref="B1310:G1312"/>
    <mergeCell ref="B1315:G1315"/>
    <mergeCell ref="A1316:C1316"/>
    <mergeCell ref="G1316:H1316"/>
    <mergeCell ref="B1318:G1318"/>
    <mergeCell ref="A1319:C1319"/>
    <mergeCell ref="G1319:H1319"/>
    <mergeCell ref="B1321:G1321"/>
    <mergeCell ref="A1322:C1322"/>
    <mergeCell ref="G1322:H1322"/>
    <mergeCell ref="B1324:G1325"/>
    <mergeCell ref="A1326:C1326"/>
    <mergeCell ref="G1326:H1326"/>
    <mergeCell ref="A1329:C1329"/>
    <mergeCell ref="G1329:H1329"/>
    <mergeCell ref="B1328:G1328"/>
    <mergeCell ref="B1334:E1334"/>
    <mergeCell ref="G1294:H1294"/>
    <mergeCell ref="A1297:C1297"/>
    <mergeCell ref="G1334:H1334"/>
    <mergeCell ref="A1338:C1338"/>
    <mergeCell ref="B1331:G1331"/>
    <mergeCell ref="A1332:C1332"/>
    <mergeCell ref="G1332:H1332"/>
    <mergeCell ref="A1346:C1346"/>
    <mergeCell ref="G1346:H1346"/>
    <mergeCell ref="A1351:C1351"/>
    <mergeCell ref="G1351:H1351"/>
    <mergeCell ref="A1354:C1354"/>
    <mergeCell ref="G1354:H1354"/>
    <mergeCell ref="A1359:C1359"/>
    <mergeCell ref="G1359:H1359"/>
    <mergeCell ref="A1301:C1301"/>
    <mergeCell ref="A1302:C1302"/>
    <mergeCell ref="B1303:G1303"/>
    <mergeCell ref="A1304:C1304"/>
    <mergeCell ref="G1304:H1304"/>
    <mergeCell ref="B1245:G1245"/>
    <mergeCell ref="A1246:C1246"/>
    <mergeCell ref="B1247:G1247"/>
    <mergeCell ref="B1244:G1244"/>
    <mergeCell ref="G1233:H1233"/>
    <mergeCell ref="G1297:H1297"/>
    <mergeCell ref="B1296:G1296"/>
    <mergeCell ref="A1275:C1275"/>
    <mergeCell ref="G1275:H1275"/>
    <mergeCell ref="B1299:E1299"/>
    <mergeCell ref="G1299:H1299"/>
    <mergeCell ref="B1277:G1278"/>
    <mergeCell ref="A1279:C1279"/>
    <mergeCell ref="G1279:H1279"/>
    <mergeCell ref="B1281:G1281"/>
    <mergeCell ref="A1282:C1282"/>
    <mergeCell ref="G1282:H1282"/>
    <mergeCell ref="B1283:G1283"/>
    <mergeCell ref="A1284:C1284"/>
    <mergeCell ref="G1284:H1284"/>
    <mergeCell ref="B1286:G1286"/>
    <mergeCell ref="B1287:G1287"/>
    <mergeCell ref="A1288:C1288"/>
    <mergeCell ref="G1288:H1288"/>
    <mergeCell ref="B1289:G1289"/>
    <mergeCell ref="A1290:C1290"/>
    <mergeCell ref="G1290:H1290"/>
    <mergeCell ref="B1291:G1291"/>
    <mergeCell ref="A1292:C1292"/>
    <mergeCell ref="G1292:H1292"/>
    <mergeCell ref="B1293:G1293"/>
    <mergeCell ref="A1294:C1294"/>
    <mergeCell ref="A1243:C1243"/>
    <mergeCell ref="G1238:H1238"/>
    <mergeCell ref="G1246:H1246"/>
    <mergeCell ref="B1238:E1238"/>
    <mergeCell ref="G1230:H1230"/>
    <mergeCell ref="A1270:C1270"/>
    <mergeCell ref="G1270:H1270"/>
    <mergeCell ref="B1271:G1271"/>
    <mergeCell ref="A1272:C1272"/>
    <mergeCell ref="G1272:H1272"/>
    <mergeCell ref="B1204:C1204"/>
    <mergeCell ref="G1204:H1204"/>
    <mergeCell ref="B1206:G1206"/>
    <mergeCell ref="B1207:C1207"/>
    <mergeCell ref="G1207:H1207"/>
    <mergeCell ref="B1209:G1209"/>
    <mergeCell ref="B1210:C1210"/>
    <mergeCell ref="G1210:H1210"/>
    <mergeCell ref="B1211:G1211"/>
    <mergeCell ref="B1212:C1212"/>
    <mergeCell ref="G1212:H1212"/>
    <mergeCell ref="B1214:G1214"/>
    <mergeCell ref="B1215:C1215"/>
    <mergeCell ref="G1215:H1215"/>
    <mergeCell ref="B1217:G1217"/>
    <mergeCell ref="B1220:G1220"/>
    <mergeCell ref="A1258:C1258"/>
    <mergeCell ref="B1260:G1260"/>
    <mergeCell ref="B1261:G1261"/>
    <mergeCell ref="G1248:H1248"/>
    <mergeCell ref="A1242:C1242"/>
    <mergeCell ref="A1248:C1248"/>
    <mergeCell ref="A1262:C1262"/>
    <mergeCell ref="B1263:G1263"/>
    <mergeCell ref="A1264:C1264"/>
    <mergeCell ref="G1264:H1264"/>
    <mergeCell ref="B1265:G1265"/>
    <mergeCell ref="A1266:C1266"/>
    <mergeCell ref="G1266:H1266"/>
    <mergeCell ref="B1267:G1267"/>
    <mergeCell ref="A1268:C1268"/>
    <mergeCell ref="G1268:H1268"/>
    <mergeCell ref="G1262:H1262"/>
    <mergeCell ref="A1254:C1254"/>
    <mergeCell ref="G1254:H1254"/>
    <mergeCell ref="A1256:C1256"/>
    <mergeCell ref="G1256:H1256"/>
    <mergeCell ref="G1258:H1258"/>
    <mergeCell ref="B1249:G1249"/>
    <mergeCell ref="A1250:C1250"/>
    <mergeCell ref="G1250:H1250"/>
    <mergeCell ref="B1251:G1251"/>
    <mergeCell ref="A1252:C1252"/>
    <mergeCell ref="G1252:H1252"/>
    <mergeCell ref="B1253:G1253"/>
    <mergeCell ref="B1255:G1255"/>
    <mergeCell ref="B1257:G1257"/>
    <mergeCell ref="B1230:C1230"/>
    <mergeCell ref="G1236:H1236"/>
    <mergeCell ref="B1233:C1233"/>
    <mergeCell ref="B1232:G1232"/>
    <mergeCell ref="B1235:G1235"/>
    <mergeCell ref="B1236:C1236"/>
    <mergeCell ref="A1152:F1152"/>
    <mergeCell ref="B1157:C1157"/>
    <mergeCell ref="G1157:H1157"/>
    <mergeCell ref="B1218:C1218"/>
    <mergeCell ref="G1218:H1218"/>
    <mergeCell ref="G1224:H1224"/>
    <mergeCell ref="B1221:C1221"/>
    <mergeCell ref="G1221:H1221"/>
    <mergeCell ref="B1224:C1224"/>
    <mergeCell ref="B1155:G1156"/>
    <mergeCell ref="B1159:G1160"/>
    <mergeCell ref="B1161:C1161"/>
    <mergeCell ref="G1161:H1161"/>
    <mergeCell ref="B1163:G1164"/>
    <mergeCell ref="B1165:C1165"/>
    <mergeCell ref="G1165:H1165"/>
    <mergeCell ref="B1168:C1168"/>
    <mergeCell ref="G1168:H1168"/>
    <mergeCell ref="B1223:G1223"/>
    <mergeCell ref="B1195:C1195"/>
    <mergeCell ref="B1226:G1226"/>
    <mergeCell ref="B1227:C1227"/>
    <mergeCell ref="G1227:H1227"/>
    <mergeCell ref="B1229:G1229"/>
    <mergeCell ref="G1201:H1201"/>
    <mergeCell ref="B1203:G1203"/>
    <mergeCell ref="A852:C852"/>
    <mergeCell ref="G852:H852"/>
    <mergeCell ref="A853:C853"/>
    <mergeCell ref="G853:H853"/>
    <mergeCell ref="A854:C854"/>
    <mergeCell ref="G854:H854"/>
    <mergeCell ref="B855:C855"/>
    <mergeCell ref="G855:H855"/>
    <mergeCell ref="B856:C856"/>
    <mergeCell ref="A981:C983"/>
    <mergeCell ref="G982:H982"/>
    <mergeCell ref="G984:H984"/>
    <mergeCell ref="A986:C989"/>
    <mergeCell ref="G987:H987"/>
    <mergeCell ref="G989:H989"/>
    <mergeCell ref="G867:H867"/>
    <mergeCell ref="A868:C868"/>
    <mergeCell ref="G868:H868"/>
    <mergeCell ref="G873:H873"/>
    <mergeCell ref="A874:C874"/>
    <mergeCell ref="G874:H874"/>
    <mergeCell ref="A861:C861"/>
    <mergeCell ref="G861:H861"/>
    <mergeCell ref="A862:C862"/>
    <mergeCell ref="G862:H862"/>
    <mergeCell ref="A863:C863"/>
    <mergeCell ref="G863:H863"/>
    <mergeCell ref="G870:H870"/>
    <mergeCell ref="A871:C871"/>
    <mergeCell ref="G871:H871"/>
    <mergeCell ref="B872:C872"/>
    <mergeCell ref="G872:H872"/>
    <mergeCell ref="B1167:G1167"/>
    <mergeCell ref="B1170:G1170"/>
    <mergeCell ref="B1171:C1171"/>
    <mergeCell ref="G1171:H1171"/>
    <mergeCell ref="B1173:G1173"/>
    <mergeCell ref="B1174:C1174"/>
    <mergeCell ref="G1174:H1174"/>
    <mergeCell ref="B1176:G1176"/>
    <mergeCell ref="B1177:C1177"/>
    <mergeCell ref="G1177:H1177"/>
    <mergeCell ref="B1196:C1196"/>
    <mergeCell ref="B1184:C1184"/>
    <mergeCell ref="B1185:C1185"/>
    <mergeCell ref="B1197:C1197"/>
    <mergeCell ref="A1193:C1193"/>
    <mergeCell ref="A1194:C1194"/>
    <mergeCell ref="B1179:G1183"/>
    <mergeCell ref="B1189:C1189"/>
    <mergeCell ref="B1191:C1191"/>
    <mergeCell ref="B1192:C1192"/>
    <mergeCell ref="B1198:C1198"/>
    <mergeCell ref="G1198:H1198"/>
    <mergeCell ref="B1200:G1200"/>
    <mergeCell ref="B1201:C1201"/>
    <mergeCell ref="B1187:C1187"/>
    <mergeCell ref="B1188:C1188"/>
    <mergeCell ref="B1186:C1186"/>
    <mergeCell ref="B1190:C1190"/>
    <mergeCell ref="A65:G68"/>
    <mergeCell ref="A53:G58"/>
    <mergeCell ref="A59:G64"/>
    <mergeCell ref="A175:C175"/>
    <mergeCell ref="G175:H175"/>
    <mergeCell ref="B686:G691"/>
    <mergeCell ref="G238:H238"/>
    <mergeCell ref="G237:H237"/>
    <mergeCell ref="G236:H236"/>
    <mergeCell ref="G235:H235"/>
    <mergeCell ref="G234:H234"/>
    <mergeCell ref="G233:H233"/>
    <mergeCell ref="G209:H209"/>
    <mergeCell ref="B875:C875"/>
    <mergeCell ref="G875:H875"/>
    <mergeCell ref="A865:C865"/>
    <mergeCell ref="G865:H865"/>
    <mergeCell ref="B860:C860"/>
    <mergeCell ref="A866:C866"/>
    <mergeCell ref="G866:H866"/>
    <mergeCell ref="A867:C867"/>
    <mergeCell ref="A869:C869"/>
    <mergeCell ref="G869:H869"/>
    <mergeCell ref="A870:C870"/>
    <mergeCell ref="G850:H850"/>
    <mergeCell ref="G242:H242"/>
    <mergeCell ref="G241:H241"/>
    <mergeCell ref="A515:C515"/>
    <mergeCell ref="A851:C851"/>
    <mergeCell ref="G851:H851"/>
    <mergeCell ref="B837:G843"/>
    <mergeCell ref="C21:F21"/>
    <mergeCell ref="C22:F22"/>
    <mergeCell ref="C16:F16"/>
    <mergeCell ref="C17:F17"/>
    <mergeCell ref="B37:C37"/>
    <mergeCell ref="D37:G37"/>
    <mergeCell ref="B38:C38"/>
    <mergeCell ref="D38:G38"/>
    <mergeCell ref="A504:C504"/>
    <mergeCell ref="G240:H240"/>
    <mergeCell ref="A503:B503"/>
    <mergeCell ref="A493:B493"/>
    <mergeCell ref="A494:B494"/>
    <mergeCell ref="A495:B495"/>
    <mergeCell ref="A496:B496"/>
    <mergeCell ref="A482:C482"/>
    <mergeCell ref="A502:B502"/>
    <mergeCell ref="A464:B464"/>
    <mergeCell ref="G464:H464"/>
    <mergeCell ref="B347:C347"/>
    <mergeCell ref="G815:H815"/>
    <mergeCell ref="A823:C823"/>
    <mergeCell ref="G822:H822"/>
    <mergeCell ref="A820:C820"/>
    <mergeCell ref="G820:H820"/>
    <mergeCell ref="B828:G833"/>
    <mergeCell ref="G800:H800"/>
    <mergeCell ref="A805:C805"/>
    <mergeCell ref="G825:H825"/>
    <mergeCell ref="A826:C826"/>
    <mergeCell ref="G826:H826"/>
    <mergeCell ref="G835:H835"/>
    <mergeCell ref="B834:C834"/>
    <mergeCell ref="B873:C873"/>
    <mergeCell ref="A864:C864"/>
    <mergeCell ref="G864:H864"/>
    <mergeCell ref="G856:H856"/>
    <mergeCell ref="G857:H857"/>
    <mergeCell ref="A857:C857"/>
    <mergeCell ref="B858:C858"/>
    <mergeCell ref="G858:H858"/>
    <mergeCell ref="G846:H846"/>
    <mergeCell ref="A847:C847"/>
    <mergeCell ref="G847:H847"/>
    <mergeCell ref="G848:H848"/>
    <mergeCell ref="A848:C848"/>
    <mergeCell ref="A849:C849"/>
    <mergeCell ref="G849:H849"/>
    <mergeCell ref="A824:C824"/>
    <mergeCell ref="G824:H824"/>
    <mergeCell ref="A825:C825"/>
    <mergeCell ref="A850:C850"/>
    <mergeCell ref="G787:H787"/>
    <mergeCell ref="B791:G796"/>
    <mergeCell ref="B797:C797"/>
    <mergeCell ref="A798:C798"/>
    <mergeCell ref="A799:C799"/>
    <mergeCell ref="A800:C800"/>
    <mergeCell ref="A801:C801"/>
    <mergeCell ref="G798:H798"/>
    <mergeCell ref="G799:H799"/>
    <mergeCell ref="G797:H797"/>
    <mergeCell ref="B764:C764"/>
    <mergeCell ref="G764:H764"/>
    <mergeCell ref="B765:C765"/>
    <mergeCell ref="A845:C845"/>
    <mergeCell ref="G845:H845"/>
    <mergeCell ref="A846:C846"/>
    <mergeCell ref="B726:G738"/>
    <mergeCell ref="A817:C817"/>
    <mergeCell ref="G812:H812"/>
    <mergeCell ref="A814:C814"/>
    <mergeCell ref="G814:H814"/>
    <mergeCell ref="A815:C815"/>
    <mergeCell ref="A818:B818"/>
    <mergeCell ref="A822:C822"/>
    <mergeCell ref="A827:C827"/>
    <mergeCell ref="G819:H819"/>
    <mergeCell ref="A819:C819"/>
    <mergeCell ref="A821:C821"/>
    <mergeCell ref="G834:H834"/>
    <mergeCell ref="A807:B807"/>
    <mergeCell ref="B812:C812"/>
    <mergeCell ref="A813:B813"/>
    <mergeCell ref="B789:G789"/>
    <mergeCell ref="B781:C781"/>
    <mergeCell ref="G781:H781"/>
    <mergeCell ref="B756:C756"/>
    <mergeCell ref="G756:H756"/>
    <mergeCell ref="B750:C750"/>
    <mergeCell ref="G750:H750"/>
    <mergeCell ref="B751:C751"/>
    <mergeCell ref="G751:H751"/>
    <mergeCell ref="B752:C752"/>
    <mergeCell ref="G752:H752"/>
    <mergeCell ref="B755:G755"/>
    <mergeCell ref="B779:G780"/>
    <mergeCell ref="B835:C835"/>
    <mergeCell ref="B806:C806"/>
    <mergeCell ref="A808:C808"/>
    <mergeCell ref="A809:C809"/>
    <mergeCell ref="G809:H809"/>
    <mergeCell ref="A810:C810"/>
    <mergeCell ref="G810:H810"/>
    <mergeCell ref="A816:C816"/>
    <mergeCell ref="G816:H816"/>
    <mergeCell ref="A802:C802"/>
    <mergeCell ref="G802:H802"/>
    <mergeCell ref="A803:C803"/>
    <mergeCell ref="G803:H803"/>
    <mergeCell ref="A804:C804"/>
    <mergeCell ref="G804:H804"/>
    <mergeCell ref="G806:H806"/>
    <mergeCell ref="B763:C763"/>
    <mergeCell ref="G763:H763"/>
    <mergeCell ref="B787:C787"/>
    <mergeCell ref="G808:H808"/>
    <mergeCell ref="G621:H621"/>
    <mergeCell ref="B782:C782"/>
    <mergeCell ref="G782:H782"/>
    <mergeCell ref="B783:C783"/>
    <mergeCell ref="B739:G744"/>
    <mergeCell ref="B745:G745"/>
    <mergeCell ref="B758:C758"/>
    <mergeCell ref="G758:H758"/>
    <mergeCell ref="B759:C759"/>
    <mergeCell ref="G725:H725"/>
    <mergeCell ref="G759:H759"/>
    <mergeCell ref="B715:G722"/>
    <mergeCell ref="B760:G760"/>
    <mergeCell ref="B761:C761"/>
    <mergeCell ref="G761:H761"/>
    <mergeCell ref="B762:C762"/>
    <mergeCell ref="B702:C702"/>
    <mergeCell ref="G702:H702"/>
    <mergeCell ref="B746:C746"/>
    <mergeCell ref="G746:H746"/>
    <mergeCell ref="B747:C747"/>
    <mergeCell ref="G747:H747"/>
    <mergeCell ref="B753:C753"/>
    <mergeCell ref="G753:H753"/>
    <mergeCell ref="G762:H762"/>
    <mergeCell ref="B703:C703"/>
    <mergeCell ref="G703:H703"/>
    <mergeCell ref="B713:C713"/>
    <mergeCell ref="G713:H713"/>
    <mergeCell ref="B705:G710"/>
    <mergeCell ref="B711:C711"/>
    <mergeCell ref="G783:H783"/>
    <mergeCell ref="B757:C757"/>
    <mergeCell ref="G757:H757"/>
    <mergeCell ref="B748:C748"/>
    <mergeCell ref="G748:H748"/>
    <mergeCell ref="B749:C749"/>
    <mergeCell ref="G749:H749"/>
    <mergeCell ref="B667:G669"/>
    <mergeCell ref="G664:H664"/>
    <mergeCell ref="B585:G589"/>
    <mergeCell ref="B579:C579"/>
    <mergeCell ref="G579:H579"/>
    <mergeCell ref="B580:C580"/>
    <mergeCell ref="G580:H580"/>
    <mergeCell ref="B582:C582"/>
    <mergeCell ref="G583:H583"/>
    <mergeCell ref="B584:C584"/>
    <mergeCell ref="G584:H584"/>
    <mergeCell ref="B590:C590"/>
    <mergeCell ref="G590:H590"/>
    <mergeCell ref="G765:H765"/>
    <mergeCell ref="B767:G774"/>
    <mergeCell ref="B775:C775"/>
    <mergeCell ref="G775:H775"/>
    <mergeCell ref="B776:C776"/>
    <mergeCell ref="B777:C777"/>
    <mergeCell ref="B649:G655"/>
    <mergeCell ref="G656:H656"/>
    <mergeCell ref="G553:H553"/>
    <mergeCell ref="G554:H554"/>
    <mergeCell ref="G555:H555"/>
    <mergeCell ref="B296:C296"/>
    <mergeCell ref="B348:C348"/>
    <mergeCell ref="B349:C349"/>
    <mergeCell ref="A387:B387"/>
    <mergeCell ref="A388:B388"/>
    <mergeCell ref="A399:B399"/>
    <mergeCell ref="G370:H370"/>
    <mergeCell ref="G388:H388"/>
    <mergeCell ref="B341:C341"/>
    <mergeCell ref="B342:C342"/>
    <mergeCell ref="G657:H657"/>
    <mergeCell ref="G658:H658"/>
    <mergeCell ref="G243:H243"/>
    <mergeCell ref="G188:H188"/>
    <mergeCell ref="G187:H187"/>
    <mergeCell ref="G186:H186"/>
    <mergeCell ref="G185:H185"/>
    <mergeCell ref="G257:H257"/>
    <mergeCell ref="B257:C257"/>
    <mergeCell ref="B255:G256"/>
    <mergeCell ref="B233:C233"/>
    <mergeCell ref="B234:C234"/>
    <mergeCell ref="B235:C235"/>
    <mergeCell ref="B238:C238"/>
    <mergeCell ref="G199:H199"/>
    <mergeCell ref="G198:H198"/>
    <mergeCell ref="G194:H194"/>
    <mergeCell ref="B299:C299"/>
    <mergeCell ref="G299:H299"/>
    <mergeCell ref="B294:C294"/>
    <mergeCell ref="G294:H294"/>
    <mergeCell ref="B295:C295"/>
    <mergeCell ref="G295:H295"/>
    <mergeCell ref="B297:C297"/>
    <mergeCell ref="G297:H297"/>
    <mergeCell ref="B298:C298"/>
    <mergeCell ref="B287:C287"/>
    <mergeCell ref="A79:C79"/>
    <mergeCell ref="A90:C90"/>
    <mergeCell ref="A97:C97"/>
    <mergeCell ref="B156:E156"/>
    <mergeCell ref="B199:C199"/>
    <mergeCell ref="B197:H197"/>
    <mergeCell ref="B202:H202"/>
    <mergeCell ref="B204:C204"/>
    <mergeCell ref="B206:C206"/>
    <mergeCell ref="B213:C213"/>
    <mergeCell ref="G208:H208"/>
    <mergeCell ref="G206:H206"/>
    <mergeCell ref="G183:H183"/>
    <mergeCell ref="G182:H182"/>
    <mergeCell ref="G180:H180"/>
    <mergeCell ref="G330:H330"/>
    <mergeCell ref="B335:C335"/>
    <mergeCell ref="G335:H335"/>
    <mergeCell ref="G329:H329"/>
    <mergeCell ref="B320:C320"/>
    <mergeCell ref="G320:H320"/>
    <mergeCell ref="B300:C300"/>
    <mergeCell ref="G300:H300"/>
    <mergeCell ref="A303:C303"/>
    <mergeCell ref="G322:H322"/>
    <mergeCell ref="G323:H323"/>
    <mergeCell ref="A301:B301"/>
    <mergeCell ref="G301:H301"/>
    <mergeCell ref="G304:H304"/>
    <mergeCell ref="G305:H305"/>
    <mergeCell ref="G306:H306"/>
    <mergeCell ref="G307:H307"/>
    <mergeCell ref="B578:C578"/>
    <mergeCell ref="G230:H230"/>
    <mergeCell ref="G225:H225"/>
    <mergeCell ref="G224:H224"/>
    <mergeCell ref="G220:H220"/>
    <mergeCell ref="G219:H219"/>
    <mergeCell ref="G218:H218"/>
    <mergeCell ref="B273:C273"/>
    <mergeCell ref="G273:H273"/>
    <mergeCell ref="B274:C274"/>
    <mergeCell ref="G274:H274"/>
    <mergeCell ref="G495:H495"/>
    <mergeCell ref="G496:H496"/>
    <mergeCell ref="B498:G501"/>
    <mergeCell ref="B697:C697"/>
    <mergeCell ref="G697:H697"/>
    <mergeCell ref="B678:G685"/>
    <mergeCell ref="B612:G618"/>
    <mergeCell ref="B605:G608"/>
    <mergeCell ref="B638:G644"/>
    <mergeCell ref="B629:G634"/>
    <mergeCell ref="G635:H635"/>
    <mergeCell ref="B343:C343"/>
    <mergeCell ref="B346:C346"/>
    <mergeCell ref="B674:E674"/>
    <mergeCell ref="G674:H674"/>
    <mergeCell ref="B539:C539"/>
    <mergeCell ref="G539:H539"/>
    <mergeCell ref="B540:C540"/>
    <mergeCell ref="G540:H540"/>
    <mergeCell ref="B239:C239"/>
    <mergeCell ref="B240:C240"/>
    <mergeCell ref="A6:C6"/>
    <mergeCell ref="B36:C36"/>
    <mergeCell ref="D36:G36"/>
    <mergeCell ref="G665:H665"/>
    <mergeCell ref="G672:H672"/>
    <mergeCell ref="G620:H620"/>
    <mergeCell ref="G627:H627"/>
    <mergeCell ref="G637:H637"/>
    <mergeCell ref="G647:H647"/>
    <mergeCell ref="G610:H610"/>
    <mergeCell ref="B602:C602"/>
    <mergeCell ref="G602:H602"/>
    <mergeCell ref="B603:C603"/>
    <mergeCell ref="G603:H603"/>
    <mergeCell ref="B623:G624"/>
    <mergeCell ref="G625:H625"/>
    <mergeCell ref="B186:C186"/>
    <mergeCell ref="B187:C187"/>
    <mergeCell ref="B188:C188"/>
    <mergeCell ref="G670:H670"/>
    <mergeCell ref="B506:G512"/>
    <mergeCell ref="B517:G524"/>
    <mergeCell ref="B527:C527"/>
    <mergeCell ref="G527:H527"/>
    <mergeCell ref="G568:H568"/>
    <mergeCell ref="B571:C571"/>
    <mergeCell ref="B568:C568"/>
    <mergeCell ref="G571:H571"/>
    <mergeCell ref="B557:G565"/>
    <mergeCell ref="A400:B400"/>
    <mergeCell ref="B538:C538"/>
    <mergeCell ref="B336:C336"/>
    <mergeCell ref="B712:C712"/>
    <mergeCell ref="G712:H712"/>
    <mergeCell ref="G711:H711"/>
    <mergeCell ref="G671:H671"/>
    <mergeCell ref="B692:C692"/>
    <mergeCell ref="B699:C699"/>
    <mergeCell ref="G699:H699"/>
    <mergeCell ref="A701:C701"/>
    <mergeCell ref="G698:H698"/>
    <mergeCell ref="G535:H535"/>
    <mergeCell ref="B537:C537"/>
    <mergeCell ref="G645:H645"/>
    <mergeCell ref="G626:H626"/>
    <mergeCell ref="G646:H646"/>
    <mergeCell ref="G591:H591"/>
    <mergeCell ref="B596:C596"/>
    <mergeCell ref="B599:C599"/>
    <mergeCell ref="G599:H599"/>
    <mergeCell ref="B600:C600"/>
    <mergeCell ref="G600:H600"/>
    <mergeCell ref="B594:C594"/>
    <mergeCell ref="G594:H594"/>
    <mergeCell ref="B660:G662"/>
    <mergeCell ref="G578:H578"/>
    <mergeCell ref="B576:C576"/>
    <mergeCell ref="G576:H576"/>
    <mergeCell ref="G582:H582"/>
    <mergeCell ref="B583:C583"/>
    <mergeCell ref="G570:H570"/>
    <mergeCell ref="B570:C570"/>
    <mergeCell ref="G572:H572"/>
    <mergeCell ref="B542:C542"/>
    <mergeCell ref="B572:C572"/>
    <mergeCell ref="G542:H542"/>
    <mergeCell ref="B543:C543"/>
    <mergeCell ref="G543:H543"/>
    <mergeCell ref="B544:C544"/>
    <mergeCell ref="G544:H544"/>
    <mergeCell ref="G525:H525"/>
    <mergeCell ref="B529:C529"/>
    <mergeCell ref="G533:H533"/>
    <mergeCell ref="B534:C534"/>
    <mergeCell ref="G534:H534"/>
    <mergeCell ref="B535:C535"/>
    <mergeCell ref="G504:H504"/>
    <mergeCell ref="A455:B455"/>
    <mergeCell ref="G455:H455"/>
    <mergeCell ref="A456:B456"/>
    <mergeCell ref="G456:H456"/>
    <mergeCell ref="G470:H470"/>
    <mergeCell ref="B465:G469"/>
    <mergeCell ref="G538:H538"/>
    <mergeCell ref="A513:B513"/>
    <mergeCell ref="G513:H513"/>
    <mergeCell ref="A514:B514"/>
    <mergeCell ref="G514:H514"/>
    <mergeCell ref="G515:H515"/>
    <mergeCell ref="G493:H493"/>
    <mergeCell ref="A381:B381"/>
    <mergeCell ref="G381:H381"/>
    <mergeCell ref="A382:B382"/>
    <mergeCell ref="G382:H382"/>
    <mergeCell ref="G447:H447"/>
    <mergeCell ref="G415:H415"/>
    <mergeCell ref="A416:B416"/>
    <mergeCell ref="G537:H537"/>
    <mergeCell ref="G529:H529"/>
    <mergeCell ref="G526:H526"/>
    <mergeCell ref="B533:C533"/>
    <mergeCell ref="A470:B470"/>
    <mergeCell ref="A472:B472"/>
    <mergeCell ref="A480:B480"/>
    <mergeCell ref="G424:H424"/>
    <mergeCell ref="G472:H472"/>
    <mergeCell ref="G482:H482"/>
    <mergeCell ref="A431:B431"/>
    <mergeCell ref="G431:H431"/>
    <mergeCell ref="B426:G428"/>
    <mergeCell ref="G454:H454"/>
    <mergeCell ref="B433:G436"/>
    <mergeCell ref="G437:H437"/>
    <mergeCell ref="G448:H448"/>
    <mergeCell ref="G449:H449"/>
    <mergeCell ref="B531:C531"/>
    <mergeCell ref="G531:H531"/>
    <mergeCell ref="A429:B429"/>
    <mergeCell ref="A437:B437"/>
    <mergeCell ref="B338:C338"/>
    <mergeCell ref="B339:C339"/>
    <mergeCell ref="B325:C325"/>
    <mergeCell ref="G325:H325"/>
    <mergeCell ref="B326:C326"/>
    <mergeCell ref="G326:H326"/>
    <mergeCell ref="B327:C327"/>
    <mergeCell ref="G327:H327"/>
    <mergeCell ref="G400:H400"/>
    <mergeCell ref="G389:H389"/>
    <mergeCell ref="G363:H363"/>
    <mergeCell ref="G364:H364"/>
    <mergeCell ref="A355:B355"/>
    <mergeCell ref="G355:H355"/>
    <mergeCell ref="A356:B356"/>
    <mergeCell ref="G356:H356"/>
    <mergeCell ref="A363:B363"/>
    <mergeCell ref="G380:H380"/>
    <mergeCell ref="G399:H399"/>
    <mergeCell ref="A390:C390"/>
    <mergeCell ref="B330:C330"/>
    <mergeCell ref="G341:H341"/>
    <mergeCell ref="G342:H342"/>
    <mergeCell ref="B328:C328"/>
    <mergeCell ref="G328:H328"/>
    <mergeCell ref="B329:C329"/>
    <mergeCell ref="G343:H343"/>
    <mergeCell ref="G345:H345"/>
    <mergeCell ref="G346:H346"/>
    <mergeCell ref="G347:H347"/>
    <mergeCell ref="G348:H348"/>
    <mergeCell ref="G349:H349"/>
    <mergeCell ref="B173:C173"/>
    <mergeCell ref="B174:C174"/>
    <mergeCell ref="G278:H278"/>
    <mergeCell ref="B279:C279"/>
    <mergeCell ref="G279:H279"/>
    <mergeCell ref="B280:C280"/>
    <mergeCell ref="G280:H280"/>
    <mergeCell ref="B281:C281"/>
    <mergeCell ref="G281:H281"/>
    <mergeCell ref="B282:C282"/>
    <mergeCell ref="G284:H284"/>
    <mergeCell ref="B231:C231"/>
    <mergeCell ref="G231:H231"/>
    <mergeCell ref="B275:C275"/>
    <mergeCell ref="G275:H275"/>
    <mergeCell ref="G336:H336"/>
    <mergeCell ref="B337:C337"/>
    <mergeCell ref="G337:H337"/>
    <mergeCell ref="G174:H174"/>
    <mergeCell ref="G173:H173"/>
    <mergeCell ref="G189:H189"/>
    <mergeCell ref="B241:C241"/>
    <mergeCell ref="B242:C242"/>
    <mergeCell ref="B243:C243"/>
    <mergeCell ref="A244:C244"/>
    <mergeCell ref="B269:C269"/>
    <mergeCell ref="B271:C271"/>
    <mergeCell ref="B270:C270"/>
    <mergeCell ref="G252:H252"/>
    <mergeCell ref="G247:H247"/>
    <mergeCell ref="G246:H246"/>
    <mergeCell ref="G244:H244"/>
    <mergeCell ref="B284:C284"/>
    <mergeCell ref="B278:C278"/>
    <mergeCell ref="G308:H308"/>
    <mergeCell ref="B323:C323"/>
    <mergeCell ref="G309:H309"/>
    <mergeCell ref="G310:H310"/>
    <mergeCell ref="B322:C322"/>
    <mergeCell ref="G287:H287"/>
    <mergeCell ref="G288:H288"/>
    <mergeCell ref="G289:H289"/>
    <mergeCell ref="G291:H291"/>
    <mergeCell ref="B292:C292"/>
    <mergeCell ref="G292:H292"/>
    <mergeCell ref="B288:C288"/>
    <mergeCell ref="B289:C289"/>
    <mergeCell ref="B290:C290"/>
    <mergeCell ref="G290:H290"/>
    <mergeCell ref="G296:H296"/>
    <mergeCell ref="B172:C172"/>
    <mergeCell ref="G166:H166"/>
    <mergeCell ref="G165:H165"/>
    <mergeCell ref="G164:H164"/>
    <mergeCell ref="G172:H172"/>
    <mergeCell ref="G171:H171"/>
    <mergeCell ref="G170:H170"/>
    <mergeCell ref="G169:H169"/>
    <mergeCell ref="B236:C236"/>
    <mergeCell ref="B237:C237"/>
    <mergeCell ref="G190:H190"/>
    <mergeCell ref="B285:C285"/>
    <mergeCell ref="G285:H285"/>
    <mergeCell ref="B293:C293"/>
    <mergeCell ref="G293:H293"/>
    <mergeCell ref="G282:H282"/>
    <mergeCell ref="B283:C283"/>
    <mergeCell ref="G283:H283"/>
    <mergeCell ref="G239:H239"/>
    <mergeCell ref="B185:C185"/>
    <mergeCell ref="G184:H184"/>
    <mergeCell ref="G179:H179"/>
    <mergeCell ref="B220:C220"/>
    <mergeCell ref="G204:H204"/>
    <mergeCell ref="G203:H203"/>
    <mergeCell ref="A189:C189"/>
    <mergeCell ref="B190:C190"/>
    <mergeCell ref="B191:C191"/>
    <mergeCell ref="G191:H191"/>
    <mergeCell ref="A194:C194"/>
    <mergeCell ref="B247:C247"/>
    <mergeCell ref="B250:G251"/>
    <mergeCell ref="G298:H298"/>
    <mergeCell ref="G214:H214"/>
    <mergeCell ref="G213:H213"/>
    <mergeCell ref="B205:H205"/>
    <mergeCell ref="A4:H4"/>
    <mergeCell ref="B125:G130"/>
    <mergeCell ref="G692:H692"/>
    <mergeCell ref="B312:G318"/>
    <mergeCell ref="A438:B438"/>
    <mergeCell ref="A454:B454"/>
    <mergeCell ref="B525:C525"/>
    <mergeCell ref="B526:C526"/>
    <mergeCell ref="A123:B123"/>
    <mergeCell ref="B268:C268"/>
    <mergeCell ref="G268:H268"/>
    <mergeCell ref="B259:G267"/>
    <mergeCell ref="B214:C214"/>
    <mergeCell ref="B207:E207"/>
    <mergeCell ref="B208:C208"/>
    <mergeCell ref="B441:G446"/>
    <mergeCell ref="G13:H13"/>
    <mergeCell ref="B163:C163"/>
    <mergeCell ref="B164:C164"/>
    <mergeCell ref="B165:C165"/>
    <mergeCell ref="B166:C166"/>
    <mergeCell ref="B168:C168"/>
    <mergeCell ref="B276:C276"/>
    <mergeCell ref="G276:H276"/>
    <mergeCell ref="B167:C167"/>
    <mergeCell ref="A169:C169"/>
    <mergeCell ref="B170:C170"/>
    <mergeCell ref="B171:C171"/>
    <mergeCell ref="G132:H132"/>
    <mergeCell ref="B99:G113"/>
    <mergeCell ref="A115:B115"/>
    <mergeCell ref="G115:H115"/>
    <mergeCell ref="G90:H90"/>
    <mergeCell ref="B209:C209"/>
    <mergeCell ref="B183:C183"/>
    <mergeCell ref="B184:C184"/>
    <mergeCell ref="B157:C157"/>
    <mergeCell ref="B158:C158"/>
    <mergeCell ref="B159:C159"/>
    <mergeCell ref="B160:C160"/>
    <mergeCell ref="B162:C162"/>
    <mergeCell ref="A555:B555"/>
    <mergeCell ref="A554:B554"/>
    <mergeCell ref="A553:B553"/>
    <mergeCell ref="B785:G786"/>
    <mergeCell ref="G387:H387"/>
    <mergeCell ref="A430:B430"/>
    <mergeCell ref="G163:H163"/>
    <mergeCell ref="G162:H162"/>
    <mergeCell ref="G168:H168"/>
    <mergeCell ref="G167:H167"/>
    <mergeCell ref="B218:C218"/>
    <mergeCell ref="B224:C224"/>
    <mergeCell ref="B230:C230"/>
    <mergeCell ref="G212:H212"/>
    <mergeCell ref="G211:H211"/>
    <mergeCell ref="G193:H193"/>
    <mergeCell ref="G192:H192"/>
    <mergeCell ref="B192:C192"/>
    <mergeCell ref="B193:C193"/>
    <mergeCell ref="B272:C272"/>
    <mergeCell ref="G272:H272"/>
    <mergeCell ref="B211:C211"/>
    <mergeCell ref="B212:C212"/>
    <mergeCell ref="B286:C286"/>
    <mergeCell ref="B225:C225"/>
    <mergeCell ref="A1:H1"/>
    <mergeCell ref="A2:H2"/>
    <mergeCell ref="G372:H372"/>
    <mergeCell ref="G422:H422"/>
    <mergeCell ref="B392:G398"/>
    <mergeCell ref="A3:H3"/>
    <mergeCell ref="G114:H114"/>
    <mergeCell ref="B375:G379"/>
    <mergeCell ref="B358:G361"/>
    <mergeCell ref="B352:G353"/>
    <mergeCell ref="B366:G367"/>
    <mergeCell ref="G368:H368"/>
    <mergeCell ref="G319:H319"/>
    <mergeCell ref="B372:E372"/>
    <mergeCell ref="G334:H334"/>
    <mergeCell ref="G354:H354"/>
    <mergeCell ref="G362:H362"/>
    <mergeCell ref="A373:C373"/>
    <mergeCell ref="B134:G138"/>
    <mergeCell ref="B75:G78"/>
    <mergeCell ref="G79:H79"/>
    <mergeCell ref="A71:B71"/>
    <mergeCell ref="A73:C73"/>
    <mergeCell ref="A131:B131"/>
    <mergeCell ref="G131:H131"/>
    <mergeCell ref="A132:B132"/>
    <mergeCell ref="B245:H245"/>
    <mergeCell ref="A116:B116"/>
    <mergeCell ref="G116:H116"/>
    <mergeCell ref="B217:H217"/>
    <mergeCell ref="B219:C219"/>
    <mergeCell ref="B331:G333"/>
    <mergeCell ref="D6:G6"/>
    <mergeCell ref="A13:B13"/>
    <mergeCell ref="D13:E13"/>
    <mergeCell ref="A114:B114"/>
    <mergeCell ref="A354:B354"/>
    <mergeCell ref="A380:B380"/>
    <mergeCell ref="A414:B414"/>
    <mergeCell ref="A422:B422"/>
    <mergeCell ref="G15:H15"/>
    <mergeCell ref="B491:G492"/>
    <mergeCell ref="A42:G52"/>
    <mergeCell ref="G16:H16"/>
    <mergeCell ref="G17:H17"/>
    <mergeCell ref="G20:H20"/>
    <mergeCell ref="G21:H21"/>
    <mergeCell ref="B81:G89"/>
    <mergeCell ref="G22:H22"/>
    <mergeCell ref="A31:C31"/>
    <mergeCell ref="B223:H223"/>
    <mergeCell ref="B178:E178"/>
    <mergeCell ref="B179:C179"/>
    <mergeCell ref="B180:C180"/>
    <mergeCell ref="B182:C182"/>
    <mergeCell ref="G269:H269"/>
    <mergeCell ref="G270:H270"/>
    <mergeCell ref="G271:H271"/>
    <mergeCell ref="G777:H777"/>
    <mergeCell ref="G414:H414"/>
    <mergeCell ref="B724:C724"/>
    <mergeCell ref="G724:H724"/>
    <mergeCell ref="B725:C725"/>
    <mergeCell ref="G566:H566"/>
    <mergeCell ref="G567:H567"/>
    <mergeCell ref="B566:C566"/>
    <mergeCell ref="B567:C567"/>
    <mergeCell ref="B530:C530"/>
    <mergeCell ref="G530:H530"/>
    <mergeCell ref="B92:G96"/>
    <mergeCell ref="G123:H123"/>
    <mergeCell ref="G140:H140"/>
    <mergeCell ref="B141:C141"/>
    <mergeCell ref="B118:G122"/>
    <mergeCell ref="G438:H438"/>
    <mergeCell ref="A439:B439"/>
    <mergeCell ref="G439:H439"/>
    <mergeCell ref="G139:H139"/>
    <mergeCell ref="A401:B401"/>
    <mergeCell ref="G401:H401"/>
    <mergeCell ref="G390:H390"/>
    <mergeCell ref="G416:H416"/>
    <mergeCell ref="A423:B423"/>
    <mergeCell ref="G286:H286"/>
    <mergeCell ref="G156:H156"/>
    <mergeCell ref="G149:H149"/>
    <mergeCell ref="G160:H160"/>
    <mergeCell ref="G159:H159"/>
    <mergeCell ref="G158:H158"/>
    <mergeCell ref="G157:H157"/>
    <mergeCell ref="G339:H339"/>
    <mergeCell ref="G340:H340"/>
    <mergeCell ref="G552:H552"/>
    <mergeCell ref="G619:H619"/>
    <mergeCell ref="G636:H636"/>
    <mergeCell ref="G503:H503"/>
    <mergeCell ref="G494:H494"/>
    <mergeCell ref="G481:H481"/>
    <mergeCell ref="G471:H471"/>
    <mergeCell ref="G369:H369"/>
    <mergeCell ref="A362:B362"/>
    <mergeCell ref="G596:H596"/>
    <mergeCell ref="B597:C597"/>
    <mergeCell ref="G597:H597"/>
    <mergeCell ref="G609:H609"/>
    <mergeCell ref="A364:B364"/>
    <mergeCell ref="A447:B447"/>
    <mergeCell ref="G350:H350"/>
    <mergeCell ref="B403:G413"/>
    <mergeCell ref="G502:H502"/>
    <mergeCell ref="G423:H423"/>
    <mergeCell ref="A481:B481"/>
    <mergeCell ref="G430:H430"/>
    <mergeCell ref="A389:B389"/>
    <mergeCell ref="A424:B424"/>
    <mergeCell ref="B417:G421"/>
    <mergeCell ref="G429:H429"/>
    <mergeCell ref="A471:B471"/>
    <mergeCell ref="A415:B415"/>
    <mergeCell ref="B458:G462"/>
    <mergeCell ref="A463:B463"/>
    <mergeCell ref="G463:H463"/>
    <mergeCell ref="B8:G8"/>
    <mergeCell ref="B143:C143"/>
    <mergeCell ref="G143:H143"/>
    <mergeCell ref="G144:H144"/>
    <mergeCell ref="G145:H145"/>
    <mergeCell ref="B146:C146"/>
    <mergeCell ref="G146:H146"/>
    <mergeCell ref="B147:C147"/>
    <mergeCell ref="G147:H147"/>
    <mergeCell ref="G148:H148"/>
    <mergeCell ref="B34:C34"/>
    <mergeCell ref="G34:H34"/>
    <mergeCell ref="B40:G40"/>
    <mergeCell ref="B302:G302"/>
    <mergeCell ref="B723:C723"/>
    <mergeCell ref="B150:G155"/>
    <mergeCell ref="G141:H141"/>
    <mergeCell ref="B451:G453"/>
    <mergeCell ref="A487:C487"/>
    <mergeCell ref="G487:H487"/>
    <mergeCell ref="G480:H480"/>
    <mergeCell ref="B484:E484"/>
    <mergeCell ref="G484:H484"/>
    <mergeCell ref="A449:B449"/>
    <mergeCell ref="A448:B448"/>
    <mergeCell ref="B384:G386"/>
    <mergeCell ref="G97:H97"/>
    <mergeCell ref="C25:F25"/>
    <mergeCell ref="C26:F26"/>
    <mergeCell ref="G26:H26"/>
    <mergeCell ref="B139:C139"/>
    <mergeCell ref="G338:H338"/>
    <mergeCell ref="A879:F879"/>
    <mergeCell ref="B881:G883"/>
    <mergeCell ref="G884:H884"/>
    <mergeCell ref="B888:G889"/>
    <mergeCell ref="G885:H885"/>
    <mergeCell ref="G886:H886"/>
    <mergeCell ref="G890:H890"/>
    <mergeCell ref="G891:H891"/>
    <mergeCell ref="G892:H892"/>
    <mergeCell ref="A35:D35"/>
    <mergeCell ref="G35:H35"/>
    <mergeCell ref="G821:H821"/>
    <mergeCell ref="G776:H776"/>
    <mergeCell ref="B694:C694"/>
    <mergeCell ref="G694:H694"/>
    <mergeCell ref="B574:C574"/>
    <mergeCell ref="G574:H574"/>
    <mergeCell ref="B575:C575"/>
    <mergeCell ref="G575:H575"/>
    <mergeCell ref="A489:C489"/>
    <mergeCell ref="B474:G479"/>
    <mergeCell ref="G663:H663"/>
    <mergeCell ref="A676:C676"/>
    <mergeCell ref="B591:C591"/>
    <mergeCell ref="B593:C593"/>
    <mergeCell ref="G593:H593"/>
    <mergeCell ref="A552:B552"/>
    <mergeCell ref="B695:C695"/>
    <mergeCell ref="G695:H695"/>
    <mergeCell ref="B698:C698"/>
    <mergeCell ref="G723:H723"/>
    <mergeCell ref="G790:H790"/>
    <mergeCell ref="G919:H919"/>
    <mergeCell ref="B917:G918"/>
    <mergeCell ref="B912:G912"/>
    <mergeCell ref="G913:H913"/>
    <mergeCell ref="G914:H914"/>
    <mergeCell ref="G915:H915"/>
    <mergeCell ref="A923:F923"/>
    <mergeCell ref="B925:G925"/>
    <mergeCell ref="B894:G895"/>
    <mergeCell ref="G896:H896"/>
    <mergeCell ref="G897:H897"/>
    <mergeCell ref="G898:H898"/>
    <mergeCell ref="B900:G901"/>
    <mergeCell ref="G902:H902"/>
    <mergeCell ref="G903:H903"/>
    <mergeCell ref="G904:H904"/>
    <mergeCell ref="G907:H907"/>
    <mergeCell ref="G908:H908"/>
    <mergeCell ref="G909:H909"/>
    <mergeCell ref="B906:G906"/>
    <mergeCell ref="B926:C926"/>
    <mergeCell ref="G926:H926"/>
    <mergeCell ref="A961:C961"/>
    <mergeCell ref="G961:H961"/>
    <mergeCell ref="B998:G999"/>
    <mergeCell ref="A1005:C1005"/>
    <mergeCell ref="B930:C930"/>
    <mergeCell ref="G944:H944"/>
    <mergeCell ref="G1031:H1031"/>
    <mergeCell ref="B928:C928"/>
    <mergeCell ref="G928:H928"/>
    <mergeCell ref="B929:C929"/>
    <mergeCell ref="G929:H929"/>
    <mergeCell ref="G930:H930"/>
    <mergeCell ref="B931:C931"/>
    <mergeCell ref="G931:H931"/>
    <mergeCell ref="B932:C932"/>
    <mergeCell ref="G932:H932"/>
    <mergeCell ref="B933:C933"/>
    <mergeCell ref="G933:H933"/>
    <mergeCell ref="B934:C934"/>
    <mergeCell ref="G934:H934"/>
    <mergeCell ref="B936:C936"/>
    <mergeCell ref="G936:H936"/>
    <mergeCell ref="B937:C937"/>
    <mergeCell ref="G937:H937"/>
    <mergeCell ref="B938:C938"/>
    <mergeCell ref="G938:H938"/>
    <mergeCell ref="B939:C939"/>
    <mergeCell ref="G939:H939"/>
    <mergeCell ref="B962:C962"/>
    <mergeCell ref="G962:H962"/>
    <mergeCell ref="A973:C973"/>
    <mergeCell ref="G973:H973"/>
    <mergeCell ref="A1023:C1024"/>
    <mergeCell ref="A963:C965"/>
    <mergeCell ref="G963:H963"/>
    <mergeCell ref="G965:H965"/>
    <mergeCell ref="B943:C943"/>
    <mergeCell ref="G943:H943"/>
    <mergeCell ref="G959:H959"/>
    <mergeCell ref="B941:G942"/>
    <mergeCell ref="A959:C959"/>
    <mergeCell ref="A944:C946"/>
    <mergeCell ref="G946:H946"/>
    <mergeCell ref="G949:H949"/>
    <mergeCell ref="G953:H953"/>
    <mergeCell ref="G955:H955"/>
    <mergeCell ref="A948:C950"/>
    <mergeCell ref="A967:C969"/>
    <mergeCell ref="G968:H968"/>
    <mergeCell ref="G970:H970"/>
    <mergeCell ref="G950:H950"/>
    <mergeCell ref="A952:C955"/>
    <mergeCell ref="A957:C957"/>
    <mergeCell ref="G957:H957"/>
    <mergeCell ref="A960:C960"/>
    <mergeCell ref="G960:H960"/>
    <mergeCell ref="G1095:H1095"/>
    <mergeCell ref="G1094:H1094"/>
    <mergeCell ref="A1097:C1098"/>
    <mergeCell ref="G1030:H1030"/>
    <mergeCell ref="A972:C972"/>
    <mergeCell ref="G972:H972"/>
    <mergeCell ref="A994:C994"/>
    <mergeCell ref="G994:H994"/>
    <mergeCell ref="A995:C995"/>
    <mergeCell ref="G995:H995"/>
    <mergeCell ref="A1021:C1021"/>
    <mergeCell ref="G1021:H1021"/>
    <mergeCell ref="A991:C991"/>
    <mergeCell ref="B1028:G1029"/>
    <mergeCell ref="B1000:C1000"/>
    <mergeCell ref="G991:H991"/>
    <mergeCell ref="G1005:H1005"/>
    <mergeCell ref="A1007:C1007"/>
    <mergeCell ref="G1000:H1000"/>
    <mergeCell ref="A1016:C1016"/>
    <mergeCell ref="G1016:H1016"/>
    <mergeCell ref="A1018:C1018"/>
    <mergeCell ref="G1018:H1018"/>
    <mergeCell ref="B1009:C1009"/>
    <mergeCell ref="G1009:H1009"/>
    <mergeCell ref="B1020:C1020"/>
    <mergeCell ref="G1020:H1020"/>
    <mergeCell ref="B976:C976"/>
    <mergeCell ref="G976:H976"/>
    <mergeCell ref="A977:C979"/>
    <mergeCell ref="G977:H977"/>
    <mergeCell ref="G979:H979"/>
    <mergeCell ref="G1043:H1043"/>
    <mergeCell ref="G1041:H1041"/>
    <mergeCell ref="A1039:C1043"/>
    <mergeCell ref="A1145:C1147"/>
    <mergeCell ref="G1146:H1146"/>
    <mergeCell ref="G1147:H1147"/>
    <mergeCell ref="G1062:H1062"/>
    <mergeCell ref="A1079:C1081"/>
    <mergeCell ref="G1081:H1081"/>
    <mergeCell ref="B1083:G1084"/>
    <mergeCell ref="B1085:C1085"/>
    <mergeCell ref="G1085:H1085"/>
    <mergeCell ref="G1086:H1086"/>
    <mergeCell ref="A1086:C1089"/>
    <mergeCell ref="G1089:H1089"/>
    <mergeCell ref="G1091:H1091"/>
    <mergeCell ref="A1067:C1067"/>
    <mergeCell ref="A1069:C1069"/>
    <mergeCell ref="G1069:H1069"/>
    <mergeCell ref="A1071:C1071"/>
    <mergeCell ref="G1139:H1139"/>
    <mergeCell ref="G1140:H1140"/>
    <mergeCell ref="A1060:C1062"/>
    <mergeCell ref="G1065:H1065"/>
    <mergeCell ref="A1114:C1115"/>
    <mergeCell ref="G1114:H1114"/>
    <mergeCell ref="G1115:H1115"/>
    <mergeCell ref="A1117:C1118"/>
    <mergeCell ref="G1117:H1117"/>
    <mergeCell ref="G1118:H1118"/>
    <mergeCell ref="G1092:H1092"/>
    <mergeCell ref="A1094:C1095"/>
    <mergeCell ref="G1050:H1050"/>
    <mergeCell ref="A1052:C1052"/>
    <mergeCell ref="G1052:H1052"/>
    <mergeCell ref="A1054:C1058"/>
    <mergeCell ref="G1056:H1056"/>
    <mergeCell ref="G1058:H1058"/>
    <mergeCell ref="G1134:H1134"/>
    <mergeCell ref="A1136:C1137"/>
    <mergeCell ref="G1136:H1136"/>
    <mergeCell ref="G1137:H1137"/>
    <mergeCell ref="G1024:H1024"/>
    <mergeCell ref="A1011:C1014"/>
    <mergeCell ref="G1014:H1014"/>
    <mergeCell ref="A1001:C1004"/>
    <mergeCell ref="G1004:H1004"/>
    <mergeCell ref="G1007:H1007"/>
    <mergeCell ref="A1031:C1031"/>
    <mergeCell ref="A1033:C1033"/>
    <mergeCell ref="G1033:H1033"/>
    <mergeCell ref="A1035:C1035"/>
    <mergeCell ref="G1035:H1035"/>
    <mergeCell ref="A1037:C1037"/>
    <mergeCell ref="B1047:C1047"/>
    <mergeCell ref="G1047:H1047"/>
    <mergeCell ref="A1048:C1048"/>
    <mergeCell ref="G1048:H1048"/>
    <mergeCell ref="A1026:C1026"/>
    <mergeCell ref="G1026:H1026"/>
    <mergeCell ref="B1030:C1030"/>
    <mergeCell ref="G1046:H1046"/>
    <mergeCell ref="A1044:C1046"/>
    <mergeCell ref="G1037:H1037"/>
    <mergeCell ref="A1139:C1140"/>
    <mergeCell ref="B319:C319"/>
    <mergeCell ref="G1071:H1071"/>
    <mergeCell ref="A1073:C1077"/>
    <mergeCell ref="B1273:G1274"/>
    <mergeCell ref="B1269:G1269"/>
    <mergeCell ref="C23:F23"/>
    <mergeCell ref="G23:H23"/>
    <mergeCell ref="C24:F24"/>
    <mergeCell ref="G24:H24"/>
    <mergeCell ref="B877:E877"/>
    <mergeCell ref="G877:H877"/>
    <mergeCell ref="B921:E921"/>
    <mergeCell ref="G921:H921"/>
    <mergeCell ref="B1105:C1105"/>
    <mergeCell ref="G1105:H1105"/>
    <mergeCell ref="G1109:H1109"/>
    <mergeCell ref="A1111:C1112"/>
    <mergeCell ref="G1111:H1111"/>
    <mergeCell ref="G1112:H1112"/>
    <mergeCell ref="A1142:C1143"/>
    <mergeCell ref="G1142:H1142"/>
    <mergeCell ref="G1143:H1143"/>
    <mergeCell ref="A1106:C1109"/>
    <mergeCell ref="G1106:H1106"/>
    <mergeCell ref="G1125:H1125"/>
    <mergeCell ref="A1120:C1121"/>
    <mergeCell ref="G1120:H1120"/>
    <mergeCell ref="G1121:H1121"/>
    <mergeCell ref="A1123:C1125"/>
    <mergeCell ref="G1124:H1124"/>
    <mergeCell ref="A1050:C1050"/>
    <mergeCell ref="G1366:H1366"/>
    <mergeCell ref="G1126:H1126"/>
    <mergeCell ref="A1091:C1092"/>
    <mergeCell ref="G25:H25"/>
    <mergeCell ref="B546:G551"/>
    <mergeCell ref="B229:G229"/>
    <mergeCell ref="B1149:E1149"/>
    <mergeCell ref="G1149:H1149"/>
    <mergeCell ref="B1127:C1127"/>
    <mergeCell ref="G1127:H1127"/>
    <mergeCell ref="A1128:C1131"/>
    <mergeCell ref="G1128:H1128"/>
    <mergeCell ref="G1131:H1131"/>
    <mergeCell ref="A1133:C1134"/>
    <mergeCell ref="G1133:H1133"/>
    <mergeCell ref="C27:F27"/>
    <mergeCell ref="G27:H27"/>
    <mergeCell ref="G1075:H1075"/>
    <mergeCell ref="G1077:H1077"/>
    <mergeCell ref="B1064:C1064"/>
    <mergeCell ref="G1064:H1064"/>
    <mergeCell ref="A1065:C1065"/>
    <mergeCell ref="A33:D33"/>
    <mergeCell ref="G1097:H1097"/>
    <mergeCell ref="G1098:H1098"/>
    <mergeCell ref="A1100:C1101"/>
    <mergeCell ref="G1100:H1100"/>
    <mergeCell ref="G1101:H1101"/>
    <mergeCell ref="G1103:H1103"/>
    <mergeCell ref="G1104:H1104"/>
    <mergeCell ref="A1102:C1104"/>
    <mergeCell ref="G1067:H1067"/>
  </mergeCells>
  <phoneticPr fontId="0" type="noConversion"/>
  <pageMargins left="1.1811023622047245" right="0.59055118110236227" top="1.2204724409448819" bottom="0.78740157480314965" header="0.59055118110236227" footer="0.39370078740157483"/>
  <pageSetup paperSize="9" scale="83" orientation="portrait" r:id="rId1"/>
  <headerFooter alignWithMargins="0">
    <oddHeader>&amp;L&amp;8PROFI-L GRACELJ in ostali d.n.o.
Ljubljanska 29a 4260 Bled
tel. (04) 574-39-04, (040) 294-898
e-mail: profi-l@telemach.net&amp;R&amp;8idejni projekt (IP)
EB 92/01-15K
september 2017</oddHeader>
    <oddFooter>&amp;CStran &amp;P</oddFooter>
  </headerFooter>
  <rowBreaks count="30" manualBreakCount="30">
    <brk id="35" max="7" man="1"/>
    <brk id="96" max="7" man="1"/>
    <brk id="149" max="7" man="1"/>
    <brk id="204" max="7" man="1"/>
    <brk id="244" max="7" man="1"/>
    <brk id="286" max="7" man="1"/>
    <brk id="330" max="7" man="1"/>
    <brk id="372" max="7" man="1"/>
    <brk id="416" max="7" man="1"/>
    <brk id="464" max="7" man="1"/>
    <brk id="486" max="7" man="1"/>
    <brk id="537" max="7" man="1"/>
    <brk id="584" max="7" man="1"/>
    <brk id="637" max="7" man="1"/>
    <brk id="675" max="7" man="1"/>
    <brk id="725" max="7" man="1"/>
    <brk id="759" max="7" man="1"/>
    <brk id="790" max="7" man="1"/>
    <brk id="841" max="7" man="1"/>
    <brk id="878" max="7" man="1"/>
    <brk id="922" max="7" man="1"/>
    <brk id="961" max="7" man="1"/>
    <brk id="1004" max="7" man="1"/>
    <brk id="1046" max="7" man="1"/>
    <brk id="1104" max="7" man="1"/>
    <brk id="1151" max="7" man="1"/>
    <brk id="1210" max="7" man="1"/>
    <brk id="1300" max="7" man="1"/>
    <brk id="1367" max="7" man="1"/>
    <brk id="1425"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B12" sqref="B12"/>
    </sheetView>
  </sheetViews>
  <sheetFormatPr defaultRowHeight="12.75" x14ac:dyDescent="0.2"/>
  <cols>
    <col min="6" max="6" width="10.7109375" customWidth="1"/>
    <col min="7" max="7" width="9.5703125" customWidth="1"/>
  </cols>
  <sheetData/>
  <phoneticPr fontId="0" type="noConversion"/>
  <pageMargins left="1.1811023622047245" right="0.59055118110236227" top="1.2204724409448819" bottom="0.78740157480314965" header="0.59055118110236227" footer="0.59055118110236227"/>
  <pageSetup paperSize="507" firstPageNumber="70" orientation="portrait" useFirstPageNumber="1" horizontalDpi="4294967293" verticalDpi="360" r:id="rId1"/>
  <headerFooter alignWithMargins="0">
    <oddHeader xml:space="preserve">&amp;L&amp;8PROFI-L GRACELJ in ostali d.n.o.
Ljubljanska 29a 4260 Bled
tel. (04)574-39-04; (040)294-898
e mail: profi-l@telemach.net&amp;R&amp;8PGD in PZI projekt
EB 45/07 -K
junij 2007 </oddHeader>
    <oddFooter>Stran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Kanalizacija Zaka Za gradom</vt:lpstr>
      <vt:lpstr>List3</vt:lpstr>
      <vt:lpstr>'Kanalizacija Zaka Za gradom'!Področje_tiskanja</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Brence Emil</dc:creator>
  <cp:lastModifiedBy>User</cp:lastModifiedBy>
  <cp:lastPrinted>2017-11-15T10:35:43Z</cp:lastPrinted>
  <dcterms:created xsi:type="dcterms:W3CDTF">2004-02-19T13:57:59Z</dcterms:created>
  <dcterms:modified xsi:type="dcterms:W3CDTF">2018-11-05T09:24:44Z</dcterms:modified>
</cp:coreProperties>
</file>