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165" windowHeight="14805" tabRatio="868"/>
  </bookViews>
  <sheets>
    <sheet name="SPREMNI LIST" sheetId="82" r:id="rId1"/>
    <sheet name="Splošno" sheetId="115" r:id="rId2"/>
    <sheet name="REKAPITULACIJA " sheetId="7" r:id="rId3"/>
    <sheet name="PREDDELA-3" sheetId="110" r:id="rId4"/>
    <sheet name="CESTA B-3" sheetId="109" r:id="rId5"/>
    <sheet name="CESTA D-3" sheetId="86" r:id="rId6"/>
    <sheet name="METEORNA-3" sheetId="62" r:id="rId7"/>
    <sheet name="JR-MONT.DELA-3" sheetId="116" r:id="rId8"/>
    <sheet name="TK-3" sheetId="98" r:id="rId9"/>
    <sheet name="KKS-3" sheetId="99" r:id="rId10"/>
    <sheet name="RAZNA DELA-3" sheetId="120" r:id="rId11"/>
  </sheets>
  <definedNames>
    <definedName name="CENA" localSheetId="4">#REF!</definedName>
    <definedName name="CENA" localSheetId="3">#REF!</definedName>
    <definedName name="CENA" localSheetId="10">#REF!</definedName>
    <definedName name="CENA" localSheetId="1">#REF!</definedName>
    <definedName name="CENA">#REF!</definedName>
    <definedName name="JEKLO" localSheetId="4">#REF!</definedName>
    <definedName name="JEKLO" localSheetId="3">#REF!</definedName>
    <definedName name="JEKLO" localSheetId="10">#REF!</definedName>
    <definedName name="JEKLO" localSheetId="1">#REF!</definedName>
    <definedName name="JEKLO">#REF!</definedName>
    <definedName name="JEKLO_SD" localSheetId="4">#REF!</definedName>
    <definedName name="JEKLO_SD" localSheetId="3">#REF!</definedName>
    <definedName name="JEKLO_SD" localSheetId="10">#REF!</definedName>
    <definedName name="JEKLO_SD" localSheetId="1">#REF!</definedName>
    <definedName name="JEKLO_SD">#REF!</definedName>
    <definedName name="KOLIC" localSheetId="4">#REF!</definedName>
    <definedName name="KOLIC" localSheetId="3">#REF!</definedName>
    <definedName name="KOLIC" localSheetId="10">#REF!</definedName>
    <definedName name="KOLIC" localSheetId="1">#REF!</definedName>
    <definedName name="KOLIC">#REF!</definedName>
    <definedName name="_xlnm.Print_Area" localSheetId="4">'CESTA B-3'!$A$1:$F$93</definedName>
    <definedName name="_xlnm.Print_Area" localSheetId="5">'CESTA D-3'!$A$1:$F$69</definedName>
    <definedName name="_xlnm.Print_Area" localSheetId="7">'JR-MONT.DELA-3'!$A$1:$F$39</definedName>
    <definedName name="_xlnm.Print_Area" localSheetId="9">'KKS-3'!$A$1:$F$24</definedName>
    <definedName name="_xlnm.Print_Area" localSheetId="6">'METEORNA-3'!$A$1:$F$50</definedName>
    <definedName name="_xlnm.Print_Area" localSheetId="3">'PREDDELA-3'!$A$1:$F$29</definedName>
    <definedName name="_xlnm.Print_Area" localSheetId="10">'RAZNA DELA-3'!$A$1:$F$23</definedName>
    <definedName name="_xlnm.Print_Area" localSheetId="2">'REKAPITULACIJA '!$A$1:$C$28</definedName>
    <definedName name="_xlnm.Print_Area" localSheetId="1">Splošno!$A$1:$B$38</definedName>
    <definedName name="_xlnm.Print_Area" localSheetId="0">'SPREMNI LIST'!$A$1:$G$49</definedName>
    <definedName name="_xlnm.Print_Area" localSheetId="8">'TK-3'!$A$1:$F$25</definedName>
    <definedName name="_xlnm.Print_Titles" localSheetId="4">'CESTA B-3'!$3:$3</definedName>
    <definedName name="_xlnm.Print_Titles" localSheetId="5">'CESTA D-3'!$3:$3</definedName>
    <definedName name="_xlnm.Print_Titles" localSheetId="6">'METEORNA-3'!$3:$3</definedName>
    <definedName name="_xlnm.Print_Titles" localSheetId="3">'PREDDELA-3'!$3:$4</definedName>
    <definedName name="_xlnm.Print_Titles" localSheetId="10">'RAZNA DELA-3'!$3:$4</definedName>
  </definedNames>
  <calcPr calcId="162913"/>
</workbook>
</file>

<file path=xl/calcChain.xml><?xml version="1.0" encoding="utf-8"?>
<calcChain xmlns="http://schemas.openxmlformats.org/spreadsheetml/2006/main">
  <c r="F67" i="109" l="1"/>
  <c r="F65" i="109"/>
  <c r="F16" i="98"/>
  <c r="F10" i="98"/>
  <c r="F9" i="98"/>
  <c r="F10" i="99"/>
  <c r="A16" i="116"/>
  <c r="D29" i="86"/>
  <c r="F29" i="86" s="1"/>
  <c r="F27" i="86"/>
  <c r="D41" i="109"/>
  <c r="F41" i="109" s="1"/>
  <c r="A41" i="109"/>
  <c r="F39" i="109"/>
  <c r="A39" i="109"/>
  <c r="F12" i="98" l="1"/>
  <c r="F6" i="98"/>
  <c r="F9" i="99"/>
  <c r="F6" i="99"/>
  <c r="F5" i="120"/>
  <c r="F8" i="116"/>
  <c r="F20" i="62"/>
  <c r="F7" i="62"/>
  <c r="F45" i="109"/>
  <c r="F27" i="109"/>
  <c r="F17" i="109"/>
  <c r="F7" i="109"/>
  <c r="F7" i="110"/>
  <c r="F9" i="86"/>
  <c r="F7" i="86"/>
  <c r="F11" i="86"/>
  <c r="F15" i="110"/>
  <c r="F13" i="86" l="1"/>
  <c r="F9" i="62"/>
  <c r="F52" i="86"/>
  <c r="F53" i="86"/>
  <c r="F56" i="86"/>
  <c r="F51" i="86"/>
  <c r="F41" i="86"/>
  <c r="F43" i="86"/>
  <c r="F19" i="86"/>
  <c r="F21" i="86"/>
  <c r="F23" i="86"/>
  <c r="F25" i="86"/>
  <c r="F32" i="86"/>
  <c r="F33" i="86"/>
  <c r="F35" i="86"/>
  <c r="F37" i="86"/>
  <c r="F39" i="86"/>
  <c r="F17" i="86"/>
  <c r="F32" i="62"/>
  <c r="F33" i="62"/>
  <c r="F34" i="62"/>
  <c r="F35" i="62"/>
  <c r="F36" i="62"/>
  <c r="F37" i="62"/>
  <c r="F38" i="62"/>
  <c r="F31" i="62"/>
  <c r="F16" i="62"/>
  <c r="F17" i="62"/>
  <c r="F18" i="62"/>
  <c r="F19" i="62"/>
  <c r="F21" i="62"/>
  <c r="F22" i="62"/>
  <c r="F23" i="62"/>
  <c r="F24" i="62"/>
  <c r="F15" i="62"/>
  <c r="F8" i="62"/>
  <c r="F11" i="62" s="1"/>
  <c r="F46" i="62" s="1"/>
  <c r="F26" i="62" l="1"/>
  <c r="F47" i="62" s="1"/>
  <c r="F40" i="62"/>
  <c r="F48" i="62" s="1"/>
  <c r="F46" i="86"/>
  <c r="F58" i="86"/>
  <c r="F42" i="62" l="1"/>
  <c r="F49" i="62" s="1"/>
  <c r="F50" i="62" s="1"/>
  <c r="F60" i="86"/>
  <c r="F19" i="110"/>
  <c r="F17" i="110"/>
  <c r="F8" i="110"/>
  <c r="F9" i="110"/>
  <c r="F10" i="110"/>
  <c r="F11" i="110"/>
  <c r="F12" i="110"/>
  <c r="F13" i="110"/>
  <c r="F14" i="110"/>
  <c r="F16" i="110"/>
  <c r="F18" i="110"/>
  <c r="F21" i="110" l="1"/>
  <c r="F27" i="110" s="1"/>
  <c r="A7" i="110"/>
  <c r="A9" i="110" l="1"/>
  <c r="A11" i="110" s="1"/>
  <c r="F23" i="110"/>
  <c r="F28" i="110" s="1"/>
  <c r="A13" i="110" l="1"/>
  <c r="A15" i="110"/>
  <c r="A17" i="110" s="1"/>
  <c r="F29" i="110"/>
  <c r="A19" i="110" l="1"/>
  <c r="F22" i="116" l="1"/>
  <c r="F20" i="116"/>
  <c r="F10" i="116" l="1"/>
  <c r="A10" i="116"/>
  <c r="A12" i="116" s="1"/>
  <c r="B22" i="120"/>
  <c r="F13" i="120"/>
  <c r="F11" i="120"/>
  <c r="F9" i="120"/>
  <c r="F7" i="120"/>
  <c r="A5" i="120"/>
  <c r="F15" i="120" l="1"/>
  <c r="F21" i="120" s="1"/>
  <c r="A7" i="120"/>
  <c r="A9" i="120" s="1"/>
  <c r="F17" i="120" l="1"/>
  <c r="F22" i="120" s="1"/>
  <c r="F23" i="120" s="1"/>
  <c r="C15" i="7" s="1"/>
  <c r="A11" i="120"/>
  <c r="A13" i="120" l="1"/>
  <c r="B37" i="116" l="1"/>
  <c r="A37" i="116"/>
  <c r="F28" i="116" l="1"/>
  <c r="F26" i="116"/>
  <c r="F18" i="116"/>
  <c r="F16" i="116"/>
  <c r="F14" i="116"/>
  <c r="A14" i="116"/>
  <c r="A18" i="116" s="1"/>
  <c r="F12" i="116"/>
  <c r="A20" i="116" l="1"/>
  <c r="A22" i="116" s="1"/>
  <c r="A24" i="116" s="1"/>
  <c r="A26" i="116" s="1"/>
  <c r="A28" i="116" s="1"/>
  <c r="F24" i="116"/>
  <c r="F30" i="116" s="1"/>
  <c r="F32" i="116" s="1"/>
  <c r="F36" i="116" l="1"/>
  <c r="F37" i="116"/>
  <c r="C12" i="7"/>
  <c r="F38" i="116" l="1"/>
  <c r="F64" i="109"/>
  <c r="F12" i="99" l="1"/>
  <c r="A91" i="109" l="1"/>
  <c r="B91" i="109"/>
  <c r="B90" i="109"/>
  <c r="B89" i="109"/>
  <c r="B88" i="109"/>
  <c r="B87" i="109"/>
  <c r="B67" i="86"/>
  <c r="B66" i="86"/>
  <c r="B65" i="86"/>
  <c r="B64" i="86"/>
  <c r="B49" i="62"/>
  <c r="B48" i="62"/>
  <c r="B47" i="62"/>
  <c r="B46" i="62"/>
  <c r="B23" i="99"/>
  <c r="A23" i="99"/>
  <c r="B23" i="98"/>
  <c r="A23" i="98"/>
  <c r="B28" i="110" l="1"/>
  <c r="A28" i="110"/>
  <c r="B27" i="110"/>
  <c r="A27" i="110"/>
  <c r="F57" i="109" l="1"/>
  <c r="F37" i="109"/>
  <c r="F79" i="109"/>
  <c r="F76" i="109"/>
  <c r="F75" i="109"/>
  <c r="F61" i="109"/>
  <c r="F59" i="109"/>
  <c r="F55" i="109"/>
  <c r="F53" i="109"/>
  <c r="F51" i="109"/>
  <c r="F49" i="109"/>
  <c r="F46" i="109"/>
  <c r="F44" i="109"/>
  <c r="F35" i="109"/>
  <c r="F33" i="109"/>
  <c r="F31" i="109"/>
  <c r="F29" i="109"/>
  <c r="F21" i="109"/>
  <c r="F19" i="109"/>
  <c r="F15" i="109"/>
  <c r="F23" i="109" s="1"/>
  <c r="F9" i="109"/>
  <c r="F11" i="109" s="1"/>
  <c r="A7" i="109"/>
  <c r="F70" i="109" l="1"/>
  <c r="F81" i="109"/>
  <c r="C8" i="7"/>
  <c r="F87" i="109"/>
  <c r="F88" i="109"/>
  <c r="A9" i="109"/>
  <c r="F89" i="109" l="1"/>
  <c r="F83" i="109"/>
  <c r="F91" i="109" s="1"/>
  <c r="A15" i="109"/>
  <c r="F90" i="109"/>
  <c r="F92" i="109" l="1"/>
  <c r="A17" i="109"/>
  <c r="C9" i="7"/>
  <c r="A19" i="109" l="1"/>
  <c r="A21" i="109" s="1"/>
  <c r="A27" i="109" s="1"/>
  <c r="A29" i="109" s="1"/>
  <c r="A31" i="109" l="1"/>
  <c r="A33" i="109" l="1"/>
  <c r="A35" i="109" l="1"/>
  <c r="A37" i="109" s="1"/>
  <c r="A43" i="109" s="1"/>
  <c r="A49" i="109" s="1"/>
  <c r="A51" i="109" s="1"/>
  <c r="A53" i="109" s="1"/>
  <c r="A55" i="109" s="1"/>
  <c r="A6" i="99"/>
  <c r="A8" i="99" s="1"/>
  <c r="A6" i="98"/>
  <c r="F14" i="99"/>
  <c r="F14" i="98"/>
  <c r="A57" i="109" l="1"/>
  <c r="A59" i="109" s="1"/>
  <c r="A61" i="109" s="1"/>
  <c r="A63" i="109" s="1"/>
  <c r="F18" i="98"/>
  <c r="F16" i="99"/>
  <c r="A8" i="98"/>
  <c r="A12" i="99"/>
  <c r="A67" i="109" l="1"/>
  <c r="A74" i="109" s="1"/>
  <c r="A78" i="109" s="1"/>
  <c r="F18" i="99"/>
  <c r="F23" i="99" s="1"/>
  <c r="F22" i="99"/>
  <c r="F23" i="98"/>
  <c r="F22" i="98"/>
  <c r="A14" i="99"/>
  <c r="F24" i="98" l="1"/>
  <c r="C13" i="7" s="1"/>
  <c r="F24" i="99"/>
  <c r="C14" i="7" s="1"/>
  <c r="A12" i="98" l="1"/>
  <c r="A14" i="98" s="1"/>
  <c r="F64" i="86" l="1"/>
  <c r="F65" i="86"/>
  <c r="F66" i="86" l="1"/>
  <c r="F67" i="86"/>
  <c r="A7" i="86" l="1"/>
  <c r="F68" i="86"/>
  <c r="C10" i="7" s="1"/>
  <c r="A7" i="62"/>
  <c r="A9" i="86" l="1"/>
  <c r="A11" i="86"/>
  <c r="A17" i="86" s="1"/>
  <c r="A19" i="86" s="1"/>
  <c r="A9" i="62"/>
  <c r="A15" i="62" s="1"/>
  <c r="A18" i="62" l="1"/>
  <c r="A21" i="86"/>
  <c r="C11" i="7" l="1"/>
  <c r="C16" i="7" s="1"/>
  <c r="C17" i="7" s="1"/>
  <c r="C18" i="7" s="1"/>
  <c r="A20" i="62"/>
  <c r="A23" i="86"/>
  <c r="A22" i="62" l="1"/>
  <c r="A25" i="86"/>
  <c r="A27" i="86" s="1"/>
  <c r="A29" i="86" s="1"/>
  <c r="A24" i="62" l="1"/>
  <c r="A30" i="62" s="1"/>
  <c r="A31" i="86"/>
  <c r="A35" i="86" s="1"/>
  <c r="A37" i="86" s="1"/>
  <c r="A39" i="86" s="1"/>
  <c r="A41" i="86" s="1"/>
  <c r="A33" i="62" l="1"/>
  <c r="A50" i="86"/>
  <c r="A55" i="86" s="1"/>
  <c r="A36" i="62" l="1"/>
  <c r="A38" i="62" l="1"/>
</calcChain>
</file>

<file path=xl/sharedStrings.xml><?xml version="1.0" encoding="utf-8"?>
<sst xmlns="http://schemas.openxmlformats.org/spreadsheetml/2006/main" count="472" uniqueCount="253">
  <si>
    <t>Investitor:</t>
  </si>
  <si>
    <t>Objekt:</t>
  </si>
  <si>
    <t>Št. projekta:</t>
  </si>
  <si>
    <t>Projektivno podjetje:</t>
  </si>
  <si>
    <t>PROTIM RŽIŠNIK PERC d.o.o.</t>
  </si>
  <si>
    <t>Poslovna cona A2</t>
  </si>
  <si>
    <t>4208 Šenčur</t>
  </si>
  <si>
    <t>Odgovorni projektant:</t>
  </si>
  <si>
    <t>Datum izdelave popisa:</t>
  </si>
  <si>
    <t xml:space="preserve">KOMUNALNA INFRASTRUKTURA NA </t>
  </si>
  <si>
    <t>Rok Ahačič, univ.dipl.inž.grad.</t>
  </si>
  <si>
    <t>15.</t>
  </si>
  <si>
    <r>
      <t>OPOMBE:</t>
    </r>
    <r>
      <rPr>
        <sz val="10"/>
        <rFont val="Arial CE"/>
        <family val="2"/>
        <charset val="238"/>
      </rPr>
      <t xml:space="preserve"> </t>
    </r>
  </si>
  <si>
    <t>kos</t>
  </si>
  <si>
    <t>ZEMELJSKA DELA skupaj:</t>
  </si>
  <si>
    <t>PREDDELA</t>
  </si>
  <si>
    <t>ZEMELJSKA DELA</t>
  </si>
  <si>
    <t>št.post.</t>
  </si>
  <si>
    <t>EM</t>
  </si>
  <si>
    <t>količina</t>
  </si>
  <si>
    <t>cena/EM</t>
  </si>
  <si>
    <t>I.</t>
  </si>
  <si>
    <t>II.</t>
  </si>
  <si>
    <t>III.</t>
  </si>
  <si>
    <t>IV.</t>
  </si>
  <si>
    <t>opis postavke</t>
  </si>
  <si>
    <t>vrednost (€)</t>
  </si>
  <si>
    <t>kpl</t>
  </si>
  <si>
    <t>V.</t>
  </si>
  <si>
    <t>PRIPRAVLJALNA DELA</t>
  </si>
  <si>
    <t>Postavitev in zavarovanje prečnih profilov ceste v ravninskem terenu.</t>
  </si>
  <si>
    <t>PRIPRAVLJALNA DELA skupaj:</t>
  </si>
  <si>
    <t>Fino planiranje tampona v predpisanih padcih po projektu, dobava sejanega peska granulacije 0-8 mm, planiranje in utrjevanje - priprava na asfaltiranje.</t>
  </si>
  <si>
    <t>PROMETNA UREDITEV</t>
  </si>
  <si>
    <t>PROMETNA UREDITEV skupaj:</t>
  </si>
  <si>
    <t>Zakoličba in zavarovanje projektirane osi kanala.</t>
  </si>
  <si>
    <t>Postavitev in zavarovanje prečnih profilov.</t>
  </si>
  <si>
    <t>ODVODNJAVANJE</t>
  </si>
  <si>
    <t>ODVODNJAVANJE skupaj:</t>
  </si>
  <si>
    <t>REKAPITULACIJA</t>
  </si>
  <si>
    <t>PREDDELA skupaj:</t>
  </si>
  <si>
    <r>
      <t>m</t>
    </r>
    <r>
      <rPr>
        <vertAlign val="superscript"/>
        <sz val="10"/>
        <rFont val="Arial CE"/>
        <charset val="238"/>
      </rPr>
      <t>3</t>
    </r>
  </si>
  <si>
    <r>
      <t>m</t>
    </r>
    <r>
      <rPr>
        <vertAlign val="superscript"/>
        <sz val="10"/>
        <rFont val="Arial CE"/>
        <charset val="238"/>
      </rPr>
      <t>2</t>
    </r>
  </si>
  <si>
    <r>
      <t>m</t>
    </r>
    <r>
      <rPr>
        <vertAlign val="superscript"/>
        <sz val="10"/>
        <rFont val="Arial CE"/>
        <charset val="238"/>
      </rPr>
      <t>1</t>
    </r>
  </si>
  <si>
    <t>1.</t>
  </si>
  <si>
    <t>2.</t>
  </si>
  <si>
    <t>3.</t>
  </si>
  <si>
    <t>4.</t>
  </si>
  <si>
    <t>5.</t>
  </si>
  <si>
    <t>6.</t>
  </si>
  <si>
    <t>7.</t>
  </si>
  <si>
    <t>8.</t>
  </si>
  <si>
    <t>9.</t>
  </si>
  <si>
    <t>Zakoličba ceste v ravninskem terenu.</t>
  </si>
  <si>
    <t>SPODNJI in ZGORNJI USTROJ</t>
  </si>
  <si>
    <t>SPODNJI in ZGORNJI USTROJ skupaj:</t>
  </si>
  <si>
    <t>GRADBENA DELA</t>
  </si>
  <si>
    <t>Zasip jarka z izbranim materialom od izkopa, skupaj s potrebnim utrjevanjem do potrebne zbitosti, zasip v plasteh največ do 30 cm.</t>
  </si>
  <si>
    <t>Planiranje dna izkopa z natančnostjo ± 3 cm in strojna utrditev do potrebne zbitosti (Ev2 ≥ 20 MPa).</t>
  </si>
  <si>
    <t>Ročni izkop jarka za meteorno kanalizacijo, izkop v terenu III.ktg. ter deponiranje izkopnega materiala ob trasi kanalizacije.</t>
  </si>
  <si>
    <t xml:space="preserve">Dobava, razgrinjanje, planiranje in utrjevanje tamponskega drobljenca granulacije 0 - 32 mm v debelini minimalno 25 cm, utrjevanje do potrebne zbitosti (Ev2 ≥ 120 MPa). </t>
  </si>
  <si>
    <t>Dobava, razgrinjanje, planiranje in utrjevanje tamponskega drobljenca granulacije 0 - 32 mm v debelini 30 cm (hodnik za pešce), utrjevanje do potrebne zbitosti (Ev2 ≥ 100 MPa).</t>
  </si>
  <si>
    <t>Dobava in postavitev prometnih znakov, komplet z drogom in pritrdilnim materialom ter zemeljskimi deli in temelji:</t>
  </si>
  <si>
    <t>Ozelenitev površin, dobava in sejanje travnega semena. Upoštevati pokrivanje sejane površine s tanko plastjo humusa in negovanje trave do popolne ozelenitve.</t>
  </si>
  <si>
    <r>
      <t>m</t>
    </r>
    <r>
      <rPr>
        <vertAlign val="superscript"/>
        <sz val="10"/>
        <rFont val="Arial CE"/>
        <family val="2"/>
        <charset val="238"/>
      </rPr>
      <t>2</t>
    </r>
  </si>
  <si>
    <t>Dobava, razgrinjanje in planiranje drobljenega, kamnitega, nasipnega materiala, granulacije 0-100 mm v debelini cca 50 cm ter utrjevanje do potrebne trdnosti (Ev2 ≥ 80 MPa). Vgrajevanje v slojih največ do 30 cm.</t>
  </si>
  <si>
    <r>
      <t>m</t>
    </r>
    <r>
      <rPr>
        <vertAlign val="superscript"/>
        <sz val="10"/>
        <rFont val="Arial CE"/>
        <family val="2"/>
        <charset val="238"/>
      </rPr>
      <t>3</t>
    </r>
  </si>
  <si>
    <t xml:space="preserve">Dobava in vgrajevanje betonskih lamelnih robnikov dimenzij 5 x 20 x 100 cm. Kompletno s pripravo podlage, betonom C12/15 in vsemi pomožnimi deli. Zastičenje s cementno malto. </t>
  </si>
  <si>
    <t>Zakoličba trase nove kabelske kanalizacije.</t>
  </si>
  <si>
    <t>KOMUNALNA INFRASTRUKTURA</t>
  </si>
  <si>
    <t>Površinski izkop humusa v debelini cca 20 cm, z deponiranjem materiala na začasni gradbiščni deponiji.</t>
  </si>
  <si>
    <t xml:space="preserve">Dobava in vgrajevanje asfalta:
</t>
  </si>
  <si>
    <t>- nosilni sloj - AC 22 base B 50/70 A3 v deb. 7 cm</t>
  </si>
  <si>
    <t xml:space="preserve">Dobava in vgrajevanje betonskih lamelnih robnikov v krivini dimenzij 5 x 20 x 25-50 cm. Kompletno s pripravo podlage, betonom C12/15 in vsemi pomožnimi deli. Zastičenje s cementno malto. </t>
  </si>
  <si>
    <t>Barvanje cestnih označb z belo oz. rumeno enokomponentno barvo za asfalt:</t>
  </si>
  <si>
    <t>II-2 - stop znak,</t>
  </si>
  <si>
    <t>10.</t>
  </si>
  <si>
    <t>11.</t>
  </si>
  <si>
    <t>12.</t>
  </si>
  <si>
    <t>13.</t>
  </si>
  <si>
    <t>14.</t>
  </si>
  <si>
    <t>-V-1 - neprekinjena bela črta širine 12 cm,</t>
  </si>
  <si>
    <t>-V-2 - prekinjena bela črta širine 12 cm (3-3-3),</t>
  </si>
  <si>
    <t>Sberbank banka d.d.</t>
  </si>
  <si>
    <t>Dunajska 128a</t>
  </si>
  <si>
    <t>1000 Ljubljana</t>
  </si>
  <si>
    <t>Naročnik</t>
  </si>
  <si>
    <t>Občina Bled</t>
  </si>
  <si>
    <t>Cesta svobode 13</t>
  </si>
  <si>
    <t>4260 Bled</t>
  </si>
  <si>
    <t>OBMOČJU OPPN BL-27 SELIŠE NA BLEDU</t>
  </si>
  <si>
    <t>K 126442</t>
  </si>
  <si>
    <t>Jelka Dagarin, org.inf.</t>
  </si>
  <si>
    <t>OPPN BL-27 SELIŠE NA BLEDU</t>
  </si>
  <si>
    <t>- obrabni sloj - AC 8 surf B 50/70 A3 v deb. 4 cm</t>
  </si>
  <si>
    <t>- obrabni sloj - AC 8 surf B70/100 A5 v deb. 4 cm (hodnik za pešce)</t>
  </si>
  <si>
    <t>II-2 + IV-13.1 - stop znak + dopolnilna tabla (potek prednostne ceste)</t>
  </si>
  <si>
    <t>-V-2.1 - prekinjena bela črta širine 12 cm (3-3-3),</t>
  </si>
  <si>
    <r>
      <t>m</t>
    </r>
    <r>
      <rPr>
        <vertAlign val="superscript"/>
        <sz val="10"/>
        <rFont val="Arial"/>
        <family val="2"/>
        <charset val="238"/>
      </rPr>
      <t>3</t>
    </r>
  </si>
  <si>
    <r>
      <t>m</t>
    </r>
    <r>
      <rPr>
        <vertAlign val="superscript"/>
        <sz val="10"/>
        <rFont val="Arial CE"/>
        <family val="2"/>
        <charset val="238"/>
      </rPr>
      <t>1</t>
    </r>
  </si>
  <si>
    <t>Zarez - odrez asfalta debeline cca 10 cm.</t>
  </si>
  <si>
    <t>kom</t>
  </si>
  <si>
    <t>- Vsi izkopi, nasipi, zasipi in transporti zemljin ter nasipov se obračunavajo v raščenem stanju.</t>
  </si>
  <si>
    <t>Zakoličba trase nove kabelske kanalizacije</t>
  </si>
  <si>
    <t>TK_GRADBENA DELA  skupaj:</t>
  </si>
  <si>
    <t>KKS_GRADBENA DELA  skupaj:</t>
  </si>
  <si>
    <t xml:space="preserve">DODATNA IN NEPREDVIDENA DELA </t>
  </si>
  <si>
    <t>- PVC cev DN 250 mm</t>
  </si>
  <si>
    <t>-V16 - prehod za pešce - bela.</t>
  </si>
  <si>
    <t>- Izvajalec mora priložiti dokazila o deponiranju izkopa od pooblaščene deponije.</t>
  </si>
  <si>
    <t>Dobava in vgraditev cevi (priključki objektov) iz umetnih mas, togostnega razreda min. SN 8, kompletno z izdelavo peščene posteljice deb.10 cm in obsipom cevi s peskom (frakcije 0-8 mm) do 30 cm nad temenom cevi:</t>
  </si>
  <si>
    <t>CESTA "B"</t>
  </si>
  <si>
    <t>METEORNA KANALIZACIJA</t>
  </si>
  <si>
    <t>TK OMREŽJE - gradbena dela</t>
  </si>
  <si>
    <t>KKS OMREŽJE - gradbena dela</t>
  </si>
  <si>
    <t>CESTA "D"</t>
  </si>
  <si>
    <t>16.</t>
  </si>
  <si>
    <t>17.</t>
  </si>
  <si>
    <t>18.</t>
  </si>
  <si>
    <t>Kombiniran izkop jarka v terenu III. ktg., širina dna izkopa 0,55 m, v globini 1,00 m, niveliranje dna jarka, betoniranje betonske podlage deb. 10 cm, dobava in polaganje PVC cevi z obbetoniranjem 10 nad robom cevi z betonom C 12/15, zasip z izkopanim materialom z nabijanjem v plasteh, položitev opozorilnega traku, čiščenje in planiranje trase, nakladanje viška materiala na kamion in odvoz na deponijo z vsemi stroški za naslenje vrste kabelskih tras:</t>
  </si>
  <si>
    <t>- 2 PVC cevi Ø 110 mm TK.</t>
  </si>
  <si>
    <t>- 3 PE gladke cevi Ø50 mm - trojček (priključki za objekte), kompletno s potrebnimi čepi.</t>
  </si>
  <si>
    <t>Izkop jame v terenu III. ktg. za izvedbo priključnega oz. revizijskega jaška, vgradnja betonske cevi Ø 100 cm, globine 100 cm, z zgornjo in spodnjo betonsko ploščo deb. 15 cm z odprtino in vgrajenim LTŽ pokrovom 60x60 cm, z nosilnostjo 40 t (D400), preboji v betonski cevi in vzidava cevi kabelske kanalizacije v betonsko cev.</t>
  </si>
  <si>
    <t>Kombiniran izkop jarka v terenu III. ktg., širina dna izkopa 0,30 m, v globini 1,00 m, niveliranje dna jarka, betoniranje betonske podlage deb. 10 cm, dobava in polaganje PVC cevi z obbetoniranjem 10 nad robom cevi z betonom C 12/15, zasip z izkopanim materialom z nabijanjem v plasteh, položitev opozorilnega traku, čiščenje in planiranje trase, nakladanje viška materiala na kamion in odvoz na deponijo z vsemi stroški za naslenje vrste kabelskih tras:</t>
  </si>
  <si>
    <t>- PVC cev Ø 110 mm TK.</t>
  </si>
  <si>
    <t>- PE HD cev Ø63 mm - npr. Stigmaflex, zelena (priključki za objekte), kompletno s potrebnimi čepi.</t>
  </si>
  <si>
    <t>Izkop jame v terenu III. ktg. za izvedbo priključnega jaška, vgradnja betonske cevi Ø 60 cm, globine 100 cm, z zgornjo in spodnjo betonsko ploščo deb. 15 cm z odprtino in vgrajenim LTŽ pokrovom 60x60 cm, z nosilnostjo 40 t (D400), preboji v betonski cevi in vzidava cevi kabelske kanalizacije v betonsko cev.</t>
  </si>
  <si>
    <t>Izdelava navezave na kabelsko kanalizacijo zgrajeno v 1. fazi, vključno z demontažo čepa in čiščenjem obsotječe cevi, stikovanjem, upoštevati material ter vsa pripravljalna, zaključna in druga dela.</t>
  </si>
  <si>
    <t>Strojni izkop jarka z upoštevano pomočjo ročnega izkopa za meteorno kanalizacijo (cevovod, jaški, požiralniki) v terenu III.ktg., v naklonu, ki se prilagodi karakteristikam materiala in načinu varovanja izkopa, širina dna izkopa po standardu SIST EN 1610, izkop v globini do 2,5 m, kompletno z direktnim nakladanjem izkopnega materiala na kamion in odvozom na začasno deponijo (deponijo pridobi izvajalec).</t>
  </si>
  <si>
    <t>Planiranje dna izkopa z natančnostjo ± 1 cm in strojna utrditev do potrebne zbitosti (Ev2 ≥ 20 MPa).</t>
  </si>
  <si>
    <t>Dobava in vgraditev cevi iz umetnih mas, togostnega razreda min. SN 8,kompletno s tesnili in potrebnimi fazonskimi kosi, izdelava betonske podlage ter polno obbetoniranje s C 16/20 kanalizacijske cevi:</t>
  </si>
  <si>
    <t>- PVC cev DN 160 mm (priključki požiralnikov)</t>
  </si>
  <si>
    <t>Dobava in vgraditev požiralnika iz betonskih cevi fi Ø 40 cm, globine 1,5 m, z LTŽ rešetko 40 x 40 cm (nosilnosti 40 t, D400) in montažnim AB vencem iz betona C25/30, kompletno s podložnim betonom C8/10, fino obdelavo notranjosti, prebijanjem sten in izdelavo priključkov. Kompletna izvedba priključka direktno na obstoječo cev meteorne kanalizacije, vključno z vrtanjem cevi, fazonskimi kosi, spojkami in tesnili.</t>
  </si>
  <si>
    <t>Dobava in vgraditev požiralnika iz betonskih cevi Ø 40 cm, z vtokom pod robnikom iz PVC cevi DN 160, požiralnik globine 1,5 m, z LTŽ pokrovom fi 40 cm (nosilnosti 25 t, C250) in montažnim AB vencem iz betona C25/30. Kompletno s podložnim betonom C8/10, fino obdelavo notranjosti, prebijanjem sten in izdelavo priključkov. Kompletna izvedba priključka direktno na obstoječo cev meteorne kanalizacije, vključno z vrtanjem cevi, fazonskimi kosi, spojkami in tesnili.</t>
  </si>
  <si>
    <t>SPLOŠNE ZAHTEVE ZA IZDELAVO PONUDBE</t>
  </si>
  <si>
    <t>Postavitev gradbiščne table skladno s trenutno veljavnimi predpisi.</t>
  </si>
  <si>
    <t>Škoda na objektih ob gradbišču, ki jo povzroči izvajalec.</t>
  </si>
  <si>
    <t>Poročila o kakovostni vgradnji.</t>
  </si>
  <si>
    <t>Vsi stroški trajnega deponiranja gradbenega materiala.</t>
  </si>
  <si>
    <t>Sanacija oz. povrnitev v prvotno stanje vseh dostopnih poti, ki jih bo izvajalec uporabljal za vso gradbiščno logistiko.</t>
  </si>
  <si>
    <t>Stroške obveščanja javnosti o morebitnih motnjah ter posledic nastalih zaradi motenj.</t>
  </si>
  <si>
    <t>Vse stroške glede posegov na obstoječem cevovodu, pri čemer se izvajalec z upravljalcem uskladi glede organizacije obnove,</t>
  </si>
  <si>
    <t>Vse stroške električne energije, vode, TK priključkov, razsvetljave,ogrevanja…</t>
  </si>
  <si>
    <t>Vse stroške zavarovanja opreme v času izvedbe del in delavcev ter materiala na gradbišču v času izvajanja del, od začetka do  uporabnega dovolj.</t>
  </si>
  <si>
    <t>Vse stroške zunanjega in notranjega transporta, raztovarjanja, skladiščenja na gradbišču, takse, zavarovanja, manipulativne in ostale lokalne stroške, ki se nanašajo na pridobitev ustreznih dovoljenj za izvedbo del predmetnega razpisa in primopredajo objekta s strani izvajalca naročniku,</t>
  </si>
  <si>
    <t>Cena na enoto za več in manj dela se ne spreminja.</t>
  </si>
  <si>
    <t>19.</t>
  </si>
  <si>
    <t>20.</t>
  </si>
  <si>
    <t>21.</t>
  </si>
  <si>
    <t>22.</t>
  </si>
  <si>
    <t>23.</t>
  </si>
  <si>
    <t>24.</t>
  </si>
  <si>
    <t>25.</t>
  </si>
  <si>
    <t>26.</t>
  </si>
  <si>
    <t>27.</t>
  </si>
  <si>
    <t>Stroške vseh potrebnih ukrepov, ki so predpisana in določena z veljavnimi predpisi o varstvu pri delu in varstvom pred požarom, ki jih mora izvajalec obvezno upoštevati.</t>
  </si>
  <si>
    <t xml:space="preserve">Ponovna vzpostavitev odstranjenih mejnikov, ki jih je izvajalec odstranil izven delovnega pasu. </t>
  </si>
  <si>
    <t>Izdelava izvedenskega mnenja za objekte na katerih bi zaradi izgradnje komunalne infrastrukture lahko prišlo do poškodb (s predhodnim posvetovanjem s predstavnikom naročnika - z nadzorom).</t>
  </si>
  <si>
    <t>Vse stroške povezane z izvajanjem ukrepov skladno s Uredbo o preprečevanju in zmanjševanju emisije delcev iz gradbišč (Ur.list RS, št. 21/2011) ter izdelavo elaborata preprečevanja in zmanjševanja emisije delcev iz gradbišča.</t>
  </si>
  <si>
    <t>Vse stroške pridobitve potrebnih soglasij in dovoljenj v zvezi s prečkanji cevovodov, stroške zaščite vseh komunalnih naprav in stroške upravljavcev ali njihovih predstavnikov, stroške raznih pristojbin s tem v zvezi.</t>
  </si>
  <si>
    <t>Vse količine pri zemeljskih delih so v raščenem stanju.</t>
  </si>
  <si>
    <t xml:space="preserve">Meritve nosilnosti podlage, izdelava poročil, nadzor geomehanika z vpisom v gradbeni dnevnik in izdelavo končnega poročila, geodetska spremljava v skladu z navodili geomehanika, strošek ogrevanja v času izvajanja del, če so zunanje temp. neustrezne za normalno napredovanje del. </t>
  </si>
  <si>
    <t>V ceni je zajeto tudi: droben potrošen mtr., preizkus instalacij in vse potrebne meritve za uspešno opravljen teh. pregled, pridobitev pozitivneih izvedeniškeih mnenj, navodila za obratovanje in vzdrževanje POV v 4 izvodih.</t>
  </si>
  <si>
    <t>Ponudnik mora k ponudbi priložiti prospekte za vso ponujeno opremo v vseh sklopih.</t>
  </si>
  <si>
    <t>Vsa potrebna dokumentacija, ki je potrebna za tehnični pregled, prodobitev uporabnega dovoljenja in vris v kataster GJI.</t>
  </si>
  <si>
    <t>Pridobitev lokacije za začasne gradbiščne objekte in za priročno skladiščenje materiala, uporaba za ves čas gradnje infrastrukture, vzpostavitev prvotnega stanja po zaključku gradbenih del, morebitna prestavitev objektov in najemnina zemljišča za gradbiščne objekte in priročno skladišče materiala.</t>
  </si>
  <si>
    <t>Fotografiranje cestnih, krajinskih, stavbnih in drugih detajlov, pomembnih za ugotavljanje stanja pred gradnjo. Foto elaborat se dela v najmanj dveh izvodih. En izvod prejme naročnik oziroma njegov nadzornik. V primeru, da foto dokumentacija ne bo izdelana stroške uveljavljanja odškodnine nosi izvajalec del, ki je dolžan zagotoviti podroben pregled trase objekta. Razpoke na objektih, poškodbe in druge neobičajne podrobnosti morajo biti fotografirane s priloženim metrom, da je mogoče naknadno ugotoviti morebitno spremenjeno stanje na materialu, objektu ali napravi.</t>
  </si>
  <si>
    <t xml:space="preserve">Črpanje vode iz gradbene jame v času gradnje. Dodatek na otežkočeno delo zaradi podtalnice ali površinske vode s stroški prečrpavanja vode iz izkopa, izdelavo dodatnih nasipov ali jarkov za preusmeritev dotekajoče ali izčrpane vode (izviri, melioracijski kanali, mulde, prepusti ali naravni odvodniki površinske vode ali podtalnice). </t>
  </si>
  <si>
    <t>Obnova obstoječih hišnih priključkov poškodovanih med gradnjo.</t>
  </si>
  <si>
    <t>Stroške vseh predpisanih kontrol materialov, meritev, atestov in garancij za materiale vgrajene v objekt, stroške nostrifikacije in meritev pooblaščenih institucij, potrebnih za uspešno primopredajo del, pri čemer morajo biti dokumenti obvezno prevedeni v slovenščino in nostrificirani od pooblaščene institucije v RS</t>
  </si>
  <si>
    <t>Postavitev fiksnih začasnih prehodov za pešce preko jarkov do posameznih objektov ob gradbišču z varovalno ograjo, sprotnim čiščenjem in vzdrževanjem prehodov tekom gradnje in stalnim vzdrževanjem dostopov nanje. V ceni je zajeta tudi prestavitev prehodov na nove lokacije. Izvajalec mora vsakodnevno zagotavljati dostop do objektov.</t>
  </si>
  <si>
    <t>Čiščenje terena pred in po gradnji ter priprava in organizacija gradbišča. Stroške zaključnih del na gradbišču z odvozom odvečnega materiala in stroške vzpostavitve prvotnega stanja, kjer bo to potrebno.</t>
  </si>
  <si>
    <t>Preverba podatkov, detekcija, odkrivanje ter trasna in višinska zakoličba vseh komunalnih in energetskih vodov ter oznaka križanj na predvideni dolžini izgradnje komunalne infrastrukture.</t>
  </si>
  <si>
    <t>Dobava in vgrajevanje dvignjenih granitnih robnikov s posnetimi robovi (položeni pokončno, 12 cm nad vozno površino) dimenzij 15/25/100 cm ter zastičenje s cementno malto. Kompletno s pripravo podlage, betonom C12/15, 0-16 mm in pomožnimi deli.</t>
  </si>
  <si>
    <t>Dobava in vgrajevanje dvignjenih granitnih robnikov s posnetimi robovi (položeni pokončno, 12 cm nad vozno površino) dimenzij 15 x 25 x 100 cm z odprtino za cestni odtok ter zastičenje s cementno malto. Kompletno s pripravo podlage, betonom C12/15, 0-16 mm in vsemi pomožnimi deli.</t>
  </si>
  <si>
    <t>Odstranitev LTŽ pokrovov na obstoječih jaških (meteorna in fekalna kanalizacija) in postavitev na pravo višino - prilagoditev niveleti ceste:</t>
  </si>
  <si>
    <t>- dim. fi 100 cm.</t>
  </si>
  <si>
    <t>Dobava in vgrajevanje poglobljenih rezanih granitnih robnikov v krivini (položeni ležeče, 4 cm nad vozno površino) dimenzij 16-20 x 23 x 33-50 cm, ter zastičenje s cementno malto. Kompletno s pripravo podlage, betonom C12/15, 0-16 mm in vsemi pomožnimi deli (parkirni prostori).</t>
  </si>
  <si>
    <t>Dobava in vgrajevanje poglobljenih rezanih granitnih robnikov (položeni ležeče, 4 cm nad vozno površino) dimenzij 16-20 x 23 x 100 cm, ter zastičenje s cementno malto. Kompletno s pripravo podlage, betonom C12/15, 0-16 mm in vsemi pomožnimi deli (parkirni prostori).</t>
  </si>
  <si>
    <t>Dobava in vgrajevanje granitnih robnikov s posnetimi robovi v krivini (položeni pokončno, 0-2 cm nad vozno površino), dimenzij 15/25/33-50 cm ter zastičenje s cementno malto. Kompletno s pripravo podlage, betonom C12/15, 0-16 mm in vsemi pomožnimi deli.</t>
  </si>
  <si>
    <t>Dobava in vgrajevanje poglobljenih granitnih robnikov s posnetimi robovi (položeni pokončno, 0-2 cm nad vozno površino) dimenzij 15/25/100 cm ter zastičenje s cementno malto. Kompletno s pripravo podlage, betonom C12/15, 0-16 mm in vsemi pomožnimi deli.</t>
  </si>
  <si>
    <t>-V-9 - prečna neprekinjena bela črta širine 50 cm.</t>
  </si>
  <si>
    <t>Dobava in montaža</t>
  </si>
  <si>
    <t>opis</t>
  </si>
  <si>
    <t>vrednost</t>
  </si>
  <si>
    <t>Pocinkani železni valjanec Fe-Zn 25x4 mm.</t>
  </si>
  <si>
    <t>Križna sponka  Fe-Zn na izvodih za ozemljitev kandelabrov, zaščitena s protikorozijskim premazom.</t>
  </si>
  <si>
    <t xml:space="preserve">Drobni nespecificirani material, manipulativni stroški,
stroški transporta, priprava del in sodelovanje z ostalimi izvajalci. </t>
  </si>
  <si>
    <t>Izdelava meritev in merilnih protokolov inštalacije in ozemljitve.</t>
  </si>
  <si>
    <t>Izdelava meritev in merilnih protokolov vodoravne osvetljenosti in svetlosti cestišča.</t>
  </si>
  <si>
    <t xml:space="preserve">MONTAŽNA DELA IN MATERIAL </t>
  </si>
  <si>
    <t>JAVNA RAZSVETLJAVA montažna dela</t>
  </si>
  <si>
    <t>MONTAŽNA DELA IN MATERIAL</t>
  </si>
  <si>
    <t xml:space="preserve">REKAPITULACIJA - GRADBENA DELA </t>
  </si>
  <si>
    <t xml:space="preserve">Popis izdelali: </t>
  </si>
  <si>
    <t>Miroslav Petrač, el.tehnik</t>
  </si>
  <si>
    <t>Andrej Pureber, univ.dipl.inž.str.</t>
  </si>
  <si>
    <t>PRI PRIPRAVI PONUDBE JE POTREBNO UPOŠTEVATI SPODNJE TOČKE 1 - 27 SPLOŠNIH ZAHTEV ZA IZDELAVO PONUDBE, KI SE NE ZARAČUNAVAJO POSEBEJ</t>
  </si>
  <si>
    <t>V kolikor je že katerakoli od spodaj navedenih del navedena tudi v popisih, veljajo splošne zahteve za izdelavo ponudbe navedane spodaj v točkah 1-27!</t>
  </si>
  <si>
    <t>Široki strojni izkop v terenu III. ktg, izkop v globini do 1.0 m, nakladanje materiala na transportno sredstvo, odvoz na začasno deponijo gradbišča - material za nasip.</t>
  </si>
  <si>
    <t>- nosilni sloj - AC 22 base B 50/70 A3 v deb. 6 cm</t>
  </si>
  <si>
    <t>Nakladanje na transportno sredstvo in odvoz odvečnega materiala od izkopa na stalno deponijo do 10 km in plačilom vseh stroškov deponiranja.</t>
  </si>
  <si>
    <t xml:space="preserve">Izdelava in dostave  varnostnega načrta  (dva izvoda) naročniku v skladu s predpisi o zagotavljanju varnosti in zdravja pri delu, zagotoviti, da bo gradbišče urejeno v skladu z varnostnim načrtom. Načrte izvajalec preda v potrditev naročniku pet dni pred začetkom gradnje. </t>
  </si>
  <si>
    <t>Izdelava elaborata zapore občinskih cest,  vključno s pregledom elaborata oziroma sheme cestne zapore in izvedba zapore z ustrezno signalizacijo (naročilo pri izvajalcu vzdrževanja občinskih cest Gradbeništvo Prestor).</t>
  </si>
  <si>
    <t>Projektantski nadzor in usklajevanje projekta z dejansko ugotovljenim stanjem na terenu.</t>
  </si>
  <si>
    <t>ura</t>
  </si>
  <si>
    <t>Nadzor upravljalca javne razsvetljave (Petrol d.d.).</t>
  </si>
  <si>
    <t>RAZNA DELA skupaj:</t>
  </si>
  <si>
    <t>RAZNA DELA</t>
  </si>
  <si>
    <t>JR 2. FAZA - MONTAŽNA DELA IN MATERIAL skupaj:</t>
  </si>
  <si>
    <r>
      <t>Kabel E-YY  4x16+1,5 mm</t>
    </r>
    <r>
      <rPr>
        <vertAlign val="superscript"/>
        <sz val="10"/>
        <rFont val="Arial"/>
        <family val="2"/>
        <charset val="238"/>
      </rPr>
      <t xml:space="preserve">2  </t>
    </r>
    <r>
      <rPr>
        <sz val="10"/>
        <rFont val="Arial"/>
        <family val="2"/>
        <charset val="238"/>
      </rPr>
      <t>Cu uvlečen v kabelsko kanalizacijo.</t>
    </r>
  </si>
  <si>
    <t>Priklop kabla v kandelaber z izdelavo kabelskih končnikov in uvlek kabla do spončne letve.</t>
  </si>
  <si>
    <r>
      <t xml:space="preserve">Cestna svetilka, svetlobna emisija: 0%, montaža navpično na kandelaber
</t>
    </r>
    <r>
      <rPr>
        <b/>
        <sz val="10"/>
        <rFont val="Arial"/>
        <family val="2"/>
        <charset val="238"/>
      </rPr>
      <t xml:space="preserve">Tip: GRAH AEROLITE LSL 60 LED 74 W, </t>
    </r>
    <r>
      <rPr>
        <sz val="10"/>
        <rFont val="Arial"/>
        <family val="2"/>
        <charset val="238"/>
      </rPr>
      <t>8.700 lm, 4.000 K, IP66, klasa I, RAL 9006 ali enakovredno.</t>
    </r>
  </si>
  <si>
    <r>
      <t xml:space="preserve">Cestna svetilka, svetlobna emisija: 0%, montaža navpično na kandelaber
</t>
    </r>
    <r>
      <rPr>
        <b/>
        <sz val="10"/>
        <rFont val="Arial"/>
        <family val="2"/>
        <charset val="238"/>
      </rPr>
      <t>Tip: GRAH AEROLITE LSL 15 LED 19 W,</t>
    </r>
    <r>
      <rPr>
        <sz val="10"/>
        <rFont val="Arial"/>
        <family val="2"/>
        <charset val="238"/>
      </rPr>
      <t xml:space="preserve"> 4.000 K, IP66, klasa I, RAL 9006 ali enakovredno.</t>
    </r>
  </si>
  <si>
    <r>
      <t>Ravni kandelaber za natik, vroče pocinkan, barvan z barvo antracit siva MS-5, višine 6,5 m (5,8 m nad nivojem), opremljen s 4-polno priključno ploščo, podnožjem za varovalko 6,3A, vezno žico in vodnikom NYY-J 3x1,5 mm</t>
    </r>
    <r>
      <rPr>
        <vertAlign val="superscript"/>
        <sz val="10"/>
        <rFont val="Arial"/>
        <family val="2"/>
        <charset val="238"/>
      </rPr>
      <t>2</t>
    </r>
    <r>
      <rPr>
        <sz val="10"/>
        <rFont val="Arial"/>
        <family val="2"/>
        <charset val="238"/>
      </rPr>
      <t>, z vratci dimenzije 235x70 mm, kot npr. TERRALUX C27.</t>
    </r>
  </si>
  <si>
    <r>
      <t>Ravni kandelaber za natik, vroče pocinkan, barvan z barvo antracit siva MS-5, višine 10 m (9 m nad nivojem), opremljen s 4-polno priključno ploščo, podnožjem za varovalko 6,3A, vezno žico in vodnikom NYY-J 3x1,5 mm</t>
    </r>
    <r>
      <rPr>
        <vertAlign val="superscript"/>
        <sz val="10"/>
        <rFont val="Arial"/>
        <family val="2"/>
        <charset val="238"/>
      </rPr>
      <t>2</t>
    </r>
    <r>
      <rPr>
        <sz val="10"/>
        <rFont val="Arial"/>
        <family val="2"/>
        <charset val="238"/>
      </rPr>
      <t>, z vratci dimenzije 235x70 mm,  kot npr. TERRALUX C96.</t>
    </r>
  </si>
  <si>
    <t>PROJEKTANTSKI POPIS</t>
  </si>
  <si>
    <t>Izdelava geodetskega načrta in projekta izvedenih del (PID ) z vsemi geodetskimi podatki  - predani v 5 izvodih tiskane oblike in v digitalni obliki, ki mora biti izdelan v skladu z veljavno zakonodajo. 
Vsi morebitni stroški soglasij, dovoljenj ter dokumentacij, ki so pogoj za pridobitev uporabnega dovoljenja, so vključeni v ceno in se ne zaračunavajo posebej.</t>
  </si>
  <si>
    <t>Priprava in ogranizacija gradbišča z gradbiščno tablo vključno z vsemi potrebnimi deli na celotnem območju  predvidene komunalne infrastrukture. V tej postavki je potrebno zajeti tudi stroške začasnih dovoznih poti ter vzpostavitev v prvotno stanje. Izvajalec si mora ogledati trase/pbmočje predvidene infrastrukture in v to postavko vključiti vsa potrebna dela pri organizaciji, pripravi, zavarovanju in čiščenju gradbišča. V postavki vključiti tudi zavarovanje okoliških objektov pred morebitnimi poškodbami v času gradnje.</t>
  </si>
  <si>
    <t>3. FAZA</t>
  </si>
  <si>
    <t>PREDDELA - 3. FAZA</t>
  </si>
  <si>
    <t>Postavitev in vzdrževanje delne ali popolne zapore ceste v času gradnje z izvedbo obvozov in njihovo označitvijo (v nočnem času zagotovitev prevoznosti do objektov trajanje zapore cca 40 dni</t>
  </si>
  <si>
    <t>Rezkanje in odvoz asfaltne krovne plasti v debelini do 4 cm na deponijo s plačilom pristojbin</t>
  </si>
  <si>
    <t>CESTA B - 3. FAZA</t>
  </si>
  <si>
    <r>
      <t>m</t>
    </r>
    <r>
      <rPr>
        <vertAlign val="superscript"/>
        <sz val="10"/>
        <rFont val="Arial"/>
        <family val="2"/>
        <charset val="238"/>
      </rPr>
      <t>1</t>
    </r>
  </si>
  <si>
    <r>
      <t>m</t>
    </r>
    <r>
      <rPr>
        <vertAlign val="superscript"/>
        <sz val="10"/>
        <rFont val="Arial"/>
        <family val="2"/>
        <charset val="238"/>
      </rPr>
      <t>2</t>
    </r>
  </si>
  <si>
    <t>Nasip z izkopanim materialom ceste do višine planuma s potrebnim utrjevanjem v plasteh do 30 cm.</t>
  </si>
  <si>
    <t>METEORNA KANALIZACIJA - 3. FAZA</t>
  </si>
  <si>
    <t>METEORNA KANALIZACIJA - 3. FAZA SKUPAJ:</t>
  </si>
  <si>
    <t>Postavitev obstoječih vodovodnih in plinskih kap na novo višino asfalta</t>
  </si>
  <si>
    <t>RAZNA DELA - 3. FAZA</t>
  </si>
  <si>
    <t>SKUPAJ brez DDV :</t>
  </si>
  <si>
    <t>DDV 22%</t>
  </si>
  <si>
    <t>SKUPAJ z DDV :</t>
  </si>
  <si>
    <t>PREDDELA - 3. FAZA SKUPAJ:</t>
  </si>
  <si>
    <t>CESTA B - 3. FAZA SKUPAJ:</t>
  </si>
  <si>
    <t>CESTA D- 3. FAZA</t>
  </si>
  <si>
    <t>JAVNA RAZSVETLJAVA - 3. FAZA</t>
  </si>
  <si>
    <t>JAVNA RAZSVETLJAVA - 3. FAZA MONTAŽNA DELA SKUPAJ:</t>
  </si>
  <si>
    <t>CESTA D - 3. FAZA SKUPAJ:</t>
  </si>
  <si>
    <t>TK OMREŽJE - 3. FAZA GRADBENA DELA SKUPAJ:</t>
  </si>
  <si>
    <t>KKS OMREŽJE -3. FAZA GRADBENA DELA SKUPAJ:</t>
  </si>
  <si>
    <t>KABELSKA KANALIZACIJA ZA KKS OMREŽJE (Telemach) - 3. FAZA</t>
  </si>
  <si>
    <t>KABELSKA KANALIZACIJA ZA TK OMREŽJE (Telekom) - 3. FAZA</t>
  </si>
  <si>
    <t>RAZNA DELA - 3. FAZA SKUPAJ:</t>
  </si>
  <si>
    <t>junij, 2018</t>
  </si>
  <si>
    <t>Dobava podlage za zasejanje trave - humus,  razstiranje v debelini cca 20 cm, ravnanje in ostala pomožna dela. Upoštevati tudi valjanje površine pred sejanjem trave.</t>
  </si>
  <si>
    <t xml:space="preserve">Izdelava nasipa do višine planuma (obstoječi teren nižji), kompletno z dobavo in vgrajevanjem tampona drobljen gramoz granulacije 0 - 50 mm. Planiranje, valjanje in utrjevanje nasipa v slojih po 30 cm do potrebne zbitosti ± 1cm in utrjevanjem do potrebne zbitosti (Ms ≥ 80 MPa): </t>
  </si>
  <si>
    <t>Dvostranski zarez in rušenje obstoječega grobega asfalta ceste v debelini cca 7 cm, nalaganje ruševin na transportno sredstvo, odvoz v stalno deponijo po izboru izvajalca z vključenimi vsemi stroški deponiranja.</t>
  </si>
  <si>
    <t>Rezkanje - frezanje obstoječega finega asfalta v šir. 20 cm (stik obstoječi - novi), kompletno z dobavo in vgrajevanjem novega asfalt betona v deb. 4,0 cm.</t>
  </si>
  <si>
    <t>Hladni obrizg asfalta pri stikovanju obstoječega z novim.</t>
  </si>
  <si>
    <r>
      <t>m</t>
    </r>
    <r>
      <rPr>
        <vertAlign val="superscript"/>
        <sz val="10"/>
        <rFont val="Arial CE"/>
      </rPr>
      <t>1</t>
    </r>
  </si>
  <si>
    <t>- dim. fi 80 cm.</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</si>
</sst>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_-* #,##0.00\ &quot;SIT&quot;_-;\-* #,##0.00\ &quot;SIT&quot;_-;_-* &quot;-&quot;??\ &quot;SIT&quot;_-;_-@_-"/>
    <numFmt numFmtId="165" formatCode="_-* #,##0.00\ _S_I_T_-;\-* #,##0.00\ _S_I_T_-;_-* &quot;-&quot;??\ _S_I_T_-;_-@_-"/>
    <numFmt numFmtId="166" formatCode="_-* #,##0.00\ _E_U_R_-;\-* #,##0.00\ _E_U_R_-;_-* &quot;-&quot;??\ _E_U_R_-;_-@_-"/>
    <numFmt numFmtId="167" formatCode="##,###,###,##0.00"/>
    <numFmt numFmtId="168" formatCode="#,##0.0"/>
    <numFmt numFmtId="169" formatCode="00&quot;.&quot;"/>
    <numFmt numFmtId="170" formatCode="#,##0.00\ [$€-1]"/>
    <numFmt numFmtId="171" formatCode="_(* #,##0.00_);_(* \(#,##0.00\);_(* &quot;-&quot;??_);_(@_)"/>
    <numFmt numFmtId="172" formatCode="_-* #,##0\ _S_I_T_-;\-* #,##0\ _S_I_T_-;_-* &quot;-&quot;??\ _S_I_T_-;_-@_-"/>
    <numFmt numFmtId="173" formatCode="0.0"/>
    <numFmt numFmtId="174" formatCode="_([$€]* #,##0.00_);_([$€]* \(#,##0.00\);_([$€]* &quot;-&quot;??_);_(@_)"/>
    <numFmt numFmtId="175" formatCode="#,##0\ &quot;EUR&quot;;\-#,##0\ &quot;EUR&quot;"/>
    <numFmt numFmtId="176" formatCode="#,##0.00\ \€"/>
    <numFmt numFmtId="177" formatCode="0.0%"/>
    <numFmt numFmtId="178" formatCode="General_)"/>
  </numFmts>
  <fonts count="52">
    <font>
      <sz val="10"/>
      <name val="Arial CE"/>
      <charset val="238"/>
    </font>
    <font>
      <sz val="11"/>
      <color theme="1"/>
      <name val="Calibri"/>
      <family val="2"/>
      <charset val="238"/>
      <scheme val="minor"/>
    </font>
    <font>
      <b/>
      <sz val="10"/>
      <name val="Arial CE"/>
      <family val="2"/>
      <charset val="238"/>
    </font>
    <font>
      <b/>
      <u/>
      <sz val="10"/>
      <name val="Arial CE"/>
      <family val="2"/>
      <charset val="238"/>
    </font>
    <font>
      <sz val="10"/>
      <name val="Arial CE"/>
      <family val="2"/>
      <charset val="238"/>
    </font>
    <font>
      <sz val="8"/>
      <name val="Arial CE"/>
      <family val="2"/>
      <charset val="238"/>
    </font>
    <font>
      <b/>
      <sz val="12"/>
      <name val="Arial CE"/>
      <family val="2"/>
      <charset val="238"/>
    </font>
    <font>
      <b/>
      <sz val="11"/>
      <name val="Arial CE"/>
      <family val="2"/>
      <charset val="238"/>
    </font>
    <font>
      <sz val="11"/>
      <name val="Arial CE"/>
      <family val="2"/>
      <charset val="238"/>
    </font>
    <font>
      <sz val="10"/>
      <name val="Arial CE"/>
      <family val="2"/>
    </font>
    <font>
      <b/>
      <sz val="11"/>
      <name val="Arial CE"/>
      <family val="2"/>
    </font>
    <font>
      <sz val="11"/>
      <name val="Arial CE"/>
      <family val="2"/>
    </font>
    <font>
      <sz val="8"/>
      <name val="Arial CE"/>
      <family val="2"/>
    </font>
    <font>
      <b/>
      <sz val="10"/>
      <name val="Arial CE"/>
      <charset val="238"/>
    </font>
    <font>
      <sz val="10"/>
      <name val="Gatineau"/>
    </font>
    <font>
      <sz val="10"/>
      <name val="Arial CE"/>
      <charset val="238"/>
    </font>
    <font>
      <b/>
      <u/>
      <sz val="10"/>
      <name val="Arial CE"/>
      <charset val="238"/>
    </font>
    <font>
      <sz val="10"/>
      <name val="Arial CE"/>
    </font>
    <font>
      <sz val="8"/>
      <name val="Arial CE"/>
      <charset val="238"/>
    </font>
    <font>
      <vertAlign val="superscript"/>
      <sz val="10"/>
      <name val="Arial CE"/>
      <charset val="238"/>
    </font>
    <font>
      <sz val="10"/>
      <name val="Arial"/>
      <family val="2"/>
      <charset val="238"/>
    </font>
    <font>
      <sz val="11"/>
      <name val="Times New Roman CE"/>
      <charset val="238"/>
    </font>
    <font>
      <b/>
      <sz val="11"/>
      <name val="Arial CE"/>
      <charset val="238"/>
    </font>
    <font>
      <sz val="10"/>
      <name val="Arial"/>
      <family val="2"/>
      <charset val="238"/>
    </font>
    <font>
      <b/>
      <sz val="10"/>
      <name val="Arial CE"/>
      <family val="2"/>
    </font>
    <font>
      <sz val="10"/>
      <color indexed="10"/>
      <name val="Arial CE"/>
      <family val="2"/>
    </font>
    <font>
      <sz val="10"/>
      <color indexed="10"/>
      <name val="Arial CE"/>
      <family val="2"/>
      <charset val="238"/>
    </font>
    <font>
      <vertAlign val="superscript"/>
      <sz val="10"/>
      <name val="Arial CE"/>
      <family val="2"/>
      <charset val="238"/>
    </font>
    <font>
      <sz val="10"/>
      <name val="Arial"/>
      <family val="2"/>
      <charset val="238"/>
    </font>
    <font>
      <sz val="12"/>
      <name val="Courier"/>
      <family val="3"/>
    </font>
    <font>
      <sz val="8"/>
      <color indexed="10"/>
      <name val="Arial CE"/>
      <family val="2"/>
      <charset val="238"/>
    </font>
    <font>
      <sz val="14"/>
      <name val="Arial CE"/>
      <family val="2"/>
    </font>
    <font>
      <b/>
      <sz val="14"/>
      <name val="Arial CE"/>
      <family val="2"/>
    </font>
    <font>
      <b/>
      <sz val="10"/>
      <name val="Arial CE"/>
    </font>
    <font>
      <b/>
      <sz val="10"/>
      <name val="Arial"/>
      <family val="2"/>
    </font>
    <font>
      <sz val="14"/>
      <color indexed="55"/>
      <name val="Arial CE"/>
    </font>
    <font>
      <sz val="10"/>
      <color indexed="55"/>
      <name val="Arial CE"/>
    </font>
    <font>
      <vertAlign val="superscript"/>
      <sz val="10"/>
      <name val="Arial"/>
      <family val="2"/>
      <charset val="238"/>
    </font>
    <font>
      <sz val="9"/>
      <name val="Arial CE"/>
    </font>
    <font>
      <sz val="10"/>
      <color rgb="FFFF0000"/>
      <name val="Arial CE"/>
      <family val="2"/>
    </font>
    <font>
      <b/>
      <sz val="10"/>
      <name val="Arial"/>
      <family val="2"/>
      <charset val="238"/>
    </font>
    <font>
      <sz val="10"/>
      <name val="Arial"/>
      <family val="2"/>
      <charset val="238"/>
    </font>
    <font>
      <b/>
      <sz val="11"/>
      <name val="Arial"/>
      <family val="2"/>
      <charset val="238"/>
    </font>
    <font>
      <sz val="10"/>
      <color rgb="FFFF0000"/>
      <name val="Arial"/>
      <family val="2"/>
      <charset val="238"/>
    </font>
    <font>
      <sz val="8"/>
      <name val="Arial"/>
      <family val="2"/>
      <charset val="238"/>
    </font>
    <font>
      <sz val="10"/>
      <color theme="1"/>
      <name val="Arial"/>
      <family val="2"/>
      <charset val="238"/>
    </font>
    <font>
      <sz val="9"/>
      <name val="Arial"/>
      <family val="2"/>
      <charset val="238"/>
    </font>
    <font>
      <sz val="11"/>
      <name val="Arial"/>
      <family val="2"/>
      <charset val="238"/>
    </font>
    <font>
      <b/>
      <u/>
      <sz val="10"/>
      <name val="Arial"/>
      <family val="2"/>
      <charset val="238"/>
    </font>
    <font>
      <sz val="10"/>
      <color indexed="10"/>
      <name val="Arial"/>
      <family val="2"/>
      <charset val="238"/>
    </font>
    <font>
      <vertAlign val="superscript"/>
      <sz val="10"/>
      <name val="Arial CE"/>
    </font>
    <font>
      <sz val="8"/>
      <name val="Arial C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s>
  <cellStyleXfs count="47">
    <xf numFmtId="0" fontId="0" fillId="0" borderId="0"/>
    <xf numFmtId="174" fontId="17" fillId="0" borderId="0" applyFont="0" applyFill="0" applyBorder="0" applyAlignment="0" applyProtection="0"/>
    <xf numFmtId="0" fontId="17" fillId="0" borderId="0"/>
    <xf numFmtId="0" fontId="23" fillId="0" borderId="0"/>
    <xf numFmtId="0" fontId="17" fillId="0" borderId="0"/>
    <xf numFmtId="0" fontId="23" fillId="0" borderId="0"/>
    <xf numFmtId="0" fontId="20" fillId="0" borderId="0"/>
    <xf numFmtId="0" fontId="21" fillId="0" borderId="0"/>
    <xf numFmtId="0" fontId="28" fillId="0" borderId="0"/>
    <xf numFmtId="0" fontId="14" fillId="0" borderId="0"/>
    <xf numFmtId="37" fontId="29" fillId="0" borderId="0"/>
    <xf numFmtId="0" fontId="4" fillId="0" borderId="0"/>
    <xf numFmtId="164" fontId="20" fillId="0" borderId="0" applyFont="0" applyFill="0" applyBorder="0" applyAlignment="0" applyProtection="0"/>
    <xf numFmtId="165" fontId="15" fillId="0" borderId="0" applyFont="0" applyFill="0" applyBorder="0" applyAlignment="0" applyProtection="0"/>
    <xf numFmtId="166" fontId="15" fillId="0" borderId="0" applyFont="0" applyFill="0" applyBorder="0" applyAlignment="0" applyProtection="0"/>
    <xf numFmtId="172" fontId="15" fillId="0" borderId="0" applyFont="0" applyFill="0" applyBorder="0" applyAlignment="0" applyProtection="0"/>
    <xf numFmtId="172" fontId="15" fillId="0" borderId="0" applyFont="0" applyFill="0" applyBorder="0" applyAlignment="0" applyProtection="0"/>
    <xf numFmtId="171" fontId="17" fillId="0" borderId="0" applyFont="0" applyFill="0" applyBorder="0" applyAlignment="0" applyProtection="0"/>
    <xf numFmtId="172"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71" fontId="17" fillId="0" borderId="0" applyFont="0" applyFill="0" applyBorder="0" applyAlignment="0" applyProtection="0"/>
    <xf numFmtId="165" fontId="20" fillId="0" borderId="0" applyFont="0" applyFill="0" applyBorder="0" applyAlignment="0" applyProtection="0"/>
    <xf numFmtId="165" fontId="14" fillId="0" borderId="0" applyFont="0" applyFill="0" applyBorder="0" applyAlignment="0" applyProtection="0"/>
    <xf numFmtId="171" fontId="17" fillId="0" borderId="0" applyFont="0" applyFill="0" applyBorder="0" applyAlignment="0" applyProtection="0"/>
    <xf numFmtId="0" fontId="15" fillId="0" borderId="0"/>
    <xf numFmtId="165" fontId="15" fillId="0" borderId="0" applyFont="0" applyFill="0" applyBorder="0" applyAlignment="0" applyProtection="0"/>
    <xf numFmtId="0" fontId="15" fillId="0" borderId="0"/>
    <xf numFmtId="171" fontId="17" fillId="0" borderId="0" applyFont="0" applyFill="0" applyBorder="0" applyAlignment="0" applyProtection="0"/>
    <xf numFmtId="166" fontId="17" fillId="0" borderId="0" applyFont="0" applyFill="0" applyBorder="0" applyAlignment="0" applyProtection="0"/>
    <xf numFmtId="0" fontId="20" fillId="0" borderId="0"/>
    <xf numFmtId="0" fontId="20" fillId="0" borderId="0"/>
    <xf numFmtId="166" fontId="15" fillId="0" borderId="0" applyFont="0" applyFill="0" applyBorder="0" applyAlignment="0" applyProtection="0"/>
    <xf numFmtId="0" fontId="41" fillId="0" borderId="0"/>
    <xf numFmtId="171" fontId="20" fillId="0" borderId="0" applyFont="0" applyFill="0" applyBorder="0" applyAlignment="0" applyProtection="0"/>
    <xf numFmtId="165" fontId="41" fillId="0" borderId="0" applyFont="0" applyFill="0" applyBorder="0" applyAlignment="0" applyProtection="0"/>
    <xf numFmtId="0" fontId="17" fillId="0" borderId="0"/>
    <xf numFmtId="0" fontId="20" fillId="0" borderId="0"/>
    <xf numFmtId="0" fontId="17" fillId="0" borderId="0"/>
    <xf numFmtId="0" fontId="17" fillId="0" borderId="0"/>
    <xf numFmtId="171" fontId="17" fillId="0" borderId="0" applyFont="0" applyFill="0" applyBorder="0" applyAlignment="0" applyProtection="0"/>
    <xf numFmtId="0" fontId="20" fillId="0" borderId="0"/>
    <xf numFmtId="0" fontId="20" fillId="0" borderId="0"/>
    <xf numFmtId="172" fontId="17" fillId="0" borderId="0" applyFont="0" applyFill="0" applyBorder="0" applyAlignment="0" applyProtection="0"/>
    <xf numFmtId="0" fontId="17" fillId="0" borderId="0"/>
    <xf numFmtId="0" fontId="1" fillId="0" borderId="0"/>
  </cellStyleXfs>
  <cellXfs count="435">
    <xf numFmtId="0" fontId="0" fillId="0" borderId="0" xfId="0"/>
    <xf numFmtId="0" fontId="2" fillId="0" borderId="0" xfId="0" applyFont="1" applyFill="1" applyAlignment="1">
      <alignment horizontal="center" vertical="top"/>
    </xf>
    <xf numFmtId="0" fontId="2" fillId="0" borderId="0" xfId="0" applyFont="1" applyFill="1" applyBorder="1" applyAlignment="1">
      <alignment horizontal="left" vertical="top" wrapText="1"/>
    </xf>
    <xf numFmtId="0" fontId="4" fillId="0" borderId="0" xfId="0" applyFont="1" applyFill="1" applyAlignment="1">
      <alignment horizontal="right"/>
    </xf>
    <xf numFmtId="168" fontId="4" fillId="0" borderId="0" xfId="0" applyNumberFormat="1" applyFont="1" applyFill="1"/>
    <xf numFmtId="4" fontId="4" fillId="0" borderId="0" xfId="0" applyNumberFormat="1" applyFont="1" applyFill="1" applyAlignment="1">
      <alignment horizontal="right"/>
    </xf>
    <xf numFmtId="4" fontId="4" fillId="0" borderId="0" xfId="0" applyNumberFormat="1" applyFont="1" applyFill="1"/>
    <xf numFmtId="0" fontId="0" fillId="0" borderId="0" xfId="0" applyFill="1"/>
    <xf numFmtId="169" fontId="5" fillId="0" borderId="0" xfId="14" applyNumberFormat="1" applyFont="1" applyFill="1" applyBorder="1" applyAlignment="1">
      <alignment horizontal="center" vertical="top"/>
    </xf>
    <xf numFmtId="0" fontId="4" fillId="0" borderId="0" xfId="0" applyFont="1" applyFill="1" applyAlignment="1">
      <alignment horizontal="left" vertical="top" wrapText="1"/>
    </xf>
    <xf numFmtId="0" fontId="3" fillId="0" borderId="0" xfId="0" applyFont="1" applyFill="1" applyAlignment="1">
      <alignment horizontal="left" vertical="top" wrapText="1"/>
    </xf>
    <xf numFmtId="0" fontId="13" fillId="0" borderId="0" xfId="0" applyFont="1" applyFill="1" applyBorder="1" applyAlignment="1">
      <alignment horizontal="left" vertical="top" wrapText="1"/>
    </xf>
    <xf numFmtId="0" fontId="0" fillId="0" borderId="0" xfId="0" applyFont="1" applyFill="1" applyBorder="1" applyAlignment="1">
      <alignment horizontal="right"/>
    </xf>
    <xf numFmtId="168" fontId="0" fillId="0" borderId="0" xfId="0" applyNumberFormat="1" applyFont="1" applyFill="1" applyBorder="1"/>
    <xf numFmtId="4" fontId="0" fillId="0" borderId="0" xfId="0" applyNumberFormat="1" applyFill="1" applyBorder="1" applyAlignment="1">
      <alignment horizontal="right"/>
    </xf>
    <xf numFmtId="4" fontId="13" fillId="0" borderId="1" xfId="0" applyNumberFormat="1" applyFont="1" applyFill="1" applyBorder="1"/>
    <xf numFmtId="0" fontId="0" fillId="0" borderId="0" xfId="0" applyFill="1" applyBorder="1"/>
    <xf numFmtId="4" fontId="13" fillId="0" borderId="0" xfId="0" applyNumberFormat="1" applyFont="1" applyFill="1" applyBorder="1"/>
    <xf numFmtId="0" fontId="0" fillId="0" borderId="0" xfId="0" applyFill="1" applyAlignment="1">
      <alignment horizontal="right"/>
    </xf>
    <xf numFmtId="168" fontId="4" fillId="0" borderId="0" xfId="24" applyNumberFormat="1" applyFont="1" applyFill="1" applyBorder="1" applyAlignment="1">
      <alignment horizontal="right"/>
    </xf>
    <xf numFmtId="4" fontId="4" fillId="0" borderId="0" xfId="24" applyNumberFormat="1" applyFont="1" applyFill="1" applyBorder="1" applyAlignment="1">
      <alignment horizontal="right"/>
    </xf>
    <xf numFmtId="0" fontId="0" fillId="0" borderId="0" xfId="0" quotePrefix="1" applyFill="1"/>
    <xf numFmtId="0" fontId="26" fillId="0" borderId="0" xfId="0" quotePrefix="1" applyFont="1" applyFill="1"/>
    <xf numFmtId="0" fontId="26" fillId="0" borderId="0" xfId="0" applyFont="1" applyFill="1"/>
    <xf numFmtId="0" fontId="4" fillId="0" borderId="0" xfId="0" applyFont="1" applyFill="1" applyAlignment="1">
      <alignment horizontal="right" wrapText="1"/>
    </xf>
    <xf numFmtId="168" fontId="9" fillId="0" borderId="0" xfId="0" applyNumberFormat="1" applyFont="1" applyFill="1" applyBorder="1" applyAlignment="1">
      <alignment horizontal="right"/>
    </xf>
    <xf numFmtId="9" fontId="4" fillId="0" borderId="0" xfId="0" applyNumberFormat="1" applyFont="1" applyFill="1" applyBorder="1" applyAlignment="1">
      <alignment horizontal="right"/>
    </xf>
    <xf numFmtId="168" fontId="4" fillId="0" borderId="0" xfId="0" applyNumberFormat="1" applyFont="1" applyFill="1" applyBorder="1" applyAlignment="1">
      <alignment horizontal="right"/>
    </xf>
    <xf numFmtId="4" fontId="4" fillId="0" borderId="0" xfId="13" applyNumberFormat="1" applyFont="1" applyFill="1" applyBorder="1" applyAlignment="1"/>
    <xf numFmtId="0" fontId="9" fillId="0" borderId="0" xfId="0" applyFont="1" applyFill="1" applyAlignment="1"/>
    <xf numFmtId="167" fontId="4" fillId="0" borderId="0" xfId="0" applyNumberFormat="1" applyFont="1" applyFill="1" applyAlignment="1">
      <alignment horizontal="right"/>
    </xf>
    <xf numFmtId="167" fontId="4" fillId="0" borderId="0" xfId="0" applyNumberFormat="1" applyFont="1" applyFill="1"/>
    <xf numFmtId="4" fontId="0" fillId="0" borderId="0" xfId="0" applyNumberFormat="1" applyFill="1" applyAlignment="1">
      <alignment horizontal="right"/>
    </xf>
    <xf numFmtId="0" fontId="4" fillId="0" borderId="0" xfId="0" applyFont="1" applyFill="1"/>
    <xf numFmtId="168" fontId="9" fillId="0" borderId="0" xfId="2" applyNumberFormat="1" applyFont="1" applyFill="1" applyBorder="1" applyAlignment="1">
      <alignment horizontal="right"/>
    </xf>
    <xf numFmtId="4" fontId="9" fillId="0" borderId="0" xfId="2" applyNumberFormat="1" applyFont="1" applyFill="1" applyBorder="1" applyAlignment="1">
      <alignment horizontal="right"/>
    </xf>
    <xf numFmtId="4" fontId="9" fillId="0" borderId="0" xfId="17" applyNumberFormat="1" applyFont="1" applyFill="1" applyBorder="1" applyAlignment="1">
      <alignment horizontal="right"/>
    </xf>
    <xf numFmtId="0" fontId="9" fillId="0" borderId="0" xfId="2" applyFont="1" applyFill="1" applyAlignment="1">
      <alignment vertical="center"/>
    </xf>
    <xf numFmtId="168" fontId="9" fillId="0" borderId="0" xfId="24" applyNumberFormat="1" applyFont="1" applyFill="1" applyBorder="1" applyAlignment="1">
      <alignment horizontal="right"/>
    </xf>
    <xf numFmtId="4" fontId="9" fillId="0" borderId="0" xfId="0" applyNumberFormat="1" applyFont="1" applyFill="1" applyBorder="1" applyAlignment="1">
      <alignment horizontal="right"/>
    </xf>
    <xf numFmtId="4" fontId="0" fillId="0" borderId="0" xfId="0" applyNumberFormat="1" applyFill="1"/>
    <xf numFmtId="0" fontId="15" fillId="0" borderId="0" xfId="2" applyFont="1" applyFill="1"/>
    <xf numFmtId="0" fontId="4" fillId="0" borderId="0" xfId="14" applyNumberFormat="1" applyFont="1" applyFill="1" applyBorder="1" applyAlignment="1">
      <alignment horizontal="left" vertical="top" wrapText="1"/>
    </xf>
    <xf numFmtId="168" fontId="4" fillId="0" borderId="0" xfId="14" applyNumberFormat="1" applyFont="1" applyFill="1" applyBorder="1" applyAlignment="1">
      <alignment horizontal="right"/>
    </xf>
    <xf numFmtId="4" fontId="4" fillId="0" borderId="0" xfId="14" applyNumberFormat="1" applyFont="1" applyFill="1" applyBorder="1" applyAlignment="1">
      <alignment horizontal="right"/>
    </xf>
    <xf numFmtId="168" fontId="0" fillId="0" borderId="0" xfId="0" applyNumberFormat="1" applyFill="1"/>
    <xf numFmtId="4" fontId="0" fillId="0" borderId="0" xfId="0" applyNumberFormat="1" applyFont="1" applyFill="1" applyBorder="1" applyAlignment="1">
      <alignment horizontal="right"/>
    </xf>
    <xf numFmtId="168" fontId="4" fillId="0" borderId="0" xfId="0" applyNumberFormat="1" applyFont="1" applyFill="1" applyBorder="1"/>
    <xf numFmtId="4" fontId="4" fillId="0" borderId="0" xfId="0" applyNumberFormat="1" applyFont="1" applyFill="1" applyBorder="1" applyAlignment="1">
      <alignment horizontal="right"/>
    </xf>
    <xf numFmtId="4" fontId="4" fillId="0" borderId="0" xfId="0" applyNumberFormat="1" applyFont="1" applyFill="1" applyBorder="1"/>
    <xf numFmtId="168" fontId="9" fillId="0" borderId="0" xfId="14" applyNumberFormat="1" applyFont="1" applyFill="1" applyBorder="1" applyAlignment="1">
      <alignment horizontal="right"/>
    </xf>
    <xf numFmtId="4" fontId="9" fillId="0" borderId="0" xfId="14" applyNumberFormat="1" applyFont="1" applyFill="1" applyBorder="1" applyAlignment="1">
      <alignment horizontal="right"/>
    </xf>
    <xf numFmtId="168" fontId="9" fillId="0" borderId="0" xfId="0" applyNumberFormat="1" applyFont="1" applyFill="1" applyAlignment="1">
      <alignment horizontal="right"/>
    </xf>
    <xf numFmtId="0" fontId="0" fillId="0" borderId="0" xfId="0" applyFill="1" applyAlignment="1">
      <alignment vertical="center"/>
    </xf>
    <xf numFmtId="168" fontId="9" fillId="0" borderId="0" xfId="0" applyNumberFormat="1" applyFont="1" applyFill="1"/>
    <xf numFmtId="0" fontId="9" fillId="0" borderId="0" xfId="0" applyFont="1" applyFill="1"/>
    <xf numFmtId="4" fontId="9" fillId="0" borderId="0" xfId="0" applyNumberFormat="1" applyFont="1" applyFill="1"/>
    <xf numFmtId="168" fontId="26" fillId="0" borderId="0" xfId="13" applyNumberFormat="1" applyFont="1" applyFill="1" applyBorder="1" applyAlignment="1">
      <alignment horizontal="right"/>
    </xf>
    <xf numFmtId="4" fontId="26" fillId="0" borderId="0" xfId="13" applyNumberFormat="1" applyFont="1" applyFill="1" applyBorder="1" applyAlignment="1">
      <alignment horizontal="right"/>
    </xf>
    <xf numFmtId="168" fontId="4" fillId="0" borderId="0" xfId="0" applyNumberFormat="1" applyFont="1" applyFill="1" applyAlignment="1">
      <alignment horizontal="right"/>
    </xf>
    <xf numFmtId="0" fontId="4" fillId="0" borderId="0" xfId="0" applyFont="1" applyFill="1" applyAlignment="1">
      <alignment vertical="center"/>
    </xf>
    <xf numFmtId="169" fontId="10" fillId="0" borderId="0" xfId="14" applyNumberFormat="1" applyFont="1" applyFill="1" applyBorder="1" applyAlignment="1">
      <alignment horizontal="center" vertical="top"/>
    </xf>
    <xf numFmtId="0" fontId="10" fillId="0" borderId="0" xfId="14" applyNumberFormat="1" applyFont="1" applyFill="1" applyBorder="1" applyAlignment="1">
      <alignment horizontal="left" vertical="top"/>
    </xf>
    <xf numFmtId="0" fontId="11" fillId="0" borderId="0" xfId="0" applyFont="1" applyFill="1" applyAlignment="1">
      <alignment horizontal="right"/>
    </xf>
    <xf numFmtId="168" fontId="11" fillId="0" borderId="0" xfId="14" applyNumberFormat="1" applyFont="1" applyFill="1" applyBorder="1" applyAlignment="1">
      <alignment horizontal="right"/>
    </xf>
    <xf numFmtId="4" fontId="11" fillId="0" borderId="0" xfId="14" applyNumberFormat="1" applyFont="1" applyFill="1" applyBorder="1" applyAlignment="1">
      <alignment horizontal="right"/>
    </xf>
    <xf numFmtId="0" fontId="2" fillId="0" borderId="0" xfId="0" applyFont="1" applyFill="1" applyAlignment="1">
      <alignment horizontal="left" vertical="top" wrapText="1"/>
    </xf>
    <xf numFmtId="4" fontId="2" fillId="0" borderId="0" xfId="0" applyNumberFormat="1" applyFont="1" applyFill="1" applyBorder="1"/>
    <xf numFmtId="0" fontId="4" fillId="0" borderId="0" xfId="0" applyFont="1" applyFill="1" applyBorder="1" applyAlignment="1">
      <alignment vertical="center"/>
    </xf>
    <xf numFmtId="4" fontId="0" fillId="0" borderId="0" xfId="0" applyNumberFormat="1" applyFont="1" applyFill="1" applyAlignment="1">
      <alignment horizontal="right"/>
    </xf>
    <xf numFmtId="168" fontId="4" fillId="0" borderId="0" xfId="2" applyNumberFormat="1" applyFont="1" applyFill="1" applyBorder="1" applyAlignment="1">
      <alignment horizontal="right"/>
    </xf>
    <xf numFmtId="167" fontId="4" fillId="0" borderId="0" xfId="2" applyNumberFormat="1" applyFont="1" applyFill="1" applyBorder="1" applyAlignment="1">
      <alignment horizontal="right"/>
    </xf>
    <xf numFmtId="168" fontId="25" fillId="0" borderId="0" xfId="0" applyNumberFormat="1" applyFont="1" applyFill="1" applyBorder="1" applyAlignment="1">
      <alignment horizontal="right"/>
    </xf>
    <xf numFmtId="0" fontId="7" fillId="0" borderId="0" xfId="0" applyFont="1" applyFill="1" applyAlignment="1">
      <alignment horizontal="center" vertical="top"/>
    </xf>
    <xf numFmtId="0" fontId="7" fillId="0" borderId="0" xfId="0" applyFont="1" applyFill="1" applyAlignment="1">
      <alignment horizontal="left" vertical="top"/>
    </xf>
    <xf numFmtId="0" fontId="8" fillId="0" borderId="0" xfId="0" applyFont="1" applyFill="1" applyAlignment="1">
      <alignment horizontal="right"/>
    </xf>
    <xf numFmtId="168" fontId="8" fillId="0" borderId="0" xfId="0" applyNumberFormat="1" applyFont="1" applyFill="1"/>
    <xf numFmtId="4" fontId="8" fillId="0" borderId="0" xfId="0" applyNumberFormat="1" applyFont="1" applyFill="1" applyAlignment="1">
      <alignment horizontal="right"/>
    </xf>
    <xf numFmtId="4" fontId="8" fillId="0" borderId="0" xfId="0" applyNumberFormat="1" applyFont="1" applyFill="1"/>
    <xf numFmtId="0" fontId="8" fillId="0" borderId="0" xfId="0" applyFont="1" applyFill="1"/>
    <xf numFmtId="0" fontId="5" fillId="0" borderId="3" xfId="0" applyFont="1" applyFill="1" applyBorder="1" applyAlignment="1">
      <alignment horizontal="center" vertical="top"/>
    </xf>
    <xf numFmtId="0" fontId="5" fillId="0" borderId="4" xfId="0" applyFont="1" applyFill="1" applyBorder="1" applyAlignment="1">
      <alignment horizontal="center" vertical="top" wrapText="1"/>
    </xf>
    <xf numFmtId="0" fontId="5" fillId="0" borderId="4" xfId="0" applyFont="1" applyFill="1" applyBorder="1" applyAlignment="1">
      <alignment horizontal="right"/>
    </xf>
    <xf numFmtId="168" fontId="5" fillId="0" borderId="4" xfId="0" applyNumberFormat="1" applyFont="1" applyFill="1" applyBorder="1" applyAlignment="1">
      <alignment horizontal="right"/>
    </xf>
    <xf numFmtId="4" fontId="5" fillId="0" borderId="4" xfId="0" applyNumberFormat="1" applyFont="1" applyFill="1" applyBorder="1" applyAlignment="1">
      <alignment horizontal="right"/>
    </xf>
    <xf numFmtId="4" fontId="5" fillId="0" borderId="5" xfId="0" applyNumberFormat="1" applyFont="1" applyFill="1" applyBorder="1" applyAlignment="1">
      <alignment horizontal="right"/>
    </xf>
    <xf numFmtId="0" fontId="0" fillId="0" borderId="0" xfId="0" applyFill="1" applyAlignment="1">
      <alignment horizontal="center"/>
    </xf>
    <xf numFmtId="0" fontId="5" fillId="0" borderId="0" xfId="0" applyFont="1" applyFill="1" applyBorder="1" applyAlignment="1">
      <alignment horizontal="center" vertical="top"/>
    </xf>
    <xf numFmtId="0" fontId="5" fillId="0" borderId="0" xfId="0" applyFont="1" applyFill="1" applyBorder="1" applyAlignment="1">
      <alignment horizontal="center" vertical="top" wrapText="1"/>
    </xf>
    <xf numFmtId="0" fontId="5" fillId="0" borderId="0" xfId="0" applyFont="1" applyFill="1" applyBorder="1" applyAlignment="1">
      <alignment horizontal="right"/>
    </xf>
    <xf numFmtId="168" fontId="5" fillId="0" borderId="0" xfId="0" applyNumberFormat="1" applyFont="1" applyFill="1" applyBorder="1" applyAlignment="1">
      <alignment horizontal="right"/>
    </xf>
    <xf numFmtId="4" fontId="5" fillId="0" borderId="0" xfId="0" applyNumberFormat="1" applyFont="1" applyFill="1" applyBorder="1" applyAlignment="1">
      <alignment horizontal="right"/>
    </xf>
    <xf numFmtId="0" fontId="4" fillId="0" borderId="0" xfId="0" applyFont="1" applyFill="1" applyAlignment="1">
      <alignment horizontal="center" vertical="top"/>
    </xf>
    <xf numFmtId="4" fontId="2" fillId="0" borderId="1" xfId="0" applyNumberFormat="1" applyFont="1" applyFill="1" applyBorder="1"/>
    <xf numFmtId="0" fontId="16" fillId="0" borderId="0" xfId="0" applyFont="1" applyFill="1" applyBorder="1" applyAlignment="1">
      <alignment horizontal="left" vertical="top" wrapText="1"/>
    </xf>
    <xf numFmtId="0" fontId="0" fillId="0" borderId="0" xfId="0" applyFill="1" applyAlignment="1">
      <alignment vertical="top"/>
    </xf>
    <xf numFmtId="0" fontId="0" fillId="0" borderId="2" xfId="0" applyFill="1" applyBorder="1" applyAlignment="1">
      <alignment horizontal="left" vertical="top" wrapText="1"/>
    </xf>
    <xf numFmtId="0" fontId="0" fillId="0" borderId="2" xfId="0" applyFill="1" applyBorder="1" applyAlignment="1">
      <alignment horizontal="right"/>
    </xf>
    <xf numFmtId="168" fontId="4" fillId="0" borderId="2" xfId="14" applyNumberFormat="1" applyFont="1" applyFill="1" applyBorder="1" applyAlignment="1">
      <alignment vertical="center"/>
    </xf>
    <xf numFmtId="4" fontId="0" fillId="0" borderId="2" xfId="0" applyNumberFormat="1" applyFill="1" applyBorder="1"/>
    <xf numFmtId="0" fontId="0" fillId="0" borderId="3" xfId="0" applyFill="1" applyBorder="1" applyAlignment="1">
      <alignment vertical="top"/>
    </xf>
    <xf numFmtId="0" fontId="0" fillId="0" borderId="4" xfId="0" applyFill="1" applyBorder="1" applyAlignment="1">
      <alignment horizontal="right"/>
    </xf>
    <xf numFmtId="168" fontId="13" fillId="0" borderId="4" xfId="0" applyNumberFormat="1" applyFont="1" applyFill="1" applyBorder="1"/>
    <xf numFmtId="4" fontId="0" fillId="0" borderId="4" xfId="0" applyNumberFormat="1" applyFill="1" applyBorder="1"/>
    <xf numFmtId="169" fontId="5" fillId="0" borderId="0" xfId="13" applyNumberFormat="1" applyFont="1" applyFill="1" applyBorder="1" applyAlignment="1">
      <alignment horizontal="center" vertical="top"/>
    </xf>
    <xf numFmtId="167" fontId="0" fillId="0" borderId="0" xfId="0" applyNumberFormat="1" applyFill="1" applyBorder="1" applyAlignment="1">
      <alignment horizontal="right"/>
    </xf>
    <xf numFmtId="167" fontId="8" fillId="0" borderId="0" xfId="0" applyNumberFormat="1" applyFont="1" applyFill="1" applyAlignment="1">
      <alignment horizontal="right"/>
    </xf>
    <xf numFmtId="167" fontId="8" fillId="0" borderId="0" xfId="0" applyNumberFormat="1" applyFont="1" applyFill="1"/>
    <xf numFmtId="167" fontId="5" fillId="0" borderId="0" xfId="0" applyNumberFormat="1" applyFont="1" applyFill="1" applyBorder="1" applyAlignment="1">
      <alignment horizontal="right"/>
    </xf>
    <xf numFmtId="171" fontId="15" fillId="0" borderId="0" xfId="13" applyNumberFormat="1" applyFont="1" applyFill="1" applyBorder="1" applyAlignment="1"/>
    <xf numFmtId="0" fontId="0" fillId="0" borderId="0" xfId="0" applyFont="1" applyFill="1"/>
    <xf numFmtId="0" fontId="2" fillId="0" borderId="0" xfId="14" applyNumberFormat="1" applyFont="1" applyFill="1" applyBorder="1" applyAlignment="1">
      <alignment horizontal="left" vertical="top" wrapText="1"/>
    </xf>
    <xf numFmtId="0" fontId="12" fillId="0" borderId="3" xfId="0" applyNumberFormat="1" applyFont="1" applyFill="1" applyBorder="1" applyAlignment="1">
      <alignment horizontal="center" vertical="top"/>
    </xf>
    <xf numFmtId="0" fontId="3" fillId="0" borderId="0" xfId="0" applyFont="1" applyFill="1" applyAlignment="1">
      <alignment vertical="top"/>
    </xf>
    <xf numFmtId="0" fontId="0" fillId="0" borderId="0" xfId="0" applyFill="1" applyAlignment="1">
      <alignment horizontal="center" vertical="top"/>
    </xf>
    <xf numFmtId="0" fontId="0" fillId="0" borderId="0" xfId="0" applyFill="1" applyBorder="1" applyAlignment="1">
      <alignment vertical="top"/>
    </xf>
    <xf numFmtId="0" fontId="0" fillId="0" borderId="0" xfId="0" applyFill="1" applyBorder="1" applyAlignment="1">
      <alignment horizontal="right"/>
    </xf>
    <xf numFmtId="168" fontId="4" fillId="0" borderId="0" xfId="14" applyNumberFormat="1" applyFont="1" applyFill="1" applyBorder="1" applyAlignment="1">
      <alignment vertical="center"/>
    </xf>
    <xf numFmtId="168" fontId="4" fillId="0" borderId="0" xfId="14" applyNumberFormat="1" applyFont="1" applyFill="1" applyAlignment="1">
      <alignment vertical="center"/>
    </xf>
    <xf numFmtId="168" fontId="2" fillId="0" borderId="4" xfId="14" applyNumberFormat="1" applyFont="1" applyFill="1" applyBorder="1" applyAlignment="1">
      <alignment vertical="center"/>
    </xf>
    <xf numFmtId="4" fontId="20" fillId="0" borderId="0" xfId="9" applyNumberFormat="1" applyFont="1" applyFill="1" applyAlignment="1" applyProtection="1">
      <alignment horizontal="right" wrapText="1"/>
    </xf>
    <xf numFmtId="169" fontId="20" fillId="0" borderId="0" xfId="10" applyNumberFormat="1" applyFont="1" applyFill="1" applyBorder="1" applyAlignment="1">
      <alignment horizontal="right" vertical="top" wrapText="1"/>
    </xf>
    <xf numFmtId="0" fontId="20" fillId="0" borderId="0" xfId="24" applyNumberFormat="1" applyFont="1" applyFill="1" applyBorder="1" applyAlignment="1">
      <alignment horizontal="left" vertical="top" wrapText="1"/>
    </xf>
    <xf numFmtId="0" fontId="20" fillId="0" borderId="0" xfId="24" applyNumberFormat="1" applyFont="1" applyFill="1" applyBorder="1" applyAlignment="1">
      <alignment horizontal="right" wrapText="1"/>
    </xf>
    <xf numFmtId="169" fontId="2" fillId="0" borderId="0" xfId="24" applyNumberFormat="1" applyFont="1" applyFill="1" applyBorder="1" applyAlignment="1">
      <alignment horizontal="center" vertical="top"/>
    </xf>
    <xf numFmtId="0" fontId="12" fillId="0" borderId="0" xfId="0" applyNumberFormat="1" applyFont="1" applyFill="1" applyBorder="1" applyAlignment="1">
      <alignment horizontal="right"/>
    </xf>
    <xf numFmtId="173" fontId="12" fillId="0" borderId="0" xfId="0" applyNumberFormat="1" applyFont="1" applyFill="1" applyBorder="1" applyAlignment="1">
      <alignment horizontal="right"/>
    </xf>
    <xf numFmtId="4" fontId="12" fillId="0" borderId="0" xfId="14" applyNumberFormat="1" applyFont="1" applyFill="1" applyBorder="1" applyAlignment="1">
      <alignment horizontal="right"/>
    </xf>
    <xf numFmtId="0" fontId="9" fillId="0" borderId="0" xfId="9" applyNumberFormat="1" applyFont="1" applyFill="1" applyBorder="1" applyAlignment="1">
      <alignment horizontal="right" wrapText="1"/>
    </xf>
    <xf numFmtId="0" fontId="17" fillId="0" borderId="0" xfId="2" applyFill="1"/>
    <xf numFmtId="0" fontId="24" fillId="0" borderId="0" xfId="24" applyNumberFormat="1" applyFont="1" applyFill="1" applyBorder="1" applyAlignment="1">
      <alignment horizontal="left" vertical="top"/>
    </xf>
    <xf numFmtId="168" fontId="0" fillId="0" borderId="0" xfId="0" applyNumberFormat="1" applyFill="1" applyAlignment="1">
      <alignment horizontal="right"/>
    </xf>
    <xf numFmtId="0" fontId="4" fillId="0" borderId="0" xfId="0" applyFont="1" applyFill="1" applyBorder="1" applyAlignment="1">
      <alignment horizontal="right"/>
    </xf>
    <xf numFmtId="168" fontId="4" fillId="0" borderId="0" xfId="14" applyNumberFormat="1" applyFont="1" applyFill="1" applyBorder="1" applyAlignment="1">
      <alignment horizontal="right" vertical="center"/>
    </xf>
    <xf numFmtId="168" fontId="4" fillId="0" borderId="2" xfId="14" applyNumberFormat="1" applyFont="1" applyFill="1" applyBorder="1" applyAlignment="1">
      <alignment horizontal="right" vertical="center"/>
    </xf>
    <xf numFmtId="168" fontId="2" fillId="0" borderId="4" xfId="14" applyNumberFormat="1" applyFont="1" applyFill="1" applyBorder="1" applyAlignment="1">
      <alignment horizontal="right" vertical="center"/>
    </xf>
    <xf numFmtId="168" fontId="0" fillId="0" borderId="0" xfId="0" applyNumberFormat="1" applyFont="1" applyFill="1" applyBorder="1" applyAlignment="1">
      <alignment horizontal="right"/>
    </xf>
    <xf numFmtId="0" fontId="6" fillId="0" borderId="0" xfId="0" applyFont="1" applyFill="1" applyAlignment="1">
      <alignment vertical="top"/>
    </xf>
    <xf numFmtId="170" fontId="0" fillId="0" borderId="0" xfId="0" applyNumberFormat="1" applyFill="1"/>
    <xf numFmtId="0" fontId="8" fillId="0" borderId="0" xfId="0" applyFont="1" applyFill="1" applyAlignment="1">
      <alignment vertical="top"/>
    </xf>
    <xf numFmtId="0" fontId="7" fillId="0" borderId="0" xfId="0" applyFont="1" applyFill="1" applyAlignment="1">
      <alignment vertical="top"/>
    </xf>
    <xf numFmtId="170" fontId="13" fillId="0" borderId="0" xfId="0" applyNumberFormat="1" applyFont="1" applyFill="1"/>
    <xf numFmtId="0" fontId="2" fillId="0" borderId="0" xfId="0" applyFont="1" applyFill="1" applyAlignment="1">
      <alignment horizontal="right"/>
    </xf>
    <xf numFmtId="170" fontId="0" fillId="0" borderId="0" xfId="0" applyNumberFormat="1" applyFont="1" applyFill="1"/>
    <xf numFmtId="0" fontId="0" fillId="0" borderId="6" xfId="0" applyFill="1" applyBorder="1" applyAlignment="1">
      <alignment vertical="top"/>
    </xf>
    <xf numFmtId="0" fontId="7" fillId="0" borderId="0" xfId="0" applyFont="1" applyFill="1" applyBorder="1" applyAlignment="1">
      <alignment vertical="top"/>
    </xf>
    <xf numFmtId="170" fontId="22" fillId="0" borderId="0" xfId="0" applyNumberFormat="1" applyFont="1" applyFill="1" applyBorder="1"/>
    <xf numFmtId="0" fontId="31" fillId="0" borderId="0" xfId="2" applyFont="1" applyFill="1"/>
    <xf numFmtId="0" fontId="32" fillId="0" borderId="0" xfId="2" applyFont="1" applyFill="1"/>
    <xf numFmtId="0" fontId="2" fillId="0" borderId="0" xfId="2" applyFont="1" applyFill="1"/>
    <xf numFmtId="0" fontId="33" fillId="0" borderId="0" xfId="2" applyFont="1" applyFill="1"/>
    <xf numFmtId="0" fontId="13" fillId="0" borderId="0" xfId="2" applyFont="1" applyFill="1"/>
    <xf numFmtId="0" fontId="34" fillId="0" borderId="0" xfId="2" applyFont="1" applyFill="1"/>
    <xf numFmtId="0" fontId="9" fillId="0" borderId="0" xfId="2" applyFont="1" applyFill="1"/>
    <xf numFmtId="4" fontId="9" fillId="0" borderId="0" xfId="0" applyNumberFormat="1" applyFont="1" applyFill="1" applyAlignment="1"/>
    <xf numFmtId="4" fontId="9" fillId="0" borderId="0" xfId="0" applyNumberFormat="1" applyFont="1" applyFill="1" applyBorder="1" applyAlignment="1"/>
    <xf numFmtId="0" fontId="35" fillId="0" borderId="0" xfId="2" applyFont="1" applyFill="1"/>
    <xf numFmtId="0" fontId="36" fillId="0" borderId="0" xfId="2" applyFont="1" applyFill="1"/>
    <xf numFmtId="0" fontId="36" fillId="0" borderId="0" xfId="2" applyFont="1" applyFill="1" applyAlignment="1">
      <alignment horizontal="center" vertical="center"/>
    </xf>
    <xf numFmtId="175" fontId="2" fillId="0" borderId="0" xfId="0" applyNumberFormat="1" applyFont="1" applyFill="1" applyBorder="1"/>
    <xf numFmtId="175" fontId="0" fillId="0" borderId="0" xfId="0" applyNumberFormat="1" applyFill="1" applyBorder="1"/>
    <xf numFmtId="171" fontId="0" fillId="0" borderId="0" xfId="13" applyNumberFormat="1" applyFont="1" applyFill="1" applyBorder="1" applyAlignment="1"/>
    <xf numFmtId="176" fontId="20" fillId="0" borderId="0" xfId="17" applyNumberFormat="1" applyFont="1" applyFill="1" applyBorder="1" applyAlignment="1" applyProtection="1">
      <alignment horizontal="right"/>
      <protection locked="0"/>
    </xf>
    <xf numFmtId="176" fontId="20" fillId="0" borderId="0" xfId="17" applyNumberFormat="1" applyFont="1" applyFill="1" applyBorder="1" applyAlignment="1" applyProtection="1">
      <alignment horizontal="right"/>
    </xf>
    <xf numFmtId="0" fontId="13" fillId="0" borderId="3" xfId="0" applyFont="1" applyFill="1" applyBorder="1" applyAlignment="1">
      <alignment vertical="top"/>
    </xf>
    <xf numFmtId="0" fontId="38" fillId="0" borderId="0" xfId="0" applyFont="1" applyFill="1"/>
    <xf numFmtId="0" fontId="4" fillId="0" borderId="0" xfId="0" applyNumberFormat="1" applyFont="1" applyFill="1" applyBorder="1" applyAlignment="1">
      <alignment horizontal="right"/>
    </xf>
    <xf numFmtId="4" fontId="4" fillId="0" borderId="0" xfId="9" applyNumberFormat="1" applyFont="1" applyFill="1" applyAlignment="1">
      <alignment horizontal="right"/>
    </xf>
    <xf numFmtId="0" fontId="4" fillId="0" borderId="0" xfId="0" quotePrefix="1" applyNumberFormat="1" applyFont="1" applyFill="1" applyBorder="1" applyAlignment="1">
      <alignment vertical="top"/>
    </xf>
    <xf numFmtId="4" fontId="15" fillId="0" borderId="0" xfId="0" applyNumberFormat="1" applyFont="1" applyFill="1"/>
    <xf numFmtId="168" fontId="15" fillId="0" borderId="0" xfId="2" applyNumberFormat="1" applyFont="1" applyFill="1" applyBorder="1" applyAlignment="1">
      <alignment horizontal="right"/>
    </xf>
    <xf numFmtId="176" fontId="4" fillId="0" borderId="0" xfId="28" applyNumberFormat="1" applyFont="1" applyFill="1" applyBorder="1" applyAlignment="1">
      <alignment horizontal="right"/>
    </xf>
    <xf numFmtId="176" fontId="15" fillId="0" borderId="0" xfId="0" applyNumberFormat="1" applyFont="1" applyFill="1"/>
    <xf numFmtId="0" fontId="20" fillId="0" borderId="0" xfId="0" applyFont="1" applyFill="1"/>
    <xf numFmtId="0" fontId="39" fillId="0" borderId="0" xfId="0" applyFont="1" applyFill="1" applyAlignment="1">
      <alignment horizontal="left" vertical="top" wrapText="1"/>
    </xf>
    <xf numFmtId="49" fontId="40" fillId="0" borderId="0" xfId="24" applyNumberFormat="1" applyFont="1" applyFill="1" applyBorder="1" applyAlignment="1">
      <alignment horizontal="left" vertical="top" wrapText="1"/>
    </xf>
    <xf numFmtId="0" fontId="40" fillId="0" borderId="0" xfId="24" applyNumberFormat="1" applyFont="1" applyFill="1" applyBorder="1" applyAlignment="1">
      <alignment horizontal="left" wrapText="1"/>
    </xf>
    <xf numFmtId="4" fontId="40" fillId="0" borderId="0" xfId="24" applyNumberFormat="1" applyFont="1" applyFill="1" applyBorder="1" applyAlignment="1">
      <alignment horizontal="right" wrapText="1"/>
    </xf>
    <xf numFmtId="4" fontId="40" fillId="0" borderId="0" xfId="24" applyNumberFormat="1" applyFont="1" applyFill="1" applyBorder="1" applyAlignment="1" applyProtection="1">
      <alignment horizontal="right" wrapText="1"/>
      <protection locked="0"/>
    </xf>
    <xf numFmtId="0" fontId="20" fillId="0" borderId="0" xfId="34" applyFont="1" applyFill="1"/>
    <xf numFmtId="0" fontId="20" fillId="0" borderId="0" xfId="34" applyFont="1" applyFill="1" applyAlignment="1">
      <alignment wrapText="1"/>
    </xf>
    <xf numFmtId="0" fontId="20" fillId="0" borderId="0" xfId="34" applyFont="1" applyFill="1" applyAlignment="1">
      <alignment horizontal="right" wrapText="1"/>
    </xf>
    <xf numFmtId="0" fontId="20" fillId="0" borderId="0" xfId="34" applyFont="1" applyFill="1" applyAlignment="1" applyProtection="1">
      <alignment horizontal="right" wrapText="1"/>
      <protection locked="0"/>
    </xf>
    <xf numFmtId="0" fontId="20" fillId="0" borderId="0" xfId="34" applyFont="1" applyFill="1" applyAlignment="1" applyProtection="1">
      <alignment horizontal="right" wrapText="1"/>
    </xf>
    <xf numFmtId="0" fontId="4" fillId="0" borderId="0" xfId="34" applyFont="1" applyFill="1" applyAlignment="1">
      <alignment horizontal="left" vertical="top" wrapText="1"/>
    </xf>
    <xf numFmtId="4" fontId="20" fillId="0" borderId="0" xfId="34" applyNumberFormat="1" applyFont="1" applyFill="1" applyAlignment="1" applyProtection="1">
      <alignment horizontal="right"/>
      <protection locked="0"/>
    </xf>
    <xf numFmtId="0" fontId="20" fillId="0" borderId="0" xfId="34" applyFont="1" applyFill="1" applyAlignment="1">
      <alignment vertical="top" wrapText="1"/>
    </xf>
    <xf numFmtId="0" fontId="20" fillId="0" borderId="0" xfId="34" applyFont="1" applyFill="1" applyAlignment="1">
      <alignment horizontal="left" vertical="top" wrapText="1"/>
    </xf>
    <xf numFmtId="0" fontId="41" fillId="0" borderId="0" xfId="34" applyFill="1" applyAlignment="1">
      <alignment wrapText="1"/>
    </xf>
    <xf numFmtId="0" fontId="41" fillId="0" borderId="0" xfId="34" applyFill="1" applyAlignment="1">
      <alignment horizontal="left" wrapText="1"/>
    </xf>
    <xf numFmtId="0" fontId="41" fillId="0" borderId="0" xfId="34" applyFill="1" applyAlignment="1">
      <alignment horizontal="right" wrapText="1"/>
    </xf>
    <xf numFmtId="0" fontId="41" fillId="0" borderId="0" xfId="34" applyFill="1" applyAlignment="1" applyProtection="1">
      <alignment horizontal="right" wrapText="1"/>
      <protection locked="0"/>
    </xf>
    <xf numFmtId="173" fontId="20" fillId="0" borderId="0" xfId="24" applyNumberFormat="1" applyFont="1" applyFill="1" applyBorder="1" applyAlignment="1">
      <alignment horizontal="right" wrapText="1"/>
    </xf>
    <xf numFmtId="0" fontId="42" fillId="0" borderId="0" xfId="24" applyNumberFormat="1" applyFont="1" applyFill="1" applyBorder="1" applyAlignment="1">
      <alignment horizontal="left"/>
    </xf>
    <xf numFmtId="168" fontId="40" fillId="0" borderId="0" xfId="24" applyNumberFormat="1" applyFont="1" applyFill="1" applyBorder="1" applyAlignment="1">
      <alignment horizontal="right" wrapText="1"/>
    </xf>
    <xf numFmtId="0" fontId="20" fillId="0" borderId="0" xfId="32" applyFont="1" applyFill="1"/>
    <xf numFmtId="49" fontId="40" fillId="0" borderId="0" xfId="24" applyNumberFormat="1" applyFont="1" applyFill="1" applyBorder="1" applyAlignment="1">
      <alignment horizontal="left" wrapText="1"/>
    </xf>
    <xf numFmtId="0" fontId="20" fillId="0" borderId="0" xfId="38" applyFont="1" applyFill="1" applyAlignment="1">
      <alignment wrapText="1"/>
    </xf>
    <xf numFmtId="0" fontId="20" fillId="0" borderId="0" xfId="38" applyFont="1" applyFill="1" applyAlignment="1">
      <alignment horizontal="right" wrapText="1"/>
    </xf>
    <xf numFmtId="168" fontId="20" fillId="0" borderId="0" xfId="38" applyNumberFormat="1" applyFont="1" applyFill="1" applyAlignment="1">
      <alignment horizontal="right" wrapText="1"/>
    </xf>
    <xf numFmtId="4" fontId="20" fillId="0" borderId="0" xfId="38" applyNumberFormat="1" applyFont="1" applyFill="1" applyAlignment="1" applyProtection="1">
      <alignment horizontal="right" wrapText="1"/>
      <protection locked="0"/>
    </xf>
    <xf numFmtId="0" fontId="20" fillId="0" borderId="0" xfId="38" applyFont="1" applyFill="1" applyAlignment="1">
      <alignment horizontal="left" vertical="top" wrapText="1"/>
    </xf>
    <xf numFmtId="4" fontId="20" fillId="0" borderId="0" xfId="38" applyNumberFormat="1" applyFont="1" applyFill="1" applyAlignment="1" applyProtection="1">
      <alignment horizontal="right"/>
      <protection locked="0"/>
    </xf>
    <xf numFmtId="0" fontId="20" fillId="0" borderId="0" xfId="38" applyFont="1" applyFill="1" applyAlignment="1">
      <alignment vertical="top" wrapText="1"/>
    </xf>
    <xf numFmtId="0" fontId="17" fillId="0" borderId="0" xfId="40" applyFont="1" applyFill="1"/>
    <xf numFmtId="0" fontId="4" fillId="0" borderId="0" xfId="38" applyFont="1" applyFill="1" applyAlignment="1">
      <alignment horizontal="left" vertical="top" wrapText="1"/>
    </xf>
    <xf numFmtId="0" fontId="42" fillId="0" borderId="0" xfId="24" applyNumberFormat="1" applyFont="1" applyFill="1" applyBorder="1" applyAlignment="1">
      <alignment horizontal="left" wrapText="1"/>
    </xf>
    <xf numFmtId="169" fontId="2" fillId="0" borderId="0" xfId="14" applyNumberFormat="1" applyFont="1" applyFill="1" applyBorder="1" applyAlignment="1">
      <alignment horizontal="center" vertical="top"/>
    </xf>
    <xf numFmtId="4" fontId="0" fillId="0" borderId="0" xfId="0" applyNumberFormat="1" applyFill="1" applyBorder="1"/>
    <xf numFmtId="177" fontId="4" fillId="0" borderId="0" xfId="0" applyNumberFormat="1" applyFont="1" applyFill="1"/>
    <xf numFmtId="0" fontId="4" fillId="0" borderId="0" xfId="0" applyFont="1" applyFill="1" applyBorder="1"/>
    <xf numFmtId="169" fontId="24" fillId="0" borderId="0" xfId="2" applyNumberFormat="1" applyFont="1" applyFill="1" applyAlignment="1">
      <alignment horizontal="center"/>
    </xf>
    <xf numFmtId="168" fontId="9" fillId="0" borderId="0" xfId="41" applyNumberFormat="1" applyFont="1" applyFill="1" applyBorder="1" applyAlignment="1">
      <alignment horizontal="right"/>
    </xf>
    <xf numFmtId="4" fontId="9" fillId="0" borderId="0" xfId="41" applyNumberFormat="1" applyFont="1" applyFill="1" applyBorder="1" applyAlignment="1">
      <alignment horizontal="right"/>
    </xf>
    <xf numFmtId="173" fontId="0" fillId="0" borderId="0" xfId="0" applyNumberFormat="1" applyFill="1" applyAlignment="1">
      <alignment horizontal="right"/>
    </xf>
    <xf numFmtId="0" fontId="20" fillId="0" borderId="0" xfId="0" applyFont="1" applyFill="1" applyProtection="1">
      <protection locked="0"/>
    </xf>
    <xf numFmtId="0" fontId="4" fillId="0" borderId="0" xfId="0" applyFont="1" applyFill="1" applyBorder="1" applyAlignment="1">
      <alignment horizontal="center"/>
    </xf>
    <xf numFmtId="0" fontId="20" fillId="0" borderId="0" xfId="0" applyFont="1" applyFill="1" applyBorder="1"/>
    <xf numFmtId="0" fontId="20" fillId="0" borderId="0" xfId="0" applyFont="1" applyFill="1" applyAlignment="1">
      <alignment horizontal="right"/>
    </xf>
    <xf numFmtId="0" fontId="20" fillId="0" borderId="0" xfId="24" applyNumberFormat="1" applyFont="1" applyFill="1" applyBorder="1" applyAlignment="1">
      <alignment horizontal="right"/>
    </xf>
    <xf numFmtId="0" fontId="0" fillId="0" borderId="0" xfId="0" applyFill="1" applyBorder="1" applyAlignment="1">
      <alignment horizontal="center"/>
    </xf>
    <xf numFmtId="169" fontId="0" fillId="0" borderId="0" xfId="0" applyNumberFormat="1" applyFill="1" applyAlignment="1">
      <alignment horizontal="center"/>
    </xf>
    <xf numFmtId="0" fontId="8" fillId="0" borderId="0" xfId="0" applyFont="1" applyFill="1" applyBorder="1"/>
    <xf numFmtId="0" fontId="0" fillId="0" borderId="0" xfId="0" quotePrefix="1" applyFill="1" applyBorder="1" applyAlignment="1">
      <alignment horizontal="center"/>
    </xf>
    <xf numFmtId="0" fontId="38" fillId="0" borderId="0" xfId="0" applyFont="1" applyFill="1" applyBorder="1"/>
    <xf numFmtId="169" fontId="0" fillId="0" borderId="0" xfId="0" applyNumberFormat="1" applyFill="1" applyAlignment="1">
      <alignment horizontal="center" vertical="top"/>
    </xf>
    <xf numFmtId="0" fontId="4" fillId="0" borderId="0" xfId="43" applyFont="1" applyFill="1" applyAlignment="1">
      <alignment horizontal="left" vertical="top" wrapText="1"/>
    </xf>
    <xf numFmtId="0" fontId="20" fillId="0" borderId="0" xfId="43" quotePrefix="1" applyFont="1" applyFill="1" applyAlignment="1">
      <alignment horizontal="left" vertical="top" wrapText="1"/>
    </xf>
    <xf numFmtId="4" fontId="20" fillId="0" borderId="0" xfId="43" applyNumberFormat="1" applyFont="1" applyFill="1" applyAlignment="1" applyProtection="1">
      <alignment horizontal="right"/>
      <protection locked="0"/>
    </xf>
    <xf numFmtId="170" fontId="22" fillId="0" borderId="0" xfId="0" applyNumberFormat="1" applyFont="1" applyFill="1" applyAlignment="1">
      <alignment horizontal="right"/>
    </xf>
    <xf numFmtId="0" fontId="0" fillId="0" borderId="0" xfId="0" applyFill="1" applyAlignment="1">
      <alignment vertical="top" wrapText="1"/>
    </xf>
    <xf numFmtId="178" fontId="20" fillId="0" borderId="0" xfId="0" applyNumberFormat="1" applyFont="1" applyFill="1" applyBorder="1" applyAlignment="1" applyProtection="1">
      <alignment horizontal="left" wrapText="1"/>
    </xf>
    <xf numFmtId="0" fontId="0" fillId="0" borderId="0" xfId="0" applyFill="1" applyAlignment="1">
      <alignment horizontal="right" vertical="top"/>
    </xf>
    <xf numFmtId="0" fontId="2" fillId="0" borderId="0" xfId="0" applyFont="1" applyFill="1" applyAlignment="1">
      <alignment horizontal="right" vertical="top"/>
    </xf>
    <xf numFmtId="0" fontId="0" fillId="0" borderId="0" xfId="0" applyFont="1" applyFill="1" applyAlignment="1">
      <alignment horizontal="right" vertical="top"/>
    </xf>
    <xf numFmtId="0" fontId="0" fillId="0" borderId="0" xfId="0" applyFont="1" applyAlignment="1">
      <alignment wrapText="1"/>
    </xf>
    <xf numFmtId="0" fontId="0" fillId="0" borderId="0" xfId="0" applyNumberFormat="1" applyAlignment="1">
      <alignment wrapText="1"/>
    </xf>
    <xf numFmtId="0" fontId="20" fillId="0" borderId="0" xfId="0" quotePrefix="1" applyFont="1" applyAlignment="1">
      <alignment vertical="top" wrapText="1"/>
    </xf>
    <xf numFmtId="0" fontId="20" fillId="0" borderId="0" xfId="32" applyFont="1" applyAlignment="1">
      <alignment wrapText="1"/>
    </xf>
    <xf numFmtId="170" fontId="0" fillId="0" borderId="6" xfId="0" applyNumberFormat="1" applyFont="1" applyFill="1" applyBorder="1"/>
    <xf numFmtId="0" fontId="4" fillId="0" borderId="0" xfId="0" applyNumberFormat="1" applyFont="1" applyFill="1" applyBorder="1" applyAlignment="1">
      <alignment vertical="top" wrapText="1"/>
    </xf>
    <xf numFmtId="49" fontId="42" fillId="0" borderId="0" xfId="24" applyNumberFormat="1" applyFont="1" applyFill="1" applyBorder="1" applyAlignment="1">
      <alignment horizontal="center" wrapText="1"/>
    </xf>
    <xf numFmtId="49" fontId="42" fillId="0" borderId="0" xfId="24" applyNumberFormat="1" applyFont="1" applyFill="1" applyBorder="1" applyAlignment="1">
      <alignment horizontal="center" vertical="top" wrapText="1"/>
    </xf>
    <xf numFmtId="49" fontId="40" fillId="0" borderId="0" xfId="24" applyNumberFormat="1" applyFont="1" applyFill="1" applyBorder="1" applyAlignment="1">
      <alignment horizontal="center" vertical="top" wrapText="1"/>
    </xf>
    <xf numFmtId="1" fontId="20" fillId="0" borderId="0" xfId="38" applyNumberFormat="1" applyFont="1" applyFill="1" applyAlignment="1">
      <alignment horizontal="right" wrapText="1"/>
    </xf>
    <xf numFmtId="1" fontId="20" fillId="0" borderId="0" xfId="24" applyNumberFormat="1" applyFont="1" applyFill="1" applyBorder="1" applyAlignment="1">
      <alignment horizontal="right" wrapText="1"/>
    </xf>
    <xf numFmtId="0" fontId="4" fillId="0" borderId="0" xfId="32" applyFont="1" applyFill="1" applyAlignment="1">
      <alignment vertical="top" wrapText="1"/>
    </xf>
    <xf numFmtId="0" fontId="20" fillId="0" borderId="0" xfId="37" applyFont="1" applyFill="1" applyAlignment="1">
      <alignment horizontal="right" wrapText="1"/>
    </xf>
    <xf numFmtId="4" fontId="20" fillId="0" borderId="0" xfId="32" applyNumberFormat="1" applyFont="1" applyFill="1" applyAlignment="1" applyProtection="1">
      <alignment horizontal="right" wrapText="1"/>
      <protection locked="0"/>
    </xf>
    <xf numFmtId="0" fontId="20" fillId="0" borderId="0" xfId="6" applyFont="1" applyFill="1" applyAlignment="1">
      <alignment horizontal="left" vertical="top" wrapText="1"/>
    </xf>
    <xf numFmtId="4" fontId="20" fillId="0" borderId="0" xfId="6" applyNumberFormat="1" applyFont="1" applyFill="1" applyAlignment="1" applyProtection="1">
      <alignment horizontal="right"/>
      <protection locked="0"/>
    </xf>
    <xf numFmtId="0" fontId="20" fillId="0" borderId="0" xfId="6" applyFont="1" applyFill="1" applyAlignment="1">
      <alignment vertical="top" wrapText="1"/>
    </xf>
    <xf numFmtId="0" fontId="20" fillId="0" borderId="0" xfId="6" applyFont="1" applyFill="1" applyAlignment="1">
      <alignment horizontal="right" wrapText="1"/>
    </xf>
    <xf numFmtId="1" fontId="20" fillId="0" borderId="0" xfId="37" applyNumberFormat="1" applyFont="1" applyFill="1" applyAlignment="1" applyProtection="1">
      <alignment horizontal="right" wrapText="1"/>
      <protection locked="0"/>
    </xf>
    <xf numFmtId="0" fontId="20" fillId="0" borderId="0" xfId="32" applyFill="1" applyAlignment="1">
      <alignment wrapText="1"/>
    </xf>
    <xf numFmtId="169" fontId="5" fillId="0" borderId="0" xfId="16" applyNumberFormat="1" applyFont="1" applyFill="1" applyBorder="1" applyAlignment="1">
      <alignment horizontal="center" vertical="top"/>
    </xf>
    <xf numFmtId="0" fontId="44" fillId="0" borderId="0" xfId="38" applyFont="1" applyFill="1" applyAlignment="1">
      <alignment horizontal="center" wrapText="1"/>
    </xf>
    <xf numFmtId="169" fontId="44" fillId="0" borderId="0" xfId="10" applyNumberFormat="1" applyFont="1" applyFill="1" applyBorder="1" applyAlignment="1">
      <alignment horizontal="center" vertical="top" wrapText="1"/>
    </xf>
    <xf numFmtId="0" fontId="0" fillId="0" borderId="0" xfId="0" applyAlignment="1">
      <alignment wrapText="1"/>
    </xf>
    <xf numFmtId="169" fontId="44" fillId="0" borderId="0" xfId="24" applyNumberFormat="1" applyFont="1" applyFill="1" applyBorder="1" applyAlignment="1">
      <alignment horizontal="center" vertical="center" wrapText="1"/>
    </xf>
    <xf numFmtId="0" fontId="40" fillId="0" borderId="0" xfId="24" applyNumberFormat="1" applyFont="1" applyFill="1" applyBorder="1" applyAlignment="1"/>
    <xf numFmtId="4" fontId="40" fillId="0" borderId="0" xfId="9" applyNumberFormat="1" applyFont="1" applyFill="1" applyBorder="1" applyAlignment="1" applyProtection="1">
      <alignment horizontal="right"/>
      <protection locked="0"/>
    </xf>
    <xf numFmtId="4" fontId="40" fillId="0" borderId="0" xfId="24" applyNumberFormat="1" applyFont="1" applyFill="1" applyBorder="1" applyAlignment="1" applyProtection="1">
      <alignment horizontal="right" wrapText="1"/>
    </xf>
    <xf numFmtId="4" fontId="40" fillId="0" borderId="1" xfId="24" applyNumberFormat="1" applyFont="1" applyFill="1" applyBorder="1" applyAlignment="1" applyProtection="1">
      <alignment horizontal="right" wrapText="1"/>
    </xf>
    <xf numFmtId="0" fontId="22" fillId="0" borderId="0" xfId="0" applyFont="1" applyFill="1" applyAlignment="1">
      <alignment horizontal="center"/>
    </xf>
    <xf numFmtId="0" fontId="0" fillId="0" borderId="0" xfId="0" applyFont="1" applyFill="1" applyAlignment="1">
      <alignment horizontal="right"/>
    </xf>
    <xf numFmtId="168" fontId="0" fillId="0" borderId="0" xfId="0" applyNumberFormat="1" applyFont="1" applyFill="1" applyAlignment="1">
      <alignment horizontal="right"/>
    </xf>
    <xf numFmtId="167" fontId="5" fillId="0" borderId="4" xfId="0" applyNumberFormat="1" applyFont="1" applyFill="1" applyBorder="1" applyAlignment="1">
      <alignment horizontal="right"/>
    </xf>
    <xf numFmtId="0" fontId="0" fillId="0" borderId="0" xfId="0" applyFont="1" applyFill="1" applyBorder="1" applyAlignment="1">
      <alignment horizontal="left" vertical="top" wrapText="1"/>
    </xf>
    <xf numFmtId="0" fontId="4" fillId="0" borderId="0" xfId="0" applyFont="1" applyAlignment="1">
      <alignment wrapText="1"/>
    </xf>
    <xf numFmtId="169" fontId="5" fillId="0" borderId="0" xfId="44" applyNumberFormat="1" applyFont="1" applyFill="1" applyBorder="1" applyAlignment="1">
      <alignment horizontal="center" vertical="top"/>
    </xf>
    <xf numFmtId="0" fontId="4" fillId="0" borderId="0" xfId="26" applyNumberFormat="1" applyFont="1" applyFill="1" applyBorder="1" applyAlignment="1">
      <alignment vertical="top" wrapText="1"/>
    </xf>
    <xf numFmtId="168" fontId="9" fillId="0" borderId="0" xfId="26" applyNumberFormat="1" applyFont="1" applyFill="1" applyBorder="1" applyAlignment="1">
      <alignment horizontal="right"/>
    </xf>
    <xf numFmtId="168" fontId="15" fillId="0" borderId="0" xfId="45" applyNumberFormat="1" applyFont="1" applyFill="1" applyBorder="1" applyAlignment="1">
      <alignment horizontal="right"/>
    </xf>
    <xf numFmtId="4" fontId="15" fillId="0" borderId="0" xfId="26" applyNumberFormat="1" applyFill="1"/>
    <xf numFmtId="4" fontId="15" fillId="0" borderId="0" xfId="26" applyNumberFormat="1" applyFont="1" applyFill="1"/>
    <xf numFmtId="167" fontId="13" fillId="0" borderId="3" xfId="0" applyNumberFormat="1" applyFont="1" applyFill="1" applyBorder="1"/>
    <xf numFmtId="4" fontId="2" fillId="0" borderId="3" xfId="0" applyNumberFormat="1" applyFont="1" applyFill="1" applyBorder="1"/>
    <xf numFmtId="4" fontId="13" fillId="0" borderId="3" xfId="0" applyNumberFormat="1" applyFont="1" applyFill="1" applyBorder="1"/>
    <xf numFmtId="167" fontId="20" fillId="0" borderId="0" xfId="0" applyNumberFormat="1" applyFont="1" applyFill="1" applyAlignment="1">
      <alignment horizontal="right"/>
    </xf>
    <xf numFmtId="4" fontId="20" fillId="0" borderId="0" xfId="0" applyNumberFormat="1" applyFont="1" applyFill="1"/>
    <xf numFmtId="168" fontId="20" fillId="0" borderId="0" xfId="0" applyNumberFormat="1" applyFont="1" applyFill="1" applyBorder="1" applyAlignment="1">
      <alignment horizontal="right"/>
    </xf>
    <xf numFmtId="167" fontId="20" fillId="0" borderId="0" xfId="0" applyNumberFormat="1" applyFont="1" applyFill="1" applyBorder="1" applyAlignment="1">
      <alignment horizontal="right"/>
    </xf>
    <xf numFmtId="4" fontId="20" fillId="0" borderId="0" xfId="13" applyNumberFormat="1" applyFont="1" applyFill="1" applyBorder="1" applyAlignment="1"/>
    <xf numFmtId="0" fontId="42" fillId="0" borderId="0" xfId="0" applyFont="1" applyFill="1" applyAlignment="1">
      <alignment horizontal="center" vertical="top"/>
    </xf>
    <xf numFmtId="0" fontId="42" fillId="0" borderId="0" xfId="0" applyFont="1" applyFill="1" applyAlignment="1">
      <alignment horizontal="left" vertical="top"/>
    </xf>
    <xf numFmtId="0" fontId="47" fillId="0" borderId="0" xfId="0" applyFont="1" applyFill="1" applyAlignment="1">
      <alignment horizontal="right"/>
    </xf>
    <xf numFmtId="4" fontId="47" fillId="0" borderId="0" xfId="0" applyNumberFormat="1" applyFont="1" applyFill="1" applyAlignment="1">
      <alignment horizontal="right"/>
    </xf>
    <xf numFmtId="4" fontId="47" fillId="0" borderId="0" xfId="0" applyNumberFormat="1" applyFont="1" applyFill="1"/>
    <xf numFmtId="0" fontId="47" fillId="0" borderId="0" xfId="0" applyFont="1" applyFill="1"/>
    <xf numFmtId="0" fontId="44" fillId="0" borderId="3" xfId="0" applyFont="1" applyFill="1" applyBorder="1" applyAlignment="1">
      <alignment horizontal="center" vertical="top"/>
    </xf>
    <xf numFmtId="0" fontId="44" fillId="0" borderId="4" xfId="0" applyFont="1" applyFill="1" applyBorder="1" applyAlignment="1">
      <alignment horizontal="center" vertical="top" wrapText="1"/>
    </xf>
    <xf numFmtId="0" fontId="44" fillId="0" borderId="4" xfId="0" applyFont="1" applyFill="1" applyBorder="1" applyAlignment="1">
      <alignment horizontal="right"/>
    </xf>
    <xf numFmtId="4" fontId="44" fillId="0" borderId="4" xfId="0" applyNumberFormat="1" applyFont="1" applyFill="1" applyBorder="1" applyAlignment="1">
      <alignment horizontal="right"/>
    </xf>
    <xf numFmtId="0" fontId="20" fillId="0" borderId="0" xfId="0" applyFont="1" applyFill="1" applyAlignment="1">
      <alignment horizontal="center"/>
    </xf>
    <xf numFmtId="0" fontId="44" fillId="0" borderId="0" xfId="0" applyFont="1" applyFill="1" applyBorder="1" applyAlignment="1">
      <alignment horizontal="center" vertical="top"/>
    </xf>
    <xf numFmtId="0" fontId="44" fillId="0" borderId="0" xfId="0" applyFont="1" applyFill="1" applyBorder="1" applyAlignment="1">
      <alignment horizontal="center" vertical="top" wrapText="1"/>
    </xf>
    <xf numFmtId="0" fontId="44" fillId="0" borderId="0" xfId="0" applyFont="1" applyFill="1" applyBorder="1" applyAlignment="1">
      <alignment horizontal="right"/>
    </xf>
    <xf numFmtId="4" fontId="44" fillId="0" borderId="0" xfId="0" applyNumberFormat="1" applyFont="1" applyFill="1" applyBorder="1" applyAlignment="1">
      <alignment horizontal="right"/>
    </xf>
    <xf numFmtId="4" fontId="20" fillId="0" borderId="0" xfId="0" applyNumberFormat="1" applyFont="1" applyFill="1" applyAlignment="1">
      <alignment horizontal="right"/>
    </xf>
    <xf numFmtId="0" fontId="20" fillId="0" borderId="0" xfId="0" applyFont="1" applyFill="1" applyAlignment="1">
      <alignment horizontal="left" vertical="top" wrapText="1"/>
    </xf>
    <xf numFmtId="4" fontId="20" fillId="0" borderId="0" xfId="0" applyNumberFormat="1" applyFont="1" applyFill="1" applyBorder="1" applyAlignment="1">
      <alignment horizontal="right"/>
    </xf>
    <xf numFmtId="4" fontId="40" fillId="0" borderId="0" xfId="0" applyNumberFormat="1" applyFont="1" applyFill="1" applyBorder="1" applyAlignment="1">
      <alignment horizontal="right"/>
    </xf>
    <xf numFmtId="4" fontId="40" fillId="0" borderId="0" xfId="0" applyNumberFormat="1" applyFont="1" applyFill="1" applyBorder="1"/>
    <xf numFmtId="0" fontId="20" fillId="0" borderId="0" xfId="0" applyFont="1" applyFill="1" applyAlignment="1">
      <alignment vertical="center"/>
    </xf>
    <xf numFmtId="4" fontId="20" fillId="0" borderId="0" xfId="24" applyNumberFormat="1" applyFont="1" applyFill="1" applyBorder="1" applyAlignment="1">
      <alignment horizontal="right"/>
    </xf>
    <xf numFmtId="0" fontId="49" fillId="0" borderId="0" xfId="0" applyFont="1" applyFill="1"/>
    <xf numFmtId="167" fontId="43" fillId="0" borderId="0" xfId="0" applyNumberFormat="1" applyFont="1" applyFill="1" applyAlignment="1">
      <alignment horizontal="right"/>
    </xf>
    <xf numFmtId="176" fontId="20" fillId="0" borderId="0" xfId="0" applyNumberFormat="1" applyFont="1" applyFill="1"/>
    <xf numFmtId="167" fontId="20" fillId="0" borderId="0" xfId="2" applyNumberFormat="1" applyFont="1" applyFill="1" applyBorder="1" applyAlignment="1">
      <alignment horizontal="right"/>
    </xf>
    <xf numFmtId="0" fontId="20" fillId="0" borderId="0" xfId="2" applyFont="1" applyFill="1"/>
    <xf numFmtId="0" fontId="20" fillId="0" borderId="0" xfId="0" applyFont="1" applyFill="1" applyAlignment="1">
      <alignment horizontal="center" vertical="top"/>
    </xf>
    <xf numFmtId="4" fontId="20" fillId="0" borderId="0" xfId="0" applyNumberFormat="1" applyFont="1" applyFill="1" applyBorder="1"/>
    <xf numFmtId="4" fontId="20" fillId="0" borderId="2" xfId="0" applyNumberFormat="1" applyFont="1" applyFill="1" applyBorder="1"/>
    <xf numFmtId="4" fontId="20" fillId="0" borderId="4" xfId="0" applyNumberFormat="1" applyFont="1" applyFill="1" applyBorder="1"/>
    <xf numFmtId="0" fontId="20" fillId="0" borderId="0" xfId="0" applyFont="1" applyFill="1" applyBorder="1" applyAlignment="1">
      <alignment horizontal="justify" vertical="top"/>
    </xf>
    <xf numFmtId="0" fontId="9" fillId="0" borderId="0" xfId="14" applyNumberFormat="1" applyFont="1" applyFill="1" applyBorder="1" applyAlignment="1">
      <alignment horizontal="left" wrapText="1"/>
    </xf>
    <xf numFmtId="0" fontId="4" fillId="0" borderId="0" xfId="0" applyNumberFormat="1" applyFont="1" applyFill="1" applyBorder="1" applyAlignment="1">
      <alignment horizontal="left" vertical="top" wrapText="1"/>
    </xf>
    <xf numFmtId="0" fontId="45" fillId="0" borderId="0" xfId="0" applyFont="1" applyFill="1" applyBorder="1" applyAlignment="1" applyProtection="1">
      <alignment horizontal="left" wrapText="1"/>
    </xf>
    <xf numFmtId="0" fontId="20" fillId="0" borderId="0" xfId="0" quotePrefix="1" applyFont="1" applyFill="1" applyAlignment="1">
      <alignment vertical="top" wrapText="1"/>
    </xf>
    <xf numFmtId="0" fontId="40" fillId="0" borderId="0" xfId="0" applyFont="1" applyFill="1" applyAlignment="1">
      <alignment horizontal="center" vertical="top"/>
    </xf>
    <xf numFmtId="0" fontId="40" fillId="0" borderId="0" xfId="0" applyFont="1" applyFill="1" applyBorder="1" applyAlignment="1">
      <alignment horizontal="left" vertical="top" wrapText="1"/>
    </xf>
    <xf numFmtId="169" fontId="44" fillId="0" borderId="0" xfId="14" applyNumberFormat="1" applyFont="1" applyFill="1" applyBorder="1" applyAlignment="1">
      <alignment horizontal="center" vertical="top"/>
    </xf>
    <xf numFmtId="0" fontId="48" fillId="0" borderId="0" xfId="0" applyFont="1" applyFill="1" applyAlignment="1">
      <alignment horizontal="left" vertical="top" wrapText="1"/>
    </xf>
    <xf numFmtId="0" fontId="20" fillId="0" borderId="0" xfId="0" applyFont="1" applyFill="1" applyBorder="1" applyAlignment="1">
      <alignment horizontal="right"/>
    </xf>
    <xf numFmtId="4" fontId="40" fillId="0" borderId="3" xfId="0" applyNumberFormat="1" applyFont="1" applyFill="1" applyBorder="1"/>
    <xf numFmtId="0" fontId="40" fillId="0" borderId="0" xfId="0" applyFont="1" applyFill="1" applyBorder="1" applyAlignment="1">
      <alignment horizontal="right"/>
    </xf>
    <xf numFmtId="0" fontId="40" fillId="0" borderId="0" xfId="0" applyFont="1" applyFill="1" applyAlignment="1">
      <alignment horizontal="left" vertical="top" wrapText="1"/>
    </xf>
    <xf numFmtId="0" fontId="20" fillId="0" borderId="0" xfId="0" applyFont="1" applyFill="1" applyAlignment="1">
      <alignment horizontal="right" wrapText="1"/>
    </xf>
    <xf numFmtId="0" fontId="20" fillId="0" borderId="0" xfId="24" applyNumberFormat="1" applyFont="1" applyFill="1" applyBorder="1" applyAlignment="1" applyProtection="1">
      <alignment horizontal="left" vertical="top" wrapText="1"/>
    </xf>
    <xf numFmtId="169" fontId="44" fillId="0" borderId="0" xfId="17" applyNumberFormat="1" applyFont="1" applyFill="1" applyBorder="1" applyAlignment="1" applyProtection="1">
      <alignment horizontal="center" vertical="top"/>
    </xf>
    <xf numFmtId="0" fontId="20" fillId="0" borderId="0" xfId="17" applyNumberFormat="1" applyFont="1" applyFill="1" applyBorder="1" applyAlignment="1" applyProtection="1">
      <alignment horizontal="left" vertical="top" wrapText="1"/>
    </xf>
    <xf numFmtId="0" fontId="20" fillId="0" borderId="0" xfId="0" applyNumberFormat="1" applyFont="1" applyFill="1" applyBorder="1" applyAlignment="1" applyProtection="1">
      <alignment horizontal="right"/>
    </xf>
    <xf numFmtId="0" fontId="20" fillId="0" borderId="0" xfId="17" quotePrefix="1" applyNumberFormat="1" applyFont="1" applyFill="1" applyBorder="1" applyAlignment="1" applyProtection="1">
      <alignment horizontal="left" vertical="top" wrapText="1"/>
    </xf>
    <xf numFmtId="0" fontId="20" fillId="0" borderId="0" xfId="0" applyNumberFormat="1" applyFont="1" applyFill="1" applyBorder="1" applyAlignment="1" applyProtection="1">
      <alignment horizontal="center"/>
    </xf>
    <xf numFmtId="0" fontId="20" fillId="0" borderId="0" xfId="0" applyNumberFormat="1" applyFont="1" applyFill="1" applyBorder="1" applyAlignment="1">
      <alignment horizontal="left" vertical="center" wrapText="1"/>
    </xf>
    <xf numFmtId="169" fontId="44" fillId="0" borderId="0" xfId="18" applyNumberFormat="1" applyFont="1" applyFill="1" applyBorder="1" applyAlignment="1">
      <alignment horizontal="center" vertical="top"/>
    </xf>
    <xf numFmtId="0" fontId="9" fillId="0" borderId="0" xfId="24" applyNumberFormat="1" applyFont="1" applyFill="1" applyBorder="1" applyAlignment="1">
      <alignment horizontal="left" vertical="top" wrapText="1"/>
    </xf>
    <xf numFmtId="0" fontId="4" fillId="0" borderId="0" xfId="24" quotePrefix="1" applyNumberFormat="1" applyFont="1" applyFill="1" applyBorder="1" applyAlignment="1">
      <alignment horizontal="left" vertical="top" wrapText="1"/>
    </xf>
    <xf numFmtId="0" fontId="20" fillId="0" borderId="0" xfId="24" quotePrefix="1" applyNumberFormat="1" applyFont="1" applyFill="1" applyBorder="1" applyAlignment="1">
      <alignment horizontal="left" vertical="top" wrapText="1"/>
    </xf>
    <xf numFmtId="0" fontId="20" fillId="0" borderId="0" xfId="0" applyNumberFormat="1" applyFont="1" applyFill="1" applyBorder="1" applyAlignment="1">
      <alignment horizontal="left" vertical="top" wrapText="1"/>
    </xf>
    <xf numFmtId="0" fontId="20" fillId="0" borderId="0" xfId="14" applyNumberFormat="1" applyFont="1" applyFill="1" applyBorder="1" applyAlignment="1">
      <alignment horizontal="left" vertical="top" wrapText="1"/>
    </xf>
    <xf numFmtId="0" fontId="20" fillId="0" borderId="0" xfId="0" applyFont="1" applyFill="1" applyBorder="1" applyAlignment="1">
      <alignment horizontal="right" wrapText="1"/>
    </xf>
    <xf numFmtId="0" fontId="20" fillId="0" borderId="0" xfId="0" quotePrefix="1" applyNumberFormat="1" applyFont="1" applyFill="1" applyBorder="1" applyAlignment="1">
      <alignment horizontal="left" vertical="center" wrapText="1"/>
    </xf>
    <xf numFmtId="0" fontId="20" fillId="0" borderId="0" xfId="28" applyNumberFormat="1" applyFont="1" applyFill="1" applyBorder="1" applyAlignment="1">
      <alignment horizontal="right"/>
    </xf>
    <xf numFmtId="0" fontId="20" fillId="0" borderId="0" xfId="0" applyFont="1" applyFill="1" applyBorder="1" applyAlignment="1">
      <alignment horizontal="center"/>
    </xf>
    <xf numFmtId="0" fontId="46" fillId="0" borderId="0" xfId="0" applyFont="1" applyFill="1" applyBorder="1" applyAlignment="1">
      <alignment horizontal="justify" vertical="top"/>
    </xf>
    <xf numFmtId="0" fontId="40" fillId="0" borderId="0" xfId="0" applyFont="1" applyFill="1" applyAlignment="1">
      <alignment horizontal="right" wrapText="1"/>
    </xf>
    <xf numFmtId="0" fontId="20" fillId="0" borderId="0" xfId="2" applyNumberFormat="1" applyFont="1" applyFill="1" applyBorder="1" applyAlignment="1">
      <alignment horizontal="left" vertical="top" wrapText="1"/>
    </xf>
    <xf numFmtId="0" fontId="20" fillId="0" borderId="0" xfId="2" applyFont="1" applyFill="1" applyBorder="1" applyAlignment="1">
      <alignment horizontal="right" wrapText="1"/>
    </xf>
    <xf numFmtId="0" fontId="20" fillId="0" borderId="0" xfId="2" quotePrefix="1" applyNumberFormat="1" applyFont="1" applyFill="1" applyBorder="1" applyAlignment="1">
      <alignment horizontal="left" vertical="top" wrapText="1"/>
    </xf>
    <xf numFmtId="168" fontId="20" fillId="0" borderId="0" xfId="2" applyNumberFormat="1" applyFont="1" applyFill="1" applyBorder="1" applyAlignment="1">
      <alignment horizontal="right" wrapText="1"/>
    </xf>
    <xf numFmtId="169" fontId="44" fillId="0" borderId="0" xfId="17" applyNumberFormat="1" applyFont="1" applyFill="1" applyBorder="1" applyAlignment="1">
      <alignment horizontal="center" vertical="top"/>
    </xf>
    <xf numFmtId="168" fontId="20" fillId="0" borderId="0" xfId="0" applyNumberFormat="1" applyFont="1" applyFill="1" applyBorder="1" applyAlignment="1">
      <alignment horizontal="right" wrapText="1"/>
    </xf>
    <xf numFmtId="169" fontId="40" fillId="0" borderId="0" xfId="14" applyNumberFormat="1" applyFont="1" applyFill="1" applyBorder="1" applyAlignment="1">
      <alignment horizontal="center" vertical="top"/>
    </xf>
    <xf numFmtId="0" fontId="20" fillId="0" borderId="0" xfId="0" applyFont="1" applyFill="1" applyAlignment="1">
      <alignment vertical="top"/>
    </xf>
    <xf numFmtId="0" fontId="48"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169" fontId="20" fillId="0" borderId="0" xfId="0" applyNumberFormat="1" applyFont="1" applyFill="1" applyAlignment="1">
      <alignment horizontal="center"/>
    </xf>
    <xf numFmtId="0" fontId="20" fillId="0" borderId="2" xfId="0" applyFont="1" applyFill="1" applyBorder="1" applyAlignment="1">
      <alignment horizontal="left" vertical="top" wrapText="1"/>
    </xf>
    <xf numFmtId="0" fontId="20" fillId="0" borderId="2" xfId="0" applyFont="1" applyFill="1" applyBorder="1" applyAlignment="1">
      <alignment horizontal="right"/>
    </xf>
    <xf numFmtId="0" fontId="40" fillId="0" borderId="3" xfId="0" applyFont="1" applyFill="1" applyBorder="1" applyAlignment="1">
      <alignment vertical="top"/>
    </xf>
    <xf numFmtId="0" fontId="20" fillId="0" borderId="4" xfId="0" applyFont="1" applyFill="1" applyBorder="1" applyAlignment="1">
      <alignment horizontal="right"/>
    </xf>
    <xf numFmtId="0" fontId="4" fillId="0" borderId="0" xfId="0" applyFont="1" applyFill="1" applyBorder="1" applyAlignment="1">
      <alignment horizontal="right" wrapText="1"/>
    </xf>
    <xf numFmtId="0" fontId="4" fillId="0" borderId="0" xfId="0" applyNumberFormat="1" applyFont="1" applyFill="1" applyBorder="1" applyAlignment="1">
      <alignment horizontal="left" vertical="center" wrapText="1"/>
    </xf>
    <xf numFmtId="169" fontId="5" fillId="0" borderId="0" xfId="18" applyNumberFormat="1" applyFont="1" applyFill="1" applyBorder="1" applyAlignment="1">
      <alignment horizontal="center" vertical="top"/>
    </xf>
    <xf numFmtId="0" fontId="9" fillId="0" borderId="0" xfId="14" applyNumberFormat="1" applyFont="1" applyFill="1" applyBorder="1" applyAlignment="1">
      <alignment horizontal="left" vertical="top" wrapText="1"/>
    </xf>
    <xf numFmtId="0" fontId="9" fillId="0" borderId="0" xfId="0" quotePrefix="1" applyNumberFormat="1" applyFont="1" applyFill="1" applyBorder="1" applyAlignment="1">
      <alignment horizontal="left" vertical="center" wrapText="1"/>
    </xf>
    <xf numFmtId="0" fontId="4" fillId="0" borderId="0" xfId="28" applyNumberFormat="1" applyFont="1" applyFill="1" applyBorder="1" applyAlignment="1">
      <alignment horizontal="right"/>
    </xf>
    <xf numFmtId="0" fontId="13" fillId="0" borderId="0" xfId="0" applyFont="1" applyFill="1" applyAlignment="1">
      <alignment horizontal="right" wrapText="1"/>
    </xf>
    <xf numFmtId="0" fontId="9" fillId="0" borderId="0" xfId="2" applyNumberFormat="1" applyFont="1" applyFill="1" applyBorder="1" applyAlignment="1">
      <alignment horizontal="left" vertical="top" wrapText="1"/>
    </xf>
    <xf numFmtId="0" fontId="4" fillId="0" borderId="0" xfId="2" applyFont="1" applyFill="1" applyBorder="1" applyAlignment="1">
      <alignment horizontal="right" wrapText="1"/>
    </xf>
    <xf numFmtId="0" fontId="9" fillId="0" borderId="0" xfId="2" quotePrefix="1" applyNumberFormat="1" applyFont="1" applyFill="1" applyBorder="1" applyAlignment="1">
      <alignment horizontal="left" vertical="top" wrapText="1"/>
    </xf>
    <xf numFmtId="168" fontId="9" fillId="0" borderId="0" xfId="2" applyNumberFormat="1" applyFont="1" applyFill="1" applyBorder="1" applyAlignment="1">
      <alignment horizontal="right" wrapText="1"/>
    </xf>
    <xf numFmtId="169" fontId="5" fillId="0" borderId="0" xfId="17" applyNumberFormat="1" applyFont="1" applyFill="1" applyBorder="1" applyAlignment="1">
      <alignment horizontal="center" vertical="top"/>
    </xf>
    <xf numFmtId="0" fontId="9" fillId="0" borderId="0" xfId="0" applyNumberFormat="1" applyFont="1" applyFill="1" applyBorder="1" applyAlignment="1">
      <alignment horizontal="left" vertical="top" wrapText="1"/>
    </xf>
    <xf numFmtId="168" fontId="9" fillId="0" borderId="0" xfId="0" applyNumberFormat="1" applyFont="1" applyFill="1" applyBorder="1" applyAlignment="1">
      <alignment horizontal="right" wrapText="1"/>
    </xf>
    <xf numFmtId="0" fontId="0" fillId="0" borderId="0" xfId="0" applyFill="1" applyAlignment="1">
      <alignment horizontal="left" vertical="top" wrapText="1"/>
    </xf>
    <xf numFmtId="0" fontId="0" fillId="0" borderId="0" xfId="0" applyFill="1" applyBorder="1" applyAlignment="1">
      <alignment horizontal="left" vertical="top" wrapText="1"/>
    </xf>
    <xf numFmtId="169" fontId="13" fillId="0" borderId="0" xfId="14" applyNumberFormat="1" applyFont="1" applyFill="1" applyBorder="1" applyAlignment="1">
      <alignment horizontal="center" vertical="top"/>
    </xf>
    <xf numFmtId="0" fontId="13" fillId="0" borderId="0" xfId="14" applyNumberFormat="1" applyFont="1" applyFill="1" applyBorder="1" applyAlignment="1">
      <alignment horizontal="left" vertical="top" wrapText="1"/>
    </xf>
    <xf numFmtId="169" fontId="30" fillId="0" borderId="0" xfId="14" applyNumberFormat="1" applyFont="1" applyFill="1" applyBorder="1" applyAlignment="1">
      <alignment horizontal="center" vertical="top"/>
    </xf>
    <xf numFmtId="0" fontId="26" fillId="0" borderId="0" xfId="13" applyNumberFormat="1" applyFont="1" applyFill="1" applyBorder="1" applyAlignment="1">
      <alignment horizontal="left" vertical="top" wrapText="1"/>
    </xf>
    <xf numFmtId="9" fontId="26" fillId="0" borderId="0" xfId="0" applyNumberFormat="1" applyFont="1" applyFill="1" applyBorder="1" applyAlignment="1">
      <alignment horizontal="right"/>
    </xf>
    <xf numFmtId="0" fontId="9" fillId="0" borderId="0" xfId="9" applyNumberFormat="1" applyFont="1" applyFill="1" applyAlignment="1">
      <alignment horizontal="right"/>
    </xf>
    <xf numFmtId="0" fontId="9" fillId="0" borderId="0" xfId="0" applyFont="1" applyFill="1" applyAlignment="1">
      <alignment horizontal="right"/>
    </xf>
    <xf numFmtId="9" fontId="9" fillId="0" borderId="0" xfId="0" applyNumberFormat="1" applyFont="1" applyFill="1" applyBorder="1" applyAlignment="1">
      <alignment horizontal="right"/>
    </xf>
    <xf numFmtId="0" fontId="4" fillId="0" borderId="0" xfId="0" quotePrefix="1" applyFont="1" applyFill="1" applyAlignment="1">
      <alignment horizontal="left" vertical="top" wrapText="1"/>
    </xf>
    <xf numFmtId="0" fontId="9" fillId="0" borderId="0" xfId="0" applyFont="1" applyFill="1" applyAlignment="1">
      <alignment vertical="top" wrapText="1"/>
    </xf>
    <xf numFmtId="169" fontId="5" fillId="0" borderId="0" xfId="15" applyNumberFormat="1" applyFont="1" applyFill="1" applyBorder="1" applyAlignment="1">
      <alignment horizontal="center" vertical="top"/>
    </xf>
    <xf numFmtId="0" fontId="9" fillId="0" borderId="0" xfId="17" applyNumberFormat="1" applyFont="1" applyFill="1" applyBorder="1" applyAlignment="1">
      <alignment horizontal="left" vertical="top" wrapText="1"/>
    </xf>
    <xf numFmtId="0" fontId="9" fillId="0" borderId="0" xfId="0" quotePrefix="1" applyNumberFormat="1" applyFont="1" applyFill="1" applyBorder="1" applyAlignment="1">
      <alignment horizontal="left" vertical="top" wrapText="1"/>
    </xf>
    <xf numFmtId="0" fontId="4" fillId="0" borderId="0" xfId="17" applyNumberFormat="1" applyFont="1" applyFill="1" applyBorder="1" applyAlignment="1">
      <alignment horizontal="left" vertical="top" wrapText="1"/>
    </xf>
    <xf numFmtId="0" fontId="9" fillId="0" borderId="0" xfId="15" applyNumberFormat="1" applyFont="1" applyFill="1" applyBorder="1" applyAlignment="1">
      <alignment horizontal="left" vertical="center" wrapText="1"/>
    </xf>
    <xf numFmtId="0" fontId="9" fillId="0" borderId="0" xfId="15" applyNumberFormat="1" applyFont="1" applyFill="1" applyBorder="1" applyAlignment="1">
      <alignment horizontal="left" vertical="top" wrapText="1"/>
    </xf>
    <xf numFmtId="168" fontId="8" fillId="0" borderId="0" xfId="0" applyNumberFormat="1" applyFont="1" applyFill="1" applyAlignment="1">
      <alignment horizontal="right"/>
    </xf>
    <xf numFmtId="4" fontId="46" fillId="0" borderId="0" xfId="0" applyNumberFormat="1" applyFont="1" applyFill="1" applyBorder="1" applyAlignment="1">
      <alignment horizontal="right"/>
    </xf>
    <xf numFmtId="168" fontId="26" fillId="0" borderId="0" xfId="0" applyNumberFormat="1" applyFont="1" applyFill="1" applyAlignment="1">
      <alignment horizontal="right"/>
    </xf>
    <xf numFmtId="4" fontId="4" fillId="0" borderId="0" xfId="28" applyNumberFormat="1" applyFont="1" applyFill="1" applyAlignment="1">
      <alignment horizontal="right"/>
    </xf>
    <xf numFmtId="168" fontId="13" fillId="0" borderId="0" xfId="0" applyNumberFormat="1" applyFont="1" applyFill="1" applyAlignment="1">
      <alignment horizontal="right"/>
    </xf>
    <xf numFmtId="177" fontId="4" fillId="0" borderId="0" xfId="0" applyNumberFormat="1" applyFont="1" applyFill="1" applyAlignment="1">
      <alignment horizontal="right"/>
    </xf>
    <xf numFmtId="168" fontId="13" fillId="0" borderId="4" xfId="0" applyNumberFormat="1" applyFont="1" applyFill="1" applyBorder="1" applyAlignment="1">
      <alignment horizontal="right"/>
    </xf>
    <xf numFmtId="168" fontId="47" fillId="0" borderId="0" xfId="0" applyNumberFormat="1" applyFont="1" applyFill="1" applyAlignment="1">
      <alignment horizontal="right"/>
    </xf>
    <xf numFmtId="168" fontId="44" fillId="0" borderId="4" xfId="0" applyNumberFormat="1" applyFont="1" applyFill="1" applyBorder="1" applyAlignment="1">
      <alignment horizontal="right"/>
    </xf>
    <xf numFmtId="168" fontId="44" fillId="0" borderId="0" xfId="0" applyNumberFormat="1" applyFont="1" applyFill="1" applyBorder="1" applyAlignment="1">
      <alignment horizontal="right"/>
    </xf>
    <xf numFmtId="168" fontId="20" fillId="0" borderId="0" xfId="0" applyNumberFormat="1" applyFont="1" applyFill="1" applyAlignment="1">
      <alignment horizontal="right"/>
    </xf>
    <xf numFmtId="168" fontId="40" fillId="0" borderId="0" xfId="0" applyNumberFormat="1" applyFont="1" applyFill="1" applyBorder="1" applyAlignment="1">
      <alignment horizontal="right"/>
    </xf>
    <xf numFmtId="168" fontId="20" fillId="0" borderId="0" xfId="17" applyNumberFormat="1" applyFont="1" applyFill="1" applyBorder="1" applyAlignment="1" applyProtection="1">
      <alignment horizontal="right"/>
    </xf>
    <xf numFmtId="168" fontId="49" fillId="0" borderId="0" xfId="0" applyNumberFormat="1" applyFont="1" applyFill="1" applyAlignment="1">
      <alignment horizontal="right"/>
    </xf>
    <xf numFmtId="168" fontId="20" fillId="0" borderId="0" xfId="24" applyNumberFormat="1" applyFont="1" applyFill="1" applyBorder="1" applyAlignment="1">
      <alignment horizontal="right"/>
    </xf>
    <xf numFmtId="168" fontId="40" fillId="0" borderId="0" xfId="0" applyNumberFormat="1" applyFont="1" applyFill="1" applyAlignment="1">
      <alignment horizontal="right"/>
    </xf>
    <xf numFmtId="168" fontId="20" fillId="0" borderId="0" xfId="2" applyNumberFormat="1" applyFont="1" applyFill="1" applyBorder="1" applyAlignment="1">
      <alignment horizontal="right"/>
    </xf>
    <xf numFmtId="168" fontId="49" fillId="0" borderId="0" xfId="0" applyNumberFormat="1" applyFont="1" applyFill="1" applyBorder="1" applyAlignment="1">
      <alignment horizontal="right"/>
    </xf>
    <xf numFmtId="177" fontId="20" fillId="0" borderId="0" xfId="0" applyNumberFormat="1" applyFont="1" applyFill="1" applyAlignment="1">
      <alignment horizontal="right"/>
    </xf>
    <xf numFmtId="168" fontId="20" fillId="0" borderId="0" xfId="14" applyNumberFormat="1" applyFont="1" applyFill="1" applyBorder="1" applyAlignment="1">
      <alignment horizontal="right"/>
    </xf>
    <xf numFmtId="168" fontId="20" fillId="0" borderId="2" xfId="14" applyNumberFormat="1" applyFont="1" applyFill="1" applyBorder="1" applyAlignment="1">
      <alignment horizontal="right"/>
    </xf>
    <xf numFmtId="168" fontId="40" fillId="0" borderId="4" xfId="0" applyNumberFormat="1" applyFont="1" applyFill="1" applyBorder="1" applyAlignment="1">
      <alignment horizontal="right"/>
    </xf>
    <xf numFmtId="4" fontId="4" fillId="0" borderId="0" xfId="13" applyNumberFormat="1" applyFont="1" applyFill="1" applyBorder="1" applyAlignment="1">
      <alignment horizontal="right"/>
    </xf>
    <xf numFmtId="173" fontId="20" fillId="0" borderId="0" xfId="38" applyNumberFormat="1" applyFont="1" applyFill="1" applyAlignment="1">
      <alignment horizontal="right" wrapText="1"/>
    </xf>
    <xf numFmtId="173" fontId="0" fillId="0" borderId="0" xfId="0" applyNumberFormat="1" applyFill="1"/>
    <xf numFmtId="173" fontId="20" fillId="0" borderId="0" xfId="6" applyNumberFormat="1" applyFont="1" applyFill="1" applyAlignment="1">
      <alignment horizontal="right" wrapText="1"/>
    </xf>
    <xf numFmtId="169" fontId="18" fillId="0" borderId="0" xfId="14" applyNumberFormat="1" applyFont="1" applyFill="1" applyBorder="1" applyAlignment="1">
      <alignment horizontal="center" vertical="top"/>
    </xf>
    <xf numFmtId="0" fontId="15" fillId="0" borderId="0" xfId="13" applyNumberFormat="1" applyFont="1" applyFill="1" applyBorder="1" applyAlignment="1">
      <alignment horizontal="left" vertical="top" wrapText="1"/>
    </xf>
    <xf numFmtId="168" fontId="15" fillId="0" borderId="0" xfId="0" applyNumberFormat="1" applyFont="1" applyFill="1" applyBorder="1" applyAlignment="1">
      <alignment horizontal="right"/>
    </xf>
    <xf numFmtId="173" fontId="15" fillId="0" borderId="0" xfId="13" applyNumberFormat="1" applyFont="1" applyFill="1" applyBorder="1" applyAlignment="1"/>
    <xf numFmtId="169" fontId="51" fillId="0" borderId="0" xfId="14" applyNumberFormat="1" applyFont="1" applyFill="1" applyBorder="1" applyAlignment="1">
      <alignment horizontal="center" vertical="top"/>
    </xf>
    <xf numFmtId="0" fontId="17" fillId="0" borderId="0" xfId="13" applyNumberFormat="1" applyFont="1" applyFill="1" applyBorder="1" applyAlignment="1">
      <alignment horizontal="left" vertical="top" wrapText="1"/>
    </xf>
    <xf numFmtId="168" fontId="17" fillId="0" borderId="0" xfId="0" applyNumberFormat="1" applyFont="1" applyFill="1" applyBorder="1" applyAlignment="1">
      <alignment horizontal="right"/>
    </xf>
    <xf numFmtId="173" fontId="17" fillId="0" borderId="0" xfId="13" applyNumberFormat="1" applyFont="1" applyFill="1" applyBorder="1" applyAlignment="1"/>
    <xf numFmtId="0" fontId="17" fillId="0" borderId="0" xfId="0" applyFont="1" applyFill="1" applyAlignment="1">
      <alignment horizontal="left" vertical="top" wrapText="1"/>
    </xf>
    <xf numFmtId="0" fontId="17" fillId="0" borderId="0" xfId="0" applyFont="1" applyFill="1" applyAlignment="1">
      <alignment horizontal="right" wrapText="1"/>
    </xf>
    <xf numFmtId="168" fontId="17" fillId="0" borderId="0" xfId="0" applyNumberFormat="1" applyFont="1" applyFill="1" applyAlignment="1">
      <alignment horizontal="right"/>
    </xf>
    <xf numFmtId="0" fontId="0" fillId="0" borderId="0" xfId="0" quotePrefix="1" applyFill="1" applyAlignment="1">
      <alignment horizontal="left" vertical="top" wrapText="1"/>
    </xf>
    <xf numFmtId="0" fontId="9" fillId="0" borderId="0" xfId="2" quotePrefix="1" applyFont="1" applyFill="1" applyAlignment="1">
      <alignment vertical="top" wrapText="1"/>
    </xf>
    <xf numFmtId="0" fontId="0" fillId="0" borderId="0" xfId="0" applyAlignment="1">
      <alignment wrapText="1"/>
    </xf>
  </cellXfs>
  <cellStyles count="47">
    <cellStyle name="Comma_Sheet1" xfId="35"/>
    <cellStyle name="Euro" xfId="1"/>
    <cellStyle name="Navadno" xfId="0" builtinId="0"/>
    <cellStyle name="Navadno 2" xfId="2"/>
    <cellStyle name="Navadno 2 2" xfId="3"/>
    <cellStyle name="Navadno 2 2 2" xfId="32"/>
    <cellStyle name="Navadno 2 2 3" xfId="39"/>
    <cellStyle name="Navadno 2 3" xfId="26"/>
    <cellStyle name="Navadno 2 5" xfId="45"/>
    <cellStyle name="Navadno 2_vodovod 1" xfId="4"/>
    <cellStyle name="Navadno 25" xfId="5"/>
    <cellStyle name="Navadno 25 2" xfId="38"/>
    <cellStyle name="Navadno 3" xfId="6"/>
    <cellStyle name="Navadno 4" xfId="7"/>
    <cellStyle name="Navadno 5" xfId="8"/>
    <cellStyle name="Navadno 5 2" xfId="42"/>
    <cellStyle name="Navadno 6" xfId="31"/>
    <cellStyle name="Navadno 7" xfId="34"/>
    <cellStyle name="Navadno 7 2" xfId="43"/>
    <cellStyle name="Navadno 8" xfId="46"/>
    <cellStyle name="Navadno_List1" xfId="40"/>
    <cellStyle name="Navadno_POPIS_fek A(1)" xfId="28"/>
    <cellStyle name="Navadno_popis-splošno-zun.ured" xfId="9"/>
    <cellStyle name="Normal_Sheet1" xfId="10"/>
    <cellStyle name="Normal_SKUPNO" xfId="37"/>
    <cellStyle name="Slog 1" xfId="11"/>
    <cellStyle name="Valuta 2" xfId="12"/>
    <cellStyle name="Vejica" xfId="13" builtinId="3"/>
    <cellStyle name="Vejica 2" xfId="14"/>
    <cellStyle name="Vejica 2 2" xfId="15"/>
    <cellStyle name="Vejica 2 2 2" xfId="16"/>
    <cellStyle name="Vejica 2 2 2 2" xfId="41"/>
    <cellStyle name="Vejica 2 2 3" xfId="29"/>
    <cellStyle name="Vejica 2 3" xfId="17"/>
    <cellStyle name="Vejica 2 3 2" xfId="25"/>
    <cellStyle name="Vejica 2_K115620_popis s predracunom_PZI" xfId="33"/>
    <cellStyle name="Vejica 3" xfId="18"/>
    <cellStyle name="Vejica 3 2" xfId="19"/>
    <cellStyle name="Vejica 3 2 2" xfId="30"/>
    <cellStyle name="Vejica 3 3" xfId="27"/>
    <cellStyle name="Vejica 3 4" xfId="44"/>
    <cellStyle name="Vejica 4" xfId="20"/>
    <cellStyle name="Vejica 4 2" xfId="21"/>
    <cellStyle name="Vejica 5" xfId="22"/>
    <cellStyle name="Vejica 6" xfId="23"/>
    <cellStyle name="Vejica 7" xfId="36"/>
    <cellStyle name="Vejica_popis-splošno-zun.ured"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49"/>
  <sheetViews>
    <sheetView tabSelected="1" view="pageBreakPreview" zoomScaleNormal="100" workbookViewId="0">
      <selection activeCell="D50" sqref="D50"/>
    </sheetView>
  </sheetViews>
  <sheetFormatPr defaultRowHeight="12.75"/>
  <cols>
    <col min="1" max="1" width="14" style="129" customWidth="1"/>
    <col min="2" max="2" width="9.28515625" style="129" customWidth="1"/>
    <col min="3" max="3" width="14.28515625" style="129" customWidth="1"/>
    <col min="4" max="6" width="9.140625" style="129"/>
    <col min="7" max="7" width="17.85546875" style="129" customWidth="1"/>
    <col min="8" max="8" width="9.140625" style="157"/>
    <col min="9" max="10" width="9.140625" style="158"/>
    <col min="11" max="13" width="9.140625" style="157"/>
    <col min="14" max="16384" width="9.140625" style="129"/>
  </cols>
  <sheetData>
    <row r="3" spans="1:8" ht="18">
      <c r="A3" s="147"/>
      <c r="B3" s="148" t="s">
        <v>216</v>
      </c>
      <c r="C3" s="147"/>
      <c r="D3" s="147"/>
      <c r="E3" s="147"/>
      <c r="F3" s="147"/>
      <c r="G3" s="147"/>
      <c r="H3" s="156"/>
    </row>
    <row r="9" spans="1:8">
      <c r="B9" s="129" t="s">
        <v>86</v>
      </c>
      <c r="D9" s="129" t="s">
        <v>83</v>
      </c>
    </row>
    <row r="10" spans="1:8">
      <c r="D10" s="129" t="s">
        <v>84</v>
      </c>
    </row>
    <row r="11" spans="1:8">
      <c r="D11" s="129" t="s">
        <v>85</v>
      </c>
    </row>
    <row r="13" spans="1:8">
      <c r="B13" s="129" t="s">
        <v>0</v>
      </c>
      <c r="D13" s="129" t="s">
        <v>87</v>
      </c>
    </row>
    <row r="14" spans="1:8">
      <c r="D14" s="129" t="s">
        <v>88</v>
      </c>
    </row>
    <row r="15" spans="1:8">
      <c r="D15" s="129" t="s">
        <v>89</v>
      </c>
    </row>
    <row r="18" spans="2:7">
      <c r="B18" s="129" t="s">
        <v>1</v>
      </c>
      <c r="D18" s="149" t="s">
        <v>9</v>
      </c>
      <c r="E18" s="150"/>
      <c r="F18" s="150"/>
      <c r="G18" s="150"/>
    </row>
    <row r="19" spans="2:7">
      <c r="D19" s="151" t="s">
        <v>90</v>
      </c>
    </row>
    <row r="20" spans="2:7">
      <c r="D20" s="151" t="s">
        <v>219</v>
      </c>
    </row>
    <row r="23" spans="2:7">
      <c r="D23" s="152"/>
    </row>
    <row r="24" spans="2:7">
      <c r="B24" s="129" t="s">
        <v>2</v>
      </c>
      <c r="D24" s="129" t="s">
        <v>91</v>
      </c>
    </row>
    <row r="28" spans="2:7">
      <c r="B28" s="129" t="s">
        <v>3</v>
      </c>
      <c r="D28" s="129" t="s">
        <v>4</v>
      </c>
    </row>
    <row r="29" spans="2:7">
      <c r="D29" s="129" t="s">
        <v>5</v>
      </c>
    </row>
    <row r="30" spans="2:7">
      <c r="D30" s="129" t="s">
        <v>6</v>
      </c>
    </row>
    <row r="34" spans="2:4">
      <c r="B34" s="129" t="s">
        <v>7</v>
      </c>
      <c r="D34" s="153" t="s">
        <v>10</v>
      </c>
    </row>
    <row r="41" spans="2:4">
      <c r="B41" s="129" t="s">
        <v>194</v>
      </c>
      <c r="D41" s="129" t="s">
        <v>92</v>
      </c>
    </row>
    <row r="42" spans="2:4">
      <c r="D42" s="129" t="s">
        <v>195</v>
      </c>
    </row>
    <row r="43" spans="2:4">
      <c r="D43" s="129" t="s">
        <v>196</v>
      </c>
    </row>
    <row r="49" spans="2:4">
      <c r="B49" s="129" t="s">
        <v>8</v>
      </c>
      <c r="D49" s="129" t="s">
        <v>245</v>
      </c>
    </row>
  </sheetData>
  <phoneticPr fontId="18" type="noConversion"/>
  <pageMargins left="0.98425196850393704" right="0.39370078740157483" top="0.98425196850393704" bottom="0.98425196850393704" header="0" footer="0"/>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Zeros="0" view="pageBreakPreview" zoomScaleNormal="100" zoomScaleSheetLayoutView="100" workbookViewId="0">
      <selection activeCell="F16" sqref="F16"/>
    </sheetView>
  </sheetViews>
  <sheetFormatPr defaultRowHeight="12.75"/>
  <cols>
    <col min="1" max="1" width="5.85546875" style="188" customWidth="1"/>
    <col min="2" max="2" width="45" style="188" customWidth="1"/>
    <col min="3" max="3" width="6" style="190" customWidth="1"/>
    <col min="4" max="4" width="8.140625" style="190" customWidth="1"/>
    <col min="5" max="5" width="9.42578125" style="191" customWidth="1"/>
    <col min="6" max="6" width="13.28515625" style="191" customWidth="1"/>
    <col min="7" max="253" width="9.140625" style="179"/>
    <col min="254" max="254" width="5.140625" style="179" customWidth="1"/>
    <col min="255" max="255" width="44.42578125" style="179" customWidth="1"/>
    <col min="256" max="256" width="6" style="179" customWidth="1"/>
    <col min="257" max="257" width="10.7109375" style="179" customWidth="1"/>
    <col min="258" max="258" width="11.5703125" style="179" customWidth="1"/>
    <col min="259" max="259" width="14.85546875" style="179" customWidth="1"/>
    <col min="260" max="509" width="9.140625" style="179"/>
    <col min="510" max="510" width="5.140625" style="179" customWidth="1"/>
    <col min="511" max="511" width="44.42578125" style="179" customWidth="1"/>
    <col min="512" max="512" width="6" style="179" customWidth="1"/>
    <col min="513" max="513" width="10.7109375" style="179" customWidth="1"/>
    <col min="514" max="514" width="11.5703125" style="179" customWidth="1"/>
    <col min="515" max="515" width="14.85546875" style="179" customWidth="1"/>
    <col min="516" max="765" width="9.140625" style="179"/>
    <col min="766" max="766" width="5.140625" style="179" customWidth="1"/>
    <col min="767" max="767" width="44.42578125" style="179" customWidth="1"/>
    <col min="768" max="768" width="6" style="179" customWidth="1"/>
    <col min="769" max="769" width="10.7109375" style="179" customWidth="1"/>
    <col min="770" max="770" width="11.5703125" style="179" customWidth="1"/>
    <col min="771" max="771" width="14.85546875" style="179" customWidth="1"/>
    <col min="772" max="1021" width="9.140625" style="179"/>
    <col min="1022" max="1022" width="5.140625" style="179" customWidth="1"/>
    <col min="1023" max="1023" width="44.42578125" style="179" customWidth="1"/>
    <col min="1024" max="1024" width="6" style="179" customWidth="1"/>
    <col min="1025" max="1025" width="10.7109375" style="179" customWidth="1"/>
    <col min="1026" max="1026" width="11.5703125" style="179" customWidth="1"/>
    <col min="1027" max="1027" width="14.85546875" style="179" customWidth="1"/>
    <col min="1028" max="1277" width="9.140625" style="179"/>
    <col min="1278" max="1278" width="5.140625" style="179" customWidth="1"/>
    <col min="1279" max="1279" width="44.42578125" style="179" customWidth="1"/>
    <col min="1280" max="1280" width="6" style="179" customWidth="1"/>
    <col min="1281" max="1281" width="10.7109375" style="179" customWidth="1"/>
    <col min="1282" max="1282" width="11.5703125" style="179" customWidth="1"/>
    <col min="1283" max="1283" width="14.85546875" style="179" customWidth="1"/>
    <col min="1284" max="1533" width="9.140625" style="179"/>
    <col min="1534" max="1534" width="5.140625" style="179" customWidth="1"/>
    <col min="1535" max="1535" width="44.42578125" style="179" customWidth="1"/>
    <col min="1536" max="1536" width="6" style="179" customWidth="1"/>
    <col min="1537" max="1537" width="10.7109375" style="179" customWidth="1"/>
    <col min="1538" max="1538" width="11.5703125" style="179" customWidth="1"/>
    <col min="1539" max="1539" width="14.85546875" style="179" customWidth="1"/>
    <col min="1540" max="1789" width="9.140625" style="179"/>
    <col min="1790" max="1790" width="5.140625" style="179" customWidth="1"/>
    <col min="1791" max="1791" width="44.42578125" style="179" customWidth="1"/>
    <col min="1792" max="1792" width="6" style="179" customWidth="1"/>
    <col min="1793" max="1793" width="10.7109375" style="179" customWidth="1"/>
    <col min="1794" max="1794" width="11.5703125" style="179" customWidth="1"/>
    <col min="1795" max="1795" width="14.85546875" style="179" customWidth="1"/>
    <col min="1796" max="2045" width="9.140625" style="179"/>
    <col min="2046" max="2046" width="5.140625" style="179" customWidth="1"/>
    <col min="2047" max="2047" width="44.42578125" style="179" customWidth="1"/>
    <col min="2048" max="2048" width="6" style="179" customWidth="1"/>
    <col min="2049" max="2049" width="10.7109375" style="179" customWidth="1"/>
    <col min="2050" max="2050" width="11.5703125" style="179" customWidth="1"/>
    <col min="2051" max="2051" width="14.85546875" style="179" customWidth="1"/>
    <col min="2052" max="2301" width="9.140625" style="179"/>
    <col min="2302" max="2302" width="5.140625" style="179" customWidth="1"/>
    <col min="2303" max="2303" width="44.42578125" style="179" customWidth="1"/>
    <col min="2304" max="2304" width="6" style="179" customWidth="1"/>
    <col min="2305" max="2305" width="10.7109375" style="179" customWidth="1"/>
    <col min="2306" max="2306" width="11.5703125" style="179" customWidth="1"/>
    <col min="2307" max="2307" width="14.85546875" style="179" customWidth="1"/>
    <col min="2308" max="2557" width="9.140625" style="179"/>
    <col min="2558" max="2558" width="5.140625" style="179" customWidth="1"/>
    <col min="2559" max="2559" width="44.42578125" style="179" customWidth="1"/>
    <col min="2560" max="2560" width="6" style="179" customWidth="1"/>
    <col min="2561" max="2561" width="10.7109375" style="179" customWidth="1"/>
    <col min="2562" max="2562" width="11.5703125" style="179" customWidth="1"/>
    <col min="2563" max="2563" width="14.85546875" style="179" customWidth="1"/>
    <col min="2564" max="2813" width="9.140625" style="179"/>
    <col min="2814" max="2814" width="5.140625" style="179" customWidth="1"/>
    <col min="2815" max="2815" width="44.42578125" style="179" customWidth="1"/>
    <col min="2816" max="2816" width="6" style="179" customWidth="1"/>
    <col min="2817" max="2817" width="10.7109375" style="179" customWidth="1"/>
    <col min="2818" max="2818" width="11.5703125" style="179" customWidth="1"/>
    <col min="2819" max="2819" width="14.85546875" style="179" customWidth="1"/>
    <col min="2820" max="3069" width="9.140625" style="179"/>
    <col min="3070" max="3070" width="5.140625" style="179" customWidth="1"/>
    <col min="3071" max="3071" width="44.42578125" style="179" customWidth="1"/>
    <col min="3072" max="3072" width="6" style="179" customWidth="1"/>
    <col min="3073" max="3073" width="10.7109375" style="179" customWidth="1"/>
    <col min="3074" max="3074" width="11.5703125" style="179" customWidth="1"/>
    <col min="3075" max="3075" width="14.85546875" style="179" customWidth="1"/>
    <col min="3076" max="3325" width="9.140625" style="179"/>
    <col min="3326" max="3326" width="5.140625" style="179" customWidth="1"/>
    <col min="3327" max="3327" width="44.42578125" style="179" customWidth="1"/>
    <col min="3328" max="3328" width="6" style="179" customWidth="1"/>
    <col min="3329" max="3329" width="10.7109375" style="179" customWidth="1"/>
    <col min="3330" max="3330" width="11.5703125" style="179" customWidth="1"/>
    <col min="3331" max="3331" width="14.85546875" style="179" customWidth="1"/>
    <col min="3332" max="3581" width="9.140625" style="179"/>
    <col min="3582" max="3582" width="5.140625" style="179" customWidth="1"/>
    <col min="3583" max="3583" width="44.42578125" style="179" customWidth="1"/>
    <col min="3584" max="3584" width="6" style="179" customWidth="1"/>
    <col min="3585" max="3585" width="10.7109375" style="179" customWidth="1"/>
    <col min="3586" max="3586" width="11.5703125" style="179" customWidth="1"/>
    <col min="3587" max="3587" width="14.85546875" style="179" customWidth="1"/>
    <col min="3588" max="3837" width="9.140625" style="179"/>
    <col min="3838" max="3838" width="5.140625" style="179" customWidth="1"/>
    <col min="3839" max="3839" width="44.42578125" style="179" customWidth="1"/>
    <col min="3840" max="3840" width="6" style="179" customWidth="1"/>
    <col min="3841" max="3841" width="10.7109375" style="179" customWidth="1"/>
    <col min="3842" max="3842" width="11.5703125" style="179" customWidth="1"/>
    <col min="3843" max="3843" width="14.85546875" style="179" customWidth="1"/>
    <col min="3844" max="4093" width="9.140625" style="179"/>
    <col min="4094" max="4094" width="5.140625" style="179" customWidth="1"/>
    <col min="4095" max="4095" width="44.42578125" style="179" customWidth="1"/>
    <col min="4096" max="4096" width="6" style="179" customWidth="1"/>
    <col min="4097" max="4097" width="10.7109375" style="179" customWidth="1"/>
    <col min="4098" max="4098" width="11.5703125" style="179" customWidth="1"/>
    <col min="4099" max="4099" width="14.85546875" style="179" customWidth="1"/>
    <col min="4100" max="4349" width="9.140625" style="179"/>
    <col min="4350" max="4350" width="5.140625" style="179" customWidth="1"/>
    <col min="4351" max="4351" width="44.42578125" style="179" customWidth="1"/>
    <col min="4352" max="4352" width="6" style="179" customWidth="1"/>
    <col min="4353" max="4353" width="10.7109375" style="179" customWidth="1"/>
    <col min="4354" max="4354" width="11.5703125" style="179" customWidth="1"/>
    <col min="4355" max="4355" width="14.85546875" style="179" customWidth="1"/>
    <col min="4356" max="4605" width="9.140625" style="179"/>
    <col min="4606" max="4606" width="5.140625" style="179" customWidth="1"/>
    <col min="4607" max="4607" width="44.42578125" style="179" customWidth="1"/>
    <col min="4608" max="4608" width="6" style="179" customWidth="1"/>
    <col min="4609" max="4609" width="10.7109375" style="179" customWidth="1"/>
    <col min="4610" max="4610" width="11.5703125" style="179" customWidth="1"/>
    <col min="4611" max="4611" width="14.85546875" style="179" customWidth="1"/>
    <col min="4612" max="4861" width="9.140625" style="179"/>
    <col min="4862" max="4862" width="5.140625" style="179" customWidth="1"/>
    <col min="4863" max="4863" width="44.42578125" style="179" customWidth="1"/>
    <col min="4864" max="4864" width="6" style="179" customWidth="1"/>
    <col min="4865" max="4865" width="10.7109375" style="179" customWidth="1"/>
    <col min="4866" max="4866" width="11.5703125" style="179" customWidth="1"/>
    <col min="4867" max="4867" width="14.85546875" style="179" customWidth="1"/>
    <col min="4868" max="5117" width="9.140625" style="179"/>
    <col min="5118" max="5118" width="5.140625" style="179" customWidth="1"/>
    <col min="5119" max="5119" width="44.42578125" style="179" customWidth="1"/>
    <col min="5120" max="5120" width="6" style="179" customWidth="1"/>
    <col min="5121" max="5121" width="10.7109375" style="179" customWidth="1"/>
    <col min="5122" max="5122" width="11.5703125" style="179" customWidth="1"/>
    <col min="5123" max="5123" width="14.85546875" style="179" customWidth="1"/>
    <col min="5124" max="5373" width="9.140625" style="179"/>
    <col min="5374" max="5374" width="5.140625" style="179" customWidth="1"/>
    <col min="5375" max="5375" width="44.42578125" style="179" customWidth="1"/>
    <col min="5376" max="5376" width="6" style="179" customWidth="1"/>
    <col min="5377" max="5377" width="10.7109375" style="179" customWidth="1"/>
    <col min="5378" max="5378" width="11.5703125" style="179" customWidth="1"/>
    <col min="5379" max="5379" width="14.85546875" style="179" customWidth="1"/>
    <col min="5380" max="5629" width="9.140625" style="179"/>
    <col min="5630" max="5630" width="5.140625" style="179" customWidth="1"/>
    <col min="5631" max="5631" width="44.42578125" style="179" customWidth="1"/>
    <col min="5632" max="5632" width="6" style="179" customWidth="1"/>
    <col min="5633" max="5633" width="10.7109375" style="179" customWidth="1"/>
    <col min="5634" max="5634" width="11.5703125" style="179" customWidth="1"/>
    <col min="5635" max="5635" width="14.85546875" style="179" customWidth="1"/>
    <col min="5636" max="5885" width="9.140625" style="179"/>
    <col min="5886" max="5886" width="5.140625" style="179" customWidth="1"/>
    <col min="5887" max="5887" width="44.42578125" style="179" customWidth="1"/>
    <col min="5888" max="5888" width="6" style="179" customWidth="1"/>
    <col min="5889" max="5889" width="10.7109375" style="179" customWidth="1"/>
    <col min="5890" max="5890" width="11.5703125" style="179" customWidth="1"/>
    <col min="5891" max="5891" width="14.85546875" style="179" customWidth="1"/>
    <col min="5892" max="6141" width="9.140625" style="179"/>
    <col min="6142" max="6142" width="5.140625" style="179" customWidth="1"/>
    <col min="6143" max="6143" width="44.42578125" style="179" customWidth="1"/>
    <col min="6144" max="6144" width="6" style="179" customWidth="1"/>
    <col min="6145" max="6145" width="10.7109375" style="179" customWidth="1"/>
    <col min="6146" max="6146" width="11.5703125" style="179" customWidth="1"/>
    <col min="6147" max="6147" width="14.85546875" style="179" customWidth="1"/>
    <col min="6148" max="6397" width="9.140625" style="179"/>
    <col min="6398" max="6398" width="5.140625" style="179" customWidth="1"/>
    <col min="6399" max="6399" width="44.42578125" style="179" customWidth="1"/>
    <col min="6400" max="6400" width="6" style="179" customWidth="1"/>
    <col min="6401" max="6401" width="10.7109375" style="179" customWidth="1"/>
    <col min="6402" max="6402" width="11.5703125" style="179" customWidth="1"/>
    <col min="6403" max="6403" width="14.85546875" style="179" customWidth="1"/>
    <col min="6404" max="6653" width="9.140625" style="179"/>
    <col min="6654" max="6654" width="5.140625" style="179" customWidth="1"/>
    <col min="6655" max="6655" width="44.42578125" style="179" customWidth="1"/>
    <col min="6656" max="6656" width="6" style="179" customWidth="1"/>
    <col min="6657" max="6657" width="10.7109375" style="179" customWidth="1"/>
    <col min="6658" max="6658" width="11.5703125" style="179" customWidth="1"/>
    <col min="6659" max="6659" width="14.85546875" style="179" customWidth="1"/>
    <col min="6660" max="6909" width="9.140625" style="179"/>
    <col min="6910" max="6910" width="5.140625" style="179" customWidth="1"/>
    <col min="6911" max="6911" width="44.42578125" style="179" customWidth="1"/>
    <col min="6912" max="6912" width="6" style="179" customWidth="1"/>
    <col min="6913" max="6913" width="10.7109375" style="179" customWidth="1"/>
    <col min="6914" max="6914" width="11.5703125" style="179" customWidth="1"/>
    <col min="6915" max="6915" width="14.85546875" style="179" customWidth="1"/>
    <col min="6916" max="7165" width="9.140625" style="179"/>
    <col min="7166" max="7166" width="5.140625" style="179" customWidth="1"/>
    <col min="7167" max="7167" width="44.42578125" style="179" customWidth="1"/>
    <col min="7168" max="7168" width="6" style="179" customWidth="1"/>
    <col min="7169" max="7169" width="10.7109375" style="179" customWidth="1"/>
    <col min="7170" max="7170" width="11.5703125" style="179" customWidth="1"/>
    <col min="7171" max="7171" width="14.85546875" style="179" customWidth="1"/>
    <col min="7172" max="7421" width="9.140625" style="179"/>
    <col min="7422" max="7422" width="5.140625" style="179" customWidth="1"/>
    <col min="7423" max="7423" width="44.42578125" style="179" customWidth="1"/>
    <col min="7424" max="7424" width="6" style="179" customWidth="1"/>
    <col min="7425" max="7425" width="10.7109375" style="179" customWidth="1"/>
    <col min="7426" max="7426" width="11.5703125" style="179" customWidth="1"/>
    <col min="7427" max="7427" width="14.85546875" style="179" customWidth="1"/>
    <col min="7428" max="7677" width="9.140625" style="179"/>
    <col min="7678" max="7678" width="5.140625" style="179" customWidth="1"/>
    <col min="7679" max="7679" width="44.42578125" style="179" customWidth="1"/>
    <col min="7680" max="7680" width="6" style="179" customWidth="1"/>
    <col min="7681" max="7681" width="10.7109375" style="179" customWidth="1"/>
    <col min="7682" max="7682" width="11.5703125" style="179" customWidth="1"/>
    <col min="7683" max="7683" width="14.85546875" style="179" customWidth="1"/>
    <col min="7684" max="7933" width="9.140625" style="179"/>
    <col min="7934" max="7934" width="5.140625" style="179" customWidth="1"/>
    <col min="7935" max="7935" width="44.42578125" style="179" customWidth="1"/>
    <col min="7936" max="7936" width="6" style="179" customWidth="1"/>
    <col min="7937" max="7937" width="10.7109375" style="179" customWidth="1"/>
    <col min="7938" max="7938" width="11.5703125" style="179" customWidth="1"/>
    <col min="7939" max="7939" width="14.85546875" style="179" customWidth="1"/>
    <col min="7940" max="8189" width="9.140625" style="179"/>
    <col min="8190" max="8190" width="5.140625" style="179" customWidth="1"/>
    <col min="8191" max="8191" width="44.42578125" style="179" customWidth="1"/>
    <col min="8192" max="8192" width="6" style="179" customWidth="1"/>
    <col min="8193" max="8193" width="10.7109375" style="179" customWidth="1"/>
    <col min="8194" max="8194" width="11.5703125" style="179" customWidth="1"/>
    <col min="8195" max="8195" width="14.85546875" style="179" customWidth="1"/>
    <col min="8196" max="8445" width="9.140625" style="179"/>
    <col min="8446" max="8446" width="5.140625" style="179" customWidth="1"/>
    <col min="8447" max="8447" width="44.42578125" style="179" customWidth="1"/>
    <col min="8448" max="8448" width="6" style="179" customWidth="1"/>
    <col min="8449" max="8449" width="10.7109375" style="179" customWidth="1"/>
    <col min="8450" max="8450" width="11.5703125" style="179" customWidth="1"/>
    <col min="8451" max="8451" width="14.85546875" style="179" customWidth="1"/>
    <col min="8452" max="8701" width="9.140625" style="179"/>
    <col min="8702" max="8702" width="5.140625" style="179" customWidth="1"/>
    <col min="8703" max="8703" width="44.42578125" style="179" customWidth="1"/>
    <col min="8704" max="8704" width="6" style="179" customWidth="1"/>
    <col min="8705" max="8705" width="10.7109375" style="179" customWidth="1"/>
    <col min="8706" max="8706" width="11.5703125" style="179" customWidth="1"/>
    <col min="8707" max="8707" width="14.85546875" style="179" customWidth="1"/>
    <col min="8708" max="8957" width="9.140625" style="179"/>
    <col min="8958" max="8958" width="5.140625" style="179" customWidth="1"/>
    <col min="8959" max="8959" width="44.42578125" style="179" customWidth="1"/>
    <col min="8960" max="8960" width="6" style="179" customWidth="1"/>
    <col min="8961" max="8961" width="10.7109375" style="179" customWidth="1"/>
    <col min="8962" max="8962" width="11.5703125" style="179" customWidth="1"/>
    <col min="8963" max="8963" width="14.85546875" style="179" customWidth="1"/>
    <col min="8964" max="9213" width="9.140625" style="179"/>
    <col min="9214" max="9214" width="5.140625" style="179" customWidth="1"/>
    <col min="9215" max="9215" width="44.42578125" style="179" customWidth="1"/>
    <col min="9216" max="9216" width="6" style="179" customWidth="1"/>
    <col min="9217" max="9217" width="10.7109375" style="179" customWidth="1"/>
    <col min="9218" max="9218" width="11.5703125" style="179" customWidth="1"/>
    <col min="9219" max="9219" width="14.85546875" style="179" customWidth="1"/>
    <col min="9220" max="9469" width="9.140625" style="179"/>
    <col min="9470" max="9470" width="5.140625" style="179" customWidth="1"/>
    <col min="9471" max="9471" width="44.42578125" style="179" customWidth="1"/>
    <col min="9472" max="9472" width="6" style="179" customWidth="1"/>
    <col min="9473" max="9473" width="10.7109375" style="179" customWidth="1"/>
    <col min="9474" max="9474" width="11.5703125" style="179" customWidth="1"/>
    <col min="9475" max="9475" width="14.85546875" style="179" customWidth="1"/>
    <col min="9476" max="9725" width="9.140625" style="179"/>
    <col min="9726" max="9726" width="5.140625" style="179" customWidth="1"/>
    <col min="9727" max="9727" width="44.42578125" style="179" customWidth="1"/>
    <col min="9728" max="9728" width="6" style="179" customWidth="1"/>
    <col min="9729" max="9729" width="10.7109375" style="179" customWidth="1"/>
    <col min="9730" max="9730" width="11.5703125" style="179" customWidth="1"/>
    <col min="9731" max="9731" width="14.85546875" style="179" customWidth="1"/>
    <col min="9732" max="9981" width="9.140625" style="179"/>
    <col min="9982" max="9982" width="5.140625" style="179" customWidth="1"/>
    <col min="9983" max="9983" width="44.42578125" style="179" customWidth="1"/>
    <col min="9984" max="9984" width="6" style="179" customWidth="1"/>
    <col min="9985" max="9985" width="10.7109375" style="179" customWidth="1"/>
    <col min="9986" max="9986" width="11.5703125" style="179" customWidth="1"/>
    <col min="9987" max="9987" width="14.85546875" style="179" customWidth="1"/>
    <col min="9988" max="10237" width="9.140625" style="179"/>
    <col min="10238" max="10238" width="5.140625" style="179" customWidth="1"/>
    <col min="10239" max="10239" width="44.42578125" style="179" customWidth="1"/>
    <col min="10240" max="10240" width="6" style="179" customWidth="1"/>
    <col min="10241" max="10241" width="10.7109375" style="179" customWidth="1"/>
    <col min="10242" max="10242" width="11.5703125" style="179" customWidth="1"/>
    <col min="10243" max="10243" width="14.85546875" style="179" customWidth="1"/>
    <col min="10244" max="10493" width="9.140625" style="179"/>
    <col min="10494" max="10494" width="5.140625" style="179" customWidth="1"/>
    <col min="10495" max="10495" width="44.42578125" style="179" customWidth="1"/>
    <col min="10496" max="10496" width="6" style="179" customWidth="1"/>
    <col min="10497" max="10497" width="10.7109375" style="179" customWidth="1"/>
    <col min="10498" max="10498" width="11.5703125" style="179" customWidth="1"/>
    <col min="10499" max="10499" width="14.85546875" style="179" customWidth="1"/>
    <col min="10500" max="10749" width="9.140625" style="179"/>
    <col min="10750" max="10750" width="5.140625" style="179" customWidth="1"/>
    <col min="10751" max="10751" width="44.42578125" style="179" customWidth="1"/>
    <col min="10752" max="10752" width="6" style="179" customWidth="1"/>
    <col min="10753" max="10753" width="10.7109375" style="179" customWidth="1"/>
    <col min="10754" max="10754" width="11.5703125" style="179" customWidth="1"/>
    <col min="10755" max="10755" width="14.85546875" style="179" customWidth="1"/>
    <col min="10756" max="11005" width="9.140625" style="179"/>
    <col min="11006" max="11006" width="5.140625" style="179" customWidth="1"/>
    <col min="11007" max="11007" width="44.42578125" style="179" customWidth="1"/>
    <col min="11008" max="11008" width="6" style="179" customWidth="1"/>
    <col min="11009" max="11009" width="10.7109375" style="179" customWidth="1"/>
    <col min="11010" max="11010" width="11.5703125" style="179" customWidth="1"/>
    <col min="11011" max="11011" width="14.85546875" style="179" customWidth="1"/>
    <col min="11012" max="11261" width="9.140625" style="179"/>
    <col min="11262" max="11262" width="5.140625" style="179" customWidth="1"/>
    <col min="11263" max="11263" width="44.42578125" style="179" customWidth="1"/>
    <col min="11264" max="11264" width="6" style="179" customWidth="1"/>
    <col min="11265" max="11265" width="10.7109375" style="179" customWidth="1"/>
    <col min="11266" max="11266" width="11.5703125" style="179" customWidth="1"/>
    <col min="11267" max="11267" width="14.85546875" style="179" customWidth="1"/>
    <col min="11268" max="11517" width="9.140625" style="179"/>
    <col min="11518" max="11518" width="5.140625" style="179" customWidth="1"/>
    <col min="11519" max="11519" width="44.42578125" style="179" customWidth="1"/>
    <col min="11520" max="11520" width="6" style="179" customWidth="1"/>
    <col min="11521" max="11521" width="10.7109375" style="179" customWidth="1"/>
    <col min="11522" max="11522" width="11.5703125" style="179" customWidth="1"/>
    <col min="11523" max="11523" width="14.85546875" style="179" customWidth="1"/>
    <col min="11524" max="11773" width="9.140625" style="179"/>
    <col min="11774" max="11774" width="5.140625" style="179" customWidth="1"/>
    <col min="11775" max="11775" width="44.42578125" style="179" customWidth="1"/>
    <col min="11776" max="11776" width="6" style="179" customWidth="1"/>
    <col min="11777" max="11777" width="10.7109375" style="179" customWidth="1"/>
    <col min="11778" max="11778" width="11.5703125" style="179" customWidth="1"/>
    <col min="11779" max="11779" width="14.85546875" style="179" customWidth="1"/>
    <col min="11780" max="12029" width="9.140625" style="179"/>
    <col min="12030" max="12030" width="5.140625" style="179" customWidth="1"/>
    <col min="12031" max="12031" width="44.42578125" style="179" customWidth="1"/>
    <col min="12032" max="12032" width="6" style="179" customWidth="1"/>
    <col min="12033" max="12033" width="10.7109375" style="179" customWidth="1"/>
    <col min="12034" max="12034" width="11.5703125" style="179" customWidth="1"/>
    <col min="12035" max="12035" width="14.85546875" style="179" customWidth="1"/>
    <col min="12036" max="12285" width="9.140625" style="179"/>
    <col min="12286" max="12286" width="5.140625" style="179" customWidth="1"/>
    <col min="12287" max="12287" width="44.42578125" style="179" customWidth="1"/>
    <col min="12288" max="12288" width="6" style="179" customWidth="1"/>
    <col min="12289" max="12289" width="10.7109375" style="179" customWidth="1"/>
    <col min="12290" max="12290" width="11.5703125" style="179" customWidth="1"/>
    <col min="12291" max="12291" width="14.85546875" style="179" customWidth="1"/>
    <col min="12292" max="12541" width="9.140625" style="179"/>
    <col min="12542" max="12542" width="5.140625" style="179" customWidth="1"/>
    <col min="12543" max="12543" width="44.42578125" style="179" customWidth="1"/>
    <col min="12544" max="12544" width="6" style="179" customWidth="1"/>
    <col min="12545" max="12545" width="10.7109375" style="179" customWidth="1"/>
    <col min="12546" max="12546" width="11.5703125" style="179" customWidth="1"/>
    <col min="12547" max="12547" width="14.85546875" style="179" customWidth="1"/>
    <col min="12548" max="12797" width="9.140625" style="179"/>
    <col min="12798" max="12798" width="5.140625" style="179" customWidth="1"/>
    <col min="12799" max="12799" width="44.42578125" style="179" customWidth="1"/>
    <col min="12800" max="12800" width="6" style="179" customWidth="1"/>
    <col min="12801" max="12801" width="10.7109375" style="179" customWidth="1"/>
    <col min="12802" max="12802" width="11.5703125" style="179" customWidth="1"/>
    <col min="12803" max="12803" width="14.85546875" style="179" customWidth="1"/>
    <col min="12804" max="13053" width="9.140625" style="179"/>
    <col min="13054" max="13054" width="5.140625" style="179" customWidth="1"/>
    <col min="13055" max="13055" width="44.42578125" style="179" customWidth="1"/>
    <col min="13056" max="13056" width="6" style="179" customWidth="1"/>
    <col min="13057" max="13057" width="10.7109375" style="179" customWidth="1"/>
    <col min="13058" max="13058" width="11.5703125" style="179" customWidth="1"/>
    <col min="13059" max="13059" width="14.85546875" style="179" customWidth="1"/>
    <col min="13060" max="13309" width="9.140625" style="179"/>
    <col min="13310" max="13310" width="5.140625" style="179" customWidth="1"/>
    <col min="13311" max="13311" width="44.42578125" style="179" customWidth="1"/>
    <col min="13312" max="13312" width="6" style="179" customWidth="1"/>
    <col min="13313" max="13313" width="10.7109375" style="179" customWidth="1"/>
    <col min="13314" max="13314" width="11.5703125" style="179" customWidth="1"/>
    <col min="13315" max="13315" width="14.85546875" style="179" customWidth="1"/>
    <col min="13316" max="13565" width="9.140625" style="179"/>
    <col min="13566" max="13566" width="5.140625" style="179" customWidth="1"/>
    <col min="13567" max="13567" width="44.42578125" style="179" customWidth="1"/>
    <col min="13568" max="13568" width="6" style="179" customWidth="1"/>
    <col min="13569" max="13569" width="10.7109375" style="179" customWidth="1"/>
    <col min="13570" max="13570" width="11.5703125" style="179" customWidth="1"/>
    <col min="13571" max="13571" width="14.85546875" style="179" customWidth="1"/>
    <col min="13572" max="13821" width="9.140625" style="179"/>
    <col min="13822" max="13822" width="5.140625" style="179" customWidth="1"/>
    <col min="13823" max="13823" width="44.42578125" style="179" customWidth="1"/>
    <col min="13824" max="13824" width="6" style="179" customWidth="1"/>
    <col min="13825" max="13825" width="10.7109375" style="179" customWidth="1"/>
    <col min="13826" max="13826" width="11.5703125" style="179" customWidth="1"/>
    <col min="13827" max="13827" width="14.85546875" style="179" customWidth="1"/>
    <col min="13828" max="14077" width="9.140625" style="179"/>
    <col min="14078" max="14078" width="5.140625" style="179" customWidth="1"/>
    <col min="14079" max="14079" width="44.42578125" style="179" customWidth="1"/>
    <col min="14080" max="14080" width="6" style="179" customWidth="1"/>
    <col min="14081" max="14081" width="10.7109375" style="179" customWidth="1"/>
    <col min="14082" max="14082" width="11.5703125" style="179" customWidth="1"/>
    <col min="14083" max="14083" width="14.85546875" style="179" customWidth="1"/>
    <col min="14084" max="14333" width="9.140625" style="179"/>
    <col min="14334" max="14334" width="5.140625" style="179" customWidth="1"/>
    <col min="14335" max="14335" width="44.42578125" style="179" customWidth="1"/>
    <col min="14336" max="14336" width="6" style="179" customWidth="1"/>
    <col min="14337" max="14337" width="10.7109375" style="179" customWidth="1"/>
    <col min="14338" max="14338" width="11.5703125" style="179" customWidth="1"/>
    <col min="14339" max="14339" width="14.85546875" style="179" customWidth="1"/>
    <col min="14340" max="14589" width="9.140625" style="179"/>
    <col min="14590" max="14590" width="5.140625" style="179" customWidth="1"/>
    <col min="14591" max="14591" width="44.42578125" style="179" customWidth="1"/>
    <col min="14592" max="14592" width="6" style="179" customWidth="1"/>
    <col min="14593" max="14593" width="10.7109375" style="179" customWidth="1"/>
    <col min="14594" max="14594" width="11.5703125" style="179" customWidth="1"/>
    <col min="14595" max="14595" width="14.85546875" style="179" customWidth="1"/>
    <col min="14596" max="14845" width="9.140625" style="179"/>
    <col min="14846" max="14846" width="5.140625" style="179" customWidth="1"/>
    <col min="14847" max="14847" width="44.42578125" style="179" customWidth="1"/>
    <col min="14848" max="14848" width="6" style="179" customWidth="1"/>
    <col min="14849" max="14849" width="10.7109375" style="179" customWidth="1"/>
    <col min="14850" max="14850" width="11.5703125" style="179" customWidth="1"/>
    <col min="14851" max="14851" width="14.85546875" style="179" customWidth="1"/>
    <col min="14852" max="15101" width="9.140625" style="179"/>
    <col min="15102" max="15102" width="5.140625" style="179" customWidth="1"/>
    <col min="15103" max="15103" width="44.42578125" style="179" customWidth="1"/>
    <col min="15104" max="15104" width="6" style="179" customWidth="1"/>
    <col min="15105" max="15105" width="10.7109375" style="179" customWidth="1"/>
    <col min="15106" max="15106" width="11.5703125" style="179" customWidth="1"/>
    <col min="15107" max="15107" width="14.85546875" style="179" customWidth="1"/>
    <col min="15108" max="15357" width="9.140625" style="179"/>
    <col min="15358" max="15358" width="5.140625" style="179" customWidth="1"/>
    <col min="15359" max="15359" width="44.42578125" style="179" customWidth="1"/>
    <col min="15360" max="15360" width="6" style="179" customWidth="1"/>
    <col min="15361" max="15361" width="10.7109375" style="179" customWidth="1"/>
    <col min="15362" max="15362" width="11.5703125" style="179" customWidth="1"/>
    <col min="15363" max="15363" width="14.85546875" style="179" customWidth="1"/>
    <col min="15364" max="15613" width="9.140625" style="179"/>
    <col min="15614" max="15614" width="5.140625" style="179" customWidth="1"/>
    <col min="15615" max="15615" width="44.42578125" style="179" customWidth="1"/>
    <col min="15616" max="15616" width="6" style="179" customWidth="1"/>
    <col min="15617" max="15617" width="10.7109375" style="179" customWidth="1"/>
    <col min="15618" max="15618" width="11.5703125" style="179" customWidth="1"/>
    <col min="15619" max="15619" width="14.85546875" style="179" customWidth="1"/>
    <col min="15620" max="15869" width="9.140625" style="179"/>
    <col min="15870" max="15870" width="5.140625" style="179" customWidth="1"/>
    <col min="15871" max="15871" width="44.42578125" style="179" customWidth="1"/>
    <col min="15872" max="15872" width="6" style="179" customWidth="1"/>
    <col min="15873" max="15873" width="10.7109375" style="179" customWidth="1"/>
    <col min="15874" max="15874" width="11.5703125" style="179" customWidth="1"/>
    <col min="15875" max="15875" width="14.85546875" style="179" customWidth="1"/>
    <col min="15876" max="16125" width="9.140625" style="179"/>
    <col min="16126" max="16126" width="5.140625" style="179" customWidth="1"/>
    <col min="16127" max="16127" width="44.42578125" style="179" customWidth="1"/>
    <col min="16128" max="16128" width="6" style="179" customWidth="1"/>
    <col min="16129" max="16129" width="10.7109375" style="179" customWidth="1"/>
    <col min="16130" max="16130" width="11.5703125" style="179" customWidth="1"/>
    <col min="16131" max="16131" width="14.85546875" style="179" customWidth="1"/>
    <col min="16132" max="16384" width="9.140625" style="179"/>
  </cols>
  <sheetData>
    <row r="1" spans="1:6" ht="15.75" customHeight="1">
      <c r="A1" s="242" t="s">
        <v>50</v>
      </c>
      <c r="B1" s="193" t="s">
        <v>242</v>
      </c>
      <c r="C1" s="192"/>
      <c r="D1" s="177"/>
      <c r="E1" s="178"/>
      <c r="F1" s="178"/>
    </row>
    <row r="2" spans="1:6" s="7" customFormat="1">
      <c r="A2" s="124"/>
      <c r="B2" s="130" t="s">
        <v>56</v>
      </c>
      <c r="C2" s="125"/>
      <c r="D2" s="126"/>
      <c r="E2" s="127"/>
      <c r="F2" s="127"/>
    </row>
    <row r="3" spans="1:6">
      <c r="A3" s="175"/>
      <c r="B3" s="176"/>
      <c r="C3" s="192"/>
      <c r="D3" s="177"/>
      <c r="E3" s="178"/>
      <c r="F3" s="178"/>
    </row>
    <row r="4" spans="1:6" s="86" customFormat="1">
      <c r="A4" s="112" t="s">
        <v>17</v>
      </c>
      <c r="B4" s="81" t="s">
        <v>25</v>
      </c>
      <c r="C4" s="82" t="s">
        <v>18</v>
      </c>
      <c r="D4" s="83" t="s">
        <v>19</v>
      </c>
      <c r="E4" s="84" t="s">
        <v>20</v>
      </c>
      <c r="F4" s="85" t="s">
        <v>26</v>
      </c>
    </row>
    <row r="5" spans="1:6">
      <c r="A5" s="180"/>
      <c r="B5" s="180"/>
      <c r="C5" s="181"/>
      <c r="D5" s="181"/>
      <c r="E5" s="182"/>
      <c r="F5" s="183"/>
    </row>
    <row r="6" spans="1:6" ht="14.25">
      <c r="A6" s="8">
        <f>COUNT($A$5:A5)+1</f>
        <v>1</v>
      </c>
      <c r="B6" s="184" t="s">
        <v>103</v>
      </c>
      <c r="C6" s="25" t="s">
        <v>43</v>
      </c>
      <c r="D6" s="45">
        <v>95</v>
      </c>
      <c r="E6" s="185"/>
      <c r="F6" s="120">
        <f>E6*D6</f>
        <v>0</v>
      </c>
    </row>
    <row r="7" spans="1:6">
      <c r="A7" s="8"/>
      <c r="B7" s="186"/>
      <c r="C7" s="181"/>
      <c r="D7" s="45"/>
      <c r="E7" s="185"/>
      <c r="F7" s="120"/>
    </row>
    <row r="8" spans="1:6" ht="127.5">
      <c r="A8" s="8">
        <f>COUNT($A$6:A7)+1</f>
        <v>2</v>
      </c>
      <c r="B8" s="226" t="s">
        <v>123</v>
      </c>
      <c r="C8" s="25"/>
      <c r="D8" s="45"/>
      <c r="E8" s="185"/>
      <c r="F8" s="120"/>
    </row>
    <row r="9" spans="1:6" ht="14.25">
      <c r="A9" s="8"/>
      <c r="B9" s="227" t="s">
        <v>124</v>
      </c>
      <c r="C9" s="25" t="s">
        <v>43</v>
      </c>
      <c r="D9" s="45">
        <v>95</v>
      </c>
      <c r="E9" s="228"/>
      <c r="F9" s="120">
        <f>E9*D9</f>
        <v>0</v>
      </c>
    </row>
    <row r="10" spans="1:6" ht="25.5">
      <c r="A10" s="8"/>
      <c r="B10" s="227" t="s">
        <v>125</v>
      </c>
      <c r="C10" s="25" t="s">
        <v>43</v>
      </c>
      <c r="D10" s="45">
        <v>20</v>
      </c>
      <c r="E10" s="228"/>
      <c r="F10" s="120">
        <f>E10*D10</f>
        <v>0</v>
      </c>
    </row>
    <row r="11" spans="1:6">
      <c r="A11" s="8"/>
      <c r="B11" s="186"/>
      <c r="C11" s="181"/>
      <c r="D11" s="45"/>
      <c r="E11" s="185"/>
      <c r="F11" s="120"/>
    </row>
    <row r="12" spans="1:6" ht="53.25" customHeight="1">
      <c r="A12" s="8">
        <f>COUNT($A$6:A11)+1</f>
        <v>3</v>
      </c>
      <c r="B12" s="187" t="s">
        <v>127</v>
      </c>
      <c r="C12" s="123" t="s">
        <v>13</v>
      </c>
      <c r="D12" s="45">
        <v>1</v>
      </c>
      <c r="E12" s="228"/>
      <c r="F12" s="120">
        <f>E12*D12</f>
        <v>0</v>
      </c>
    </row>
    <row r="13" spans="1:6">
      <c r="A13" s="8"/>
      <c r="C13" s="181"/>
      <c r="D13" s="45"/>
      <c r="E13" s="185"/>
      <c r="F13" s="120"/>
    </row>
    <row r="14" spans="1:6" ht="76.5">
      <c r="A14" s="8">
        <f>COUNT($A$6:A13)+1</f>
        <v>4</v>
      </c>
      <c r="B14" s="226" t="s">
        <v>126</v>
      </c>
      <c r="C14" s="123" t="s">
        <v>13</v>
      </c>
      <c r="D14" s="45">
        <v>2</v>
      </c>
      <c r="E14" s="185"/>
      <c r="F14" s="120">
        <f>E14*D14</f>
        <v>0</v>
      </c>
    </row>
    <row r="15" spans="1:6">
      <c r="A15" s="8"/>
      <c r="B15" s="186"/>
      <c r="C15" s="181"/>
      <c r="D15" s="45"/>
      <c r="E15" s="185"/>
      <c r="F15" s="120"/>
    </row>
    <row r="16" spans="1:6" s="16" customFormat="1">
      <c r="A16" s="8"/>
      <c r="B16" s="11"/>
      <c r="C16" s="12"/>
      <c r="D16" s="136"/>
      <c r="E16" s="14" t="s">
        <v>105</v>
      </c>
      <c r="F16" s="15">
        <f>SUM(F5:F15)</f>
        <v>0</v>
      </c>
    </row>
    <row r="17" spans="1:6">
      <c r="A17" s="8"/>
      <c r="B17" s="184"/>
    </row>
    <row r="18" spans="1:6" s="33" customFormat="1">
      <c r="A18" s="207" t="s">
        <v>22</v>
      </c>
      <c r="B18" s="66" t="s">
        <v>106</v>
      </c>
      <c r="C18" s="3"/>
      <c r="D18" s="209">
        <v>0.1</v>
      </c>
      <c r="E18" s="6"/>
      <c r="F18" s="93">
        <f>+F16*D18</f>
        <v>0</v>
      </c>
    </row>
    <row r="19" spans="1:6" s="7" customFormat="1">
      <c r="A19" s="114"/>
      <c r="B19" s="95"/>
      <c r="C19" s="18"/>
      <c r="D19" s="214"/>
      <c r="E19" s="32"/>
      <c r="F19" s="32"/>
    </row>
    <row r="20" spans="1:6" s="7" customFormat="1">
      <c r="A20" s="114"/>
      <c r="B20" s="95"/>
      <c r="C20" s="18"/>
      <c r="D20" s="214"/>
      <c r="E20" s="32"/>
      <c r="F20" s="32"/>
    </row>
    <row r="21" spans="1:6" s="7" customFormat="1">
      <c r="A21" s="1"/>
      <c r="B21" s="113" t="s">
        <v>39</v>
      </c>
      <c r="C21" s="18"/>
      <c r="D21" s="131"/>
      <c r="E21" s="40"/>
      <c r="F21" s="40"/>
    </row>
    <row r="22" spans="1:6" s="7" customFormat="1">
      <c r="A22" s="114" t="s">
        <v>21</v>
      </c>
      <c r="B22" s="115" t="s">
        <v>56</v>
      </c>
      <c r="C22" s="116"/>
      <c r="D22" s="133"/>
      <c r="E22" s="40"/>
      <c r="F22" s="40">
        <f>+F16</f>
        <v>0</v>
      </c>
    </row>
    <row r="23" spans="1:6" s="7" customFormat="1">
      <c r="A23" s="225" t="str">
        <f>+A18</f>
        <v>II.</v>
      </c>
      <c r="B23" s="96" t="str">
        <f>+B18</f>
        <v xml:space="preserve">DODATNA IN NEPREDVIDENA DELA </v>
      </c>
      <c r="C23" s="97"/>
      <c r="D23" s="134"/>
      <c r="E23" s="99"/>
      <c r="F23" s="99">
        <f>+F18</f>
        <v>0</v>
      </c>
    </row>
    <row r="24" spans="1:6" s="7" customFormat="1">
      <c r="A24" s="114"/>
      <c r="B24" s="100" t="s">
        <v>241</v>
      </c>
      <c r="C24" s="101"/>
      <c r="D24" s="135"/>
      <c r="E24" s="103"/>
      <c r="F24" s="15">
        <f>SUM(F22:F23)</f>
        <v>0</v>
      </c>
    </row>
    <row r="25" spans="1:6" s="189" customFormat="1">
      <c r="A25" s="121"/>
      <c r="B25" s="184"/>
      <c r="C25" s="190"/>
      <c r="D25" s="190"/>
      <c r="E25" s="191"/>
      <c r="F25" s="191"/>
    </row>
    <row r="26" spans="1:6" s="189" customFormat="1">
      <c r="A26" s="181"/>
      <c r="B26" s="186"/>
      <c r="C26" s="190"/>
      <c r="D26" s="190"/>
      <c r="E26" s="191"/>
      <c r="F26" s="191"/>
    </row>
    <row r="27" spans="1:6" s="189" customFormat="1">
      <c r="A27" s="121"/>
      <c r="B27" s="184"/>
      <c r="C27" s="190"/>
      <c r="D27" s="190"/>
      <c r="E27" s="191"/>
      <c r="F27" s="191"/>
    </row>
    <row r="28" spans="1:6" s="189" customFormat="1">
      <c r="A28" s="181"/>
      <c r="B28" s="186"/>
      <c r="C28" s="190"/>
      <c r="D28" s="190"/>
      <c r="E28" s="191"/>
      <c r="F28" s="191"/>
    </row>
    <row r="29" spans="1:6" s="189" customFormat="1">
      <c r="A29" s="121"/>
      <c r="B29" s="186"/>
      <c r="C29" s="190"/>
      <c r="D29" s="190"/>
      <c r="E29" s="191"/>
      <c r="F29" s="191"/>
    </row>
  </sheetData>
  <pageMargins left="0.78740157480314965" right="0.59055118110236227" top="0.86614173228346458" bottom="1.1811023622047245" header="0.31496062992125984" footer="0.51181102362204722"/>
  <pageSetup paperSize="9"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Zeros="0" view="pageBreakPreview" zoomScaleNormal="100" workbookViewId="0">
      <selection activeCell="A23" sqref="A23"/>
    </sheetView>
  </sheetViews>
  <sheetFormatPr defaultRowHeight="12.75"/>
  <cols>
    <col min="1" max="1" width="5.85546875" style="92" customWidth="1"/>
    <col min="2" max="2" width="45" style="9" customWidth="1"/>
    <col min="3" max="3" width="6" style="3" bestFit="1" customWidth="1"/>
    <col min="4" max="4" width="8.140625" style="4" customWidth="1"/>
    <col min="5" max="5" width="9.42578125" style="30" customWidth="1"/>
    <col min="6" max="6" width="13.28515625" style="31" customWidth="1"/>
    <col min="7" max="7" width="11.42578125" style="16" customWidth="1"/>
    <col min="8" max="12" width="9.140625" style="16"/>
    <col min="13" max="16384" width="9.140625" style="7"/>
  </cols>
  <sheetData>
    <row r="1" spans="1:12" s="79" customFormat="1" ht="15" customHeight="1">
      <c r="A1" s="73" t="s">
        <v>51</v>
      </c>
      <c r="B1" s="74" t="s">
        <v>230</v>
      </c>
      <c r="C1" s="75"/>
      <c r="D1" s="76"/>
      <c r="E1" s="106"/>
      <c r="F1" s="107"/>
      <c r="G1" s="222"/>
      <c r="H1" s="222"/>
      <c r="I1" s="222"/>
      <c r="J1" s="222"/>
      <c r="K1" s="222"/>
      <c r="L1" s="222"/>
    </row>
    <row r="2" spans="1:12" s="79" customFormat="1" ht="12.75" customHeight="1">
      <c r="A2" s="73"/>
      <c r="B2" s="74"/>
      <c r="C2" s="75"/>
      <c r="D2" s="76"/>
      <c r="E2" s="106"/>
      <c r="F2" s="107"/>
      <c r="G2" s="109"/>
      <c r="H2" s="161"/>
      <c r="I2" s="109"/>
      <c r="J2" s="109"/>
      <c r="K2" s="109"/>
      <c r="L2" s="109"/>
    </row>
    <row r="3" spans="1:12" s="86" customFormat="1">
      <c r="A3" s="80" t="s">
        <v>17</v>
      </c>
      <c r="B3" s="81" t="s">
        <v>25</v>
      </c>
      <c r="C3" s="82" t="s">
        <v>18</v>
      </c>
      <c r="D3" s="83" t="s">
        <v>19</v>
      </c>
      <c r="E3" s="267" t="s">
        <v>20</v>
      </c>
      <c r="F3" s="267" t="s">
        <v>26</v>
      </c>
      <c r="G3" s="216"/>
      <c r="H3" s="216"/>
      <c r="I3" s="216"/>
      <c r="J3" s="216"/>
      <c r="K3" s="216"/>
      <c r="L3" s="216"/>
    </row>
    <row r="4" spans="1:12" s="86" customFormat="1">
      <c r="A4" s="87"/>
      <c r="B4" s="88"/>
      <c r="C4" s="89"/>
      <c r="D4" s="90"/>
      <c r="E4" s="108"/>
      <c r="F4" s="108"/>
      <c r="G4" s="220"/>
      <c r="H4" s="220"/>
      <c r="I4" s="220"/>
      <c r="J4" s="220"/>
      <c r="K4" s="220"/>
      <c r="L4" s="220"/>
    </row>
    <row r="5" spans="1:12" ht="63.75" customHeight="1">
      <c r="A5" s="104">
        <f>COUNT($A$1:A4)+1</f>
        <v>1</v>
      </c>
      <c r="B5" s="235" t="s">
        <v>202</v>
      </c>
      <c r="C5" s="25" t="s">
        <v>27</v>
      </c>
      <c r="D5" s="170">
        <v>1</v>
      </c>
      <c r="E5" s="40"/>
      <c r="F5" s="169">
        <f>D5*E5</f>
        <v>0</v>
      </c>
    </row>
    <row r="6" spans="1:12">
      <c r="B6" s="10"/>
    </row>
    <row r="7" spans="1:12" ht="63.75" customHeight="1">
      <c r="A7" s="104">
        <f>COUNT($A$1:A6)+1</f>
        <v>2</v>
      </c>
      <c r="B7" s="268" t="s">
        <v>203</v>
      </c>
      <c r="C7" s="25" t="s">
        <v>27</v>
      </c>
      <c r="D7" s="170">
        <v>1</v>
      </c>
      <c r="E7" s="40"/>
      <c r="F7" s="169">
        <f>D7*E7</f>
        <v>0</v>
      </c>
    </row>
    <row r="8" spans="1:12">
      <c r="B8" s="10"/>
    </row>
    <row r="9" spans="1:12" ht="102">
      <c r="A9" s="104">
        <f>COUNT($A$1:A8)+1</f>
        <v>3</v>
      </c>
      <c r="B9" s="269" t="s">
        <v>217</v>
      </c>
      <c r="C9" s="27" t="s">
        <v>27</v>
      </c>
      <c r="D9" s="70">
        <v>1</v>
      </c>
      <c r="E9" s="6"/>
      <c r="F9" s="6">
        <f>D9*E9</f>
        <v>0</v>
      </c>
    </row>
    <row r="10" spans="1:12">
      <c r="A10" s="104"/>
      <c r="B10" s="269"/>
      <c r="C10" s="27"/>
      <c r="D10" s="70"/>
      <c r="E10" s="6"/>
      <c r="F10" s="6"/>
    </row>
    <row r="11" spans="1:12" ht="25.5">
      <c r="A11" s="270">
        <f>COUNT($A$1:A10)+1</f>
        <v>4</v>
      </c>
      <c r="B11" s="271" t="s">
        <v>204</v>
      </c>
      <c r="C11" s="272" t="s">
        <v>205</v>
      </c>
      <c r="D11" s="273">
        <v>10</v>
      </c>
      <c r="E11" s="274"/>
      <c r="F11" s="275">
        <f>D11*E11</f>
        <v>0</v>
      </c>
    </row>
    <row r="12" spans="1:12">
      <c r="A12" s="270"/>
      <c r="B12" s="271"/>
      <c r="C12" s="272"/>
      <c r="D12" s="273"/>
      <c r="E12" s="274"/>
      <c r="F12" s="275"/>
    </row>
    <row r="13" spans="1:12">
      <c r="A13" s="270">
        <f>COUNT($A$1:A12)+1</f>
        <v>5</v>
      </c>
      <c r="B13" s="201" t="s">
        <v>206</v>
      </c>
      <c r="C13" s="272" t="s">
        <v>205</v>
      </c>
      <c r="D13" s="273">
        <v>15</v>
      </c>
      <c r="E13" s="274"/>
      <c r="F13" s="275">
        <f>D13*E13</f>
        <v>0</v>
      </c>
    </row>
    <row r="14" spans="1:12">
      <c r="A14" s="270"/>
      <c r="B14" s="201"/>
      <c r="C14" s="272"/>
      <c r="D14" s="273"/>
      <c r="E14" s="274"/>
      <c r="F14" s="275"/>
    </row>
    <row r="15" spans="1:12" s="16" customFormat="1">
      <c r="A15" s="8"/>
      <c r="B15" s="11"/>
      <c r="C15" s="12"/>
      <c r="D15" s="13"/>
      <c r="E15" s="105" t="s">
        <v>207</v>
      </c>
      <c r="F15" s="276">
        <f>SUM(F5:F14)</f>
        <v>0</v>
      </c>
    </row>
    <row r="17" spans="1:12" s="33" customFormat="1">
      <c r="A17" s="207" t="s">
        <v>22</v>
      </c>
      <c r="B17" s="66" t="s">
        <v>106</v>
      </c>
      <c r="C17" s="3"/>
      <c r="D17" s="209">
        <v>0.1</v>
      </c>
      <c r="E17" s="6"/>
      <c r="F17" s="277">
        <f>F15*D17</f>
        <v>0</v>
      </c>
      <c r="G17" s="210"/>
      <c r="H17" s="210"/>
      <c r="I17" s="210"/>
      <c r="J17" s="210"/>
      <c r="K17" s="210"/>
      <c r="L17" s="210"/>
    </row>
    <row r="18" spans="1:12">
      <c r="A18" s="114"/>
      <c r="B18" s="95"/>
      <c r="C18" s="18"/>
      <c r="D18" s="45"/>
      <c r="E18" s="40"/>
      <c r="F18" s="40"/>
      <c r="G18" s="208"/>
    </row>
    <row r="19" spans="1:12">
      <c r="A19" s="114"/>
      <c r="B19" s="95"/>
      <c r="C19" s="18"/>
      <c r="D19" s="45"/>
      <c r="E19" s="40"/>
      <c r="F19" s="40"/>
      <c r="G19" s="208"/>
    </row>
    <row r="20" spans="1:12">
      <c r="A20" s="8"/>
      <c r="B20" s="94" t="s">
        <v>39</v>
      </c>
      <c r="E20" s="5"/>
      <c r="F20" s="67"/>
    </row>
    <row r="21" spans="1:12">
      <c r="A21" s="114" t="s">
        <v>21</v>
      </c>
      <c r="B21" s="95" t="s">
        <v>208</v>
      </c>
      <c r="C21" s="18"/>
      <c r="D21" s="45"/>
      <c r="E21" s="40"/>
      <c r="F21" s="40">
        <f>F15</f>
        <v>0</v>
      </c>
    </row>
    <row r="22" spans="1:12">
      <c r="A22" s="221" t="s">
        <v>22</v>
      </c>
      <c r="B22" s="96" t="str">
        <f>+B17</f>
        <v xml:space="preserve">DODATNA IN NEPREDVIDENA DELA </v>
      </c>
      <c r="C22" s="97"/>
      <c r="D22" s="98"/>
      <c r="E22" s="99"/>
      <c r="F22" s="99">
        <f>+F17</f>
        <v>0</v>
      </c>
    </row>
    <row r="23" spans="1:12">
      <c r="B23" s="164" t="s">
        <v>244</v>
      </c>
      <c r="C23" s="101"/>
      <c r="D23" s="102"/>
      <c r="E23" s="103"/>
      <c r="F23" s="278">
        <f>SUM(F21:F22)</f>
        <v>0</v>
      </c>
    </row>
    <row r="24" spans="1:12">
      <c r="E24" s="5"/>
      <c r="F24" s="6"/>
    </row>
    <row r="27" spans="1:12" s="33" customFormat="1">
      <c r="A27" s="207"/>
      <c r="B27" s="66"/>
      <c r="C27" s="3"/>
      <c r="D27" s="4"/>
      <c r="E27" s="5"/>
      <c r="F27" s="6"/>
      <c r="G27" s="210"/>
      <c r="H27" s="210"/>
      <c r="I27" s="210"/>
      <c r="J27" s="210"/>
      <c r="K27" s="210"/>
      <c r="L27" s="210"/>
    </row>
  </sheetData>
  <pageMargins left="0.78740157480314965" right="0.59055118110236227" top="0.86614173228346458" bottom="1.1811023622047245" header="0.31496062992125984" footer="0.51181102362204722"/>
  <pageSetup paperSize="9"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8"/>
  <sheetViews>
    <sheetView showZeros="0" view="pageBreakPreview" zoomScaleNormal="100" workbookViewId="0">
      <selection activeCell="B23" sqref="B23"/>
    </sheetView>
  </sheetViews>
  <sheetFormatPr defaultRowHeight="12.75"/>
  <cols>
    <col min="1" max="1" width="6.28515625" style="232" customWidth="1"/>
    <col min="2" max="2" width="75.140625" style="95" customWidth="1"/>
    <col min="3" max="16384" width="9.140625" style="7"/>
  </cols>
  <sheetData>
    <row r="2" spans="1:2" ht="15.75">
      <c r="B2" s="137" t="s">
        <v>93</v>
      </c>
    </row>
    <row r="3" spans="1:2" ht="15.75">
      <c r="B3" s="137" t="s">
        <v>69</v>
      </c>
    </row>
    <row r="4" spans="1:2" ht="14.25">
      <c r="B4" s="139"/>
    </row>
    <row r="5" spans="1:2" ht="14.25">
      <c r="B5" s="139"/>
    </row>
    <row r="6" spans="1:2" ht="15">
      <c r="B6" s="140" t="s">
        <v>134</v>
      </c>
    </row>
    <row r="7" spans="1:2" ht="15.75">
      <c r="B7" s="137"/>
    </row>
    <row r="8" spans="1:2" ht="26.25" customHeight="1">
      <c r="A8" s="233"/>
      <c r="B8" s="230" t="s">
        <v>197</v>
      </c>
    </row>
    <row r="9" spans="1:2" ht="12.75" customHeight="1">
      <c r="A9" s="233"/>
    </row>
    <row r="10" spans="1:2" ht="25.5">
      <c r="A10" s="233"/>
      <c r="B10" s="231" t="s">
        <v>198</v>
      </c>
    </row>
    <row r="11" spans="1:2" ht="12.75" customHeight="1">
      <c r="A11" s="233"/>
      <c r="B11" s="231"/>
    </row>
    <row r="12" spans="1:2" ht="38.25">
      <c r="A12" s="234" t="s">
        <v>44</v>
      </c>
      <c r="B12" s="258" t="s">
        <v>171</v>
      </c>
    </row>
    <row r="13" spans="1:2" ht="12.75" customHeight="1">
      <c r="A13" s="234" t="s">
        <v>45</v>
      </c>
      <c r="B13" s="235" t="s">
        <v>135</v>
      </c>
    </row>
    <row r="14" spans="1:2" ht="25.5">
      <c r="A14" s="234" t="s">
        <v>46</v>
      </c>
      <c r="B14" s="258" t="s">
        <v>155</v>
      </c>
    </row>
    <row r="15" spans="1:2" ht="12.75" customHeight="1">
      <c r="A15" s="234" t="s">
        <v>47</v>
      </c>
      <c r="B15" s="235" t="s">
        <v>136</v>
      </c>
    </row>
    <row r="16" spans="1:2" ht="25.5">
      <c r="A16" s="234" t="s">
        <v>48</v>
      </c>
      <c r="B16" s="258" t="s">
        <v>156</v>
      </c>
    </row>
    <row r="17" spans="1:5" ht="12.75" customHeight="1">
      <c r="A17" s="234" t="s">
        <v>49</v>
      </c>
      <c r="B17" s="235" t="s">
        <v>137</v>
      </c>
    </row>
    <row r="18" spans="1:5" ht="12.75" customHeight="1">
      <c r="A18" s="234" t="s">
        <v>50</v>
      </c>
      <c r="B18" s="235" t="s">
        <v>138</v>
      </c>
    </row>
    <row r="19" spans="1:5" ht="38.25">
      <c r="A19" s="234" t="s">
        <v>51</v>
      </c>
      <c r="B19" s="258" t="s">
        <v>157</v>
      </c>
    </row>
    <row r="20" spans="1:5" ht="25.5">
      <c r="A20" s="234" t="s">
        <v>52</v>
      </c>
      <c r="B20" s="235" t="s">
        <v>139</v>
      </c>
    </row>
    <row r="21" spans="1:5">
      <c r="A21" s="234" t="s">
        <v>76</v>
      </c>
      <c r="B21" s="258" t="s">
        <v>140</v>
      </c>
      <c r="C21" s="16"/>
    </row>
    <row r="22" spans="1:5">
      <c r="A22" s="234" t="s">
        <v>77</v>
      </c>
      <c r="B22" s="258" t="s">
        <v>168</v>
      </c>
      <c r="C22" s="16"/>
    </row>
    <row r="23" spans="1:5" ht="38.25">
      <c r="A23" s="234" t="s">
        <v>78</v>
      </c>
      <c r="B23" s="258" t="s">
        <v>158</v>
      </c>
    </row>
    <row r="24" spans="1:5" ht="25.5">
      <c r="A24" s="234" t="s">
        <v>79</v>
      </c>
      <c r="B24" s="258" t="s">
        <v>141</v>
      </c>
    </row>
    <row r="25" spans="1:5">
      <c r="A25" s="234" t="s">
        <v>80</v>
      </c>
      <c r="B25" s="258" t="s">
        <v>142</v>
      </c>
    </row>
    <row r="26" spans="1:5" ht="25.5">
      <c r="A26" s="234" t="s">
        <v>11</v>
      </c>
      <c r="B26" s="258" t="s">
        <v>143</v>
      </c>
    </row>
    <row r="27" spans="1:5" ht="51">
      <c r="A27" s="234" t="s">
        <v>116</v>
      </c>
      <c r="B27" s="258" t="s">
        <v>144</v>
      </c>
      <c r="C27" s="159"/>
    </row>
    <row r="28" spans="1:5" ht="38.25">
      <c r="A28" s="234" t="s">
        <v>117</v>
      </c>
      <c r="B28" s="258" t="s">
        <v>159</v>
      </c>
      <c r="C28" s="160"/>
    </row>
    <row r="29" spans="1:5">
      <c r="A29" s="234" t="s">
        <v>118</v>
      </c>
      <c r="B29" s="258" t="s">
        <v>160</v>
      </c>
      <c r="C29" s="4"/>
      <c r="D29" s="30"/>
      <c r="E29" s="31"/>
    </row>
    <row r="30" spans="1:5" ht="51">
      <c r="A30" s="234" t="s">
        <v>146</v>
      </c>
      <c r="B30" s="238" t="s">
        <v>169</v>
      </c>
      <c r="C30" s="4"/>
      <c r="D30" s="30"/>
      <c r="E30" s="31"/>
    </row>
    <row r="31" spans="1:5" ht="51">
      <c r="A31" s="234" t="s">
        <v>147</v>
      </c>
      <c r="B31" s="258" t="s">
        <v>161</v>
      </c>
      <c r="C31" s="138"/>
    </row>
    <row r="32" spans="1:5" ht="38.25">
      <c r="A32" s="234" t="s">
        <v>148</v>
      </c>
      <c r="B32" s="258" t="s">
        <v>162</v>
      </c>
    </row>
    <row r="33" spans="1:5" s="153" customFormat="1" ht="25.5">
      <c r="A33" s="234" t="s">
        <v>149</v>
      </c>
      <c r="B33" s="258" t="s">
        <v>164</v>
      </c>
      <c r="C33" s="212"/>
      <c r="D33" s="213"/>
      <c r="E33" s="213"/>
    </row>
    <row r="34" spans="1:5">
      <c r="A34" s="234" t="s">
        <v>150</v>
      </c>
      <c r="B34" s="258" t="s">
        <v>145</v>
      </c>
    </row>
    <row r="35" spans="1:5" ht="51">
      <c r="A35" s="234" t="s">
        <v>151</v>
      </c>
      <c r="B35" s="235" t="s">
        <v>167</v>
      </c>
    </row>
    <row r="36" spans="1:5">
      <c r="A36" s="234" t="s">
        <v>152</v>
      </c>
      <c r="B36" s="258" t="s">
        <v>163</v>
      </c>
    </row>
    <row r="37" spans="1:5" ht="51">
      <c r="A37" s="234" t="s">
        <v>153</v>
      </c>
      <c r="B37" s="236" t="s">
        <v>165</v>
      </c>
    </row>
    <row r="38" spans="1:5" ht="89.25">
      <c r="A38" s="234" t="s">
        <v>154</v>
      </c>
      <c r="B38" s="237" t="s">
        <v>166</v>
      </c>
    </row>
  </sheetData>
  <pageMargins left="0.78740157480314965" right="0.59055118110236227" top="0.86614173228346458" bottom="1.1811023622047245" header="0.31496062992125984" footer="0.51181102362204722"/>
  <pageSetup paperSize="9"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2:F27"/>
  <sheetViews>
    <sheetView showZeros="0" view="pageBreakPreview" zoomScaleNormal="100" workbookViewId="0">
      <selection activeCell="B18" sqref="B18"/>
    </sheetView>
  </sheetViews>
  <sheetFormatPr defaultRowHeight="12.75"/>
  <cols>
    <col min="1" max="1" width="6.28515625" style="18" customWidth="1"/>
    <col min="2" max="2" width="47.7109375" style="95" customWidth="1"/>
    <col min="3" max="3" width="21.85546875" style="138" customWidth="1"/>
    <col min="4" max="16384" width="9.140625" style="7"/>
  </cols>
  <sheetData>
    <row r="2" spans="1:3" ht="15.75">
      <c r="B2" s="137" t="s">
        <v>93</v>
      </c>
    </row>
    <row r="3" spans="1:3" ht="15.75">
      <c r="B3" s="137" t="s">
        <v>69</v>
      </c>
    </row>
    <row r="4" spans="1:3" ht="14.25">
      <c r="B4" s="139"/>
    </row>
    <row r="5" spans="1:3" ht="14.25">
      <c r="B5" s="139"/>
    </row>
    <row r="6" spans="1:3" ht="15">
      <c r="A6" s="264"/>
      <c r="B6" s="140" t="s">
        <v>193</v>
      </c>
      <c r="C6" s="229" t="s">
        <v>219</v>
      </c>
    </row>
    <row r="7" spans="1:3" ht="15.75">
      <c r="B7" s="137"/>
      <c r="C7" s="141"/>
    </row>
    <row r="8" spans="1:3" ht="12.75" customHeight="1">
      <c r="A8" s="142" t="s">
        <v>44</v>
      </c>
      <c r="B8" s="95" t="s">
        <v>15</v>
      </c>
      <c r="C8" s="143">
        <f>+'PREDDELA-3'!F29</f>
        <v>0</v>
      </c>
    </row>
    <row r="9" spans="1:3" ht="12.75" customHeight="1">
      <c r="A9" s="142" t="s">
        <v>45</v>
      </c>
      <c r="B9" s="95" t="s">
        <v>111</v>
      </c>
      <c r="C9" s="143">
        <f>+'CESTA B-3'!F92</f>
        <v>0</v>
      </c>
    </row>
    <row r="10" spans="1:3" ht="12.75" customHeight="1">
      <c r="A10" s="142" t="s">
        <v>46</v>
      </c>
      <c r="B10" s="95" t="s">
        <v>115</v>
      </c>
      <c r="C10" s="143">
        <f>+'CESTA D-3'!F68</f>
        <v>0</v>
      </c>
    </row>
    <row r="11" spans="1:3" ht="12.75" customHeight="1">
      <c r="A11" s="142" t="s">
        <v>47</v>
      </c>
      <c r="B11" s="95" t="s">
        <v>112</v>
      </c>
      <c r="C11" s="143">
        <f>+'METEORNA-3'!F50</f>
        <v>0</v>
      </c>
    </row>
    <row r="12" spans="1:3" ht="12.75" customHeight="1">
      <c r="A12" s="142" t="s">
        <v>48</v>
      </c>
      <c r="B12" s="95" t="s">
        <v>191</v>
      </c>
      <c r="C12" s="143">
        <f>+'JR-MONT.DELA-3'!F30</f>
        <v>0</v>
      </c>
    </row>
    <row r="13" spans="1:3" ht="12.75" customHeight="1">
      <c r="A13" s="142" t="s">
        <v>49</v>
      </c>
      <c r="B13" s="95" t="s">
        <v>113</v>
      </c>
      <c r="C13" s="143">
        <f>+'TK-3'!F24</f>
        <v>0</v>
      </c>
    </row>
    <row r="14" spans="1:3" ht="12.75" customHeight="1">
      <c r="A14" s="142" t="s">
        <v>50</v>
      </c>
      <c r="B14" s="95" t="s">
        <v>114</v>
      </c>
      <c r="C14" s="143">
        <f>+'KKS-3'!F24</f>
        <v>0</v>
      </c>
    </row>
    <row r="15" spans="1:3" ht="12.75" customHeight="1" thickBot="1">
      <c r="A15" s="142" t="s">
        <v>51</v>
      </c>
      <c r="B15" s="144" t="s">
        <v>208</v>
      </c>
      <c r="C15" s="239">
        <f>+'RAZNA DELA-3'!F23</f>
        <v>0</v>
      </c>
    </row>
    <row r="16" spans="1:3" ht="15.75" thickTop="1">
      <c r="A16" s="116"/>
      <c r="B16" s="145" t="s">
        <v>231</v>
      </c>
      <c r="C16" s="146">
        <f>SUM(C8:C15)</f>
        <v>0</v>
      </c>
    </row>
    <row r="17" spans="1:6">
      <c r="B17" s="95" t="s">
        <v>232</v>
      </c>
      <c r="C17" s="138">
        <f>C16*0.22</f>
        <v>0</v>
      </c>
    </row>
    <row r="18" spans="1:6" ht="15">
      <c r="B18" s="145" t="s">
        <v>233</v>
      </c>
      <c r="C18" s="138">
        <f>SUM(C16:C17)</f>
        <v>0</v>
      </c>
    </row>
    <row r="20" spans="1:6">
      <c r="C20" s="18"/>
      <c r="D20" s="159"/>
    </row>
    <row r="21" spans="1:6">
      <c r="C21" s="18"/>
      <c r="D21" s="160"/>
    </row>
    <row r="22" spans="1:6">
      <c r="C22" s="18"/>
      <c r="D22" s="160"/>
    </row>
    <row r="23" spans="1:6">
      <c r="A23" s="8"/>
      <c r="B23" s="66" t="s">
        <v>12</v>
      </c>
      <c r="C23" s="3"/>
      <c r="D23" s="4"/>
      <c r="E23" s="30"/>
      <c r="F23" s="31"/>
    </row>
    <row r="24" spans="1:6" ht="25.5" customHeight="1">
      <c r="B24" s="432" t="s">
        <v>102</v>
      </c>
      <c r="C24" s="432"/>
      <c r="D24" s="138"/>
    </row>
    <row r="25" spans="1:6" ht="25.5" customHeight="1">
      <c r="B25" s="433" t="s">
        <v>109</v>
      </c>
      <c r="C25" s="434"/>
      <c r="D25" s="138"/>
    </row>
    <row r="27" spans="1:6" s="153" customFormat="1">
      <c r="A27" s="211"/>
      <c r="D27" s="212"/>
      <c r="E27" s="213"/>
      <c r="F27" s="213"/>
    </row>
  </sheetData>
  <mergeCells count="2">
    <mergeCell ref="B24:C24"/>
    <mergeCell ref="B25:C25"/>
  </mergeCells>
  <phoneticPr fontId="0" type="noConversion"/>
  <pageMargins left="0.78740157480314965" right="0.59055118110236227" top="0.86614173228346458" bottom="1.1811023622047245" header="0.31496062992125984" footer="0.51181102362204722"/>
  <pageSetup paperSize="9"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Zeros="0" view="pageBreakPreview" zoomScaleNormal="100" zoomScaleSheetLayoutView="100" workbookViewId="0">
      <selection activeCell="B17" sqref="B17"/>
    </sheetView>
  </sheetViews>
  <sheetFormatPr defaultRowHeight="12.75"/>
  <cols>
    <col min="1" max="1" width="5.85546875" style="92" customWidth="1"/>
    <col min="2" max="2" width="45" style="9" customWidth="1"/>
    <col min="3" max="3" width="6" style="3" bestFit="1" customWidth="1"/>
    <col min="4" max="4" width="8.140625" style="4" customWidth="1"/>
    <col min="5" max="5" width="9.42578125" style="30" customWidth="1"/>
    <col min="6" max="6" width="13.28515625" style="31" customWidth="1"/>
    <col min="7" max="10" width="9.140625" style="16"/>
    <col min="11" max="16384" width="9.140625" style="7"/>
  </cols>
  <sheetData>
    <row r="1" spans="1:10" s="79" customFormat="1" ht="15" customHeight="1">
      <c r="A1" s="73" t="s">
        <v>44</v>
      </c>
      <c r="B1" s="74" t="s">
        <v>220</v>
      </c>
      <c r="C1" s="75"/>
      <c r="D1" s="76"/>
      <c r="E1" s="106"/>
      <c r="F1" s="107"/>
      <c r="G1" s="222"/>
      <c r="H1" s="222"/>
      <c r="I1" s="222"/>
      <c r="J1" s="222"/>
    </row>
    <row r="2" spans="1:10" s="79" customFormat="1" ht="12.75" customHeight="1">
      <c r="A2" s="73"/>
      <c r="B2" s="74"/>
      <c r="C2" s="75"/>
      <c r="D2" s="76"/>
      <c r="E2" s="106"/>
      <c r="F2" s="107"/>
      <c r="G2" s="109"/>
      <c r="H2" s="109"/>
      <c r="I2" s="109"/>
      <c r="J2" s="109"/>
    </row>
    <row r="3" spans="1:10" s="86" customFormat="1">
      <c r="A3" s="112" t="s">
        <v>17</v>
      </c>
      <c r="B3" s="81" t="s">
        <v>25</v>
      </c>
      <c r="C3" s="82" t="s">
        <v>18</v>
      </c>
      <c r="D3" s="83" t="s">
        <v>19</v>
      </c>
      <c r="E3" s="84" t="s">
        <v>20</v>
      </c>
      <c r="F3" s="84" t="s">
        <v>26</v>
      </c>
      <c r="G3" s="216"/>
      <c r="H3" s="216"/>
      <c r="I3" s="216"/>
      <c r="J3" s="216"/>
    </row>
    <row r="4" spans="1:10" s="86" customFormat="1">
      <c r="A4" s="87"/>
      <c r="B4" s="88"/>
      <c r="C4" s="89"/>
      <c r="D4" s="90"/>
      <c r="E4" s="108"/>
      <c r="F4" s="108"/>
      <c r="G4" s="220"/>
      <c r="H4" s="220"/>
      <c r="I4" s="220"/>
      <c r="J4" s="220"/>
    </row>
    <row r="5" spans="1:10">
      <c r="A5" s="1" t="s">
        <v>21</v>
      </c>
      <c r="B5" s="2" t="s">
        <v>15</v>
      </c>
    </row>
    <row r="6" spans="1:10">
      <c r="A6" s="1"/>
      <c r="B6" s="2"/>
    </row>
    <row r="7" spans="1:10" ht="51">
      <c r="A7" s="104">
        <f>COUNT($A$1:A5)+1</f>
        <v>1</v>
      </c>
      <c r="B7" s="315" t="s">
        <v>221</v>
      </c>
      <c r="C7" s="25" t="s">
        <v>27</v>
      </c>
      <c r="D7" s="4">
        <v>1</v>
      </c>
      <c r="F7" s="31">
        <f>D7*E7</f>
        <v>0</v>
      </c>
    </row>
    <row r="8" spans="1:10">
      <c r="B8" s="10"/>
      <c r="F8" s="31">
        <f t="shared" ref="F8:F18" si="0">D8*E8</f>
        <v>0</v>
      </c>
    </row>
    <row r="9" spans="1:10" ht="126.75" customHeight="1">
      <c r="A9" s="104">
        <f>COUNT($A$7:A7)+1</f>
        <v>2</v>
      </c>
      <c r="B9" s="316" t="s">
        <v>218</v>
      </c>
      <c r="C9" s="25" t="s">
        <v>27</v>
      </c>
      <c r="D9" s="170">
        <v>1</v>
      </c>
      <c r="E9" s="40"/>
      <c r="F9" s="31">
        <f t="shared" si="0"/>
        <v>0</v>
      </c>
    </row>
    <row r="10" spans="1:10">
      <c r="A10" s="1"/>
      <c r="B10" s="10"/>
      <c r="F10" s="31">
        <f t="shared" si="0"/>
        <v>0</v>
      </c>
    </row>
    <row r="11" spans="1:10" ht="51">
      <c r="A11" s="104">
        <f>COUNT($A$1:A9)+1</f>
        <v>3</v>
      </c>
      <c r="B11" s="316" t="s">
        <v>172</v>
      </c>
      <c r="C11" s="25" t="s">
        <v>27</v>
      </c>
      <c r="D11" s="170">
        <v>1</v>
      </c>
      <c r="E11" s="40"/>
      <c r="F11" s="31">
        <f t="shared" si="0"/>
        <v>0</v>
      </c>
    </row>
    <row r="12" spans="1:10" s="33" customFormat="1" ht="12.75" customHeight="1">
      <c r="A12" s="92"/>
      <c r="B12" s="9"/>
      <c r="C12" s="3"/>
      <c r="D12" s="59"/>
      <c r="E12" s="30"/>
      <c r="F12" s="31">
        <f t="shared" si="0"/>
        <v>0</v>
      </c>
      <c r="G12" s="216"/>
      <c r="H12" s="216"/>
      <c r="I12" s="216"/>
      <c r="J12" s="216"/>
    </row>
    <row r="13" spans="1:10" ht="38.25">
      <c r="A13" s="104">
        <f>COUNT($A$7:A11)+1</f>
        <v>4</v>
      </c>
      <c r="B13" s="9" t="s">
        <v>70</v>
      </c>
      <c r="C13" s="24" t="s">
        <v>41</v>
      </c>
      <c r="D13" s="59">
        <v>60</v>
      </c>
      <c r="E13" s="5"/>
      <c r="F13" s="31">
        <f t="shared" si="0"/>
        <v>0</v>
      </c>
      <c r="G13" s="220"/>
      <c r="H13" s="223"/>
      <c r="I13" s="223"/>
      <c r="J13" s="220"/>
    </row>
    <row r="14" spans="1:10">
      <c r="A14" s="1"/>
      <c r="C14" s="24"/>
      <c r="D14" s="59"/>
      <c r="E14" s="5"/>
      <c r="F14" s="31">
        <f t="shared" si="0"/>
        <v>0</v>
      </c>
    </row>
    <row r="15" spans="1:10" s="165" customFormat="1" ht="14.25">
      <c r="A15" s="104">
        <f>COUNT($A$1:A13)+1</f>
        <v>5</v>
      </c>
      <c r="B15" s="317" t="s">
        <v>100</v>
      </c>
      <c r="C15" s="166" t="s">
        <v>99</v>
      </c>
      <c r="D15" s="59">
        <v>25</v>
      </c>
      <c r="E15" s="48"/>
      <c r="F15" s="31">
        <f>D15*E15</f>
        <v>0</v>
      </c>
      <c r="G15" s="224"/>
      <c r="H15" s="224"/>
      <c r="I15" s="224"/>
      <c r="J15" s="224"/>
    </row>
    <row r="16" spans="1:10" s="165" customFormat="1">
      <c r="A16" s="92"/>
      <c r="B16" s="317"/>
      <c r="C16" s="166"/>
      <c r="D16" s="59"/>
      <c r="E16" s="48"/>
      <c r="F16" s="31">
        <f t="shared" si="0"/>
        <v>0</v>
      </c>
      <c r="G16" s="224"/>
      <c r="H16" s="224"/>
      <c r="I16" s="224"/>
      <c r="J16" s="224"/>
    </row>
    <row r="17" spans="1:10" s="165" customFormat="1" ht="25.5">
      <c r="A17" s="104">
        <f>COUNT($A$7:A15)+1</f>
        <v>6</v>
      </c>
      <c r="B17" s="318" t="s">
        <v>222</v>
      </c>
      <c r="C17" s="25" t="s">
        <v>42</v>
      </c>
      <c r="D17" s="59">
        <v>120</v>
      </c>
      <c r="E17" s="48"/>
      <c r="F17" s="31">
        <f>D17*E17</f>
        <v>0</v>
      </c>
      <c r="G17" s="224"/>
      <c r="H17" s="224"/>
      <c r="I17" s="224"/>
      <c r="J17" s="224"/>
    </row>
    <row r="18" spans="1:10" s="165" customFormat="1">
      <c r="A18" s="1"/>
      <c r="B18" s="317"/>
      <c r="C18" s="166"/>
      <c r="D18" s="59"/>
      <c r="E18" s="48"/>
      <c r="F18" s="31">
        <f t="shared" si="0"/>
        <v>0</v>
      </c>
      <c r="G18" s="224"/>
      <c r="H18" s="224"/>
      <c r="I18" s="224"/>
      <c r="J18" s="224"/>
    </row>
    <row r="19" spans="1:10" s="165" customFormat="1" ht="89.25">
      <c r="A19" s="104">
        <f>COUNT($A$1:A17)+1</f>
        <v>7</v>
      </c>
      <c r="B19" s="319" t="s">
        <v>170</v>
      </c>
      <c r="C19" s="265" t="s">
        <v>27</v>
      </c>
      <c r="D19" s="266">
        <v>1</v>
      </c>
      <c r="E19" s="69"/>
      <c r="F19" s="31">
        <f>D19*E19</f>
        <v>0</v>
      </c>
      <c r="G19" s="224"/>
      <c r="H19" s="224"/>
      <c r="I19" s="224"/>
      <c r="J19" s="224"/>
    </row>
    <row r="20" spans="1:10" s="165" customFormat="1">
      <c r="A20" s="8"/>
      <c r="B20" s="168"/>
      <c r="C20" s="166"/>
      <c r="D20" s="59"/>
      <c r="E20" s="48"/>
      <c r="F20" s="167"/>
      <c r="G20" s="224"/>
      <c r="H20" s="224"/>
      <c r="I20" s="224"/>
      <c r="J20" s="224"/>
    </row>
    <row r="21" spans="1:10" s="16" customFormat="1">
      <c r="A21" s="8"/>
      <c r="B21" s="11"/>
      <c r="C21" s="12"/>
      <c r="D21" s="13"/>
      <c r="E21" s="105" t="s">
        <v>40</v>
      </c>
      <c r="F21" s="276">
        <f>SUM(F7:F19)</f>
        <v>0</v>
      </c>
    </row>
    <row r="23" spans="1:10" s="33" customFormat="1">
      <c r="A23" s="207" t="s">
        <v>22</v>
      </c>
      <c r="B23" s="66" t="s">
        <v>106</v>
      </c>
      <c r="C23" s="3"/>
      <c r="D23" s="209">
        <v>0.1</v>
      </c>
      <c r="E23" s="6"/>
      <c r="F23" s="277">
        <f>F21*D23</f>
        <v>0</v>
      </c>
      <c r="G23" s="210"/>
      <c r="H23" s="210"/>
      <c r="I23" s="210"/>
      <c r="J23" s="210"/>
    </row>
    <row r="24" spans="1:10">
      <c r="A24" s="114"/>
      <c r="B24" s="95"/>
      <c r="C24" s="18"/>
      <c r="D24" s="45"/>
      <c r="E24" s="40"/>
      <c r="F24" s="40"/>
    </row>
    <row r="25" spans="1:10">
      <c r="A25" s="114"/>
      <c r="B25" s="95"/>
      <c r="C25" s="18"/>
      <c r="D25" s="45"/>
      <c r="E25" s="40"/>
      <c r="F25" s="40"/>
    </row>
    <row r="26" spans="1:10">
      <c r="A26" s="8"/>
      <c r="B26" s="94" t="s">
        <v>39</v>
      </c>
      <c r="E26" s="5"/>
      <c r="F26" s="67"/>
    </row>
    <row r="27" spans="1:10">
      <c r="A27" s="86" t="str">
        <f>+A5</f>
        <v>I.</v>
      </c>
      <c r="B27" s="95" t="str">
        <f>+B5</f>
        <v>PREDDELA</v>
      </c>
      <c r="C27" s="18"/>
      <c r="D27" s="45"/>
      <c r="E27" s="40"/>
      <c r="F27" s="40">
        <f>F21</f>
        <v>0</v>
      </c>
    </row>
    <row r="28" spans="1:10">
      <c r="A28" s="221" t="str">
        <f>+A23</f>
        <v>II.</v>
      </c>
      <c r="B28" s="96" t="str">
        <f>+B23</f>
        <v xml:space="preserve">DODATNA IN NEPREDVIDENA DELA </v>
      </c>
      <c r="C28" s="97"/>
      <c r="D28" s="98"/>
      <c r="E28" s="99"/>
      <c r="F28" s="99">
        <f>+F23</f>
        <v>0</v>
      </c>
    </row>
    <row r="29" spans="1:10">
      <c r="B29" s="164" t="s">
        <v>234</v>
      </c>
      <c r="C29" s="101"/>
      <c r="D29" s="102"/>
      <c r="E29" s="103"/>
      <c r="F29" s="15">
        <f>SUM(F27:F28)</f>
        <v>0</v>
      </c>
    </row>
    <row r="30" spans="1:10">
      <c r="E30" s="5"/>
      <c r="F30" s="6"/>
    </row>
    <row r="33" spans="1:10" s="33" customFormat="1">
      <c r="A33" s="207"/>
      <c r="B33" s="66"/>
      <c r="C33" s="3"/>
      <c r="D33" s="4"/>
      <c r="E33" s="5"/>
      <c r="F33" s="6"/>
      <c r="G33" s="210"/>
      <c r="H33" s="210"/>
      <c r="I33" s="210"/>
      <c r="J33" s="210"/>
    </row>
  </sheetData>
  <pageMargins left="0.78740157480314965" right="0.59055118110236227" top="0.86614173228346458" bottom="1.1811023622047245" header="0.31496062992125984" footer="0.51181102362204722"/>
  <pageSetup paperSize="9"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2"/>
  <sheetViews>
    <sheetView showZeros="0" view="pageBreakPreview" topLeftCell="A15" zoomScaleNormal="100" workbookViewId="0">
      <selection activeCell="B69" sqref="B69"/>
    </sheetView>
  </sheetViews>
  <sheetFormatPr defaultRowHeight="12.75"/>
  <cols>
    <col min="1" max="1" width="5.85546875" style="311" customWidth="1"/>
    <col min="2" max="2" width="45" style="300" customWidth="1"/>
    <col min="3" max="3" width="6" style="218" bestFit="1" customWidth="1"/>
    <col min="4" max="4" width="8.140625" style="405" customWidth="1"/>
    <col min="5" max="5" width="9.42578125" style="299" customWidth="1"/>
    <col min="6" max="6" width="13.28515625" style="280" customWidth="1"/>
    <col min="7" max="16384" width="9.140625" style="173"/>
  </cols>
  <sheetData>
    <row r="1" spans="1:6" s="289" customFormat="1" ht="15" customHeight="1">
      <c r="A1" s="284" t="s">
        <v>45</v>
      </c>
      <c r="B1" s="285" t="s">
        <v>223</v>
      </c>
      <c r="C1" s="286"/>
      <c r="D1" s="402"/>
      <c r="E1" s="287"/>
      <c r="F1" s="288"/>
    </row>
    <row r="2" spans="1:6" s="289" customFormat="1" ht="12.75" customHeight="1">
      <c r="A2" s="284"/>
      <c r="B2" s="285"/>
      <c r="C2" s="286"/>
      <c r="D2" s="402"/>
      <c r="E2" s="287"/>
      <c r="F2" s="288"/>
    </row>
    <row r="3" spans="1:6" s="294" customFormat="1">
      <c r="A3" s="290" t="s">
        <v>17</v>
      </c>
      <c r="B3" s="291" t="s">
        <v>25</v>
      </c>
      <c r="C3" s="292" t="s">
        <v>18</v>
      </c>
      <c r="D3" s="403" t="s">
        <v>19</v>
      </c>
      <c r="E3" s="293" t="s">
        <v>20</v>
      </c>
      <c r="F3" s="293" t="s">
        <v>26</v>
      </c>
    </row>
    <row r="4" spans="1:6" s="294" customFormat="1">
      <c r="A4" s="295"/>
      <c r="B4" s="296"/>
      <c r="C4" s="297"/>
      <c r="D4" s="404"/>
      <c r="E4" s="298"/>
      <c r="F4" s="298"/>
    </row>
    <row r="5" spans="1:6">
      <c r="A5" s="320" t="s">
        <v>21</v>
      </c>
      <c r="B5" s="321" t="s">
        <v>29</v>
      </c>
    </row>
    <row r="6" spans="1:6">
      <c r="A6" s="320"/>
      <c r="B6" s="321"/>
    </row>
    <row r="7" spans="1:6" ht="14.25">
      <c r="A7" s="322">
        <f>COUNT($A$1:A6)+1</f>
        <v>1</v>
      </c>
      <c r="B7" s="300" t="s">
        <v>53</v>
      </c>
      <c r="C7" s="218" t="s">
        <v>224</v>
      </c>
      <c r="D7" s="405">
        <v>90</v>
      </c>
      <c r="F7" s="280">
        <f>D7*E7</f>
        <v>0</v>
      </c>
    </row>
    <row r="8" spans="1:6">
      <c r="A8" s="322"/>
      <c r="B8" s="323"/>
    </row>
    <row r="9" spans="1:6" ht="25.5">
      <c r="A9" s="322">
        <f>COUNT($A$1:A8)+1</f>
        <v>2</v>
      </c>
      <c r="B9" s="300" t="s">
        <v>30</v>
      </c>
      <c r="C9" s="218" t="s">
        <v>13</v>
      </c>
      <c r="D9" s="405">
        <v>5</v>
      </c>
      <c r="F9" s="280">
        <f>D9*E9</f>
        <v>0</v>
      </c>
    </row>
    <row r="10" spans="1:6">
      <c r="A10" s="322"/>
    </row>
    <row r="11" spans="1:6" s="217" customFormat="1">
      <c r="A11" s="322"/>
      <c r="B11" s="321"/>
      <c r="C11" s="324"/>
      <c r="D11" s="281"/>
      <c r="E11" s="301" t="s">
        <v>31</v>
      </c>
      <c r="F11" s="325">
        <f>SUM(F7:F9)</f>
        <v>0</v>
      </c>
    </row>
    <row r="12" spans="1:6" s="217" customFormat="1">
      <c r="A12" s="322"/>
      <c r="B12" s="321"/>
      <c r="C12" s="326"/>
      <c r="D12" s="406"/>
      <c r="E12" s="302"/>
      <c r="F12" s="303"/>
    </row>
    <row r="13" spans="1:6">
      <c r="A13" s="320" t="s">
        <v>22</v>
      </c>
      <c r="B13" s="327" t="s">
        <v>16</v>
      </c>
      <c r="C13" s="328"/>
    </row>
    <row r="14" spans="1:6">
      <c r="A14" s="320"/>
      <c r="B14" s="323"/>
      <c r="C14" s="328"/>
    </row>
    <row r="15" spans="1:6" ht="51" customHeight="1">
      <c r="A15" s="322">
        <f>COUNT($A$1:A14)+1</f>
        <v>3</v>
      </c>
      <c r="B15" s="300" t="s">
        <v>199</v>
      </c>
      <c r="C15" s="328" t="s">
        <v>98</v>
      </c>
      <c r="D15" s="405">
        <v>20</v>
      </c>
      <c r="F15" s="280">
        <f>D15*E15</f>
        <v>0</v>
      </c>
    </row>
    <row r="16" spans="1:6">
      <c r="A16" s="322"/>
      <c r="C16" s="328"/>
    </row>
    <row r="17" spans="1:6" ht="30" customHeight="1">
      <c r="A17" s="322">
        <f>COUNT($A$1:A16)+1</f>
        <v>4</v>
      </c>
      <c r="B17" s="329" t="s">
        <v>226</v>
      </c>
      <c r="C17" s="328" t="s">
        <v>98</v>
      </c>
      <c r="D17" s="405">
        <v>20</v>
      </c>
      <c r="F17" s="280">
        <f>D17*E17</f>
        <v>0</v>
      </c>
    </row>
    <row r="18" spans="1:6">
      <c r="A18" s="322"/>
      <c r="C18" s="328"/>
    </row>
    <row r="19" spans="1:6" ht="51">
      <c r="A19" s="322">
        <f>COUNT($A$1:A18)+1</f>
        <v>5</v>
      </c>
      <c r="B19" s="300" t="s">
        <v>246</v>
      </c>
      <c r="C19" s="328" t="s">
        <v>98</v>
      </c>
      <c r="D19" s="405">
        <v>30</v>
      </c>
      <c r="F19" s="280">
        <f>D19*E19</f>
        <v>0</v>
      </c>
    </row>
    <row r="20" spans="1:6">
      <c r="A20" s="322"/>
      <c r="C20" s="328"/>
    </row>
    <row r="21" spans="1:6" ht="51">
      <c r="A21" s="322">
        <f>COUNT($A$1:A20)+1</f>
        <v>6</v>
      </c>
      <c r="B21" s="300" t="s">
        <v>63</v>
      </c>
      <c r="C21" s="328" t="s">
        <v>225</v>
      </c>
      <c r="D21" s="405">
        <v>150</v>
      </c>
      <c r="F21" s="280">
        <f>D21*E21</f>
        <v>0</v>
      </c>
    </row>
    <row r="22" spans="1:6">
      <c r="A22" s="322"/>
      <c r="C22" s="328"/>
    </row>
    <row r="23" spans="1:6">
      <c r="A23" s="322"/>
      <c r="C23" s="328"/>
      <c r="E23" s="299" t="s">
        <v>14</v>
      </c>
      <c r="F23" s="325">
        <f>SUM(F15:F21)</f>
        <v>0</v>
      </c>
    </row>
    <row r="24" spans="1:6">
      <c r="A24" s="322"/>
      <c r="C24" s="328"/>
      <c r="F24" s="303"/>
    </row>
    <row r="25" spans="1:6">
      <c r="A25" s="320" t="s">
        <v>23</v>
      </c>
      <c r="B25" s="327" t="s">
        <v>54</v>
      </c>
      <c r="C25" s="328"/>
    </row>
    <row r="26" spans="1:6">
      <c r="A26" s="322"/>
      <c r="C26" s="328"/>
    </row>
    <row r="27" spans="1:6" s="215" customFormat="1" ht="76.5">
      <c r="A27" s="330">
        <f>COUNT($A$4:A26)+1</f>
        <v>7</v>
      </c>
      <c r="B27" s="331" t="s">
        <v>247</v>
      </c>
      <c r="C27" s="332" t="s">
        <v>98</v>
      </c>
      <c r="D27" s="407">
        <v>70</v>
      </c>
      <c r="E27" s="299"/>
      <c r="F27" s="299">
        <f>+E27*D27</f>
        <v>0</v>
      </c>
    </row>
    <row r="28" spans="1:6" s="215" customFormat="1">
      <c r="A28" s="330"/>
      <c r="B28" s="333"/>
      <c r="C28" s="334"/>
      <c r="D28" s="407"/>
      <c r="E28" s="162"/>
      <c r="F28" s="163"/>
    </row>
    <row r="29" spans="1:6" ht="25.5">
      <c r="A29" s="322">
        <f>COUNT($A$1:A28)+1</f>
        <v>8</v>
      </c>
      <c r="B29" s="300" t="s">
        <v>58</v>
      </c>
      <c r="C29" s="328" t="s">
        <v>225</v>
      </c>
      <c r="D29" s="405">
        <v>200</v>
      </c>
      <c r="F29" s="280">
        <f>D29*E29</f>
        <v>0</v>
      </c>
    </row>
    <row r="30" spans="1:6">
      <c r="A30" s="322"/>
      <c r="C30" s="328"/>
      <c r="D30" s="408"/>
    </row>
    <row r="31" spans="1:6" s="304" customFormat="1" ht="63.75">
      <c r="A31" s="322">
        <f>COUNT($A$1:A30)+1</f>
        <v>9</v>
      </c>
      <c r="B31" s="335" t="s">
        <v>65</v>
      </c>
      <c r="C31" s="281" t="s">
        <v>98</v>
      </c>
      <c r="D31" s="281">
        <v>60</v>
      </c>
      <c r="E31" s="283"/>
      <c r="F31" s="280">
        <f t="shared" ref="F31:F61" si="0">D31*E31</f>
        <v>0</v>
      </c>
    </row>
    <row r="32" spans="1:6" s="304" customFormat="1">
      <c r="A32" s="322"/>
      <c r="B32" s="335"/>
      <c r="C32" s="281"/>
      <c r="D32" s="281"/>
      <c r="E32" s="283"/>
      <c r="F32" s="280"/>
    </row>
    <row r="33" spans="1:6" ht="51">
      <c r="A33" s="322">
        <f>COUNT($A$1:A32)+1</f>
        <v>10</v>
      </c>
      <c r="B33" s="300" t="s">
        <v>60</v>
      </c>
      <c r="C33" s="328" t="s">
        <v>98</v>
      </c>
      <c r="D33" s="405">
        <v>210</v>
      </c>
      <c r="F33" s="280">
        <f t="shared" si="0"/>
        <v>0</v>
      </c>
    </row>
    <row r="34" spans="1:6">
      <c r="A34" s="322"/>
      <c r="C34" s="328"/>
      <c r="D34" s="408"/>
    </row>
    <row r="35" spans="1:6" ht="51">
      <c r="A35" s="322">
        <f>COUNT($A$1:A33)+1</f>
        <v>11</v>
      </c>
      <c r="B35" s="300" t="s">
        <v>61</v>
      </c>
      <c r="C35" s="328" t="s">
        <v>98</v>
      </c>
      <c r="D35" s="405">
        <v>52</v>
      </c>
      <c r="F35" s="280">
        <f t="shared" si="0"/>
        <v>0</v>
      </c>
    </row>
    <row r="36" spans="1:6">
      <c r="A36" s="322"/>
      <c r="C36" s="328"/>
    </row>
    <row r="37" spans="1:6" ht="38.25" customHeight="1">
      <c r="A37" s="322">
        <f>COUNT($A$1:A35)+1</f>
        <v>12</v>
      </c>
      <c r="B37" s="300" t="s">
        <v>32</v>
      </c>
      <c r="C37" s="328" t="s">
        <v>225</v>
      </c>
      <c r="D37" s="405">
        <v>980</v>
      </c>
      <c r="F37" s="280">
        <f t="shared" si="0"/>
        <v>0</v>
      </c>
    </row>
    <row r="38" spans="1:6" ht="12.75" customHeight="1">
      <c r="A38" s="322"/>
      <c r="C38" s="328"/>
    </row>
    <row r="39" spans="1:6" ht="38.25" customHeight="1">
      <c r="A39" s="421">
        <f>COUNT($A$1:A37)+1</f>
        <v>13</v>
      </c>
      <c r="B39" s="422" t="s">
        <v>249</v>
      </c>
      <c r="C39" s="423" t="s">
        <v>251</v>
      </c>
      <c r="D39" s="424">
        <v>7</v>
      </c>
      <c r="F39" s="280">
        <f t="shared" si="0"/>
        <v>0</v>
      </c>
    </row>
    <row r="40" spans="1:6" ht="12.75" customHeight="1">
      <c r="A40" s="322"/>
      <c r="C40" s="328"/>
    </row>
    <row r="41" spans="1:6" ht="28.5" customHeight="1">
      <c r="A41" s="421">
        <f>COUNT($A$1:A39)+1</f>
        <v>14</v>
      </c>
      <c r="B41" s="422" t="s">
        <v>250</v>
      </c>
      <c r="C41" s="423" t="s">
        <v>251</v>
      </c>
      <c r="D41" s="424">
        <f>+D39</f>
        <v>7</v>
      </c>
      <c r="E41" s="417"/>
      <c r="F41" s="6">
        <f t="shared" ref="F41" si="1">D41*E41</f>
        <v>0</v>
      </c>
    </row>
    <row r="42" spans="1:6" ht="12.75" customHeight="1">
      <c r="A42" s="322"/>
      <c r="C42" s="328"/>
    </row>
    <row r="43" spans="1:6" ht="12.75" customHeight="1">
      <c r="A43" s="336">
        <f>COUNT($A$1:A42)+1</f>
        <v>15</v>
      </c>
      <c r="B43" s="337" t="s">
        <v>71</v>
      </c>
      <c r="C43" s="18"/>
      <c r="D43" s="19"/>
      <c r="E43" s="305"/>
    </row>
    <row r="44" spans="1:6" s="306" customFormat="1" ht="12.75" customHeight="1">
      <c r="A44" s="336"/>
      <c r="B44" s="338" t="s">
        <v>72</v>
      </c>
      <c r="C44" s="3" t="s">
        <v>64</v>
      </c>
      <c r="D44" s="19">
        <v>424</v>
      </c>
      <c r="E44" s="305"/>
      <c r="F44" s="280">
        <f t="shared" si="0"/>
        <v>0</v>
      </c>
    </row>
    <row r="45" spans="1:6" s="306" customFormat="1" ht="12.75" customHeight="1">
      <c r="A45" s="336"/>
      <c r="B45" s="338" t="s">
        <v>200</v>
      </c>
      <c r="C45" s="3" t="s">
        <v>64</v>
      </c>
      <c r="D45" s="19">
        <v>400</v>
      </c>
      <c r="E45" s="305"/>
      <c r="F45" s="280">
        <f>D45*E45</f>
        <v>0</v>
      </c>
    </row>
    <row r="46" spans="1:6" s="306" customFormat="1" ht="14.25">
      <c r="A46" s="336"/>
      <c r="B46" s="338" t="s">
        <v>94</v>
      </c>
      <c r="C46" s="3" t="s">
        <v>64</v>
      </c>
      <c r="D46" s="19">
        <v>824</v>
      </c>
      <c r="E46" s="305"/>
      <c r="F46" s="280">
        <f t="shared" si="0"/>
        <v>0</v>
      </c>
    </row>
    <row r="47" spans="1:6" s="306" customFormat="1" ht="25.5">
      <c r="A47" s="336"/>
      <c r="B47" s="338" t="s">
        <v>95</v>
      </c>
      <c r="C47" s="3" t="s">
        <v>64</v>
      </c>
      <c r="D47" s="19">
        <v>180</v>
      </c>
      <c r="E47" s="305"/>
      <c r="F47" s="280"/>
    </row>
    <row r="48" spans="1:6" s="306" customFormat="1">
      <c r="A48" s="336"/>
      <c r="B48" s="339"/>
      <c r="C48" s="218"/>
      <c r="D48" s="409"/>
      <c r="E48" s="305"/>
      <c r="F48" s="280"/>
    </row>
    <row r="49" spans="1:7" ht="64.5" customHeight="1">
      <c r="A49" s="322">
        <f>COUNT($A$1:A48)+1</f>
        <v>16</v>
      </c>
      <c r="B49" s="340" t="s">
        <v>173</v>
      </c>
      <c r="C49" s="218" t="s">
        <v>224</v>
      </c>
      <c r="D49" s="405">
        <v>142</v>
      </c>
      <c r="E49" s="279"/>
      <c r="F49" s="280">
        <f t="shared" si="0"/>
        <v>0</v>
      </c>
    </row>
    <row r="50" spans="1:7">
      <c r="A50" s="322"/>
      <c r="B50" s="341"/>
      <c r="E50" s="279"/>
    </row>
    <row r="51" spans="1:7" ht="66.75" customHeight="1">
      <c r="A51" s="322">
        <f>COUNT($A$1:A49)+1</f>
        <v>17</v>
      </c>
      <c r="B51" s="340" t="s">
        <v>180</v>
      </c>
      <c r="C51" s="218" t="s">
        <v>224</v>
      </c>
      <c r="D51" s="405">
        <v>6</v>
      </c>
      <c r="E51" s="279"/>
      <c r="F51" s="280">
        <f t="shared" si="0"/>
        <v>0</v>
      </c>
    </row>
    <row r="52" spans="1:7">
      <c r="A52" s="322"/>
      <c r="B52" s="341"/>
      <c r="C52" s="328"/>
      <c r="E52" s="279"/>
    </row>
    <row r="53" spans="1:7" ht="66.75" customHeight="1">
      <c r="A53" s="322">
        <f>COUNT($A$1:A51)+1</f>
        <v>18</v>
      </c>
      <c r="B53" s="340" t="s">
        <v>179</v>
      </c>
      <c r="C53" s="218" t="s">
        <v>224</v>
      </c>
      <c r="D53" s="405">
        <v>5</v>
      </c>
      <c r="E53" s="279"/>
      <c r="F53" s="280">
        <f t="shared" si="0"/>
        <v>0</v>
      </c>
    </row>
    <row r="54" spans="1:7">
      <c r="A54" s="322"/>
      <c r="B54" s="341"/>
      <c r="C54" s="328"/>
      <c r="E54" s="279"/>
    </row>
    <row r="55" spans="1:7" ht="76.5">
      <c r="A55" s="322">
        <f>COUNT($A$1:A53)+1</f>
        <v>19</v>
      </c>
      <c r="B55" s="341" t="s">
        <v>178</v>
      </c>
      <c r="C55" s="218" t="s">
        <v>224</v>
      </c>
      <c r="D55" s="405">
        <v>101</v>
      </c>
      <c r="E55" s="279"/>
      <c r="F55" s="280">
        <f t="shared" si="0"/>
        <v>0</v>
      </c>
    </row>
    <row r="56" spans="1:7">
      <c r="A56" s="322"/>
      <c r="B56" s="341"/>
      <c r="C56" s="328"/>
      <c r="E56" s="307"/>
    </row>
    <row r="57" spans="1:7" ht="76.5">
      <c r="A57" s="322">
        <f>COUNT($A$1:A55)+1</f>
        <v>20</v>
      </c>
      <c r="B57" s="341" t="s">
        <v>177</v>
      </c>
      <c r="C57" s="218" t="s">
        <v>224</v>
      </c>
      <c r="D57" s="405">
        <v>26</v>
      </c>
      <c r="E57" s="279"/>
      <c r="F57" s="280">
        <f t="shared" ref="F57" si="2">D57*E57</f>
        <v>0</v>
      </c>
    </row>
    <row r="58" spans="1:7">
      <c r="A58" s="322"/>
      <c r="B58" s="341"/>
      <c r="C58" s="328"/>
      <c r="E58" s="279"/>
    </row>
    <row r="59" spans="1:7" ht="51">
      <c r="A59" s="322">
        <f>COUNT($A$1:A58)+1</f>
        <v>21</v>
      </c>
      <c r="B59" s="341" t="s">
        <v>67</v>
      </c>
      <c r="C59" s="218" t="s">
        <v>224</v>
      </c>
      <c r="D59" s="405">
        <v>93</v>
      </c>
      <c r="E59" s="279"/>
      <c r="F59" s="280">
        <f t="shared" si="0"/>
        <v>0</v>
      </c>
    </row>
    <row r="60" spans="1:7">
      <c r="A60" s="322"/>
      <c r="B60" s="341"/>
      <c r="E60" s="279"/>
    </row>
    <row r="61" spans="1:7" ht="51">
      <c r="A61" s="322">
        <f>COUNT($A$1:A59)+1</f>
        <v>22</v>
      </c>
      <c r="B61" s="341" t="s">
        <v>73</v>
      </c>
      <c r="C61" s="218" t="s">
        <v>224</v>
      </c>
      <c r="D61" s="405">
        <v>15</v>
      </c>
      <c r="E61" s="279"/>
      <c r="F61" s="280">
        <f t="shared" si="0"/>
        <v>0</v>
      </c>
    </row>
    <row r="62" spans="1:7">
      <c r="A62" s="322"/>
      <c r="B62" s="341"/>
      <c r="C62" s="342"/>
      <c r="D62" s="281"/>
      <c r="E62" s="282"/>
    </row>
    <row r="63" spans="1:7" ht="38.25">
      <c r="A63" s="336">
        <f>COUNT($A$1:A62)+1</f>
        <v>23</v>
      </c>
      <c r="B63" s="335" t="s">
        <v>175</v>
      </c>
      <c r="E63" s="173"/>
      <c r="F63" s="173"/>
      <c r="G63" s="280"/>
    </row>
    <row r="64" spans="1:7">
      <c r="A64" s="322"/>
      <c r="B64" s="343" t="s">
        <v>176</v>
      </c>
      <c r="C64" s="344" t="s">
        <v>13</v>
      </c>
      <c r="D64" s="405">
        <v>6</v>
      </c>
      <c r="E64" s="283"/>
      <c r="F64" s="280">
        <f>D64*E64</f>
        <v>0</v>
      </c>
      <c r="G64" s="280"/>
    </row>
    <row r="65" spans="1:7">
      <c r="A65" s="322"/>
      <c r="B65" s="343" t="s">
        <v>252</v>
      </c>
      <c r="C65" s="344" t="s">
        <v>13</v>
      </c>
      <c r="D65" s="405">
        <v>2</v>
      </c>
      <c r="E65" s="283"/>
      <c r="F65" s="280">
        <f>D65*E65</f>
        <v>0</v>
      </c>
      <c r="G65" s="280"/>
    </row>
    <row r="66" spans="1:7">
      <c r="A66" s="322"/>
      <c r="B66" s="343"/>
      <c r="C66" s="344"/>
      <c r="E66" s="283"/>
      <c r="G66" s="280"/>
    </row>
    <row r="67" spans="1:7" ht="25.5">
      <c r="A67" s="322">
        <f>COUNT($A$1:A65)+1</f>
        <v>24</v>
      </c>
      <c r="B67" s="315" t="s">
        <v>229</v>
      </c>
      <c r="C67" s="345" t="s">
        <v>101</v>
      </c>
      <c r="D67" s="301">
        <v>6</v>
      </c>
      <c r="E67" s="283"/>
      <c r="F67" s="280">
        <f>D67*E67</f>
        <v>0</v>
      </c>
      <c r="G67" s="280"/>
    </row>
    <row r="68" spans="1:7">
      <c r="A68" s="336"/>
      <c r="B68" s="346"/>
      <c r="C68" s="344"/>
      <c r="E68" s="283"/>
      <c r="G68" s="280"/>
    </row>
    <row r="69" spans="1:7">
      <c r="A69" s="336"/>
      <c r="B69" s="343"/>
      <c r="C69" s="344"/>
      <c r="E69" s="283"/>
      <c r="F69" s="308"/>
      <c r="G69" s="280"/>
    </row>
    <row r="70" spans="1:7">
      <c r="A70" s="322"/>
      <c r="C70" s="347"/>
      <c r="D70" s="410"/>
      <c r="E70" s="299" t="s">
        <v>55</v>
      </c>
      <c r="F70" s="325">
        <f>SUM(F27:F69)</f>
        <v>0</v>
      </c>
    </row>
    <row r="71" spans="1:7">
      <c r="A71" s="322"/>
      <c r="C71" s="347"/>
      <c r="D71" s="410"/>
      <c r="F71" s="303"/>
    </row>
    <row r="72" spans="1:7">
      <c r="A72" s="320" t="s">
        <v>24</v>
      </c>
      <c r="B72" s="321" t="s">
        <v>33</v>
      </c>
      <c r="C72" s="328"/>
    </row>
    <row r="73" spans="1:7">
      <c r="A73" s="322"/>
    </row>
    <row r="74" spans="1:7" s="310" customFormat="1" ht="25.5">
      <c r="A74" s="336">
        <f>COUNT($A$1:A73)+1</f>
        <v>25</v>
      </c>
      <c r="B74" s="348" t="s">
        <v>74</v>
      </c>
      <c r="C74" s="349"/>
      <c r="D74" s="411"/>
      <c r="E74" s="309"/>
      <c r="F74" s="309"/>
    </row>
    <row r="75" spans="1:7" s="310" customFormat="1" ht="14.25">
      <c r="A75" s="336"/>
      <c r="B75" s="350" t="s">
        <v>97</v>
      </c>
      <c r="C75" s="349" t="s">
        <v>224</v>
      </c>
      <c r="D75" s="411">
        <v>85</v>
      </c>
      <c r="E75" s="309"/>
      <c r="F75" s="280">
        <f t="shared" ref="F75:F79" si="3">D75*E75</f>
        <v>0</v>
      </c>
    </row>
    <row r="76" spans="1:7" s="310" customFormat="1" ht="14.25">
      <c r="A76" s="336"/>
      <c r="B76" s="350" t="s">
        <v>108</v>
      </c>
      <c r="C76" s="349" t="s">
        <v>225</v>
      </c>
      <c r="D76" s="411">
        <v>27</v>
      </c>
      <c r="E76" s="309"/>
      <c r="F76" s="280">
        <f t="shared" si="3"/>
        <v>0</v>
      </c>
    </row>
    <row r="77" spans="1:7" s="310" customFormat="1" ht="13.5" customHeight="1">
      <c r="A77" s="336"/>
      <c r="B77" s="350"/>
      <c r="C77" s="351"/>
      <c r="D77" s="411"/>
      <c r="E77" s="309"/>
      <c r="F77" s="280"/>
    </row>
    <row r="78" spans="1:7" ht="38.25">
      <c r="A78" s="352">
        <f>COUNT($A$1:A76)+1</f>
        <v>26</v>
      </c>
      <c r="B78" s="340" t="s">
        <v>62</v>
      </c>
      <c r="C78" s="353"/>
      <c r="D78" s="412"/>
      <c r="E78" s="301"/>
    </row>
    <row r="79" spans="1:7" ht="25.5">
      <c r="A79" s="352"/>
      <c r="B79" s="340" t="s">
        <v>96</v>
      </c>
      <c r="C79" s="353" t="s">
        <v>13</v>
      </c>
      <c r="D79" s="281">
        <v>1</v>
      </c>
      <c r="E79" s="301"/>
      <c r="F79" s="280">
        <f t="shared" si="3"/>
        <v>0</v>
      </c>
    </row>
    <row r="80" spans="1:7">
      <c r="A80" s="322"/>
      <c r="B80" s="340"/>
      <c r="C80" s="353"/>
      <c r="D80" s="281"/>
      <c r="E80" s="301"/>
    </row>
    <row r="81" spans="1:7">
      <c r="E81" s="299" t="s">
        <v>34</v>
      </c>
      <c r="F81" s="325">
        <f>SUM(F74:F80)</f>
        <v>0</v>
      </c>
    </row>
    <row r="82" spans="1:7">
      <c r="A82" s="322"/>
      <c r="F82" s="303"/>
    </row>
    <row r="83" spans="1:7">
      <c r="A83" s="354" t="s">
        <v>28</v>
      </c>
      <c r="B83" s="327" t="s">
        <v>106</v>
      </c>
      <c r="D83" s="413">
        <v>0.1</v>
      </c>
      <c r="E83" s="280"/>
      <c r="F83" s="325">
        <f>(F81+F70+F23+F11)*D83</f>
        <v>0</v>
      </c>
    </row>
    <row r="84" spans="1:7">
      <c r="B84" s="355"/>
      <c r="E84" s="280"/>
      <c r="G84" s="280"/>
    </row>
    <row r="85" spans="1:7">
      <c r="B85" s="355"/>
      <c r="E85" s="280"/>
      <c r="G85" s="280"/>
    </row>
    <row r="86" spans="1:7">
      <c r="A86" s="322"/>
      <c r="B86" s="356" t="s">
        <v>39</v>
      </c>
      <c r="F86" s="303"/>
    </row>
    <row r="87" spans="1:7">
      <c r="A87" s="294" t="s">
        <v>21</v>
      </c>
      <c r="B87" s="355" t="str">
        <f>+B5</f>
        <v>PRIPRAVLJALNA DELA</v>
      </c>
      <c r="E87" s="280"/>
      <c r="F87" s="280">
        <f>F11</f>
        <v>0</v>
      </c>
    </row>
    <row r="88" spans="1:7">
      <c r="A88" s="294" t="s">
        <v>22</v>
      </c>
      <c r="B88" s="355" t="str">
        <f>+B13</f>
        <v>ZEMELJSKA DELA</v>
      </c>
      <c r="E88" s="280"/>
      <c r="F88" s="280">
        <f>F23</f>
        <v>0</v>
      </c>
    </row>
    <row r="89" spans="1:7">
      <c r="A89" s="294" t="s">
        <v>23</v>
      </c>
      <c r="B89" s="300" t="str">
        <f>+B25</f>
        <v>SPODNJI in ZGORNJI USTROJ</v>
      </c>
      <c r="E89" s="280"/>
      <c r="F89" s="280">
        <f>F70</f>
        <v>0</v>
      </c>
    </row>
    <row r="90" spans="1:7">
      <c r="A90" s="294" t="s">
        <v>24</v>
      </c>
      <c r="B90" s="357" t="str">
        <f>+B72</f>
        <v>PROMETNA UREDITEV</v>
      </c>
      <c r="C90" s="324"/>
      <c r="D90" s="414"/>
      <c r="E90" s="312"/>
      <c r="F90" s="312">
        <f>F81</f>
        <v>0</v>
      </c>
    </row>
    <row r="91" spans="1:7">
      <c r="A91" s="358" t="str">
        <f>+A83</f>
        <v>V.</v>
      </c>
      <c r="B91" s="359" t="str">
        <f>+B83</f>
        <v xml:space="preserve">DODATNA IN NEPREDVIDENA DELA </v>
      </c>
      <c r="C91" s="360"/>
      <c r="D91" s="415"/>
      <c r="E91" s="313"/>
      <c r="F91" s="313">
        <f>+F83</f>
        <v>0</v>
      </c>
    </row>
    <row r="92" spans="1:7">
      <c r="B92" s="361" t="s">
        <v>235</v>
      </c>
      <c r="C92" s="362"/>
      <c r="D92" s="416"/>
      <c r="E92" s="314"/>
      <c r="F92" s="325">
        <f>SUM(F87:F91)</f>
        <v>0</v>
      </c>
    </row>
  </sheetData>
  <pageMargins left="0.78740157480314965" right="0.59055118110236227" top="0.86614173228346458" bottom="1.1811023622047245" header="0.31496062992125984" footer="0.51181102362204722"/>
  <pageSetup paperSize="9"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rowBreaks count="1" manualBreakCount="1">
    <brk id="85" max="17"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Zeros="0" view="pageBreakPreview" topLeftCell="A37" zoomScaleNormal="100" workbookViewId="0">
      <selection activeCell="F58" sqref="F58"/>
    </sheetView>
  </sheetViews>
  <sheetFormatPr defaultRowHeight="12.75"/>
  <cols>
    <col min="1" max="1" width="5.85546875" style="92" customWidth="1"/>
    <col min="2" max="2" width="45" style="9" customWidth="1"/>
    <col min="3" max="3" width="6" style="3" bestFit="1" customWidth="1"/>
    <col min="4" max="4" width="8.140625" style="59" customWidth="1"/>
    <col min="5" max="5" width="9.42578125" style="5" customWidth="1"/>
    <col min="6" max="6" width="13.28515625" style="6" customWidth="1"/>
    <col min="7" max="16384" width="9.140625" style="7"/>
  </cols>
  <sheetData>
    <row r="1" spans="1:6" s="79" customFormat="1" ht="15" customHeight="1">
      <c r="A1" s="73" t="s">
        <v>46</v>
      </c>
      <c r="B1" s="74" t="s">
        <v>236</v>
      </c>
      <c r="C1" s="75"/>
      <c r="D1" s="395"/>
      <c r="E1" s="77"/>
      <c r="F1" s="78"/>
    </row>
    <row r="2" spans="1:6" s="79" customFormat="1" ht="15">
      <c r="A2" s="73"/>
      <c r="B2" s="74"/>
      <c r="C2" s="75"/>
      <c r="D2" s="395"/>
      <c r="E2" s="77"/>
      <c r="F2" s="78"/>
    </row>
    <row r="3" spans="1:6" s="86" customFormat="1">
      <c r="A3" s="80" t="s">
        <v>17</v>
      </c>
      <c r="B3" s="81" t="s">
        <v>25</v>
      </c>
      <c r="C3" s="82" t="s">
        <v>18</v>
      </c>
      <c r="D3" s="83" t="s">
        <v>19</v>
      </c>
      <c r="E3" s="84" t="s">
        <v>20</v>
      </c>
      <c r="F3" s="85" t="s">
        <v>26</v>
      </c>
    </row>
    <row r="4" spans="1:6" s="86" customFormat="1">
      <c r="A4" s="87"/>
      <c r="B4" s="88"/>
      <c r="C4" s="89"/>
      <c r="D4" s="90"/>
      <c r="E4" s="91"/>
      <c r="F4" s="91"/>
    </row>
    <row r="5" spans="1:6">
      <c r="A5" s="1" t="s">
        <v>21</v>
      </c>
      <c r="B5" s="66" t="s">
        <v>16</v>
      </c>
      <c r="C5" s="24"/>
    </row>
    <row r="6" spans="1:6">
      <c r="A6" s="1"/>
      <c r="B6" s="10"/>
      <c r="C6" s="24"/>
    </row>
    <row r="7" spans="1:6" ht="63.75">
      <c r="A7" s="104">
        <f>COUNT($A$1:A6)+1</f>
        <v>1</v>
      </c>
      <c r="B7" s="240" t="s">
        <v>248</v>
      </c>
      <c r="C7" s="24" t="s">
        <v>42</v>
      </c>
      <c r="D7" s="396">
        <v>80</v>
      </c>
      <c r="F7" s="6">
        <f>D7*E7</f>
        <v>0</v>
      </c>
    </row>
    <row r="8" spans="1:6">
      <c r="A8" s="8"/>
      <c r="C8" s="24"/>
    </row>
    <row r="9" spans="1:6" ht="51">
      <c r="A9" s="8">
        <f>COUNT($A$1:A8)+1</f>
        <v>2</v>
      </c>
      <c r="B9" s="300" t="s">
        <v>246</v>
      </c>
      <c r="C9" s="24" t="s">
        <v>41</v>
      </c>
      <c r="D9" s="59">
        <v>8</v>
      </c>
      <c r="F9" s="6">
        <f>D9*E9</f>
        <v>0</v>
      </c>
    </row>
    <row r="10" spans="1:6">
      <c r="A10" s="8"/>
      <c r="C10" s="24"/>
    </row>
    <row r="11" spans="1:6" ht="51">
      <c r="A11" s="8">
        <f>COUNT($A$1:A10)+1</f>
        <v>3</v>
      </c>
      <c r="B11" s="9" t="s">
        <v>63</v>
      </c>
      <c r="C11" s="24" t="s">
        <v>42</v>
      </c>
      <c r="D11" s="59">
        <v>40</v>
      </c>
      <c r="F11" s="6">
        <f t="shared" ref="F11" si="0">D11*E11</f>
        <v>0</v>
      </c>
    </row>
    <row r="12" spans="1:6">
      <c r="A12" s="8"/>
      <c r="C12" s="24"/>
    </row>
    <row r="13" spans="1:6">
      <c r="A13" s="8"/>
      <c r="C13" s="24"/>
      <c r="E13" s="69" t="s">
        <v>14</v>
      </c>
      <c r="F13" s="15">
        <f>SUM(F7:F11)</f>
        <v>0</v>
      </c>
    </row>
    <row r="14" spans="1:6">
      <c r="A14" s="8"/>
      <c r="C14" s="24"/>
      <c r="F14" s="67"/>
    </row>
    <row r="15" spans="1:6">
      <c r="A15" s="1" t="s">
        <v>22</v>
      </c>
      <c r="B15" s="66" t="s">
        <v>54</v>
      </c>
      <c r="C15" s="24"/>
    </row>
    <row r="16" spans="1:6">
      <c r="A16" s="8"/>
      <c r="C16" s="24"/>
    </row>
    <row r="17" spans="1:9" ht="25.5">
      <c r="A17" s="8">
        <f>COUNT($A$1:A16)+1</f>
        <v>4</v>
      </c>
      <c r="B17" s="9" t="s">
        <v>58</v>
      </c>
      <c r="C17" s="24" t="s">
        <v>42</v>
      </c>
      <c r="D17" s="59">
        <v>20</v>
      </c>
      <c r="F17" s="6">
        <f>D17*E17</f>
        <v>0</v>
      </c>
    </row>
    <row r="18" spans="1:9">
      <c r="A18" s="8"/>
      <c r="C18" s="24"/>
      <c r="D18" s="397"/>
    </row>
    <row r="19" spans="1:9" s="60" customFormat="1" ht="63.75">
      <c r="A19" s="8">
        <f>COUNT($A$1:A18)+1</f>
        <v>5</v>
      </c>
      <c r="B19" s="364" t="s">
        <v>65</v>
      </c>
      <c r="C19" s="27" t="s">
        <v>66</v>
      </c>
      <c r="D19" s="27">
        <v>30</v>
      </c>
      <c r="E19" s="28"/>
      <c r="F19" s="6">
        <f t="shared" ref="F19:F39" si="1">D19*E19</f>
        <v>0</v>
      </c>
      <c r="I19" s="68"/>
    </row>
    <row r="20" spans="1:9" s="60" customFormat="1">
      <c r="A20" s="8"/>
      <c r="B20" s="364"/>
      <c r="C20" s="27"/>
      <c r="D20" s="27"/>
      <c r="E20" s="28"/>
      <c r="F20" s="6"/>
      <c r="I20" s="68"/>
    </row>
    <row r="21" spans="1:9" s="33" customFormat="1" ht="51">
      <c r="A21" s="8">
        <f>COUNT($A$1:A20)+1</f>
        <v>6</v>
      </c>
      <c r="B21" s="9" t="s">
        <v>60</v>
      </c>
      <c r="C21" s="24" t="s">
        <v>66</v>
      </c>
      <c r="D21" s="59">
        <v>55</v>
      </c>
      <c r="E21" s="5"/>
      <c r="F21" s="6">
        <f t="shared" si="1"/>
        <v>0</v>
      </c>
    </row>
    <row r="22" spans="1:9">
      <c r="A22" s="8"/>
      <c r="C22" s="24"/>
      <c r="D22" s="397"/>
    </row>
    <row r="23" spans="1:9" s="33" customFormat="1" ht="51">
      <c r="A23" s="8">
        <f>COUNT($A$1:A21)+1</f>
        <v>7</v>
      </c>
      <c r="B23" s="9" t="s">
        <v>61</v>
      </c>
      <c r="C23" s="24" t="s">
        <v>66</v>
      </c>
      <c r="D23" s="59">
        <v>28</v>
      </c>
      <c r="E23" s="5"/>
      <c r="F23" s="6">
        <f t="shared" si="1"/>
        <v>0</v>
      </c>
    </row>
    <row r="24" spans="1:9" s="33" customFormat="1">
      <c r="A24" s="8"/>
      <c r="B24" s="9"/>
      <c r="C24" s="24"/>
      <c r="D24" s="59"/>
      <c r="E24" s="5"/>
      <c r="F24" s="6"/>
    </row>
    <row r="25" spans="1:9" ht="43.5" customHeight="1">
      <c r="A25" s="8">
        <f>COUNT($A$1:A23)+1</f>
        <v>8</v>
      </c>
      <c r="B25" s="9" t="s">
        <v>32</v>
      </c>
      <c r="C25" s="24" t="s">
        <v>42</v>
      </c>
      <c r="D25" s="59">
        <v>380</v>
      </c>
      <c r="F25" s="6">
        <f t="shared" si="1"/>
        <v>0</v>
      </c>
    </row>
    <row r="26" spans="1:9" s="33" customFormat="1">
      <c r="A26" s="8"/>
      <c r="B26" s="9"/>
      <c r="C26" s="24"/>
      <c r="D26" s="59"/>
      <c r="E26" s="5"/>
      <c r="F26" s="6"/>
    </row>
    <row r="27" spans="1:9" ht="38.25">
      <c r="A27" s="425">
        <f>COUNT($A$1:A25)+1</f>
        <v>9</v>
      </c>
      <c r="B27" s="426" t="s">
        <v>249</v>
      </c>
      <c r="C27" s="427" t="s">
        <v>251</v>
      </c>
      <c r="D27" s="428">
        <v>7</v>
      </c>
      <c r="E27" s="299"/>
      <c r="F27" s="280">
        <f t="shared" ref="F27" si="2">D27*E27</f>
        <v>0</v>
      </c>
    </row>
    <row r="28" spans="1:9" s="33" customFormat="1">
      <c r="A28" s="425"/>
      <c r="B28" s="429"/>
      <c r="C28" s="430"/>
      <c r="D28" s="431"/>
      <c r="E28" s="5"/>
      <c r="F28" s="6"/>
    </row>
    <row r="29" spans="1:9" ht="25.5">
      <c r="A29" s="425">
        <f>COUNT($A$1:A27)+1</f>
        <v>10</v>
      </c>
      <c r="B29" s="426" t="s">
        <v>250</v>
      </c>
      <c r="C29" s="427" t="s">
        <v>251</v>
      </c>
      <c r="D29" s="428">
        <f>+D27</f>
        <v>7</v>
      </c>
      <c r="E29" s="417"/>
      <c r="F29" s="6">
        <f t="shared" ref="F29" si="3">D29*E29</f>
        <v>0</v>
      </c>
    </row>
    <row r="30" spans="1:9" s="33" customFormat="1">
      <c r="A30" s="8"/>
      <c r="B30" s="9"/>
      <c r="C30" s="24"/>
      <c r="D30" s="59"/>
      <c r="E30" s="5"/>
      <c r="F30" s="6"/>
    </row>
    <row r="31" spans="1:9" ht="16.5" customHeight="1">
      <c r="A31" s="365">
        <f>COUNT($A$1:A30)+1</f>
        <v>11</v>
      </c>
      <c r="B31" s="337" t="s">
        <v>71</v>
      </c>
      <c r="C31" s="18"/>
      <c r="D31" s="19"/>
      <c r="E31" s="20"/>
      <c r="G31" s="21"/>
    </row>
    <row r="32" spans="1:9" s="23" customFormat="1" ht="14.25">
      <c r="A32" s="365"/>
      <c r="B32" s="338" t="s">
        <v>94</v>
      </c>
      <c r="C32" s="3" t="s">
        <v>64</v>
      </c>
      <c r="D32" s="19">
        <v>415</v>
      </c>
      <c r="E32" s="20"/>
      <c r="F32" s="6">
        <f t="shared" si="1"/>
        <v>0</v>
      </c>
      <c r="G32" s="22"/>
    </row>
    <row r="33" spans="1:10" s="23" customFormat="1" ht="25.5">
      <c r="A33" s="365"/>
      <c r="B33" s="338" t="s">
        <v>95</v>
      </c>
      <c r="C33" s="3" t="s">
        <v>64</v>
      </c>
      <c r="D33" s="19">
        <v>20</v>
      </c>
      <c r="E33" s="20"/>
      <c r="F33" s="6">
        <f t="shared" si="1"/>
        <v>0</v>
      </c>
      <c r="G33" s="22"/>
    </row>
    <row r="34" spans="1:10" s="23" customFormat="1">
      <c r="A34" s="365"/>
      <c r="B34" s="338"/>
      <c r="C34" s="3"/>
      <c r="D34" s="19"/>
      <c r="E34" s="20"/>
      <c r="F34" s="6"/>
      <c r="G34" s="22"/>
    </row>
    <row r="35" spans="1:10" ht="69.75" customHeight="1">
      <c r="A35" s="8">
        <f>COUNT($A$1:A34)+1</f>
        <v>12</v>
      </c>
      <c r="B35" s="317" t="s">
        <v>173</v>
      </c>
      <c r="C35" s="3" t="s">
        <v>43</v>
      </c>
      <c r="D35" s="59">
        <v>2</v>
      </c>
      <c r="E35" s="30"/>
      <c r="F35" s="6">
        <f t="shared" si="1"/>
        <v>0</v>
      </c>
    </row>
    <row r="36" spans="1:10">
      <c r="A36" s="8"/>
      <c r="B36" s="366"/>
      <c r="E36" s="30"/>
    </row>
    <row r="37" spans="1:10" ht="76.5">
      <c r="A37" s="8">
        <f>COUNT($A$1:A36)+1</f>
        <v>13</v>
      </c>
      <c r="B37" s="317" t="s">
        <v>179</v>
      </c>
      <c r="C37" s="3" t="s">
        <v>43</v>
      </c>
      <c r="D37" s="59">
        <v>2</v>
      </c>
      <c r="E37" s="30"/>
      <c r="F37" s="6">
        <f t="shared" si="1"/>
        <v>0</v>
      </c>
    </row>
    <row r="38" spans="1:10">
      <c r="A38" s="8"/>
      <c r="B38" s="366"/>
      <c r="C38" s="24"/>
      <c r="E38" s="30"/>
    </row>
    <row r="39" spans="1:10" ht="76.5">
      <c r="A39" s="8">
        <f>COUNT($A$1:A37)+1</f>
        <v>14</v>
      </c>
      <c r="B39" s="366" t="s">
        <v>174</v>
      </c>
      <c r="C39" s="3" t="s">
        <v>43</v>
      </c>
      <c r="D39" s="59">
        <v>1</v>
      </c>
      <c r="E39" s="30"/>
      <c r="F39" s="6">
        <f t="shared" si="1"/>
        <v>0</v>
      </c>
    </row>
    <row r="40" spans="1:10">
      <c r="A40" s="8"/>
      <c r="B40" s="366"/>
      <c r="C40" s="24"/>
      <c r="E40" s="30"/>
    </row>
    <row r="41" spans="1:10" ht="51">
      <c r="A41" s="8">
        <f>COUNT($A$1:A39)+1</f>
        <v>15</v>
      </c>
      <c r="B41" s="366" t="s">
        <v>67</v>
      </c>
      <c r="C41" s="3" t="s">
        <v>43</v>
      </c>
      <c r="D41" s="59">
        <v>4</v>
      </c>
      <c r="E41" s="30"/>
      <c r="F41" s="6">
        <f>D41*E41</f>
        <v>0</v>
      </c>
    </row>
    <row r="42" spans="1:10">
      <c r="A42" s="8"/>
      <c r="B42" s="366"/>
      <c r="E42" s="30"/>
    </row>
    <row r="43" spans="1:10" ht="25.5">
      <c r="A43" s="8">
        <v>16</v>
      </c>
      <c r="B43" s="315" t="s">
        <v>229</v>
      </c>
      <c r="C43" s="324" t="s">
        <v>101</v>
      </c>
      <c r="D43" s="301">
        <v>8</v>
      </c>
      <c r="E43" s="283"/>
      <c r="F43" s="6">
        <f>D43*E43</f>
        <v>0</v>
      </c>
    </row>
    <row r="44" spans="1:10">
      <c r="A44" s="8"/>
      <c r="B44" s="366"/>
      <c r="E44" s="30"/>
    </row>
    <row r="45" spans="1:10" s="55" customFormat="1">
      <c r="A45" s="365"/>
      <c r="B45" s="367"/>
      <c r="C45" s="368"/>
      <c r="D45" s="398"/>
      <c r="E45" s="171"/>
      <c r="F45" s="172"/>
      <c r="H45" s="174"/>
      <c r="J45" s="56"/>
    </row>
    <row r="46" spans="1:10">
      <c r="A46" s="8"/>
      <c r="C46" s="369"/>
      <c r="D46" s="399"/>
      <c r="E46" s="32" t="s">
        <v>55</v>
      </c>
      <c r="F46" s="15">
        <f>SUM(F17:F45)</f>
        <v>0</v>
      </c>
    </row>
    <row r="47" spans="1:10">
      <c r="A47" s="8"/>
      <c r="C47" s="369"/>
      <c r="D47" s="399"/>
      <c r="E47" s="32"/>
      <c r="F47" s="17"/>
    </row>
    <row r="48" spans="1:10">
      <c r="A48" s="1" t="s">
        <v>23</v>
      </c>
      <c r="B48" s="2" t="s">
        <v>33</v>
      </c>
      <c r="C48" s="24"/>
    </row>
    <row r="49" spans="1:10">
      <c r="A49" s="8"/>
    </row>
    <row r="50" spans="1:10" s="41" customFormat="1" ht="25.5">
      <c r="A50" s="365">
        <f>COUNT($A$1:A49)+1</f>
        <v>17</v>
      </c>
      <c r="B50" s="370" t="s">
        <v>74</v>
      </c>
      <c r="C50" s="371"/>
      <c r="D50" s="70"/>
      <c r="E50" s="71"/>
      <c r="F50" s="71"/>
    </row>
    <row r="51" spans="1:10" s="41" customFormat="1" ht="14.25">
      <c r="A51" s="365"/>
      <c r="B51" s="372" t="s">
        <v>81</v>
      </c>
      <c r="C51" s="371" t="s">
        <v>43</v>
      </c>
      <c r="D51" s="70">
        <v>5</v>
      </c>
      <c r="E51" s="71"/>
      <c r="F51" s="6">
        <f>D51*E51</f>
        <v>0</v>
      </c>
    </row>
    <row r="52" spans="1:10" s="41" customFormat="1" ht="14.25">
      <c r="A52" s="365"/>
      <c r="B52" s="372" t="s">
        <v>82</v>
      </c>
      <c r="C52" s="371" t="s">
        <v>43</v>
      </c>
      <c r="D52" s="70">
        <v>45</v>
      </c>
      <c r="E52" s="71"/>
      <c r="F52" s="6">
        <f t="shared" ref="F52:F56" si="4">D52*E52</f>
        <v>0</v>
      </c>
    </row>
    <row r="53" spans="1:10" s="41" customFormat="1" ht="14.25">
      <c r="A53" s="365"/>
      <c r="B53" s="372" t="s">
        <v>181</v>
      </c>
      <c r="C53" s="371" t="s">
        <v>43</v>
      </c>
      <c r="D53" s="70">
        <v>5</v>
      </c>
      <c r="E53" s="71"/>
      <c r="F53" s="6">
        <f t="shared" si="4"/>
        <v>0</v>
      </c>
    </row>
    <row r="54" spans="1:10" s="41" customFormat="1">
      <c r="A54" s="365"/>
      <c r="B54" s="372"/>
      <c r="C54" s="373"/>
      <c r="D54" s="70"/>
      <c r="E54" s="71"/>
      <c r="F54" s="6"/>
    </row>
    <row r="55" spans="1:10" ht="38.25">
      <c r="A55" s="374">
        <f>COUNT($A$1:A53)+1</f>
        <v>18</v>
      </c>
      <c r="B55" s="375" t="s">
        <v>62</v>
      </c>
      <c r="C55" s="376"/>
      <c r="D55" s="72"/>
      <c r="E55" s="39"/>
    </row>
    <row r="56" spans="1:10">
      <c r="A56" s="374"/>
      <c r="B56" s="375" t="s">
        <v>75</v>
      </c>
      <c r="C56" s="376" t="s">
        <v>13</v>
      </c>
      <c r="D56" s="25">
        <v>1</v>
      </c>
      <c r="E56" s="39"/>
      <c r="F56" s="6">
        <f t="shared" si="4"/>
        <v>0</v>
      </c>
    </row>
    <row r="57" spans="1:10">
      <c r="A57" s="8"/>
      <c r="B57" s="375"/>
      <c r="C57" s="376"/>
      <c r="D57" s="25"/>
      <c r="E57" s="39"/>
    </row>
    <row r="58" spans="1:10">
      <c r="E58" s="5" t="s">
        <v>34</v>
      </c>
      <c r="F58" s="93">
        <f>SUM(F50:F57)</f>
        <v>0</v>
      </c>
    </row>
    <row r="59" spans="1:10">
      <c r="A59" s="8"/>
      <c r="F59" s="67"/>
    </row>
    <row r="60" spans="1:10" s="33" customFormat="1">
      <c r="A60" s="207" t="s">
        <v>24</v>
      </c>
      <c r="B60" s="66" t="s">
        <v>106</v>
      </c>
      <c r="C60" s="3"/>
      <c r="D60" s="400">
        <v>0.1</v>
      </c>
      <c r="E60" s="6"/>
      <c r="F60" s="93">
        <f>(F58+F46+F13)*D60</f>
        <v>0</v>
      </c>
    </row>
    <row r="61" spans="1:10">
      <c r="A61" s="114"/>
      <c r="B61" s="95"/>
      <c r="C61" s="18"/>
      <c r="D61" s="131"/>
      <c r="E61" s="40"/>
      <c r="F61" s="40"/>
      <c r="J61" s="40"/>
    </row>
    <row r="62" spans="1:10">
      <c r="A62" s="114"/>
      <c r="B62" s="95"/>
      <c r="C62" s="18"/>
      <c r="D62" s="131"/>
      <c r="E62" s="40"/>
      <c r="F62" s="40"/>
      <c r="J62" s="40"/>
    </row>
    <row r="63" spans="1:10">
      <c r="A63" s="8"/>
      <c r="B63" s="94" t="s">
        <v>39</v>
      </c>
      <c r="F63" s="67"/>
    </row>
    <row r="64" spans="1:10">
      <c r="A64" s="86" t="s">
        <v>21</v>
      </c>
      <c r="B64" s="95" t="str">
        <f>+B5</f>
        <v>ZEMELJSKA DELA</v>
      </c>
      <c r="C64" s="18"/>
      <c r="D64" s="131"/>
      <c r="E64" s="40"/>
      <c r="F64" s="40">
        <f>F13</f>
        <v>0</v>
      </c>
    </row>
    <row r="65" spans="1:6">
      <c r="A65" s="86" t="s">
        <v>22</v>
      </c>
      <c r="B65" s="377" t="str">
        <f>+B15</f>
        <v>SPODNJI in ZGORNJI USTROJ</v>
      </c>
      <c r="C65" s="18"/>
      <c r="D65" s="131"/>
      <c r="E65" s="40"/>
      <c r="F65" s="40">
        <f>F46</f>
        <v>0</v>
      </c>
    </row>
    <row r="66" spans="1:6">
      <c r="A66" s="86" t="s">
        <v>23</v>
      </c>
      <c r="B66" s="378" t="str">
        <f>+B48</f>
        <v>PROMETNA UREDITEV</v>
      </c>
      <c r="C66" s="116"/>
      <c r="D66" s="133"/>
      <c r="E66" s="208"/>
      <c r="F66" s="208">
        <f>F58</f>
        <v>0</v>
      </c>
    </row>
    <row r="67" spans="1:6">
      <c r="A67" s="86" t="s">
        <v>24</v>
      </c>
      <c r="B67" s="96" t="str">
        <f>+B60</f>
        <v xml:space="preserve">DODATNA IN NEPREDVIDENA DELA </v>
      </c>
      <c r="C67" s="97"/>
      <c r="D67" s="134"/>
      <c r="E67" s="99"/>
      <c r="F67" s="99">
        <f>+F60</f>
        <v>0</v>
      </c>
    </row>
    <row r="68" spans="1:6">
      <c r="B68" s="164" t="s">
        <v>239</v>
      </c>
      <c r="C68" s="101"/>
      <c r="D68" s="401"/>
      <c r="E68" s="103"/>
      <c r="F68" s="93">
        <f>SUM(F64:F67)</f>
        <v>0</v>
      </c>
    </row>
    <row r="72" spans="1:6" s="210" customFormat="1">
      <c r="A72" s="207"/>
      <c r="B72" s="2"/>
      <c r="C72" s="132"/>
      <c r="D72" s="27"/>
      <c r="E72" s="49"/>
      <c r="F72" s="67"/>
    </row>
  </sheetData>
  <pageMargins left="0.78740157480314965" right="0.59055118110236227" top="0.86614173228346458" bottom="1.1811023622047245" header="0.31496062992125984" footer="0.51181102362204722"/>
  <pageSetup paperSize="9"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Zeros="0" view="pageBreakPreview" zoomScaleNormal="100" workbookViewId="0">
      <selection activeCell="F47" sqref="F47"/>
    </sheetView>
  </sheetViews>
  <sheetFormatPr defaultRowHeight="12.75"/>
  <cols>
    <col min="1" max="1" width="5.85546875" style="114" customWidth="1"/>
    <col min="2" max="2" width="45" style="95" customWidth="1"/>
    <col min="3" max="3" width="6" style="18" bestFit="1" customWidth="1"/>
    <col min="4" max="4" width="8.140625" style="45" customWidth="1"/>
    <col min="5" max="5" width="9.42578125" style="40" customWidth="1"/>
    <col min="6" max="6" width="13.28515625" style="40" customWidth="1"/>
    <col min="7" max="7" width="9.140625" style="40"/>
    <col min="8" max="16384" width="9.140625" style="7"/>
  </cols>
  <sheetData>
    <row r="1" spans="1:7" ht="15" customHeight="1">
      <c r="A1" s="61" t="s">
        <v>47</v>
      </c>
      <c r="B1" s="62" t="s">
        <v>227</v>
      </c>
      <c r="C1" s="63"/>
      <c r="D1" s="64"/>
      <c r="E1" s="65"/>
      <c r="F1" s="65"/>
    </row>
    <row r="2" spans="1:7">
      <c r="A2" s="8"/>
      <c r="B2" s="111"/>
      <c r="C2" s="26"/>
      <c r="D2" s="43"/>
      <c r="E2" s="44"/>
      <c r="F2" s="44"/>
    </row>
    <row r="3" spans="1:7">
      <c r="A3" s="112" t="s">
        <v>17</v>
      </c>
      <c r="B3" s="81" t="s">
        <v>25</v>
      </c>
      <c r="C3" s="82" t="s">
        <v>18</v>
      </c>
      <c r="D3" s="83" t="s">
        <v>19</v>
      </c>
      <c r="E3" s="84" t="s">
        <v>20</v>
      </c>
      <c r="F3" s="85" t="s">
        <v>26</v>
      </c>
    </row>
    <row r="4" spans="1:7">
      <c r="A4" s="8"/>
      <c r="B4" s="42"/>
      <c r="C4" s="26"/>
      <c r="D4" s="43"/>
      <c r="E4" s="44"/>
      <c r="F4" s="44"/>
    </row>
    <row r="5" spans="1:7">
      <c r="A5" s="379" t="s">
        <v>21</v>
      </c>
      <c r="B5" s="380" t="s">
        <v>29</v>
      </c>
      <c r="C5" s="26"/>
      <c r="D5" s="43"/>
      <c r="E5" s="44"/>
      <c r="F5" s="44"/>
    </row>
    <row r="6" spans="1:7">
      <c r="A6" s="8"/>
      <c r="B6" s="42"/>
      <c r="C6" s="26"/>
      <c r="D6" s="43"/>
      <c r="E6" s="44"/>
      <c r="F6" s="44"/>
    </row>
    <row r="7" spans="1:7" ht="14.25">
      <c r="A7" s="8">
        <f>COUNT($A$1:A6)+1</f>
        <v>1</v>
      </c>
      <c r="B7" s="42" t="s">
        <v>35</v>
      </c>
      <c r="C7" s="18" t="s">
        <v>43</v>
      </c>
      <c r="D7" s="45">
        <v>15</v>
      </c>
      <c r="F7" s="40">
        <f>D7*E7</f>
        <v>0</v>
      </c>
    </row>
    <row r="8" spans="1:7">
      <c r="A8" s="8"/>
      <c r="B8" s="42"/>
      <c r="F8" s="40">
        <f t="shared" ref="F8" si="0">D8*E8</f>
        <v>0</v>
      </c>
    </row>
    <row r="9" spans="1:7">
      <c r="A9" s="8">
        <f>COUNT($A$1:A8)+1</f>
        <v>2</v>
      </c>
      <c r="B9" s="42" t="s">
        <v>36</v>
      </c>
      <c r="C9" s="18" t="s">
        <v>13</v>
      </c>
      <c r="D9" s="45">
        <v>2</v>
      </c>
      <c r="F9" s="40">
        <f>D9*E9</f>
        <v>0</v>
      </c>
    </row>
    <row r="10" spans="1:7">
      <c r="A10" s="8"/>
      <c r="B10" s="42"/>
    </row>
    <row r="11" spans="1:7" s="16" customFormat="1">
      <c r="A11" s="8"/>
      <c r="B11" s="11"/>
      <c r="C11" s="12"/>
      <c r="D11" s="13"/>
      <c r="E11" s="46" t="s">
        <v>31</v>
      </c>
      <c r="F11" s="15">
        <f>SUM(F7:F9)</f>
        <v>0</v>
      </c>
    </row>
    <row r="12" spans="1:7">
      <c r="A12" s="8"/>
      <c r="B12" s="42"/>
    </row>
    <row r="13" spans="1:7">
      <c r="A13" s="1" t="s">
        <v>22</v>
      </c>
      <c r="B13" s="66" t="s">
        <v>16</v>
      </c>
      <c r="C13" s="3"/>
      <c r="D13" s="4"/>
      <c r="E13" s="5"/>
      <c r="F13" s="6"/>
      <c r="G13" s="7"/>
    </row>
    <row r="14" spans="1:7">
      <c r="A14" s="8"/>
      <c r="B14" s="42"/>
      <c r="C14" s="26"/>
      <c r="D14" s="43"/>
      <c r="E14" s="44"/>
      <c r="F14" s="44"/>
    </row>
    <row r="15" spans="1:7" s="55" customFormat="1" ht="114.75">
      <c r="A15" s="8">
        <f>COUNT($A$1:A14)+1</f>
        <v>3</v>
      </c>
      <c r="B15" s="366" t="s">
        <v>128</v>
      </c>
      <c r="C15" s="24" t="s">
        <v>41</v>
      </c>
      <c r="D15" s="54">
        <v>15</v>
      </c>
      <c r="E15" s="56"/>
      <c r="F15" s="40">
        <f>D15*E15</f>
        <v>0</v>
      </c>
      <c r="G15" s="56"/>
    </row>
    <row r="16" spans="1:7" s="55" customFormat="1">
      <c r="A16" s="8"/>
      <c r="B16" s="366"/>
      <c r="C16" s="24"/>
      <c r="D16" s="54"/>
      <c r="E16" s="56"/>
      <c r="F16" s="40">
        <f t="shared" ref="F16:F24" si="1">D16*E16</f>
        <v>0</v>
      </c>
      <c r="G16" s="56"/>
    </row>
    <row r="17" spans="1:8" s="55" customFormat="1">
      <c r="A17" s="8"/>
      <c r="B17" s="366"/>
      <c r="C17" s="24"/>
      <c r="D17" s="54"/>
      <c r="E17" s="56"/>
      <c r="F17" s="40">
        <f t="shared" si="1"/>
        <v>0</v>
      </c>
      <c r="G17" s="56"/>
    </row>
    <row r="18" spans="1:8" s="29" customFormat="1" ht="38.25">
      <c r="A18" s="8">
        <f>COUNT($A$1:A17)+1</f>
        <v>4</v>
      </c>
      <c r="B18" s="375" t="s">
        <v>59</v>
      </c>
      <c r="C18" s="25" t="s">
        <v>41</v>
      </c>
      <c r="D18" s="25">
        <v>5</v>
      </c>
      <c r="E18" s="28"/>
      <c r="F18" s="40">
        <f t="shared" si="1"/>
        <v>0</v>
      </c>
    </row>
    <row r="19" spans="1:8" s="23" customFormat="1">
      <c r="A19" s="381"/>
      <c r="B19" s="382"/>
      <c r="C19" s="383"/>
      <c r="D19" s="57"/>
      <c r="E19" s="58"/>
      <c r="F19" s="40">
        <f t="shared" si="1"/>
        <v>0</v>
      </c>
    </row>
    <row r="20" spans="1:8" ht="25.5">
      <c r="A20" s="8">
        <f>COUNT($A$1:A18)+1</f>
        <v>5</v>
      </c>
      <c r="B20" s="9" t="s">
        <v>129</v>
      </c>
      <c r="C20" s="384" t="s">
        <v>42</v>
      </c>
      <c r="D20" s="45">
        <v>25</v>
      </c>
      <c r="F20" s="40">
        <f>D20*E20</f>
        <v>0</v>
      </c>
    </row>
    <row r="21" spans="1:8" s="55" customFormat="1" ht="12.75" customHeight="1">
      <c r="A21" s="8"/>
      <c r="B21" s="366"/>
      <c r="C21" s="385"/>
      <c r="D21" s="54"/>
      <c r="E21" s="56"/>
      <c r="F21" s="40">
        <f t="shared" si="1"/>
        <v>0</v>
      </c>
      <c r="G21" s="56"/>
    </row>
    <row r="22" spans="1:8" ht="38.25">
      <c r="A22" s="8">
        <f>COUNT($A$1:A20)+1</f>
        <v>6</v>
      </c>
      <c r="B22" s="9" t="s">
        <v>57</v>
      </c>
      <c r="C22" s="24" t="s">
        <v>41</v>
      </c>
      <c r="D22" s="4">
        <v>10</v>
      </c>
      <c r="E22" s="5"/>
      <c r="F22" s="40">
        <f t="shared" si="1"/>
        <v>0</v>
      </c>
      <c r="G22" s="7"/>
      <c r="H22" s="110"/>
    </row>
    <row r="23" spans="1:8" s="55" customFormat="1">
      <c r="A23" s="8"/>
      <c r="B23" s="366"/>
      <c r="C23" s="386"/>
      <c r="D23" s="50"/>
      <c r="E23" s="51"/>
      <c r="F23" s="40">
        <f t="shared" si="1"/>
        <v>0</v>
      </c>
      <c r="G23" s="56"/>
    </row>
    <row r="24" spans="1:8" ht="38.25">
      <c r="A24" s="8">
        <f>COUNT($A$1:A22)+1</f>
        <v>7</v>
      </c>
      <c r="B24" s="9" t="s">
        <v>201</v>
      </c>
      <c r="C24" s="24" t="s">
        <v>41</v>
      </c>
      <c r="D24" s="4">
        <v>5</v>
      </c>
      <c r="E24" s="5"/>
      <c r="F24" s="40">
        <f t="shared" si="1"/>
        <v>0</v>
      </c>
      <c r="G24" s="7"/>
    </row>
    <row r="25" spans="1:8">
      <c r="A25" s="8"/>
      <c r="B25" s="9"/>
      <c r="C25" s="24"/>
      <c r="D25" s="4"/>
      <c r="E25" s="5"/>
      <c r="F25" s="6"/>
      <c r="G25" s="7"/>
    </row>
    <row r="26" spans="1:8" s="16" customFormat="1">
      <c r="A26" s="8"/>
      <c r="B26" s="11"/>
      <c r="C26" s="12"/>
      <c r="D26" s="13"/>
      <c r="E26" s="14" t="s">
        <v>14</v>
      </c>
      <c r="F26" s="15">
        <f>SUM(F15:F24)</f>
        <v>0</v>
      </c>
    </row>
    <row r="27" spans="1:8">
      <c r="A27" s="8"/>
      <c r="B27" s="387"/>
      <c r="C27" s="363"/>
      <c r="D27" s="47"/>
      <c r="E27" s="48"/>
      <c r="F27" s="49"/>
      <c r="G27" s="7"/>
    </row>
    <row r="28" spans="1:8">
      <c r="A28" s="379" t="s">
        <v>23</v>
      </c>
      <c r="B28" s="380" t="s">
        <v>37</v>
      </c>
      <c r="C28" s="26"/>
      <c r="D28" s="43"/>
      <c r="E28" s="44"/>
      <c r="F28" s="44"/>
    </row>
    <row r="29" spans="1:8">
      <c r="A29" s="8"/>
      <c r="B29" s="388"/>
      <c r="C29" s="386"/>
      <c r="D29" s="50"/>
      <c r="E29" s="51"/>
      <c r="F29" s="44"/>
    </row>
    <row r="30" spans="1:8" ht="51">
      <c r="A30" s="389">
        <f>COUNT($A$1:A29)+1</f>
        <v>8</v>
      </c>
      <c r="B30" s="390" t="s">
        <v>130</v>
      </c>
      <c r="C30" s="34"/>
      <c r="D30" s="34"/>
      <c r="E30" s="35"/>
      <c r="F30" s="36"/>
    </row>
    <row r="31" spans="1:8" ht="14.25">
      <c r="A31" s="389"/>
      <c r="B31" s="391" t="s">
        <v>131</v>
      </c>
      <c r="C31" s="25" t="s">
        <v>43</v>
      </c>
      <c r="D31" s="38">
        <v>10</v>
      </c>
      <c r="E31" s="39"/>
      <c r="F31" s="40">
        <f>D31*E31</f>
        <v>0</v>
      </c>
    </row>
    <row r="32" spans="1:8" s="41" customFormat="1">
      <c r="A32" s="389"/>
      <c r="B32" s="372"/>
      <c r="C32" s="34"/>
      <c r="D32" s="38"/>
      <c r="E32" s="35"/>
      <c r="F32" s="40">
        <f t="shared" ref="F32:F38" si="2">D32*E32</f>
        <v>0</v>
      </c>
    </row>
    <row r="33" spans="1:7" s="37" customFormat="1" ht="63.75">
      <c r="A33" s="389">
        <f>COUNT($A$1:A32)+1</f>
        <v>9</v>
      </c>
      <c r="B33" s="392" t="s">
        <v>110</v>
      </c>
      <c r="C33" s="34"/>
      <c r="D33" s="34"/>
      <c r="E33" s="35"/>
      <c r="F33" s="40">
        <f t="shared" si="2"/>
        <v>0</v>
      </c>
    </row>
    <row r="34" spans="1:7" s="41" customFormat="1" ht="14.25">
      <c r="A34" s="389"/>
      <c r="B34" s="372" t="s">
        <v>107</v>
      </c>
      <c r="C34" s="34" t="s">
        <v>43</v>
      </c>
      <c r="D34" s="38">
        <v>5</v>
      </c>
      <c r="E34" s="35"/>
      <c r="F34" s="40">
        <f t="shared" si="2"/>
        <v>0</v>
      </c>
    </row>
    <row r="35" spans="1:7" s="53" customFormat="1">
      <c r="A35" s="8"/>
      <c r="B35" s="393"/>
      <c r="C35" s="25"/>
      <c r="D35" s="52"/>
      <c r="E35" s="154"/>
      <c r="F35" s="40">
        <f t="shared" si="2"/>
        <v>0</v>
      </c>
    </row>
    <row r="36" spans="1:7" s="55" customFormat="1" ht="114.75">
      <c r="A36" s="8">
        <f>COUNT($A$1:A35)+1</f>
        <v>10</v>
      </c>
      <c r="B36" s="394" t="s">
        <v>132</v>
      </c>
      <c r="C36" s="385" t="s">
        <v>13</v>
      </c>
      <c r="D36" s="54">
        <v>3</v>
      </c>
      <c r="E36" s="155"/>
      <c r="F36" s="40">
        <f t="shared" si="2"/>
        <v>0</v>
      </c>
    </row>
    <row r="37" spans="1:7" s="55" customFormat="1">
      <c r="A37" s="8"/>
      <c r="B37" s="394"/>
      <c r="C37" s="385"/>
      <c r="D37" s="54"/>
      <c r="E37" s="155"/>
      <c r="F37" s="40">
        <f t="shared" si="2"/>
        <v>0</v>
      </c>
    </row>
    <row r="38" spans="1:7" s="55" customFormat="1" ht="127.5">
      <c r="A38" s="8">
        <f>COUNT($A$1:A36)+1</f>
        <v>11</v>
      </c>
      <c r="B38" s="394" t="s">
        <v>133</v>
      </c>
      <c r="C38" s="385" t="s">
        <v>13</v>
      </c>
      <c r="D38" s="54">
        <v>2</v>
      </c>
      <c r="E38" s="155"/>
      <c r="F38" s="40">
        <f t="shared" si="2"/>
        <v>0</v>
      </c>
    </row>
    <row r="39" spans="1:7">
      <c r="A39" s="8"/>
      <c r="B39" s="42"/>
      <c r="C39" s="26"/>
      <c r="D39" s="43"/>
      <c r="E39" s="44"/>
      <c r="F39" s="44"/>
    </row>
    <row r="40" spans="1:7" s="16" customFormat="1">
      <c r="A40" s="8"/>
      <c r="B40" s="11"/>
      <c r="C40" s="12"/>
      <c r="D40" s="13"/>
      <c r="E40" s="14" t="s">
        <v>38</v>
      </c>
      <c r="F40" s="15">
        <f>SUM(F30:F39)</f>
        <v>0</v>
      </c>
    </row>
    <row r="41" spans="1:7" s="16" customFormat="1">
      <c r="A41" s="8"/>
      <c r="B41" s="11"/>
      <c r="C41" s="12"/>
      <c r="D41" s="13"/>
      <c r="E41" s="14"/>
      <c r="F41" s="17"/>
    </row>
    <row r="42" spans="1:7" s="33" customFormat="1">
      <c r="A42" s="207" t="s">
        <v>24</v>
      </c>
      <c r="B42" s="66" t="s">
        <v>106</v>
      </c>
      <c r="C42" s="3"/>
      <c r="D42" s="209">
        <v>0.1</v>
      </c>
      <c r="E42" s="6"/>
      <c r="F42" s="93">
        <f>(F11+F26+F40)*D42</f>
        <v>0</v>
      </c>
    </row>
    <row r="44" spans="1:7" s="16" customFormat="1">
      <c r="A44" s="8"/>
      <c r="B44" s="11"/>
      <c r="C44" s="12"/>
      <c r="D44" s="13"/>
      <c r="E44" s="14"/>
      <c r="F44" s="17"/>
    </row>
    <row r="45" spans="1:7">
      <c r="A45" s="1"/>
      <c r="B45" s="113" t="s">
        <v>39</v>
      </c>
      <c r="G45" s="7"/>
    </row>
    <row r="46" spans="1:7">
      <c r="A46" s="114" t="s">
        <v>21</v>
      </c>
      <c r="B46" s="115" t="str">
        <f>+B5</f>
        <v>PRIPRAVLJALNA DELA</v>
      </c>
      <c r="C46" s="116"/>
      <c r="D46" s="117"/>
      <c r="F46" s="40">
        <f>F11</f>
        <v>0</v>
      </c>
      <c r="G46" s="7"/>
    </row>
    <row r="47" spans="1:7">
      <c r="A47" s="114" t="s">
        <v>22</v>
      </c>
      <c r="B47" s="377" t="str">
        <f>+B13</f>
        <v>ZEMELJSKA DELA</v>
      </c>
      <c r="D47" s="118"/>
      <c r="F47" s="40">
        <f>F26</f>
        <v>0</v>
      </c>
      <c r="G47" s="7"/>
    </row>
    <row r="48" spans="1:7">
      <c r="A48" s="114" t="s">
        <v>23</v>
      </c>
      <c r="B48" s="378" t="str">
        <f>+B28</f>
        <v>ODVODNJAVANJE</v>
      </c>
      <c r="C48" s="116"/>
      <c r="D48" s="117"/>
      <c r="E48" s="208"/>
      <c r="F48" s="208">
        <f>F40</f>
        <v>0</v>
      </c>
      <c r="G48" s="7"/>
    </row>
    <row r="49" spans="1:7">
      <c r="A49" s="114" t="s">
        <v>24</v>
      </c>
      <c r="B49" s="96" t="str">
        <f>+B42</f>
        <v xml:space="preserve">DODATNA IN NEPREDVIDENA DELA </v>
      </c>
      <c r="C49" s="97"/>
      <c r="D49" s="98"/>
      <c r="E49" s="99"/>
      <c r="F49" s="99">
        <f>+F42</f>
        <v>0</v>
      </c>
      <c r="G49" s="7"/>
    </row>
    <row r="50" spans="1:7">
      <c r="B50" s="100" t="s">
        <v>228</v>
      </c>
      <c r="C50" s="101"/>
      <c r="D50" s="119"/>
      <c r="E50" s="103"/>
      <c r="F50" s="15">
        <f>SUM(F46:F49)</f>
        <v>0</v>
      </c>
      <c r="G50" s="7"/>
    </row>
  </sheetData>
  <phoneticPr fontId="18" type="noConversion"/>
  <pageMargins left="0.78740157480314965" right="0.59055118110236227" top="0.86614173228346458" bottom="1.1811023622047245" header="0.31496062992125984" footer="0.51181102362204722"/>
  <pageSetup paperSize="9"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rowBreaks count="1" manualBreakCount="1">
    <brk id="26" max="17"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showZeros="0" view="pageBreakPreview" zoomScaleNormal="100" zoomScaleSheetLayoutView="100" workbookViewId="0">
      <selection activeCell="D22" sqref="D22"/>
    </sheetView>
  </sheetViews>
  <sheetFormatPr defaultRowHeight="12.75"/>
  <cols>
    <col min="1" max="1" width="6.140625" style="195" customWidth="1"/>
    <col min="2" max="2" width="46" style="195" bestFit="1" customWidth="1"/>
    <col min="3" max="3" width="6" style="195" customWidth="1"/>
    <col min="4" max="4" width="8.5703125" style="195" customWidth="1"/>
    <col min="5" max="5" width="9.7109375" style="195" customWidth="1"/>
    <col min="6" max="6" width="12.42578125" style="195" customWidth="1"/>
    <col min="7" max="253" width="9.140625" style="195"/>
    <col min="254" max="254" width="7.28515625" style="195" bestFit="1" customWidth="1"/>
    <col min="255" max="255" width="46" style="195" bestFit="1" customWidth="1"/>
    <col min="256" max="256" width="6" style="195" customWidth="1"/>
    <col min="257" max="257" width="10.7109375" style="195" customWidth="1"/>
    <col min="258" max="258" width="9.7109375" style="195" customWidth="1"/>
    <col min="259" max="259" width="12.42578125" style="195" customWidth="1"/>
    <col min="260" max="509" width="9.140625" style="195"/>
    <col min="510" max="510" width="7.28515625" style="195" bestFit="1" customWidth="1"/>
    <col min="511" max="511" width="46" style="195" bestFit="1" customWidth="1"/>
    <col min="512" max="512" width="6" style="195" customWidth="1"/>
    <col min="513" max="513" width="10.7109375" style="195" customWidth="1"/>
    <col min="514" max="514" width="9.7109375" style="195" customWidth="1"/>
    <col min="515" max="515" width="12.42578125" style="195" customWidth="1"/>
    <col min="516" max="765" width="9.140625" style="195"/>
    <col min="766" max="766" width="7.28515625" style="195" bestFit="1" customWidth="1"/>
    <col min="767" max="767" width="46" style="195" bestFit="1" customWidth="1"/>
    <col min="768" max="768" width="6" style="195" customWidth="1"/>
    <col min="769" max="769" width="10.7109375" style="195" customWidth="1"/>
    <col min="770" max="770" width="9.7109375" style="195" customWidth="1"/>
    <col min="771" max="771" width="12.42578125" style="195" customWidth="1"/>
    <col min="772" max="1021" width="9.140625" style="195"/>
    <col min="1022" max="1022" width="7.28515625" style="195" bestFit="1" customWidth="1"/>
    <col min="1023" max="1023" width="46" style="195" bestFit="1" customWidth="1"/>
    <col min="1024" max="1024" width="6" style="195" customWidth="1"/>
    <col min="1025" max="1025" width="10.7109375" style="195" customWidth="1"/>
    <col min="1026" max="1026" width="9.7109375" style="195" customWidth="1"/>
    <col min="1027" max="1027" width="12.42578125" style="195" customWidth="1"/>
    <col min="1028" max="1277" width="9.140625" style="195"/>
    <col min="1278" max="1278" width="7.28515625" style="195" bestFit="1" customWidth="1"/>
    <col min="1279" max="1279" width="46" style="195" bestFit="1" customWidth="1"/>
    <col min="1280" max="1280" width="6" style="195" customWidth="1"/>
    <col min="1281" max="1281" width="10.7109375" style="195" customWidth="1"/>
    <col min="1282" max="1282" width="9.7109375" style="195" customWidth="1"/>
    <col min="1283" max="1283" width="12.42578125" style="195" customWidth="1"/>
    <col min="1284" max="1533" width="9.140625" style="195"/>
    <col min="1534" max="1534" width="7.28515625" style="195" bestFit="1" customWidth="1"/>
    <col min="1535" max="1535" width="46" style="195" bestFit="1" customWidth="1"/>
    <col min="1536" max="1536" width="6" style="195" customWidth="1"/>
    <col min="1537" max="1537" width="10.7109375" style="195" customWidth="1"/>
    <col min="1538" max="1538" width="9.7109375" style="195" customWidth="1"/>
    <col min="1539" max="1539" width="12.42578125" style="195" customWidth="1"/>
    <col min="1540" max="1789" width="9.140625" style="195"/>
    <col min="1790" max="1790" width="7.28515625" style="195" bestFit="1" customWidth="1"/>
    <col min="1791" max="1791" width="46" style="195" bestFit="1" customWidth="1"/>
    <col min="1792" max="1792" width="6" style="195" customWidth="1"/>
    <col min="1793" max="1793" width="10.7109375" style="195" customWidth="1"/>
    <col min="1794" max="1794" width="9.7109375" style="195" customWidth="1"/>
    <col min="1795" max="1795" width="12.42578125" style="195" customWidth="1"/>
    <col min="1796" max="2045" width="9.140625" style="195"/>
    <col min="2046" max="2046" width="7.28515625" style="195" bestFit="1" customWidth="1"/>
    <col min="2047" max="2047" width="46" style="195" bestFit="1" customWidth="1"/>
    <col min="2048" max="2048" width="6" style="195" customWidth="1"/>
    <col min="2049" max="2049" width="10.7109375" style="195" customWidth="1"/>
    <col min="2050" max="2050" width="9.7109375" style="195" customWidth="1"/>
    <col min="2051" max="2051" width="12.42578125" style="195" customWidth="1"/>
    <col min="2052" max="2301" width="9.140625" style="195"/>
    <col min="2302" max="2302" width="7.28515625" style="195" bestFit="1" customWidth="1"/>
    <col min="2303" max="2303" width="46" style="195" bestFit="1" customWidth="1"/>
    <col min="2304" max="2304" width="6" style="195" customWidth="1"/>
    <col min="2305" max="2305" width="10.7109375" style="195" customWidth="1"/>
    <col min="2306" max="2306" width="9.7109375" style="195" customWidth="1"/>
    <col min="2307" max="2307" width="12.42578125" style="195" customWidth="1"/>
    <col min="2308" max="2557" width="9.140625" style="195"/>
    <col min="2558" max="2558" width="7.28515625" style="195" bestFit="1" customWidth="1"/>
    <col min="2559" max="2559" width="46" style="195" bestFit="1" customWidth="1"/>
    <col min="2560" max="2560" width="6" style="195" customWidth="1"/>
    <col min="2561" max="2561" width="10.7109375" style="195" customWidth="1"/>
    <col min="2562" max="2562" width="9.7109375" style="195" customWidth="1"/>
    <col min="2563" max="2563" width="12.42578125" style="195" customWidth="1"/>
    <col min="2564" max="2813" width="9.140625" style="195"/>
    <col min="2814" max="2814" width="7.28515625" style="195" bestFit="1" customWidth="1"/>
    <col min="2815" max="2815" width="46" style="195" bestFit="1" customWidth="1"/>
    <col min="2816" max="2816" width="6" style="195" customWidth="1"/>
    <col min="2817" max="2817" width="10.7109375" style="195" customWidth="1"/>
    <col min="2818" max="2818" width="9.7109375" style="195" customWidth="1"/>
    <col min="2819" max="2819" width="12.42578125" style="195" customWidth="1"/>
    <col min="2820" max="3069" width="9.140625" style="195"/>
    <col min="3070" max="3070" width="7.28515625" style="195" bestFit="1" customWidth="1"/>
    <col min="3071" max="3071" width="46" style="195" bestFit="1" customWidth="1"/>
    <col min="3072" max="3072" width="6" style="195" customWidth="1"/>
    <col min="3073" max="3073" width="10.7109375" style="195" customWidth="1"/>
    <col min="3074" max="3074" width="9.7109375" style="195" customWidth="1"/>
    <col min="3075" max="3075" width="12.42578125" style="195" customWidth="1"/>
    <col min="3076" max="3325" width="9.140625" style="195"/>
    <col min="3326" max="3326" width="7.28515625" style="195" bestFit="1" customWidth="1"/>
    <col min="3327" max="3327" width="46" style="195" bestFit="1" customWidth="1"/>
    <col min="3328" max="3328" width="6" style="195" customWidth="1"/>
    <col min="3329" max="3329" width="10.7109375" style="195" customWidth="1"/>
    <col min="3330" max="3330" width="9.7109375" style="195" customWidth="1"/>
    <col min="3331" max="3331" width="12.42578125" style="195" customWidth="1"/>
    <col min="3332" max="3581" width="9.140625" style="195"/>
    <col min="3582" max="3582" width="7.28515625" style="195" bestFit="1" customWidth="1"/>
    <col min="3583" max="3583" width="46" style="195" bestFit="1" customWidth="1"/>
    <col min="3584" max="3584" width="6" style="195" customWidth="1"/>
    <col min="3585" max="3585" width="10.7109375" style="195" customWidth="1"/>
    <col min="3586" max="3586" width="9.7109375" style="195" customWidth="1"/>
    <col min="3587" max="3587" width="12.42578125" style="195" customWidth="1"/>
    <col min="3588" max="3837" width="9.140625" style="195"/>
    <col min="3838" max="3838" width="7.28515625" style="195" bestFit="1" customWidth="1"/>
    <col min="3839" max="3839" width="46" style="195" bestFit="1" customWidth="1"/>
    <col min="3840" max="3840" width="6" style="195" customWidth="1"/>
    <col min="3841" max="3841" width="10.7109375" style="195" customWidth="1"/>
    <col min="3842" max="3842" width="9.7109375" style="195" customWidth="1"/>
    <col min="3843" max="3843" width="12.42578125" style="195" customWidth="1"/>
    <col min="3844" max="4093" width="9.140625" style="195"/>
    <col min="4094" max="4094" width="7.28515625" style="195" bestFit="1" customWidth="1"/>
    <col min="4095" max="4095" width="46" style="195" bestFit="1" customWidth="1"/>
    <col min="4096" max="4096" width="6" style="195" customWidth="1"/>
    <col min="4097" max="4097" width="10.7109375" style="195" customWidth="1"/>
    <col min="4098" max="4098" width="9.7109375" style="195" customWidth="1"/>
    <col min="4099" max="4099" width="12.42578125" style="195" customWidth="1"/>
    <col min="4100" max="4349" width="9.140625" style="195"/>
    <col min="4350" max="4350" width="7.28515625" style="195" bestFit="1" customWidth="1"/>
    <col min="4351" max="4351" width="46" style="195" bestFit="1" customWidth="1"/>
    <col min="4352" max="4352" width="6" style="195" customWidth="1"/>
    <col min="4353" max="4353" width="10.7109375" style="195" customWidth="1"/>
    <col min="4354" max="4354" width="9.7109375" style="195" customWidth="1"/>
    <col min="4355" max="4355" width="12.42578125" style="195" customWidth="1"/>
    <col min="4356" max="4605" width="9.140625" style="195"/>
    <col min="4606" max="4606" width="7.28515625" style="195" bestFit="1" customWidth="1"/>
    <col min="4607" max="4607" width="46" style="195" bestFit="1" customWidth="1"/>
    <col min="4608" max="4608" width="6" style="195" customWidth="1"/>
    <col min="4609" max="4609" width="10.7109375" style="195" customWidth="1"/>
    <col min="4610" max="4610" width="9.7109375" style="195" customWidth="1"/>
    <col min="4611" max="4611" width="12.42578125" style="195" customWidth="1"/>
    <col min="4612" max="4861" width="9.140625" style="195"/>
    <col min="4862" max="4862" width="7.28515625" style="195" bestFit="1" customWidth="1"/>
    <col min="4863" max="4863" width="46" style="195" bestFit="1" customWidth="1"/>
    <col min="4864" max="4864" width="6" style="195" customWidth="1"/>
    <col min="4865" max="4865" width="10.7109375" style="195" customWidth="1"/>
    <col min="4866" max="4866" width="9.7109375" style="195" customWidth="1"/>
    <col min="4867" max="4867" width="12.42578125" style="195" customWidth="1"/>
    <col min="4868" max="5117" width="9.140625" style="195"/>
    <col min="5118" max="5118" width="7.28515625" style="195" bestFit="1" customWidth="1"/>
    <col min="5119" max="5119" width="46" style="195" bestFit="1" customWidth="1"/>
    <col min="5120" max="5120" width="6" style="195" customWidth="1"/>
    <col min="5121" max="5121" width="10.7109375" style="195" customWidth="1"/>
    <col min="5122" max="5122" width="9.7109375" style="195" customWidth="1"/>
    <col min="5123" max="5123" width="12.42578125" style="195" customWidth="1"/>
    <col min="5124" max="5373" width="9.140625" style="195"/>
    <col min="5374" max="5374" width="7.28515625" style="195" bestFit="1" customWidth="1"/>
    <col min="5375" max="5375" width="46" style="195" bestFit="1" customWidth="1"/>
    <col min="5376" max="5376" width="6" style="195" customWidth="1"/>
    <col min="5377" max="5377" width="10.7109375" style="195" customWidth="1"/>
    <col min="5378" max="5378" width="9.7109375" style="195" customWidth="1"/>
    <col min="5379" max="5379" width="12.42578125" style="195" customWidth="1"/>
    <col min="5380" max="5629" width="9.140625" style="195"/>
    <col min="5630" max="5630" width="7.28515625" style="195" bestFit="1" customWidth="1"/>
    <col min="5631" max="5631" width="46" style="195" bestFit="1" customWidth="1"/>
    <col min="5632" max="5632" width="6" style="195" customWidth="1"/>
    <col min="5633" max="5633" width="10.7109375" style="195" customWidth="1"/>
    <col min="5634" max="5634" width="9.7109375" style="195" customWidth="1"/>
    <col min="5635" max="5635" width="12.42578125" style="195" customWidth="1"/>
    <col min="5636" max="5885" width="9.140625" style="195"/>
    <col min="5886" max="5886" width="7.28515625" style="195" bestFit="1" customWidth="1"/>
    <col min="5887" max="5887" width="46" style="195" bestFit="1" customWidth="1"/>
    <col min="5888" max="5888" width="6" style="195" customWidth="1"/>
    <col min="5889" max="5889" width="10.7109375" style="195" customWidth="1"/>
    <col min="5890" max="5890" width="9.7109375" style="195" customWidth="1"/>
    <col min="5891" max="5891" width="12.42578125" style="195" customWidth="1"/>
    <col min="5892" max="6141" width="9.140625" style="195"/>
    <col min="6142" max="6142" width="7.28515625" style="195" bestFit="1" customWidth="1"/>
    <col min="6143" max="6143" width="46" style="195" bestFit="1" customWidth="1"/>
    <col min="6144" max="6144" width="6" style="195" customWidth="1"/>
    <col min="6145" max="6145" width="10.7109375" style="195" customWidth="1"/>
    <col min="6146" max="6146" width="9.7109375" style="195" customWidth="1"/>
    <col min="6147" max="6147" width="12.42578125" style="195" customWidth="1"/>
    <col min="6148" max="6397" width="9.140625" style="195"/>
    <col min="6398" max="6398" width="7.28515625" style="195" bestFit="1" customWidth="1"/>
    <col min="6399" max="6399" width="46" style="195" bestFit="1" customWidth="1"/>
    <col min="6400" max="6400" width="6" style="195" customWidth="1"/>
    <col min="6401" max="6401" width="10.7109375" style="195" customWidth="1"/>
    <col min="6402" max="6402" width="9.7109375" style="195" customWidth="1"/>
    <col min="6403" max="6403" width="12.42578125" style="195" customWidth="1"/>
    <col min="6404" max="6653" width="9.140625" style="195"/>
    <col min="6654" max="6654" width="7.28515625" style="195" bestFit="1" customWidth="1"/>
    <col min="6655" max="6655" width="46" style="195" bestFit="1" customWidth="1"/>
    <col min="6656" max="6656" width="6" style="195" customWidth="1"/>
    <col min="6657" max="6657" width="10.7109375" style="195" customWidth="1"/>
    <col min="6658" max="6658" width="9.7109375" style="195" customWidth="1"/>
    <col min="6659" max="6659" width="12.42578125" style="195" customWidth="1"/>
    <col min="6660" max="6909" width="9.140625" style="195"/>
    <col min="6910" max="6910" width="7.28515625" style="195" bestFit="1" customWidth="1"/>
    <col min="6911" max="6911" width="46" style="195" bestFit="1" customWidth="1"/>
    <col min="6912" max="6912" width="6" style="195" customWidth="1"/>
    <col min="6913" max="6913" width="10.7109375" style="195" customWidth="1"/>
    <col min="6914" max="6914" width="9.7109375" style="195" customWidth="1"/>
    <col min="6915" max="6915" width="12.42578125" style="195" customWidth="1"/>
    <col min="6916" max="7165" width="9.140625" style="195"/>
    <col min="7166" max="7166" width="7.28515625" style="195" bestFit="1" customWidth="1"/>
    <col min="7167" max="7167" width="46" style="195" bestFit="1" customWidth="1"/>
    <col min="7168" max="7168" width="6" style="195" customWidth="1"/>
    <col min="7169" max="7169" width="10.7109375" style="195" customWidth="1"/>
    <col min="7170" max="7170" width="9.7109375" style="195" customWidth="1"/>
    <col min="7171" max="7171" width="12.42578125" style="195" customWidth="1"/>
    <col min="7172" max="7421" width="9.140625" style="195"/>
    <col min="7422" max="7422" width="7.28515625" style="195" bestFit="1" customWidth="1"/>
    <col min="7423" max="7423" width="46" style="195" bestFit="1" customWidth="1"/>
    <col min="7424" max="7424" width="6" style="195" customWidth="1"/>
    <col min="7425" max="7425" width="10.7109375" style="195" customWidth="1"/>
    <col min="7426" max="7426" width="9.7109375" style="195" customWidth="1"/>
    <col min="7427" max="7427" width="12.42578125" style="195" customWidth="1"/>
    <col min="7428" max="7677" width="9.140625" style="195"/>
    <col min="7678" max="7678" width="7.28515625" style="195" bestFit="1" customWidth="1"/>
    <col min="7679" max="7679" width="46" style="195" bestFit="1" customWidth="1"/>
    <col min="7680" max="7680" width="6" style="195" customWidth="1"/>
    <col min="7681" max="7681" width="10.7109375" style="195" customWidth="1"/>
    <col min="7682" max="7682" width="9.7109375" style="195" customWidth="1"/>
    <col min="7683" max="7683" width="12.42578125" style="195" customWidth="1"/>
    <col min="7684" max="7933" width="9.140625" style="195"/>
    <col min="7934" max="7934" width="7.28515625" style="195" bestFit="1" customWidth="1"/>
    <col min="7935" max="7935" width="46" style="195" bestFit="1" customWidth="1"/>
    <col min="7936" max="7936" width="6" style="195" customWidth="1"/>
    <col min="7937" max="7937" width="10.7109375" style="195" customWidth="1"/>
    <col min="7938" max="7938" width="9.7109375" style="195" customWidth="1"/>
    <col min="7939" max="7939" width="12.42578125" style="195" customWidth="1"/>
    <col min="7940" max="8189" width="9.140625" style="195"/>
    <col min="8190" max="8190" width="7.28515625" style="195" bestFit="1" customWidth="1"/>
    <col min="8191" max="8191" width="46" style="195" bestFit="1" customWidth="1"/>
    <col min="8192" max="8192" width="6" style="195" customWidth="1"/>
    <col min="8193" max="8193" width="10.7109375" style="195" customWidth="1"/>
    <col min="8194" max="8194" width="9.7109375" style="195" customWidth="1"/>
    <col min="8195" max="8195" width="12.42578125" style="195" customWidth="1"/>
    <col min="8196" max="8445" width="9.140625" style="195"/>
    <col min="8446" max="8446" width="7.28515625" style="195" bestFit="1" customWidth="1"/>
    <col min="8447" max="8447" width="46" style="195" bestFit="1" customWidth="1"/>
    <col min="8448" max="8448" width="6" style="195" customWidth="1"/>
    <col min="8449" max="8449" width="10.7109375" style="195" customWidth="1"/>
    <col min="8450" max="8450" width="9.7109375" style="195" customWidth="1"/>
    <col min="8451" max="8451" width="12.42578125" style="195" customWidth="1"/>
    <col min="8452" max="8701" width="9.140625" style="195"/>
    <col min="8702" max="8702" width="7.28515625" style="195" bestFit="1" customWidth="1"/>
    <col min="8703" max="8703" width="46" style="195" bestFit="1" customWidth="1"/>
    <col min="8704" max="8704" width="6" style="195" customWidth="1"/>
    <col min="8705" max="8705" width="10.7109375" style="195" customWidth="1"/>
    <col min="8706" max="8706" width="9.7109375" style="195" customWidth="1"/>
    <col min="8707" max="8707" width="12.42578125" style="195" customWidth="1"/>
    <col min="8708" max="8957" width="9.140625" style="195"/>
    <col min="8958" max="8958" width="7.28515625" style="195" bestFit="1" customWidth="1"/>
    <col min="8959" max="8959" width="46" style="195" bestFit="1" customWidth="1"/>
    <col min="8960" max="8960" width="6" style="195" customWidth="1"/>
    <col min="8961" max="8961" width="10.7109375" style="195" customWidth="1"/>
    <col min="8962" max="8962" width="9.7109375" style="195" customWidth="1"/>
    <col min="8963" max="8963" width="12.42578125" style="195" customWidth="1"/>
    <col min="8964" max="9213" width="9.140625" style="195"/>
    <col min="9214" max="9214" width="7.28515625" style="195" bestFit="1" customWidth="1"/>
    <col min="9215" max="9215" width="46" style="195" bestFit="1" customWidth="1"/>
    <col min="9216" max="9216" width="6" style="195" customWidth="1"/>
    <col min="9217" max="9217" width="10.7109375" style="195" customWidth="1"/>
    <col min="9218" max="9218" width="9.7109375" style="195" customWidth="1"/>
    <col min="9219" max="9219" width="12.42578125" style="195" customWidth="1"/>
    <col min="9220" max="9469" width="9.140625" style="195"/>
    <col min="9470" max="9470" width="7.28515625" style="195" bestFit="1" customWidth="1"/>
    <col min="9471" max="9471" width="46" style="195" bestFit="1" customWidth="1"/>
    <col min="9472" max="9472" width="6" style="195" customWidth="1"/>
    <col min="9473" max="9473" width="10.7109375" style="195" customWidth="1"/>
    <col min="9474" max="9474" width="9.7109375" style="195" customWidth="1"/>
    <col min="9475" max="9475" width="12.42578125" style="195" customWidth="1"/>
    <col min="9476" max="9725" width="9.140625" style="195"/>
    <col min="9726" max="9726" width="7.28515625" style="195" bestFit="1" customWidth="1"/>
    <col min="9727" max="9727" width="46" style="195" bestFit="1" customWidth="1"/>
    <col min="9728" max="9728" width="6" style="195" customWidth="1"/>
    <col min="9729" max="9729" width="10.7109375" style="195" customWidth="1"/>
    <col min="9730" max="9730" width="9.7109375" style="195" customWidth="1"/>
    <col min="9731" max="9731" width="12.42578125" style="195" customWidth="1"/>
    <col min="9732" max="9981" width="9.140625" style="195"/>
    <col min="9982" max="9982" width="7.28515625" style="195" bestFit="1" customWidth="1"/>
    <col min="9983" max="9983" width="46" style="195" bestFit="1" customWidth="1"/>
    <col min="9984" max="9984" width="6" style="195" customWidth="1"/>
    <col min="9985" max="9985" width="10.7109375" style="195" customWidth="1"/>
    <col min="9986" max="9986" width="9.7109375" style="195" customWidth="1"/>
    <col min="9987" max="9987" width="12.42578125" style="195" customWidth="1"/>
    <col min="9988" max="10237" width="9.140625" style="195"/>
    <col min="10238" max="10238" width="7.28515625" style="195" bestFit="1" customWidth="1"/>
    <col min="10239" max="10239" width="46" style="195" bestFit="1" customWidth="1"/>
    <col min="10240" max="10240" width="6" style="195" customWidth="1"/>
    <col min="10241" max="10241" width="10.7109375" style="195" customWidth="1"/>
    <col min="10242" max="10242" width="9.7109375" style="195" customWidth="1"/>
    <col min="10243" max="10243" width="12.42578125" style="195" customWidth="1"/>
    <col min="10244" max="10493" width="9.140625" style="195"/>
    <col min="10494" max="10494" width="7.28515625" style="195" bestFit="1" customWidth="1"/>
    <col min="10495" max="10495" width="46" style="195" bestFit="1" customWidth="1"/>
    <col min="10496" max="10496" width="6" style="195" customWidth="1"/>
    <col min="10497" max="10497" width="10.7109375" style="195" customWidth="1"/>
    <col min="10498" max="10498" width="9.7109375" style="195" customWidth="1"/>
    <col min="10499" max="10499" width="12.42578125" style="195" customWidth="1"/>
    <col min="10500" max="10749" width="9.140625" style="195"/>
    <col min="10750" max="10750" width="7.28515625" style="195" bestFit="1" customWidth="1"/>
    <col min="10751" max="10751" width="46" style="195" bestFit="1" customWidth="1"/>
    <col min="10752" max="10752" width="6" style="195" customWidth="1"/>
    <col min="10753" max="10753" width="10.7109375" style="195" customWidth="1"/>
    <col min="10754" max="10754" width="9.7109375" style="195" customWidth="1"/>
    <col min="10755" max="10755" width="12.42578125" style="195" customWidth="1"/>
    <col min="10756" max="11005" width="9.140625" style="195"/>
    <col min="11006" max="11006" width="7.28515625" style="195" bestFit="1" customWidth="1"/>
    <col min="11007" max="11007" width="46" style="195" bestFit="1" customWidth="1"/>
    <col min="11008" max="11008" width="6" style="195" customWidth="1"/>
    <col min="11009" max="11009" width="10.7109375" style="195" customWidth="1"/>
    <col min="11010" max="11010" width="9.7109375" style="195" customWidth="1"/>
    <col min="11011" max="11011" width="12.42578125" style="195" customWidth="1"/>
    <col min="11012" max="11261" width="9.140625" style="195"/>
    <col min="11262" max="11262" width="7.28515625" style="195" bestFit="1" customWidth="1"/>
    <col min="11263" max="11263" width="46" style="195" bestFit="1" customWidth="1"/>
    <col min="11264" max="11264" width="6" style="195" customWidth="1"/>
    <col min="11265" max="11265" width="10.7109375" style="195" customWidth="1"/>
    <col min="11266" max="11266" width="9.7109375" style="195" customWidth="1"/>
    <col min="11267" max="11267" width="12.42578125" style="195" customWidth="1"/>
    <col min="11268" max="11517" width="9.140625" style="195"/>
    <col min="11518" max="11518" width="7.28515625" style="195" bestFit="1" customWidth="1"/>
    <col min="11519" max="11519" width="46" style="195" bestFit="1" customWidth="1"/>
    <col min="11520" max="11520" width="6" style="195" customWidth="1"/>
    <col min="11521" max="11521" width="10.7109375" style="195" customWidth="1"/>
    <col min="11522" max="11522" width="9.7109375" style="195" customWidth="1"/>
    <col min="11523" max="11523" width="12.42578125" style="195" customWidth="1"/>
    <col min="11524" max="11773" width="9.140625" style="195"/>
    <col min="11774" max="11774" width="7.28515625" style="195" bestFit="1" customWidth="1"/>
    <col min="11775" max="11775" width="46" style="195" bestFit="1" customWidth="1"/>
    <col min="11776" max="11776" width="6" style="195" customWidth="1"/>
    <col min="11777" max="11777" width="10.7109375" style="195" customWidth="1"/>
    <col min="11778" max="11778" width="9.7109375" style="195" customWidth="1"/>
    <col min="11779" max="11779" width="12.42578125" style="195" customWidth="1"/>
    <col min="11780" max="12029" width="9.140625" style="195"/>
    <col min="12030" max="12030" width="7.28515625" style="195" bestFit="1" customWidth="1"/>
    <col min="12031" max="12031" width="46" style="195" bestFit="1" customWidth="1"/>
    <col min="12032" max="12032" width="6" style="195" customWidth="1"/>
    <col min="12033" max="12033" width="10.7109375" style="195" customWidth="1"/>
    <col min="12034" max="12034" width="9.7109375" style="195" customWidth="1"/>
    <col min="12035" max="12035" width="12.42578125" style="195" customWidth="1"/>
    <col min="12036" max="12285" width="9.140625" style="195"/>
    <col min="12286" max="12286" width="7.28515625" style="195" bestFit="1" customWidth="1"/>
    <col min="12287" max="12287" width="46" style="195" bestFit="1" customWidth="1"/>
    <col min="12288" max="12288" width="6" style="195" customWidth="1"/>
    <col min="12289" max="12289" width="10.7109375" style="195" customWidth="1"/>
    <col min="12290" max="12290" width="9.7109375" style="195" customWidth="1"/>
    <col min="12291" max="12291" width="12.42578125" style="195" customWidth="1"/>
    <col min="12292" max="12541" width="9.140625" style="195"/>
    <col min="12542" max="12542" width="7.28515625" style="195" bestFit="1" customWidth="1"/>
    <col min="12543" max="12543" width="46" style="195" bestFit="1" customWidth="1"/>
    <col min="12544" max="12544" width="6" style="195" customWidth="1"/>
    <col min="12545" max="12545" width="10.7109375" style="195" customWidth="1"/>
    <col min="12546" max="12546" width="9.7109375" style="195" customWidth="1"/>
    <col min="12547" max="12547" width="12.42578125" style="195" customWidth="1"/>
    <col min="12548" max="12797" width="9.140625" style="195"/>
    <col min="12798" max="12798" width="7.28515625" style="195" bestFit="1" customWidth="1"/>
    <col min="12799" max="12799" width="46" style="195" bestFit="1" customWidth="1"/>
    <col min="12800" max="12800" width="6" style="195" customWidth="1"/>
    <col min="12801" max="12801" width="10.7109375" style="195" customWidth="1"/>
    <col min="12802" max="12802" width="9.7109375" style="195" customWidth="1"/>
    <col min="12803" max="12803" width="12.42578125" style="195" customWidth="1"/>
    <col min="12804" max="13053" width="9.140625" style="195"/>
    <col min="13054" max="13054" width="7.28515625" style="195" bestFit="1" customWidth="1"/>
    <col min="13055" max="13055" width="46" style="195" bestFit="1" customWidth="1"/>
    <col min="13056" max="13056" width="6" style="195" customWidth="1"/>
    <col min="13057" max="13057" width="10.7109375" style="195" customWidth="1"/>
    <col min="13058" max="13058" width="9.7109375" style="195" customWidth="1"/>
    <col min="13059" max="13059" width="12.42578125" style="195" customWidth="1"/>
    <col min="13060" max="13309" width="9.140625" style="195"/>
    <col min="13310" max="13310" width="7.28515625" style="195" bestFit="1" customWidth="1"/>
    <col min="13311" max="13311" width="46" style="195" bestFit="1" customWidth="1"/>
    <col min="13312" max="13312" width="6" style="195" customWidth="1"/>
    <col min="13313" max="13313" width="10.7109375" style="195" customWidth="1"/>
    <col min="13314" max="13314" width="9.7109375" style="195" customWidth="1"/>
    <col min="13315" max="13315" width="12.42578125" style="195" customWidth="1"/>
    <col min="13316" max="13565" width="9.140625" style="195"/>
    <col min="13566" max="13566" width="7.28515625" style="195" bestFit="1" customWidth="1"/>
    <col min="13567" max="13567" width="46" style="195" bestFit="1" customWidth="1"/>
    <col min="13568" max="13568" width="6" style="195" customWidth="1"/>
    <col min="13569" max="13569" width="10.7109375" style="195" customWidth="1"/>
    <col min="13570" max="13570" width="9.7109375" style="195" customWidth="1"/>
    <col min="13571" max="13571" width="12.42578125" style="195" customWidth="1"/>
    <col min="13572" max="13821" width="9.140625" style="195"/>
    <col min="13822" max="13822" width="7.28515625" style="195" bestFit="1" customWidth="1"/>
    <col min="13823" max="13823" width="46" style="195" bestFit="1" customWidth="1"/>
    <col min="13824" max="13824" width="6" style="195" customWidth="1"/>
    <col min="13825" max="13825" width="10.7109375" style="195" customWidth="1"/>
    <col min="13826" max="13826" width="9.7109375" style="195" customWidth="1"/>
    <col min="13827" max="13827" width="12.42578125" style="195" customWidth="1"/>
    <col min="13828" max="14077" width="9.140625" style="195"/>
    <col min="14078" max="14078" width="7.28515625" style="195" bestFit="1" customWidth="1"/>
    <col min="14079" max="14079" width="46" style="195" bestFit="1" customWidth="1"/>
    <col min="14080" max="14080" width="6" style="195" customWidth="1"/>
    <col min="14081" max="14081" width="10.7109375" style="195" customWidth="1"/>
    <col min="14082" max="14082" width="9.7109375" style="195" customWidth="1"/>
    <col min="14083" max="14083" width="12.42578125" style="195" customWidth="1"/>
    <col min="14084" max="14333" width="9.140625" style="195"/>
    <col min="14334" max="14334" width="7.28515625" style="195" bestFit="1" customWidth="1"/>
    <col min="14335" max="14335" width="46" style="195" bestFit="1" customWidth="1"/>
    <col min="14336" max="14336" width="6" style="195" customWidth="1"/>
    <col min="14337" max="14337" width="10.7109375" style="195" customWidth="1"/>
    <col min="14338" max="14338" width="9.7109375" style="195" customWidth="1"/>
    <col min="14339" max="14339" width="12.42578125" style="195" customWidth="1"/>
    <col min="14340" max="14589" width="9.140625" style="195"/>
    <col min="14590" max="14590" width="7.28515625" style="195" bestFit="1" customWidth="1"/>
    <col min="14591" max="14591" width="46" style="195" bestFit="1" customWidth="1"/>
    <col min="14592" max="14592" width="6" style="195" customWidth="1"/>
    <col min="14593" max="14593" width="10.7109375" style="195" customWidth="1"/>
    <col min="14594" max="14594" width="9.7109375" style="195" customWidth="1"/>
    <col min="14595" max="14595" width="12.42578125" style="195" customWidth="1"/>
    <col min="14596" max="14845" width="9.140625" style="195"/>
    <col min="14846" max="14846" width="7.28515625" style="195" bestFit="1" customWidth="1"/>
    <col min="14847" max="14847" width="46" style="195" bestFit="1" customWidth="1"/>
    <col min="14848" max="14848" width="6" style="195" customWidth="1"/>
    <col min="14849" max="14849" width="10.7109375" style="195" customWidth="1"/>
    <col min="14850" max="14850" width="9.7109375" style="195" customWidth="1"/>
    <col min="14851" max="14851" width="12.42578125" style="195" customWidth="1"/>
    <col min="14852" max="15101" width="9.140625" style="195"/>
    <col min="15102" max="15102" width="7.28515625" style="195" bestFit="1" customWidth="1"/>
    <col min="15103" max="15103" width="46" style="195" bestFit="1" customWidth="1"/>
    <col min="15104" max="15104" width="6" style="195" customWidth="1"/>
    <col min="15105" max="15105" width="10.7109375" style="195" customWidth="1"/>
    <col min="15106" max="15106" width="9.7109375" style="195" customWidth="1"/>
    <col min="15107" max="15107" width="12.42578125" style="195" customWidth="1"/>
    <col min="15108" max="15357" width="9.140625" style="195"/>
    <col min="15358" max="15358" width="7.28515625" style="195" bestFit="1" customWidth="1"/>
    <col min="15359" max="15359" width="46" style="195" bestFit="1" customWidth="1"/>
    <col min="15360" max="15360" width="6" style="195" customWidth="1"/>
    <col min="15361" max="15361" width="10.7109375" style="195" customWidth="1"/>
    <col min="15362" max="15362" width="9.7109375" style="195" customWidth="1"/>
    <col min="15363" max="15363" width="12.42578125" style="195" customWidth="1"/>
    <col min="15364" max="15613" width="9.140625" style="195"/>
    <col min="15614" max="15614" width="7.28515625" style="195" bestFit="1" customWidth="1"/>
    <col min="15615" max="15615" width="46" style="195" bestFit="1" customWidth="1"/>
    <col min="15616" max="15616" width="6" style="195" customWidth="1"/>
    <col min="15617" max="15617" width="10.7109375" style="195" customWidth="1"/>
    <col min="15618" max="15618" width="9.7109375" style="195" customWidth="1"/>
    <col min="15619" max="15619" width="12.42578125" style="195" customWidth="1"/>
    <col min="15620" max="15869" width="9.140625" style="195"/>
    <col min="15870" max="15870" width="7.28515625" style="195" bestFit="1" customWidth="1"/>
    <col min="15871" max="15871" width="46" style="195" bestFit="1" customWidth="1"/>
    <col min="15872" max="15872" width="6" style="195" customWidth="1"/>
    <col min="15873" max="15873" width="10.7109375" style="195" customWidth="1"/>
    <col min="15874" max="15874" width="9.7109375" style="195" customWidth="1"/>
    <col min="15875" max="15875" width="12.42578125" style="195" customWidth="1"/>
    <col min="15876" max="16125" width="9.140625" style="195"/>
    <col min="16126" max="16126" width="7.28515625" style="195" bestFit="1" customWidth="1"/>
    <col min="16127" max="16127" width="46" style="195" bestFit="1" customWidth="1"/>
    <col min="16128" max="16128" width="6" style="195" customWidth="1"/>
    <col min="16129" max="16129" width="10.7109375" style="195" customWidth="1"/>
    <col min="16130" max="16130" width="9.7109375" style="195" customWidth="1"/>
    <col min="16131" max="16131" width="12.42578125" style="195" customWidth="1"/>
    <col min="16132" max="16384" width="9.140625" style="195"/>
  </cols>
  <sheetData>
    <row r="1" spans="1:6" ht="15" customHeight="1">
      <c r="A1" s="241" t="s">
        <v>48</v>
      </c>
      <c r="B1" s="206" t="s">
        <v>237</v>
      </c>
      <c r="C1" s="192"/>
      <c r="D1" s="194"/>
      <c r="E1" s="178"/>
      <c r="F1" s="178"/>
    </row>
    <row r="2" spans="1:6">
      <c r="A2" s="243"/>
      <c r="B2" s="176" t="s">
        <v>190</v>
      </c>
      <c r="C2" s="192"/>
      <c r="D2" s="194"/>
      <c r="E2" s="178"/>
      <c r="F2" s="178"/>
    </row>
    <row r="3" spans="1:6">
      <c r="A3" s="196"/>
      <c r="B3" s="176"/>
      <c r="C3" s="192"/>
      <c r="D3" s="194"/>
      <c r="E3" s="178"/>
      <c r="F3" s="178"/>
    </row>
    <row r="4" spans="1:6">
      <c r="A4" s="197"/>
      <c r="B4" s="197" t="s">
        <v>182</v>
      </c>
      <c r="C4" s="198"/>
      <c r="D4" s="199"/>
      <c r="E4" s="200"/>
      <c r="F4" s="200"/>
    </row>
    <row r="5" spans="1:6">
      <c r="A5" s="197"/>
      <c r="B5" s="197"/>
      <c r="C5" s="198"/>
      <c r="D5" s="199"/>
      <c r="E5" s="200"/>
      <c r="F5" s="200"/>
    </row>
    <row r="6" spans="1:6" s="86" customFormat="1">
      <c r="A6" s="112" t="s">
        <v>17</v>
      </c>
      <c r="B6" s="81" t="s">
        <v>183</v>
      </c>
      <c r="C6" s="82" t="s">
        <v>18</v>
      </c>
      <c r="D6" s="83" t="s">
        <v>19</v>
      </c>
      <c r="E6" s="84" t="s">
        <v>20</v>
      </c>
      <c r="F6" s="85" t="s">
        <v>184</v>
      </c>
    </row>
    <row r="7" spans="1:6">
      <c r="A7" s="256"/>
      <c r="B7" s="203"/>
      <c r="C7" s="198"/>
      <c r="D7" s="244"/>
      <c r="E7" s="202"/>
      <c r="F7" s="120"/>
    </row>
    <row r="8" spans="1:6" ht="27">
      <c r="A8" s="257">
        <v>1</v>
      </c>
      <c r="B8" s="201" t="s">
        <v>210</v>
      </c>
      <c r="C8" s="128" t="s">
        <v>43</v>
      </c>
      <c r="D8" s="192">
        <v>740</v>
      </c>
      <c r="E8" s="202"/>
      <c r="F8" s="120">
        <f>D8*E8</f>
        <v>0</v>
      </c>
    </row>
    <row r="9" spans="1:6">
      <c r="A9" s="257"/>
      <c r="B9" s="201"/>
      <c r="C9" s="123"/>
      <c r="D9" s="192"/>
      <c r="E9" s="202"/>
      <c r="F9" s="120"/>
    </row>
    <row r="10" spans="1:6" ht="25.5">
      <c r="A10" s="257">
        <f>A8+1</f>
        <v>2</v>
      </c>
      <c r="B10" s="201" t="s">
        <v>211</v>
      </c>
      <c r="C10" s="123" t="s">
        <v>13</v>
      </c>
      <c r="D10" s="192">
        <v>38</v>
      </c>
      <c r="E10" s="200"/>
      <c r="F10" s="120">
        <f>D10*E10</f>
        <v>0</v>
      </c>
    </row>
    <row r="11" spans="1:6">
      <c r="A11" s="257"/>
      <c r="B11" s="201"/>
      <c r="C11" s="123"/>
      <c r="D11" s="192"/>
      <c r="E11" s="202"/>
      <c r="F11" s="120"/>
    </row>
    <row r="12" spans="1:6" ht="51">
      <c r="A12" s="257">
        <f>A10+1</f>
        <v>3</v>
      </c>
      <c r="B12" s="197" t="s">
        <v>212</v>
      </c>
      <c r="C12" s="123" t="s">
        <v>13</v>
      </c>
      <c r="D12" s="192">
        <v>3</v>
      </c>
      <c r="E12" s="200"/>
      <c r="F12" s="120">
        <f>D12*E12</f>
        <v>0</v>
      </c>
    </row>
    <row r="13" spans="1:6">
      <c r="A13" s="257"/>
      <c r="B13" s="197"/>
      <c r="C13" s="123"/>
      <c r="D13" s="192"/>
      <c r="E13" s="200"/>
      <c r="F13" s="120"/>
    </row>
    <row r="14" spans="1:6" ht="51">
      <c r="A14" s="257">
        <f>A12+1</f>
        <v>4</v>
      </c>
      <c r="B14" s="197" t="s">
        <v>213</v>
      </c>
      <c r="C14" s="123" t="s">
        <v>13</v>
      </c>
      <c r="D14" s="192">
        <v>16</v>
      </c>
      <c r="E14" s="200"/>
      <c r="F14" s="120">
        <f>D14*E14</f>
        <v>0</v>
      </c>
    </row>
    <row r="15" spans="1:6">
      <c r="A15" s="256"/>
      <c r="B15" s="203"/>
      <c r="C15" s="198"/>
      <c r="D15" s="418"/>
      <c r="E15" s="202"/>
      <c r="F15" s="120"/>
    </row>
    <row r="16" spans="1:6" ht="14.25">
      <c r="A16" s="257">
        <f>A14+1</f>
        <v>5</v>
      </c>
      <c r="B16" s="201" t="s">
        <v>185</v>
      </c>
      <c r="C16" s="128" t="s">
        <v>43</v>
      </c>
      <c r="D16" s="192">
        <v>600</v>
      </c>
      <c r="E16" s="202"/>
      <c r="F16" s="120">
        <f>D16*E16</f>
        <v>0</v>
      </c>
    </row>
    <row r="17" spans="1:6">
      <c r="A17" s="257"/>
      <c r="B17" s="201"/>
      <c r="C17" s="123"/>
      <c r="D17" s="418"/>
      <c r="E17" s="202"/>
      <c r="F17" s="120"/>
    </row>
    <row r="18" spans="1:6" ht="27" customHeight="1">
      <c r="A18" s="257">
        <f>A16+1</f>
        <v>6</v>
      </c>
      <c r="B18" s="201" t="s">
        <v>186</v>
      </c>
      <c r="C18" s="123" t="s">
        <v>13</v>
      </c>
      <c r="D18" s="192">
        <v>30</v>
      </c>
      <c r="E18" s="202"/>
      <c r="F18" s="120">
        <f>D18*E18</f>
        <v>0</v>
      </c>
    </row>
    <row r="19" spans="1:6">
      <c r="A19" s="257"/>
      <c r="B19" s="201"/>
      <c r="C19" s="123"/>
      <c r="D19" s="418"/>
      <c r="E19" s="202"/>
      <c r="F19" s="120"/>
    </row>
    <row r="20" spans="1:6" ht="78">
      <c r="A20" s="257">
        <f>A18+1</f>
        <v>7</v>
      </c>
      <c r="B20" s="201" t="s">
        <v>214</v>
      </c>
      <c r="C20" s="123" t="s">
        <v>13</v>
      </c>
      <c r="D20" s="419">
        <v>12</v>
      </c>
      <c r="E20" s="202"/>
      <c r="F20" s="120">
        <f>D20*E20</f>
        <v>0</v>
      </c>
    </row>
    <row r="21" spans="1:6">
      <c r="A21" s="257"/>
      <c r="B21" s="201"/>
      <c r="C21" s="123"/>
      <c r="D21" s="419"/>
      <c r="E21" s="202"/>
      <c r="F21" s="120"/>
    </row>
    <row r="22" spans="1:6" ht="78">
      <c r="A22" s="257">
        <f>A20+1</f>
        <v>8</v>
      </c>
      <c r="B22" s="201" t="s">
        <v>215</v>
      </c>
      <c r="C22" s="123" t="s">
        <v>13</v>
      </c>
      <c r="D22" s="419">
        <v>3</v>
      </c>
      <c r="E22" s="202"/>
      <c r="F22" s="120">
        <f>D22*E22</f>
        <v>0</v>
      </c>
    </row>
    <row r="23" spans="1:6" ht="12.75" customHeight="1">
      <c r="A23" s="257"/>
      <c r="B23" s="201"/>
      <c r="C23" s="123"/>
      <c r="D23" s="245"/>
      <c r="E23" s="202"/>
      <c r="F23" s="120"/>
    </row>
    <row r="24" spans="1:6" ht="38.25">
      <c r="A24" s="257">
        <f>A22+1</f>
        <v>9</v>
      </c>
      <c r="B24" s="246" t="s">
        <v>187</v>
      </c>
      <c r="C24" s="247"/>
      <c r="D24" s="209">
        <v>0.05</v>
      </c>
      <c r="E24" s="248"/>
      <c r="F24" s="120">
        <f>SUM(F7:F22)*D24</f>
        <v>0</v>
      </c>
    </row>
    <row r="25" spans="1:6" ht="12.75" customHeight="1">
      <c r="A25" s="257"/>
      <c r="B25" s="201"/>
      <c r="C25" s="123"/>
      <c r="D25" s="245"/>
      <c r="E25" s="202"/>
      <c r="F25" s="120"/>
    </row>
    <row r="26" spans="1:6" ht="25.5">
      <c r="A26" s="257">
        <f>A24+1</f>
        <v>10</v>
      </c>
      <c r="B26" s="249" t="s">
        <v>188</v>
      </c>
      <c r="C26" s="123" t="s">
        <v>27</v>
      </c>
      <c r="D26" s="192">
        <v>1</v>
      </c>
      <c r="E26" s="250"/>
      <c r="F26" s="120">
        <f>D26*E26</f>
        <v>0</v>
      </c>
    </row>
    <row r="27" spans="1:6">
      <c r="A27" s="257"/>
      <c r="B27" s="251"/>
      <c r="C27" s="252"/>
      <c r="D27" s="420"/>
      <c r="E27" s="250"/>
      <c r="F27" s="120"/>
    </row>
    <row r="28" spans="1:6" ht="25.5">
      <c r="A28" s="257">
        <f>A26+1</f>
        <v>11</v>
      </c>
      <c r="B28" s="249" t="s">
        <v>189</v>
      </c>
      <c r="C28" s="123" t="s">
        <v>27</v>
      </c>
      <c r="D28" s="192">
        <v>1</v>
      </c>
      <c r="E28" s="250"/>
      <c r="F28" s="120">
        <f>D28*E28</f>
        <v>0</v>
      </c>
    </row>
    <row r="29" spans="1:6">
      <c r="A29" s="255"/>
      <c r="B29" s="122"/>
      <c r="C29" s="247"/>
      <c r="D29" s="253"/>
      <c r="E29" s="200"/>
      <c r="F29" s="120"/>
    </row>
    <row r="30" spans="1:6" s="254" customFormat="1">
      <c r="A30" s="259"/>
      <c r="B30" s="260"/>
      <c r="C30" s="261"/>
      <c r="D30" s="262"/>
      <c r="E30" s="219" t="s">
        <v>209</v>
      </c>
      <c r="F30" s="263">
        <f>SUM(F7:F29)</f>
        <v>0</v>
      </c>
    </row>
    <row r="31" spans="1:6">
      <c r="A31" s="197"/>
      <c r="B31" s="197"/>
      <c r="C31" s="198"/>
      <c r="D31" s="199"/>
      <c r="E31" s="200"/>
      <c r="F31" s="200"/>
    </row>
    <row r="32" spans="1:6" s="33" customFormat="1">
      <c r="A32" s="207" t="s">
        <v>22</v>
      </c>
      <c r="B32" s="66" t="s">
        <v>106</v>
      </c>
      <c r="C32" s="3"/>
      <c r="D32" s="209">
        <v>0.1</v>
      </c>
      <c r="E32" s="6"/>
      <c r="F32" s="93">
        <f>+F30*D32</f>
        <v>0</v>
      </c>
    </row>
    <row r="33" spans="1:6" s="7" customFormat="1">
      <c r="A33" s="114"/>
      <c r="B33" s="95"/>
      <c r="C33" s="18"/>
      <c r="D33" s="214"/>
      <c r="E33" s="32"/>
      <c r="F33" s="32"/>
    </row>
    <row r="34" spans="1:6" s="7" customFormat="1">
      <c r="A34" s="114"/>
      <c r="B34" s="95"/>
      <c r="C34" s="18"/>
      <c r="D34" s="214"/>
      <c r="E34" s="32"/>
      <c r="F34" s="32"/>
    </row>
    <row r="35" spans="1:6" s="7" customFormat="1">
      <c r="A35" s="1"/>
      <c r="B35" s="113" t="s">
        <v>39</v>
      </c>
      <c r="C35" s="18"/>
      <c r="D35" s="131"/>
      <c r="E35" s="40"/>
      <c r="F35" s="40"/>
    </row>
    <row r="36" spans="1:6" s="7" customFormat="1">
      <c r="A36" s="114" t="s">
        <v>21</v>
      </c>
      <c r="B36" s="115" t="s">
        <v>192</v>
      </c>
      <c r="C36" s="116"/>
      <c r="D36" s="133"/>
      <c r="E36" s="40"/>
      <c r="F36" s="40">
        <f>+F30</f>
        <v>0</v>
      </c>
    </row>
    <row r="37" spans="1:6" s="7" customFormat="1">
      <c r="A37" s="225" t="str">
        <f>+A32</f>
        <v>II.</v>
      </c>
      <c r="B37" s="96" t="str">
        <f>+B32</f>
        <v xml:space="preserve">DODATNA IN NEPREDVIDENA DELA </v>
      </c>
      <c r="C37" s="97"/>
      <c r="D37" s="134"/>
      <c r="E37" s="99"/>
      <c r="F37" s="99">
        <f>+F32</f>
        <v>0</v>
      </c>
    </row>
    <row r="38" spans="1:6" s="7" customFormat="1">
      <c r="A38" s="114"/>
      <c r="B38" s="100" t="s">
        <v>238</v>
      </c>
      <c r="C38" s="101"/>
      <c r="D38" s="135"/>
      <c r="E38" s="103"/>
      <c r="F38" s="15">
        <f>SUM(F36:F37)</f>
        <v>0</v>
      </c>
    </row>
    <row r="39" spans="1:6">
      <c r="A39" s="204"/>
      <c r="B39" s="204"/>
      <c r="C39" s="204"/>
      <c r="D39" s="204"/>
      <c r="E39" s="204"/>
      <c r="F39" s="204"/>
    </row>
    <row r="40" spans="1:6">
      <c r="A40" s="204"/>
      <c r="B40" s="204"/>
      <c r="C40" s="204"/>
      <c r="D40" s="204"/>
      <c r="E40" s="204"/>
      <c r="F40" s="204"/>
    </row>
    <row r="41" spans="1:6">
      <c r="A41" s="121"/>
      <c r="B41" s="205"/>
      <c r="C41" s="198"/>
      <c r="D41" s="199"/>
      <c r="E41" s="200"/>
      <c r="F41" s="200"/>
    </row>
    <row r="42" spans="1:6">
      <c r="A42" s="198"/>
      <c r="B42" s="203"/>
      <c r="C42" s="198"/>
      <c r="D42" s="199"/>
      <c r="E42" s="200"/>
      <c r="F42" s="200"/>
    </row>
    <row r="43" spans="1:6">
      <c r="A43" s="121"/>
      <c r="B43" s="205"/>
      <c r="C43" s="198"/>
      <c r="D43" s="199"/>
      <c r="E43" s="200"/>
      <c r="F43" s="200"/>
    </row>
    <row r="44" spans="1:6">
      <c r="A44" s="198"/>
      <c r="B44" s="203"/>
      <c r="C44" s="198"/>
      <c r="D44" s="199"/>
      <c r="E44" s="200"/>
      <c r="F44" s="200"/>
    </row>
    <row r="45" spans="1:6">
      <c r="A45" s="121"/>
      <c r="B45" s="205"/>
      <c r="C45" s="198"/>
      <c r="D45" s="199"/>
      <c r="E45" s="200"/>
      <c r="F45" s="200"/>
    </row>
    <row r="46" spans="1:6">
      <c r="A46" s="198"/>
      <c r="B46" s="203"/>
      <c r="C46" s="198"/>
      <c r="D46" s="199"/>
      <c r="E46" s="200"/>
      <c r="F46" s="200"/>
    </row>
    <row r="47" spans="1:6">
      <c r="A47" s="121"/>
      <c r="B47" s="205"/>
      <c r="C47" s="198"/>
      <c r="D47" s="199"/>
      <c r="E47" s="200"/>
      <c r="F47" s="200"/>
    </row>
    <row r="48" spans="1:6">
      <c r="A48" s="198"/>
      <c r="B48" s="203"/>
      <c r="C48" s="198"/>
      <c r="D48" s="199"/>
      <c r="E48" s="200"/>
      <c r="F48" s="200"/>
    </row>
    <row r="49" spans="1:6">
      <c r="A49" s="121"/>
      <c r="B49" s="205"/>
      <c r="C49" s="198"/>
      <c r="D49" s="199"/>
      <c r="E49" s="200"/>
      <c r="F49" s="200"/>
    </row>
    <row r="50" spans="1:6">
      <c r="A50" s="198"/>
      <c r="B50" s="203"/>
      <c r="C50" s="198"/>
      <c r="D50" s="199"/>
      <c r="E50" s="200"/>
      <c r="F50" s="200"/>
    </row>
    <row r="51" spans="1:6">
      <c r="A51" s="121"/>
      <c r="B51" s="205"/>
      <c r="C51" s="198"/>
      <c r="D51" s="199"/>
      <c r="E51" s="200"/>
      <c r="F51" s="200"/>
    </row>
    <row r="52" spans="1:6">
      <c r="A52" s="198"/>
      <c r="B52" s="203"/>
      <c r="C52" s="198"/>
      <c r="D52" s="199"/>
      <c r="E52" s="200"/>
      <c r="F52" s="200"/>
    </row>
    <row r="53" spans="1:6">
      <c r="A53" s="121"/>
      <c r="B53" s="205"/>
      <c r="C53" s="198"/>
      <c r="D53" s="199"/>
      <c r="E53" s="200"/>
      <c r="F53" s="200"/>
    </row>
    <row r="54" spans="1:6">
      <c r="A54" s="198"/>
      <c r="B54" s="203"/>
      <c r="C54" s="198"/>
      <c r="D54" s="199"/>
      <c r="E54" s="200"/>
      <c r="F54" s="200"/>
    </row>
    <row r="55" spans="1:6">
      <c r="A55" s="121"/>
      <c r="B55" s="205"/>
      <c r="C55" s="198"/>
      <c r="D55" s="199"/>
      <c r="E55" s="200"/>
      <c r="F55" s="200"/>
    </row>
    <row r="56" spans="1:6">
      <c r="A56" s="198"/>
      <c r="B56" s="203"/>
      <c r="C56" s="198"/>
      <c r="D56" s="199"/>
      <c r="E56" s="200"/>
      <c r="F56" s="200"/>
    </row>
    <row r="57" spans="1:6">
      <c r="A57" s="121"/>
      <c r="B57" s="203"/>
      <c r="C57" s="198"/>
      <c r="D57" s="199"/>
      <c r="E57" s="200"/>
      <c r="F57" s="200"/>
    </row>
  </sheetData>
  <pageMargins left="0.78740157480314965" right="0.59055118110236227" top="0.86614173228346458" bottom="1.1811023622047245" header="0.31496062992125984" footer="0.51181102362204722"/>
  <pageSetup paperSize="9"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Zeros="0" view="pageBreakPreview" zoomScaleNormal="100" zoomScaleSheetLayoutView="100" workbookViewId="0">
      <selection activeCell="F17" sqref="F17"/>
    </sheetView>
  </sheetViews>
  <sheetFormatPr defaultRowHeight="12.75"/>
  <cols>
    <col min="1" max="1" width="5.85546875" style="188" customWidth="1"/>
    <col min="2" max="2" width="45" style="188" customWidth="1"/>
    <col min="3" max="3" width="6" style="190" customWidth="1"/>
    <col min="4" max="4" width="8.140625" style="190" customWidth="1"/>
    <col min="5" max="5" width="9.42578125" style="191" customWidth="1"/>
    <col min="6" max="6" width="13.28515625" style="191" customWidth="1"/>
    <col min="7" max="256" width="9.140625" style="179"/>
    <col min="257" max="257" width="5.140625" style="179" customWidth="1"/>
    <col min="258" max="258" width="44.42578125" style="179" customWidth="1"/>
    <col min="259" max="259" width="6" style="179" customWidth="1"/>
    <col min="260" max="260" width="10.7109375" style="179" customWidth="1"/>
    <col min="261" max="261" width="11.5703125" style="179" customWidth="1"/>
    <col min="262" max="262" width="14.85546875" style="179" customWidth="1"/>
    <col min="263" max="512" width="9.140625" style="179"/>
    <col min="513" max="513" width="5.140625" style="179" customWidth="1"/>
    <col min="514" max="514" width="44.42578125" style="179" customWidth="1"/>
    <col min="515" max="515" width="6" style="179" customWidth="1"/>
    <col min="516" max="516" width="10.7109375" style="179" customWidth="1"/>
    <col min="517" max="517" width="11.5703125" style="179" customWidth="1"/>
    <col min="518" max="518" width="14.85546875" style="179" customWidth="1"/>
    <col min="519" max="768" width="9.140625" style="179"/>
    <col min="769" max="769" width="5.140625" style="179" customWidth="1"/>
    <col min="770" max="770" width="44.42578125" style="179" customWidth="1"/>
    <col min="771" max="771" width="6" style="179" customWidth="1"/>
    <col min="772" max="772" width="10.7109375" style="179" customWidth="1"/>
    <col min="773" max="773" width="11.5703125" style="179" customWidth="1"/>
    <col min="774" max="774" width="14.85546875" style="179" customWidth="1"/>
    <col min="775" max="1024" width="9.140625" style="179"/>
    <col min="1025" max="1025" width="5.140625" style="179" customWidth="1"/>
    <col min="1026" max="1026" width="44.42578125" style="179" customWidth="1"/>
    <col min="1027" max="1027" width="6" style="179" customWidth="1"/>
    <col min="1028" max="1028" width="10.7109375" style="179" customWidth="1"/>
    <col min="1029" max="1029" width="11.5703125" style="179" customWidth="1"/>
    <col min="1030" max="1030" width="14.85546875" style="179" customWidth="1"/>
    <col min="1031" max="1280" width="9.140625" style="179"/>
    <col min="1281" max="1281" width="5.140625" style="179" customWidth="1"/>
    <col min="1282" max="1282" width="44.42578125" style="179" customWidth="1"/>
    <col min="1283" max="1283" width="6" style="179" customWidth="1"/>
    <col min="1284" max="1284" width="10.7109375" style="179" customWidth="1"/>
    <col min="1285" max="1285" width="11.5703125" style="179" customWidth="1"/>
    <col min="1286" max="1286" width="14.85546875" style="179" customWidth="1"/>
    <col min="1287" max="1536" width="9.140625" style="179"/>
    <col min="1537" max="1537" width="5.140625" style="179" customWidth="1"/>
    <col min="1538" max="1538" width="44.42578125" style="179" customWidth="1"/>
    <col min="1539" max="1539" width="6" style="179" customWidth="1"/>
    <col min="1540" max="1540" width="10.7109375" style="179" customWidth="1"/>
    <col min="1541" max="1541" width="11.5703125" style="179" customWidth="1"/>
    <col min="1542" max="1542" width="14.85546875" style="179" customWidth="1"/>
    <col min="1543" max="1792" width="9.140625" style="179"/>
    <col min="1793" max="1793" width="5.140625" style="179" customWidth="1"/>
    <col min="1794" max="1794" width="44.42578125" style="179" customWidth="1"/>
    <col min="1795" max="1795" width="6" style="179" customWidth="1"/>
    <col min="1796" max="1796" width="10.7109375" style="179" customWidth="1"/>
    <col min="1797" max="1797" width="11.5703125" style="179" customWidth="1"/>
    <col min="1798" max="1798" width="14.85546875" style="179" customWidth="1"/>
    <col min="1799" max="2048" width="9.140625" style="179"/>
    <col min="2049" max="2049" width="5.140625" style="179" customWidth="1"/>
    <col min="2050" max="2050" width="44.42578125" style="179" customWidth="1"/>
    <col min="2051" max="2051" width="6" style="179" customWidth="1"/>
    <col min="2052" max="2052" width="10.7109375" style="179" customWidth="1"/>
    <col min="2053" max="2053" width="11.5703125" style="179" customWidth="1"/>
    <col min="2054" max="2054" width="14.85546875" style="179" customWidth="1"/>
    <col min="2055" max="2304" width="9.140625" style="179"/>
    <col min="2305" max="2305" width="5.140625" style="179" customWidth="1"/>
    <col min="2306" max="2306" width="44.42578125" style="179" customWidth="1"/>
    <col min="2307" max="2307" width="6" style="179" customWidth="1"/>
    <col min="2308" max="2308" width="10.7109375" style="179" customWidth="1"/>
    <col min="2309" max="2309" width="11.5703125" style="179" customWidth="1"/>
    <col min="2310" max="2310" width="14.85546875" style="179" customWidth="1"/>
    <col min="2311" max="2560" width="9.140625" style="179"/>
    <col min="2561" max="2561" width="5.140625" style="179" customWidth="1"/>
    <col min="2562" max="2562" width="44.42578125" style="179" customWidth="1"/>
    <col min="2563" max="2563" width="6" style="179" customWidth="1"/>
    <col min="2564" max="2564" width="10.7109375" style="179" customWidth="1"/>
    <col min="2565" max="2565" width="11.5703125" style="179" customWidth="1"/>
    <col min="2566" max="2566" width="14.85546875" style="179" customWidth="1"/>
    <col min="2567" max="2816" width="9.140625" style="179"/>
    <col min="2817" max="2817" width="5.140625" style="179" customWidth="1"/>
    <col min="2818" max="2818" width="44.42578125" style="179" customWidth="1"/>
    <col min="2819" max="2819" width="6" style="179" customWidth="1"/>
    <col min="2820" max="2820" width="10.7109375" style="179" customWidth="1"/>
    <col min="2821" max="2821" width="11.5703125" style="179" customWidth="1"/>
    <col min="2822" max="2822" width="14.85546875" style="179" customWidth="1"/>
    <col min="2823" max="3072" width="9.140625" style="179"/>
    <col min="3073" max="3073" width="5.140625" style="179" customWidth="1"/>
    <col min="3074" max="3074" width="44.42578125" style="179" customWidth="1"/>
    <col min="3075" max="3075" width="6" style="179" customWidth="1"/>
    <col min="3076" max="3076" width="10.7109375" style="179" customWidth="1"/>
    <col min="3077" max="3077" width="11.5703125" style="179" customWidth="1"/>
    <col min="3078" max="3078" width="14.85546875" style="179" customWidth="1"/>
    <col min="3079" max="3328" width="9.140625" style="179"/>
    <col min="3329" max="3329" width="5.140625" style="179" customWidth="1"/>
    <col min="3330" max="3330" width="44.42578125" style="179" customWidth="1"/>
    <col min="3331" max="3331" width="6" style="179" customWidth="1"/>
    <col min="3332" max="3332" width="10.7109375" style="179" customWidth="1"/>
    <col min="3333" max="3333" width="11.5703125" style="179" customWidth="1"/>
    <col min="3334" max="3334" width="14.85546875" style="179" customWidth="1"/>
    <col min="3335" max="3584" width="9.140625" style="179"/>
    <col min="3585" max="3585" width="5.140625" style="179" customWidth="1"/>
    <col min="3586" max="3586" width="44.42578125" style="179" customWidth="1"/>
    <col min="3587" max="3587" width="6" style="179" customWidth="1"/>
    <col min="3588" max="3588" width="10.7109375" style="179" customWidth="1"/>
    <col min="3589" max="3589" width="11.5703125" style="179" customWidth="1"/>
    <col min="3590" max="3590" width="14.85546875" style="179" customWidth="1"/>
    <col min="3591" max="3840" width="9.140625" style="179"/>
    <col min="3841" max="3841" width="5.140625" style="179" customWidth="1"/>
    <col min="3842" max="3842" width="44.42578125" style="179" customWidth="1"/>
    <col min="3843" max="3843" width="6" style="179" customWidth="1"/>
    <col min="3844" max="3844" width="10.7109375" style="179" customWidth="1"/>
    <col min="3845" max="3845" width="11.5703125" style="179" customWidth="1"/>
    <col min="3846" max="3846" width="14.85546875" style="179" customWidth="1"/>
    <col min="3847" max="4096" width="9.140625" style="179"/>
    <col min="4097" max="4097" width="5.140625" style="179" customWidth="1"/>
    <col min="4098" max="4098" width="44.42578125" style="179" customWidth="1"/>
    <col min="4099" max="4099" width="6" style="179" customWidth="1"/>
    <col min="4100" max="4100" width="10.7109375" style="179" customWidth="1"/>
    <col min="4101" max="4101" width="11.5703125" style="179" customWidth="1"/>
    <col min="4102" max="4102" width="14.85546875" style="179" customWidth="1"/>
    <col min="4103" max="4352" width="9.140625" style="179"/>
    <col min="4353" max="4353" width="5.140625" style="179" customWidth="1"/>
    <col min="4354" max="4354" width="44.42578125" style="179" customWidth="1"/>
    <col min="4355" max="4355" width="6" style="179" customWidth="1"/>
    <col min="4356" max="4356" width="10.7109375" style="179" customWidth="1"/>
    <col min="4357" max="4357" width="11.5703125" style="179" customWidth="1"/>
    <col min="4358" max="4358" width="14.85546875" style="179" customWidth="1"/>
    <col min="4359" max="4608" width="9.140625" style="179"/>
    <col min="4609" max="4609" width="5.140625" style="179" customWidth="1"/>
    <col min="4610" max="4610" width="44.42578125" style="179" customWidth="1"/>
    <col min="4611" max="4611" width="6" style="179" customWidth="1"/>
    <col min="4612" max="4612" width="10.7109375" style="179" customWidth="1"/>
    <col min="4613" max="4613" width="11.5703125" style="179" customWidth="1"/>
    <col min="4614" max="4614" width="14.85546875" style="179" customWidth="1"/>
    <col min="4615" max="4864" width="9.140625" style="179"/>
    <col min="4865" max="4865" width="5.140625" style="179" customWidth="1"/>
    <col min="4866" max="4866" width="44.42578125" style="179" customWidth="1"/>
    <col min="4867" max="4867" width="6" style="179" customWidth="1"/>
    <col min="4868" max="4868" width="10.7109375" style="179" customWidth="1"/>
    <col min="4869" max="4869" width="11.5703125" style="179" customWidth="1"/>
    <col min="4870" max="4870" width="14.85546875" style="179" customWidth="1"/>
    <col min="4871" max="5120" width="9.140625" style="179"/>
    <col min="5121" max="5121" width="5.140625" style="179" customWidth="1"/>
    <col min="5122" max="5122" width="44.42578125" style="179" customWidth="1"/>
    <col min="5123" max="5123" width="6" style="179" customWidth="1"/>
    <col min="5124" max="5124" width="10.7109375" style="179" customWidth="1"/>
    <col min="5125" max="5125" width="11.5703125" style="179" customWidth="1"/>
    <col min="5126" max="5126" width="14.85546875" style="179" customWidth="1"/>
    <col min="5127" max="5376" width="9.140625" style="179"/>
    <col min="5377" max="5377" width="5.140625" style="179" customWidth="1"/>
    <col min="5378" max="5378" width="44.42578125" style="179" customWidth="1"/>
    <col min="5379" max="5379" width="6" style="179" customWidth="1"/>
    <col min="5380" max="5380" width="10.7109375" style="179" customWidth="1"/>
    <col min="5381" max="5381" width="11.5703125" style="179" customWidth="1"/>
    <col min="5382" max="5382" width="14.85546875" style="179" customWidth="1"/>
    <col min="5383" max="5632" width="9.140625" style="179"/>
    <col min="5633" max="5633" width="5.140625" style="179" customWidth="1"/>
    <col min="5634" max="5634" width="44.42578125" style="179" customWidth="1"/>
    <col min="5635" max="5635" width="6" style="179" customWidth="1"/>
    <col min="5636" max="5636" width="10.7109375" style="179" customWidth="1"/>
    <col min="5637" max="5637" width="11.5703125" style="179" customWidth="1"/>
    <col min="5638" max="5638" width="14.85546875" style="179" customWidth="1"/>
    <col min="5639" max="5888" width="9.140625" style="179"/>
    <col min="5889" max="5889" width="5.140625" style="179" customWidth="1"/>
    <col min="5890" max="5890" width="44.42578125" style="179" customWidth="1"/>
    <col min="5891" max="5891" width="6" style="179" customWidth="1"/>
    <col min="5892" max="5892" width="10.7109375" style="179" customWidth="1"/>
    <col min="5893" max="5893" width="11.5703125" style="179" customWidth="1"/>
    <col min="5894" max="5894" width="14.85546875" style="179" customWidth="1"/>
    <col min="5895" max="6144" width="9.140625" style="179"/>
    <col min="6145" max="6145" width="5.140625" style="179" customWidth="1"/>
    <col min="6146" max="6146" width="44.42578125" style="179" customWidth="1"/>
    <col min="6147" max="6147" width="6" style="179" customWidth="1"/>
    <col min="6148" max="6148" width="10.7109375" style="179" customWidth="1"/>
    <col min="6149" max="6149" width="11.5703125" style="179" customWidth="1"/>
    <col min="6150" max="6150" width="14.85546875" style="179" customWidth="1"/>
    <col min="6151" max="6400" width="9.140625" style="179"/>
    <col min="6401" max="6401" width="5.140625" style="179" customWidth="1"/>
    <col min="6402" max="6402" width="44.42578125" style="179" customWidth="1"/>
    <col min="6403" max="6403" width="6" style="179" customWidth="1"/>
    <col min="6404" max="6404" width="10.7109375" style="179" customWidth="1"/>
    <col min="6405" max="6405" width="11.5703125" style="179" customWidth="1"/>
    <col min="6406" max="6406" width="14.85546875" style="179" customWidth="1"/>
    <col min="6407" max="6656" width="9.140625" style="179"/>
    <col min="6657" max="6657" width="5.140625" style="179" customWidth="1"/>
    <col min="6658" max="6658" width="44.42578125" style="179" customWidth="1"/>
    <col min="6659" max="6659" width="6" style="179" customWidth="1"/>
    <col min="6660" max="6660" width="10.7109375" style="179" customWidth="1"/>
    <col min="6661" max="6661" width="11.5703125" style="179" customWidth="1"/>
    <col min="6662" max="6662" width="14.85546875" style="179" customWidth="1"/>
    <col min="6663" max="6912" width="9.140625" style="179"/>
    <col min="6913" max="6913" width="5.140625" style="179" customWidth="1"/>
    <col min="6914" max="6914" width="44.42578125" style="179" customWidth="1"/>
    <col min="6915" max="6915" width="6" style="179" customWidth="1"/>
    <col min="6916" max="6916" width="10.7109375" style="179" customWidth="1"/>
    <col min="6917" max="6917" width="11.5703125" style="179" customWidth="1"/>
    <col min="6918" max="6918" width="14.85546875" style="179" customWidth="1"/>
    <col min="6919" max="7168" width="9.140625" style="179"/>
    <col min="7169" max="7169" width="5.140625" style="179" customWidth="1"/>
    <col min="7170" max="7170" width="44.42578125" style="179" customWidth="1"/>
    <col min="7171" max="7171" width="6" style="179" customWidth="1"/>
    <col min="7172" max="7172" width="10.7109375" style="179" customWidth="1"/>
    <col min="7173" max="7173" width="11.5703125" style="179" customWidth="1"/>
    <col min="7174" max="7174" width="14.85546875" style="179" customWidth="1"/>
    <col min="7175" max="7424" width="9.140625" style="179"/>
    <col min="7425" max="7425" width="5.140625" style="179" customWidth="1"/>
    <col min="7426" max="7426" width="44.42578125" style="179" customWidth="1"/>
    <col min="7427" max="7427" width="6" style="179" customWidth="1"/>
    <col min="7428" max="7428" width="10.7109375" style="179" customWidth="1"/>
    <col min="7429" max="7429" width="11.5703125" style="179" customWidth="1"/>
    <col min="7430" max="7430" width="14.85546875" style="179" customWidth="1"/>
    <col min="7431" max="7680" width="9.140625" style="179"/>
    <col min="7681" max="7681" width="5.140625" style="179" customWidth="1"/>
    <col min="7682" max="7682" width="44.42578125" style="179" customWidth="1"/>
    <col min="7683" max="7683" width="6" style="179" customWidth="1"/>
    <col min="7684" max="7684" width="10.7109375" style="179" customWidth="1"/>
    <col min="7685" max="7685" width="11.5703125" style="179" customWidth="1"/>
    <col min="7686" max="7686" width="14.85546875" style="179" customWidth="1"/>
    <col min="7687" max="7936" width="9.140625" style="179"/>
    <col min="7937" max="7937" width="5.140625" style="179" customWidth="1"/>
    <col min="7938" max="7938" width="44.42578125" style="179" customWidth="1"/>
    <col min="7939" max="7939" width="6" style="179" customWidth="1"/>
    <col min="7940" max="7940" width="10.7109375" style="179" customWidth="1"/>
    <col min="7941" max="7941" width="11.5703125" style="179" customWidth="1"/>
    <col min="7942" max="7942" width="14.85546875" style="179" customWidth="1"/>
    <col min="7943" max="8192" width="9.140625" style="179"/>
    <col min="8193" max="8193" width="5.140625" style="179" customWidth="1"/>
    <col min="8194" max="8194" width="44.42578125" style="179" customWidth="1"/>
    <col min="8195" max="8195" width="6" style="179" customWidth="1"/>
    <col min="8196" max="8196" width="10.7109375" style="179" customWidth="1"/>
    <col min="8197" max="8197" width="11.5703125" style="179" customWidth="1"/>
    <col min="8198" max="8198" width="14.85546875" style="179" customWidth="1"/>
    <col min="8199" max="8448" width="9.140625" style="179"/>
    <col min="8449" max="8449" width="5.140625" style="179" customWidth="1"/>
    <col min="8450" max="8450" width="44.42578125" style="179" customWidth="1"/>
    <col min="8451" max="8451" width="6" style="179" customWidth="1"/>
    <col min="8452" max="8452" width="10.7109375" style="179" customWidth="1"/>
    <col min="8453" max="8453" width="11.5703125" style="179" customWidth="1"/>
    <col min="8454" max="8454" width="14.85546875" style="179" customWidth="1"/>
    <col min="8455" max="8704" width="9.140625" style="179"/>
    <col min="8705" max="8705" width="5.140625" style="179" customWidth="1"/>
    <col min="8706" max="8706" width="44.42578125" style="179" customWidth="1"/>
    <col min="8707" max="8707" width="6" style="179" customWidth="1"/>
    <col min="8708" max="8708" width="10.7109375" style="179" customWidth="1"/>
    <col min="8709" max="8709" width="11.5703125" style="179" customWidth="1"/>
    <col min="8710" max="8710" width="14.85546875" style="179" customWidth="1"/>
    <col min="8711" max="8960" width="9.140625" style="179"/>
    <col min="8961" max="8961" width="5.140625" style="179" customWidth="1"/>
    <col min="8962" max="8962" width="44.42578125" style="179" customWidth="1"/>
    <col min="8963" max="8963" width="6" style="179" customWidth="1"/>
    <col min="8964" max="8964" width="10.7109375" style="179" customWidth="1"/>
    <col min="8965" max="8965" width="11.5703125" style="179" customWidth="1"/>
    <col min="8966" max="8966" width="14.85546875" style="179" customWidth="1"/>
    <col min="8967" max="9216" width="9.140625" style="179"/>
    <col min="9217" max="9217" width="5.140625" style="179" customWidth="1"/>
    <col min="9218" max="9218" width="44.42578125" style="179" customWidth="1"/>
    <col min="9219" max="9219" width="6" style="179" customWidth="1"/>
    <col min="9220" max="9220" width="10.7109375" style="179" customWidth="1"/>
    <col min="9221" max="9221" width="11.5703125" style="179" customWidth="1"/>
    <col min="9222" max="9222" width="14.85546875" style="179" customWidth="1"/>
    <col min="9223" max="9472" width="9.140625" style="179"/>
    <col min="9473" max="9473" width="5.140625" style="179" customWidth="1"/>
    <col min="9474" max="9474" width="44.42578125" style="179" customWidth="1"/>
    <col min="9475" max="9475" width="6" style="179" customWidth="1"/>
    <col min="9476" max="9476" width="10.7109375" style="179" customWidth="1"/>
    <col min="9477" max="9477" width="11.5703125" style="179" customWidth="1"/>
    <col min="9478" max="9478" width="14.85546875" style="179" customWidth="1"/>
    <col min="9479" max="9728" width="9.140625" style="179"/>
    <col min="9729" max="9729" width="5.140625" style="179" customWidth="1"/>
    <col min="9730" max="9730" width="44.42578125" style="179" customWidth="1"/>
    <col min="9731" max="9731" width="6" style="179" customWidth="1"/>
    <col min="9732" max="9732" width="10.7109375" style="179" customWidth="1"/>
    <col min="9733" max="9733" width="11.5703125" style="179" customWidth="1"/>
    <col min="9734" max="9734" width="14.85546875" style="179" customWidth="1"/>
    <col min="9735" max="9984" width="9.140625" style="179"/>
    <col min="9985" max="9985" width="5.140625" style="179" customWidth="1"/>
    <col min="9986" max="9986" width="44.42578125" style="179" customWidth="1"/>
    <col min="9987" max="9987" width="6" style="179" customWidth="1"/>
    <col min="9988" max="9988" width="10.7109375" style="179" customWidth="1"/>
    <col min="9989" max="9989" width="11.5703125" style="179" customWidth="1"/>
    <col min="9990" max="9990" width="14.85546875" style="179" customWidth="1"/>
    <col min="9991" max="10240" width="9.140625" style="179"/>
    <col min="10241" max="10241" width="5.140625" style="179" customWidth="1"/>
    <col min="10242" max="10242" width="44.42578125" style="179" customWidth="1"/>
    <col min="10243" max="10243" width="6" style="179" customWidth="1"/>
    <col min="10244" max="10244" width="10.7109375" style="179" customWidth="1"/>
    <col min="10245" max="10245" width="11.5703125" style="179" customWidth="1"/>
    <col min="10246" max="10246" width="14.85546875" style="179" customWidth="1"/>
    <col min="10247" max="10496" width="9.140625" style="179"/>
    <col min="10497" max="10497" width="5.140625" style="179" customWidth="1"/>
    <col min="10498" max="10498" width="44.42578125" style="179" customWidth="1"/>
    <col min="10499" max="10499" width="6" style="179" customWidth="1"/>
    <col min="10500" max="10500" width="10.7109375" style="179" customWidth="1"/>
    <col min="10501" max="10501" width="11.5703125" style="179" customWidth="1"/>
    <col min="10502" max="10502" width="14.85546875" style="179" customWidth="1"/>
    <col min="10503" max="10752" width="9.140625" style="179"/>
    <col min="10753" max="10753" width="5.140625" style="179" customWidth="1"/>
    <col min="10754" max="10754" width="44.42578125" style="179" customWidth="1"/>
    <col min="10755" max="10755" width="6" style="179" customWidth="1"/>
    <col min="10756" max="10756" width="10.7109375" style="179" customWidth="1"/>
    <col min="10757" max="10757" width="11.5703125" style="179" customWidth="1"/>
    <col min="10758" max="10758" width="14.85546875" style="179" customWidth="1"/>
    <col min="10759" max="11008" width="9.140625" style="179"/>
    <col min="11009" max="11009" width="5.140625" style="179" customWidth="1"/>
    <col min="11010" max="11010" width="44.42578125" style="179" customWidth="1"/>
    <col min="11011" max="11011" width="6" style="179" customWidth="1"/>
    <col min="11012" max="11012" width="10.7109375" style="179" customWidth="1"/>
    <col min="11013" max="11013" width="11.5703125" style="179" customWidth="1"/>
    <col min="11014" max="11014" width="14.85546875" style="179" customWidth="1"/>
    <col min="11015" max="11264" width="9.140625" style="179"/>
    <col min="11265" max="11265" width="5.140625" style="179" customWidth="1"/>
    <col min="11266" max="11266" width="44.42578125" style="179" customWidth="1"/>
    <col min="11267" max="11267" width="6" style="179" customWidth="1"/>
    <col min="11268" max="11268" width="10.7109375" style="179" customWidth="1"/>
    <col min="11269" max="11269" width="11.5703125" style="179" customWidth="1"/>
    <col min="11270" max="11270" width="14.85546875" style="179" customWidth="1"/>
    <col min="11271" max="11520" width="9.140625" style="179"/>
    <col min="11521" max="11521" width="5.140625" style="179" customWidth="1"/>
    <col min="11522" max="11522" width="44.42578125" style="179" customWidth="1"/>
    <col min="11523" max="11523" width="6" style="179" customWidth="1"/>
    <col min="11524" max="11524" width="10.7109375" style="179" customWidth="1"/>
    <col min="11525" max="11525" width="11.5703125" style="179" customWidth="1"/>
    <col min="11526" max="11526" width="14.85546875" style="179" customWidth="1"/>
    <col min="11527" max="11776" width="9.140625" style="179"/>
    <col min="11777" max="11777" width="5.140625" style="179" customWidth="1"/>
    <col min="11778" max="11778" width="44.42578125" style="179" customWidth="1"/>
    <col min="11779" max="11779" width="6" style="179" customWidth="1"/>
    <col min="11780" max="11780" width="10.7109375" style="179" customWidth="1"/>
    <col min="11781" max="11781" width="11.5703125" style="179" customWidth="1"/>
    <col min="11782" max="11782" width="14.85546875" style="179" customWidth="1"/>
    <col min="11783" max="12032" width="9.140625" style="179"/>
    <col min="12033" max="12033" width="5.140625" style="179" customWidth="1"/>
    <col min="12034" max="12034" width="44.42578125" style="179" customWidth="1"/>
    <col min="12035" max="12035" width="6" style="179" customWidth="1"/>
    <col min="12036" max="12036" width="10.7109375" style="179" customWidth="1"/>
    <col min="12037" max="12037" width="11.5703125" style="179" customWidth="1"/>
    <col min="12038" max="12038" width="14.85546875" style="179" customWidth="1"/>
    <col min="12039" max="12288" width="9.140625" style="179"/>
    <col min="12289" max="12289" width="5.140625" style="179" customWidth="1"/>
    <col min="12290" max="12290" width="44.42578125" style="179" customWidth="1"/>
    <col min="12291" max="12291" width="6" style="179" customWidth="1"/>
    <col min="12292" max="12292" width="10.7109375" style="179" customWidth="1"/>
    <col min="12293" max="12293" width="11.5703125" style="179" customWidth="1"/>
    <col min="12294" max="12294" width="14.85546875" style="179" customWidth="1"/>
    <col min="12295" max="12544" width="9.140625" style="179"/>
    <col min="12545" max="12545" width="5.140625" style="179" customWidth="1"/>
    <col min="12546" max="12546" width="44.42578125" style="179" customWidth="1"/>
    <col min="12547" max="12547" width="6" style="179" customWidth="1"/>
    <col min="12548" max="12548" width="10.7109375" style="179" customWidth="1"/>
    <col min="12549" max="12549" width="11.5703125" style="179" customWidth="1"/>
    <col min="12550" max="12550" width="14.85546875" style="179" customWidth="1"/>
    <col min="12551" max="12800" width="9.140625" style="179"/>
    <col min="12801" max="12801" width="5.140625" style="179" customWidth="1"/>
    <col min="12802" max="12802" width="44.42578125" style="179" customWidth="1"/>
    <col min="12803" max="12803" width="6" style="179" customWidth="1"/>
    <col min="12804" max="12804" width="10.7109375" style="179" customWidth="1"/>
    <col min="12805" max="12805" width="11.5703125" style="179" customWidth="1"/>
    <col min="12806" max="12806" width="14.85546875" style="179" customWidth="1"/>
    <col min="12807" max="13056" width="9.140625" style="179"/>
    <col min="13057" max="13057" width="5.140625" style="179" customWidth="1"/>
    <col min="13058" max="13058" width="44.42578125" style="179" customWidth="1"/>
    <col min="13059" max="13059" width="6" style="179" customWidth="1"/>
    <col min="13060" max="13060" width="10.7109375" style="179" customWidth="1"/>
    <col min="13061" max="13061" width="11.5703125" style="179" customWidth="1"/>
    <col min="13062" max="13062" width="14.85546875" style="179" customWidth="1"/>
    <col min="13063" max="13312" width="9.140625" style="179"/>
    <col min="13313" max="13313" width="5.140625" style="179" customWidth="1"/>
    <col min="13314" max="13314" width="44.42578125" style="179" customWidth="1"/>
    <col min="13315" max="13315" width="6" style="179" customWidth="1"/>
    <col min="13316" max="13316" width="10.7109375" style="179" customWidth="1"/>
    <col min="13317" max="13317" width="11.5703125" style="179" customWidth="1"/>
    <col min="13318" max="13318" width="14.85546875" style="179" customWidth="1"/>
    <col min="13319" max="13568" width="9.140625" style="179"/>
    <col min="13569" max="13569" width="5.140625" style="179" customWidth="1"/>
    <col min="13570" max="13570" width="44.42578125" style="179" customWidth="1"/>
    <col min="13571" max="13571" width="6" style="179" customWidth="1"/>
    <col min="13572" max="13572" width="10.7109375" style="179" customWidth="1"/>
    <col min="13573" max="13573" width="11.5703125" style="179" customWidth="1"/>
    <col min="13574" max="13574" width="14.85546875" style="179" customWidth="1"/>
    <col min="13575" max="13824" width="9.140625" style="179"/>
    <col min="13825" max="13825" width="5.140625" style="179" customWidth="1"/>
    <col min="13826" max="13826" width="44.42578125" style="179" customWidth="1"/>
    <col min="13827" max="13827" width="6" style="179" customWidth="1"/>
    <col min="13828" max="13828" width="10.7109375" style="179" customWidth="1"/>
    <col min="13829" max="13829" width="11.5703125" style="179" customWidth="1"/>
    <col min="13830" max="13830" width="14.85546875" style="179" customWidth="1"/>
    <col min="13831" max="14080" width="9.140625" style="179"/>
    <col min="14081" max="14081" width="5.140625" style="179" customWidth="1"/>
    <col min="14082" max="14082" width="44.42578125" style="179" customWidth="1"/>
    <col min="14083" max="14083" width="6" style="179" customWidth="1"/>
    <col min="14084" max="14084" width="10.7109375" style="179" customWidth="1"/>
    <col min="14085" max="14085" width="11.5703125" style="179" customWidth="1"/>
    <col min="14086" max="14086" width="14.85546875" style="179" customWidth="1"/>
    <col min="14087" max="14336" width="9.140625" style="179"/>
    <col min="14337" max="14337" width="5.140625" style="179" customWidth="1"/>
    <col min="14338" max="14338" width="44.42578125" style="179" customWidth="1"/>
    <col min="14339" max="14339" width="6" style="179" customWidth="1"/>
    <col min="14340" max="14340" width="10.7109375" style="179" customWidth="1"/>
    <col min="14341" max="14341" width="11.5703125" style="179" customWidth="1"/>
    <col min="14342" max="14342" width="14.85546875" style="179" customWidth="1"/>
    <col min="14343" max="14592" width="9.140625" style="179"/>
    <col min="14593" max="14593" width="5.140625" style="179" customWidth="1"/>
    <col min="14594" max="14594" width="44.42578125" style="179" customWidth="1"/>
    <col min="14595" max="14595" width="6" style="179" customWidth="1"/>
    <col min="14596" max="14596" width="10.7109375" style="179" customWidth="1"/>
    <col min="14597" max="14597" width="11.5703125" style="179" customWidth="1"/>
    <col min="14598" max="14598" width="14.85546875" style="179" customWidth="1"/>
    <col min="14599" max="14848" width="9.140625" style="179"/>
    <col min="14849" max="14849" width="5.140625" style="179" customWidth="1"/>
    <col min="14850" max="14850" width="44.42578125" style="179" customWidth="1"/>
    <col min="14851" max="14851" width="6" style="179" customWidth="1"/>
    <col min="14852" max="14852" width="10.7109375" style="179" customWidth="1"/>
    <col min="14853" max="14853" width="11.5703125" style="179" customWidth="1"/>
    <col min="14854" max="14854" width="14.85546875" style="179" customWidth="1"/>
    <col min="14855" max="15104" width="9.140625" style="179"/>
    <col min="15105" max="15105" width="5.140625" style="179" customWidth="1"/>
    <col min="15106" max="15106" width="44.42578125" style="179" customWidth="1"/>
    <col min="15107" max="15107" width="6" style="179" customWidth="1"/>
    <col min="15108" max="15108" width="10.7109375" style="179" customWidth="1"/>
    <col min="15109" max="15109" width="11.5703125" style="179" customWidth="1"/>
    <col min="15110" max="15110" width="14.85546875" style="179" customWidth="1"/>
    <col min="15111" max="15360" width="9.140625" style="179"/>
    <col min="15361" max="15361" width="5.140625" style="179" customWidth="1"/>
    <col min="15362" max="15362" width="44.42578125" style="179" customWidth="1"/>
    <col min="15363" max="15363" width="6" style="179" customWidth="1"/>
    <col min="15364" max="15364" width="10.7109375" style="179" customWidth="1"/>
    <col min="15365" max="15365" width="11.5703125" style="179" customWidth="1"/>
    <col min="15366" max="15366" width="14.85546875" style="179" customWidth="1"/>
    <col min="15367" max="15616" width="9.140625" style="179"/>
    <col min="15617" max="15617" width="5.140625" style="179" customWidth="1"/>
    <col min="15618" max="15618" width="44.42578125" style="179" customWidth="1"/>
    <col min="15619" max="15619" width="6" style="179" customWidth="1"/>
    <col min="15620" max="15620" width="10.7109375" style="179" customWidth="1"/>
    <col min="15621" max="15621" width="11.5703125" style="179" customWidth="1"/>
    <col min="15622" max="15622" width="14.85546875" style="179" customWidth="1"/>
    <col min="15623" max="15872" width="9.140625" style="179"/>
    <col min="15873" max="15873" width="5.140625" style="179" customWidth="1"/>
    <col min="15874" max="15874" width="44.42578125" style="179" customWidth="1"/>
    <col min="15875" max="15875" width="6" style="179" customWidth="1"/>
    <col min="15876" max="15876" width="10.7109375" style="179" customWidth="1"/>
    <col min="15877" max="15877" width="11.5703125" style="179" customWidth="1"/>
    <col min="15878" max="15878" width="14.85546875" style="179" customWidth="1"/>
    <col min="15879" max="16128" width="9.140625" style="179"/>
    <col min="16129" max="16129" width="5.140625" style="179" customWidth="1"/>
    <col min="16130" max="16130" width="44.42578125" style="179" customWidth="1"/>
    <col min="16131" max="16131" width="6" style="179" customWidth="1"/>
    <col min="16132" max="16132" width="10.7109375" style="179" customWidth="1"/>
    <col min="16133" max="16133" width="11.5703125" style="179" customWidth="1"/>
    <col min="16134" max="16134" width="14.85546875" style="179" customWidth="1"/>
    <col min="16135" max="16384" width="9.140625" style="179"/>
  </cols>
  <sheetData>
    <row r="1" spans="1:6" ht="15.75" customHeight="1">
      <c r="A1" s="242" t="s">
        <v>49</v>
      </c>
      <c r="B1" s="193" t="s">
        <v>243</v>
      </c>
      <c r="C1" s="192"/>
      <c r="D1" s="177"/>
      <c r="E1" s="178"/>
      <c r="F1" s="178"/>
    </row>
    <row r="2" spans="1:6" s="7" customFormat="1">
      <c r="A2" s="124"/>
      <c r="B2" s="130" t="s">
        <v>56</v>
      </c>
      <c r="C2" s="125"/>
      <c r="D2" s="126"/>
      <c r="E2" s="127"/>
      <c r="F2" s="127"/>
    </row>
    <row r="3" spans="1:6">
      <c r="A3" s="175"/>
      <c r="B3" s="176"/>
      <c r="C3" s="192"/>
      <c r="D3" s="177"/>
      <c r="E3" s="178"/>
      <c r="F3" s="178"/>
    </row>
    <row r="4" spans="1:6" s="86" customFormat="1">
      <c r="A4" s="112" t="s">
        <v>17</v>
      </c>
      <c r="B4" s="81" t="s">
        <v>25</v>
      </c>
      <c r="C4" s="82" t="s">
        <v>18</v>
      </c>
      <c r="D4" s="83" t="s">
        <v>19</v>
      </c>
      <c r="E4" s="84" t="s">
        <v>20</v>
      </c>
      <c r="F4" s="85" t="s">
        <v>26</v>
      </c>
    </row>
    <row r="5" spans="1:6">
      <c r="A5" s="180"/>
      <c r="B5" s="180"/>
      <c r="C5" s="181"/>
      <c r="D5" s="181"/>
      <c r="E5" s="182"/>
      <c r="F5" s="183"/>
    </row>
    <row r="6" spans="1:6" ht="14.25">
      <c r="A6" s="8">
        <f>COUNT($A$5:A5)+1</f>
        <v>1</v>
      </c>
      <c r="B6" s="184" t="s">
        <v>68</v>
      </c>
      <c r="C6" s="25" t="s">
        <v>43</v>
      </c>
      <c r="D6" s="45">
        <v>95</v>
      </c>
      <c r="E6" s="185"/>
      <c r="F6" s="120">
        <f>E6*D6</f>
        <v>0</v>
      </c>
    </row>
    <row r="7" spans="1:6">
      <c r="A7" s="8"/>
      <c r="B7" s="186"/>
      <c r="C7" s="181"/>
      <c r="D7" s="45"/>
      <c r="E7" s="185"/>
      <c r="F7" s="120"/>
    </row>
    <row r="8" spans="1:6" ht="127.5">
      <c r="A8" s="8">
        <f>COUNT($A$5:A7)+1</f>
        <v>2</v>
      </c>
      <c r="B8" s="184" t="s">
        <v>119</v>
      </c>
      <c r="C8" s="25"/>
      <c r="D8" s="45"/>
      <c r="E8" s="185"/>
      <c r="F8" s="120"/>
    </row>
    <row r="9" spans="1:6" ht="14.25">
      <c r="A9" s="8"/>
      <c r="B9" s="227" t="s">
        <v>120</v>
      </c>
      <c r="C9" s="25" t="s">
        <v>43</v>
      </c>
      <c r="D9" s="45">
        <v>95</v>
      </c>
      <c r="E9" s="228"/>
      <c r="F9" s="120">
        <f>E9*D9</f>
        <v>0</v>
      </c>
    </row>
    <row r="10" spans="1:6" ht="25.5">
      <c r="A10" s="8"/>
      <c r="B10" s="227" t="s">
        <v>121</v>
      </c>
      <c r="C10" s="25" t="s">
        <v>43</v>
      </c>
      <c r="D10" s="45">
        <v>20</v>
      </c>
      <c r="E10" s="228"/>
      <c r="F10" s="120">
        <f>E10*D10</f>
        <v>0</v>
      </c>
    </row>
    <row r="11" spans="1:6">
      <c r="A11" s="8"/>
      <c r="B11" s="186"/>
      <c r="C11" s="181"/>
      <c r="D11" s="45"/>
      <c r="E11" s="185"/>
      <c r="F11" s="120"/>
    </row>
    <row r="12" spans="1:6" ht="53.25" customHeight="1">
      <c r="A12" s="8">
        <f>COUNT($A$6:A11)+1</f>
        <v>3</v>
      </c>
      <c r="B12" s="187" t="s">
        <v>127</v>
      </c>
      <c r="C12" s="123" t="s">
        <v>13</v>
      </c>
      <c r="D12" s="45">
        <v>2</v>
      </c>
      <c r="E12" s="228"/>
      <c r="F12" s="120">
        <f>E12*D12</f>
        <v>0</v>
      </c>
    </row>
    <row r="13" spans="1:6">
      <c r="A13" s="8"/>
      <c r="B13" s="186"/>
      <c r="C13" s="181"/>
      <c r="D13" s="45"/>
      <c r="E13" s="185"/>
      <c r="F13" s="120"/>
    </row>
    <row r="14" spans="1:6" ht="89.25">
      <c r="A14" s="8">
        <f>COUNT($A$5:A13)+1</f>
        <v>4</v>
      </c>
      <c r="B14" s="226" t="s">
        <v>122</v>
      </c>
      <c r="C14" s="123" t="s">
        <v>13</v>
      </c>
      <c r="D14" s="45">
        <v>2</v>
      </c>
      <c r="E14" s="185"/>
      <c r="F14" s="120">
        <f>E14*D14</f>
        <v>0</v>
      </c>
    </row>
    <row r="15" spans="1:6">
      <c r="A15" s="8"/>
      <c r="B15" s="186"/>
      <c r="C15" s="181"/>
      <c r="D15" s="45"/>
      <c r="E15" s="185"/>
      <c r="F15" s="120"/>
    </row>
    <row r="16" spans="1:6" s="16" customFormat="1">
      <c r="A16" s="8"/>
      <c r="B16" s="11"/>
      <c r="C16" s="12"/>
      <c r="D16" s="136"/>
      <c r="E16" s="14" t="s">
        <v>104</v>
      </c>
      <c r="F16" s="15">
        <f>SUM(F6:F15)</f>
        <v>0</v>
      </c>
    </row>
    <row r="17" spans="1:8">
      <c r="A17" s="180"/>
      <c r="B17" s="180"/>
      <c r="C17" s="181"/>
      <c r="D17" s="181"/>
      <c r="E17" s="182"/>
      <c r="F17" s="182"/>
    </row>
    <row r="18" spans="1:8" s="33" customFormat="1">
      <c r="A18" s="207" t="s">
        <v>22</v>
      </c>
      <c r="B18" s="66" t="s">
        <v>106</v>
      </c>
      <c r="C18" s="3"/>
      <c r="D18" s="209">
        <v>0.1</v>
      </c>
      <c r="E18" s="6"/>
      <c r="F18" s="93">
        <f>+F16*D18</f>
        <v>0</v>
      </c>
    </row>
    <row r="19" spans="1:8" s="7" customFormat="1">
      <c r="A19" s="114"/>
      <c r="B19" s="95"/>
      <c r="C19" s="18"/>
      <c r="D19" s="214"/>
      <c r="E19" s="32"/>
      <c r="F19" s="32"/>
    </row>
    <row r="20" spans="1:8" s="7" customFormat="1">
      <c r="A20" s="114"/>
      <c r="B20" s="95"/>
      <c r="C20" s="18"/>
      <c r="D20" s="214"/>
      <c r="E20" s="32"/>
      <c r="F20" s="32"/>
    </row>
    <row r="21" spans="1:8" s="7" customFormat="1">
      <c r="A21" s="1"/>
      <c r="B21" s="113" t="s">
        <v>39</v>
      </c>
      <c r="C21" s="18"/>
      <c r="D21" s="131"/>
      <c r="E21" s="40"/>
      <c r="F21" s="40"/>
    </row>
    <row r="22" spans="1:8" s="7" customFormat="1">
      <c r="A22" s="114" t="s">
        <v>21</v>
      </c>
      <c r="B22" s="115" t="s">
        <v>56</v>
      </c>
      <c r="C22" s="116"/>
      <c r="D22" s="133"/>
      <c r="E22" s="40"/>
      <c r="F22" s="40">
        <f>+F16</f>
        <v>0</v>
      </c>
    </row>
    <row r="23" spans="1:8" s="7" customFormat="1">
      <c r="A23" s="225" t="str">
        <f>+A18</f>
        <v>II.</v>
      </c>
      <c r="B23" s="96" t="str">
        <f>+B18</f>
        <v xml:space="preserve">DODATNA IN NEPREDVIDENA DELA </v>
      </c>
      <c r="C23" s="97"/>
      <c r="D23" s="134"/>
      <c r="E23" s="99"/>
      <c r="F23" s="99">
        <f>+F18</f>
        <v>0</v>
      </c>
    </row>
    <row r="24" spans="1:8" s="7" customFormat="1">
      <c r="A24" s="114"/>
      <c r="B24" s="100" t="s">
        <v>240</v>
      </c>
      <c r="C24" s="101"/>
      <c r="D24" s="135"/>
      <c r="E24" s="103"/>
      <c r="F24" s="15">
        <f>SUM(F22:F23)</f>
        <v>0</v>
      </c>
    </row>
    <row r="26" spans="1:8" s="189" customFormat="1">
      <c r="A26" s="181"/>
      <c r="B26" s="186"/>
      <c r="C26" s="190"/>
      <c r="D26" s="190"/>
      <c r="E26" s="191"/>
      <c r="F26" s="191"/>
      <c r="G26" s="179"/>
      <c r="H26" s="179"/>
    </row>
    <row r="27" spans="1:8" s="189" customFormat="1">
      <c r="A27" s="121"/>
      <c r="B27" s="184"/>
      <c r="C27" s="190"/>
      <c r="D27" s="190"/>
      <c r="E27" s="191"/>
      <c r="F27" s="191"/>
      <c r="G27" s="179"/>
      <c r="H27" s="179"/>
    </row>
    <row r="28" spans="1:8" s="189" customFormat="1">
      <c r="A28" s="181"/>
      <c r="B28" s="186"/>
      <c r="C28" s="190"/>
      <c r="D28" s="190"/>
      <c r="E28" s="191"/>
      <c r="F28" s="191"/>
      <c r="G28" s="179"/>
      <c r="H28" s="179"/>
    </row>
    <row r="29" spans="1:8" s="189" customFormat="1">
      <c r="A29" s="121"/>
      <c r="B29" s="184"/>
      <c r="C29" s="190"/>
      <c r="D29" s="190"/>
      <c r="E29" s="191"/>
      <c r="F29" s="191"/>
      <c r="G29" s="179"/>
      <c r="H29" s="179"/>
    </row>
    <row r="30" spans="1:8" s="189" customFormat="1">
      <c r="A30" s="181"/>
      <c r="B30" s="186"/>
      <c r="C30" s="190"/>
      <c r="D30" s="190"/>
      <c r="E30" s="191"/>
      <c r="F30" s="191"/>
      <c r="G30" s="179"/>
      <c r="H30" s="179"/>
    </row>
    <row r="31" spans="1:8" s="189" customFormat="1">
      <c r="A31" s="121"/>
      <c r="B31" s="186"/>
      <c r="C31" s="190"/>
      <c r="D31" s="190"/>
      <c r="E31" s="191"/>
      <c r="F31" s="191"/>
      <c r="G31" s="179"/>
      <c r="H31" s="179"/>
    </row>
  </sheetData>
  <pageMargins left="0.78740157480314965" right="0.59055118110236227" top="0.86614173228346458" bottom="1.1811023622047245" header="0.31496062992125984" footer="0.51181102362204722"/>
  <pageSetup paperSize="9" scale="96" orientation="portrait" horizontalDpi="300" verticalDpi="300" r:id="rId1"/>
  <headerFooter alignWithMargins="0">
    <oddHeader>&amp;L&amp;8&amp;F</oddHeader>
    <oddFooter>&amp;L&amp;"FuturaTEEMedCon,Običajno"&amp;9PROTIM RŽIŠNIK PERC d.o.o.,  Poslovna cona A 2,  4208 ŠENČUR,  SLOVENIJA
tel.: 04 279 18 00  fax: 04 279 18 25  e-mail:  protim@rzisnik-perc.si  url: www.protim.si&amp;R&amp;"FuturaTEEMedCon,Običajno"&amp;P/&amp;N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11</vt:i4>
      </vt:variant>
      <vt:variant>
        <vt:lpstr>Imenovani obsegi</vt:lpstr>
      </vt:variant>
      <vt:variant>
        <vt:i4>16</vt:i4>
      </vt:variant>
    </vt:vector>
  </HeadingPairs>
  <TitlesOfParts>
    <vt:vector size="27" baseType="lpstr">
      <vt:lpstr>SPREMNI LIST</vt:lpstr>
      <vt:lpstr>Splošno</vt:lpstr>
      <vt:lpstr>REKAPITULACIJA </vt:lpstr>
      <vt:lpstr>PREDDELA-3</vt:lpstr>
      <vt:lpstr>CESTA B-3</vt:lpstr>
      <vt:lpstr>CESTA D-3</vt:lpstr>
      <vt:lpstr>METEORNA-3</vt:lpstr>
      <vt:lpstr>JR-MONT.DELA-3</vt:lpstr>
      <vt:lpstr>TK-3</vt:lpstr>
      <vt:lpstr>KKS-3</vt:lpstr>
      <vt:lpstr>RAZNA DELA-3</vt:lpstr>
      <vt:lpstr>'CESTA B-3'!Področje_tiskanja</vt:lpstr>
      <vt:lpstr>'CESTA D-3'!Področje_tiskanja</vt:lpstr>
      <vt:lpstr>'JR-MONT.DELA-3'!Področje_tiskanja</vt:lpstr>
      <vt:lpstr>'KKS-3'!Področje_tiskanja</vt:lpstr>
      <vt:lpstr>'METEORNA-3'!Področje_tiskanja</vt:lpstr>
      <vt:lpstr>'PREDDELA-3'!Področje_tiskanja</vt:lpstr>
      <vt:lpstr>'RAZNA DELA-3'!Področje_tiskanja</vt:lpstr>
      <vt:lpstr>'REKAPITULACIJA '!Področje_tiskanja</vt:lpstr>
      <vt:lpstr>Splošno!Področje_tiskanja</vt:lpstr>
      <vt:lpstr>'SPREMNI LIST'!Področje_tiskanja</vt:lpstr>
      <vt:lpstr>'TK-3'!Področje_tiskanja</vt:lpstr>
      <vt:lpstr>'CESTA B-3'!Tiskanje_naslovov</vt:lpstr>
      <vt:lpstr>'CESTA D-3'!Tiskanje_naslovov</vt:lpstr>
      <vt:lpstr>'METEORNA-3'!Tiskanje_naslovov</vt:lpstr>
      <vt:lpstr>'PREDDELA-3'!Tiskanje_naslovov</vt:lpstr>
      <vt:lpstr>'RAZNA DELA-3'!Tiskanje_naslovov</vt:lpstr>
    </vt:vector>
  </TitlesOfParts>
  <Company>SCT d.d.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SCT Inženiring za podizvajalska dela</dc:creator>
  <cp:lastModifiedBy>User</cp:lastModifiedBy>
  <cp:lastPrinted>2016-03-08T13:54:54Z</cp:lastPrinted>
  <dcterms:created xsi:type="dcterms:W3CDTF">2007-12-10T08:32:03Z</dcterms:created>
  <dcterms:modified xsi:type="dcterms:W3CDTF">2018-07-20T04:57:29Z</dcterms:modified>
</cp:coreProperties>
</file>